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mer-SERVER\Desktop\Data Collection Test\"/>
    </mc:Choice>
  </mc:AlternateContent>
  <xr:revisionPtr revIDLastSave="0" documentId="13_ncr:1_{C9E5F8E7-FAB1-42A1-B493-0E5BD549E6A2}" xr6:coauthVersionLast="47" xr6:coauthVersionMax="47" xr10:uidLastSave="{00000000-0000-0000-0000-000000000000}"/>
  <bookViews>
    <workbookView xWindow="-120" yWindow="-120" windowWidth="38640" windowHeight="15720" tabRatio="695" xr2:uid="{00000000-000D-0000-FFFF-FFFF00000000}"/>
  </bookViews>
  <sheets>
    <sheet name="Result" sheetId="48" r:id="rId1"/>
    <sheet name="DataInput" sheetId="20" r:id="rId2"/>
    <sheet name="UndamagedPeriodEstimation" sheetId="24" r:id="rId3"/>
    <sheet name="DamagedPeriodEstimation" sheetId="18" r:id="rId4"/>
    <sheet name="Demand-DesignCapacity (X)" sheetId="12" r:id="rId5"/>
    <sheet name="Demand-DesignCapacity (Y)" sheetId="28" r:id="rId6"/>
    <sheet name="StructureScore" sheetId="23" r:id="rId7"/>
    <sheet name="Material - Mechanical Propertie" sheetId="27" r:id="rId8"/>
    <sheet name="Graphic (X - All)" sheetId="17" r:id="rId9"/>
    <sheet name="Graphic (Y - All)" sheetId="29" r:id="rId10"/>
    <sheet name="Graphic (X - 1975 -1" sheetId="30" r:id="rId11"/>
    <sheet name="Graphic (Y - 1975 - 1)" sheetId="31" r:id="rId12"/>
    <sheet name="Graphic (X - 1975 -2)" sheetId="32" r:id="rId13"/>
    <sheet name="Graphic (Y - 1975 - 2)" sheetId="33" r:id="rId14"/>
    <sheet name="Graphic (X - 1975 -3)" sheetId="34" r:id="rId15"/>
    <sheet name="Graphic (Y - 1975 - 3)" sheetId="35" r:id="rId16"/>
    <sheet name="Graphic (X - 1975 -4)" sheetId="36" r:id="rId17"/>
    <sheet name="Graphic (Y - 1975 - 4)" sheetId="37" r:id="rId18"/>
    <sheet name="Graphic (X - 2007 - Z1)" sheetId="38" r:id="rId19"/>
    <sheet name="Graphic (Y - 2007 - Z1)" sheetId="39" r:id="rId20"/>
    <sheet name="Graphic (X - 2007 - Z2)" sheetId="40" r:id="rId21"/>
    <sheet name="Graphic (Y - 2007 - Z2)" sheetId="41" r:id="rId22"/>
    <sheet name="Graphic (X - 2007 - Z3)" sheetId="42" r:id="rId23"/>
    <sheet name="Graphic (Y - 2007 - Z3)" sheetId="43" r:id="rId24"/>
    <sheet name="Graphic (X - 2007 - Z4)" sheetId="44" r:id="rId25"/>
    <sheet name="Graphic (Y - 2007 - Z4)" sheetId="45" r:id="rId26"/>
    <sheet name="Graphic (X - 2018)" sheetId="46" r:id="rId27"/>
    <sheet name="Graphic (Y - 2018)" sheetId="47" r:id="rId28"/>
  </sheets>
  <definedNames>
    <definedName name="DışVeri_1" localSheetId="1">DataInput!#REF!</definedName>
    <definedName name="DışVeri_2" localSheetId="4">'Demand-DesignCapacity (X)'!$H$13:$H$413</definedName>
    <definedName name="DışVeri_2" localSheetId="5">'Demand-DesignCapacity (Y)'!$H$13:$H$413</definedName>
    <definedName name="DışVeri_3" localSheetId="1">DataInput!#REF!</definedName>
    <definedName name="DışVeri_3" localSheetId="4">'Demand-DesignCapacity (X)'!$H$13:$I$413</definedName>
    <definedName name="DışVeri_3" localSheetId="5">'Demand-DesignCapacity (Y)'!$H$13:$I$413</definedName>
    <definedName name="DışVeri_4" localSheetId="1">DataInput!#REF!</definedName>
    <definedName name="DışVeri_5" localSheetId="1">DataInput!#REF!</definedName>
    <definedName name="DışVeri_6" localSheetId="1">DataInput!#REF!</definedName>
    <definedName name="DışVeri_6" localSheetId="5">'Demand-DesignCapacity (Y)'!$H$13:$I$413</definedName>
    <definedName name="DışVeri_7" localSheetId="4">'Demand-DesignCapacity (X)'!$H$13:$I$413</definedName>
    <definedName name="DışVeri_7" localSheetId="5">'Demand-DesignCapacity (Y)'!$H$13:$I$413</definedName>
    <definedName name="DışVeri_8" localSheetId="4">'Demand-DesignCapacity (X)'!$H$13:$I$413</definedName>
    <definedName name="DışVeri_8" localSheetId="5">'Demand-DesignCapacity (Y)'!$H$13:$I$413</definedName>
    <definedName name="DışVeri_9" localSheetId="5">'Demand-DesignCapacity (Y)'!$H$13:$H$413</definedName>
    <definedName name="print">Result!$E$4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13" i="28" l="1"/>
  <c r="Z412" i="28"/>
  <c r="Z411" i="28"/>
  <c r="Z410" i="28"/>
  <c r="Z409" i="28"/>
  <c r="Z408" i="28"/>
  <c r="Z407" i="28"/>
  <c r="Z406" i="28"/>
  <c r="Z405" i="28"/>
  <c r="Z404" i="28"/>
  <c r="Z403" i="28"/>
  <c r="Z402" i="28"/>
  <c r="Z401" i="28"/>
  <c r="Z400" i="28"/>
  <c r="Z399" i="28"/>
  <c r="Z398" i="28"/>
  <c r="Z397" i="28"/>
  <c r="Z396" i="28"/>
  <c r="Z395" i="28"/>
  <c r="Z394" i="28"/>
  <c r="Z393" i="28"/>
  <c r="Z392" i="28"/>
  <c r="Z391" i="28"/>
  <c r="Z390" i="28"/>
  <c r="Z389" i="28"/>
  <c r="Z388" i="28"/>
  <c r="Z387" i="28"/>
  <c r="Z386" i="28"/>
  <c r="Z385" i="28"/>
  <c r="Z384" i="28"/>
  <c r="Z383" i="28"/>
  <c r="Z382" i="28"/>
  <c r="Z381" i="28"/>
  <c r="Z380" i="28"/>
  <c r="Z379" i="28"/>
  <c r="Z378" i="28"/>
  <c r="Z377" i="28"/>
  <c r="Z376" i="28"/>
  <c r="Z375" i="28"/>
  <c r="Z374" i="28"/>
  <c r="Z373" i="28"/>
  <c r="Z372" i="28"/>
  <c r="Z371" i="28"/>
  <c r="Z370" i="28"/>
  <c r="Z369" i="28"/>
  <c r="Z368" i="28"/>
  <c r="Z367" i="28"/>
  <c r="Z366" i="28"/>
  <c r="Z365" i="28"/>
  <c r="Z364" i="28"/>
  <c r="Z363" i="28"/>
  <c r="Z362" i="28"/>
  <c r="Z361" i="28"/>
  <c r="Z360" i="28"/>
  <c r="Z359" i="28"/>
  <c r="Z358" i="28"/>
  <c r="Z357" i="28"/>
  <c r="Z356" i="28"/>
  <c r="Z355" i="28"/>
  <c r="Z354" i="28"/>
  <c r="Z353" i="28"/>
  <c r="Z352" i="28"/>
  <c r="Z351" i="28"/>
  <c r="Z350" i="28"/>
  <c r="Z349" i="28"/>
  <c r="Z348" i="28"/>
  <c r="Z347" i="28"/>
  <c r="Z346" i="28"/>
  <c r="Z345" i="28"/>
  <c r="Z344" i="28"/>
  <c r="Z343" i="28"/>
  <c r="Z342" i="28"/>
  <c r="Z341" i="28"/>
  <c r="Z340" i="28"/>
  <c r="Z339" i="28"/>
  <c r="Z338" i="28"/>
  <c r="Z337" i="28"/>
  <c r="Z336" i="28"/>
  <c r="Z335" i="28"/>
  <c r="Z334" i="28"/>
  <c r="Z333" i="28"/>
  <c r="Z332" i="28"/>
  <c r="Z331" i="28"/>
  <c r="Z330" i="28"/>
  <c r="Z329" i="28"/>
  <c r="Z328" i="28"/>
  <c r="Z327" i="28"/>
  <c r="Z326" i="28"/>
  <c r="Z325" i="28"/>
  <c r="Z324" i="28"/>
  <c r="Z323" i="28"/>
  <c r="Z322" i="28"/>
  <c r="Z321" i="28"/>
  <c r="Z320" i="28"/>
  <c r="Z319" i="28"/>
  <c r="Z318" i="28"/>
  <c r="Z317" i="28"/>
  <c r="Z316" i="28"/>
  <c r="Z315" i="28"/>
  <c r="Z314" i="28"/>
  <c r="Z313" i="28"/>
  <c r="Z312" i="28"/>
  <c r="Z311" i="28"/>
  <c r="Z310" i="28"/>
  <c r="Z309" i="28"/>
  <c r="Z308" i="28"/>
  <c r="Z307" i="28"/>
  <c r="Z306" i="28"/>
  <c r="Z305" i="28"/>
  <c r="Z304" i="28"/>
  <c r="Z303" i="28"/>
  <c r="Z302" i="28"/>
  <c r="Z301" i="28"/>
  <c r="Z300" i="28"/>
  <c r="Z299" i="28"/>
  <c r="Z298" i="28"/>
  <c r="Z297" i="28"/>
  <c r="Z296" i="28"/>
  <c r="Z295" i="28"/>
  <c r="Z294" i="28"/>
  <c r="Z293" i="28"/>
  <c r="Z292" i="28"/>
  <c r="Z291" i="28"/>
  <c r="Z290" i="28"/>
  <c r="Z289" i="28"/>
  <c r="Z288" i="28"/>
  <c r="Z287" i="28"/>
  <c r="Z286" i="28"/>
  <c r="Z285" i="28"/>
  <c r="Z284" i="28"/>
  <c r="Z283" i="28"/>
  <c r="Z282" i="28"/>
  <c r="Z281" i="28"/>
  <c r="Z280" i="28"/>
  <c r="Z279" i="28"/>
  <c r="Z278" i="28"/>
  <c r="Z277" i="28"/>
  <c r="Z276" i="28"/>
  <c r="Z275" i="28"/>
  <c r="Z274" i="28"/>
  <c r="Z273" i="28"/>
  <c r="Z272" i="28"/>
  <c r="Z271" i="28"/>
  <c r="Z270" i="28"/>
  <c r="Z269" i="28"/>
  <c r="Z268" i="28"/>
  <c r="Z267" i="28"/>
  <c r="Z266" i="28"/>
  <c r="Z265" i="28"/>
  <c r="Z264" i="28"/>
  <c r="Z263" i="28"/>
  <c r="Z262" i="28"/>
  <c r="Z261" i="28"/>
  <c r="Z260" i="28"/>
  <c r="Z259" i="28"/>
  <c r="Z258" i="28"/>
  <c r="Z257" i="28"/>
  <c r="Z256" i="28"/>
  <c r="Z255" i="28"/>
  <c r="Z254" i="28"/>
  <c r="Z253" i="28"/>
  <c r="Z252" i="28"/>
  <c r="Z251" i="28"/>
  <c r="Z250" i="28"/>
  <c r="Z249" i="28"/>
  <c r="Z248" i="28"/>
  <c r="Z247" i="28"/>
  <c r="Z246" i="28"/>
  <c r="Z245" i="28"/>
  <c r="Z244" i="28"/>
  <c r="Z243" i="28"/>
  <c r="Z242" i="28"/>
  <c r="Z241" i="28"/>
  <c r="Z240" i="28"/>
  <c r="Z239" i="28"/>
  <c r="Z238" i="28"/>
  <c r="Z237" i="28"/>
  <c r="Z236" i="28"/>
  <c r="Z235" i="28"/>
  <c r="Z234" i="28"/>
  <c r="Z233" i="28"/>
  <c r="Z232" i="28"/>
  <c r="Z231" i="28"/>
  <c r="Z230" i="28"/>
  <c r="Z229" i="28"/>
  <c r="Z228" i="28"/>
  <c r="Z227" i="28"/>
  <c r="Z226" i="28"/>
  <c r="Z225" i="28"/>
  <c r="Z224" i="28"/>
  <c r="Z223" i="28"/>
  <c r="Z222" i="28"/>
  <c r="Z221" i="28"/>
  <c r="Z220" i="28"/>
  <c r="Z219" i="28"/>
  <c r="Z218" i="28"/>
  <c r="Z217" i="28"/>
  <c r="Z216" i="28"/>
  <c r="Z215" i="28"/>
  <c r="Z214" i="28"/>
  <c r="Z213" i="28"/>
  <c r="Z212" i="28"/>
  <c r="Z211" i="28"/>
  <c r="Z210" i="28"/>
  <c r="Z209" i="28"/>
  <c r="Z208" i="28"/>
  <c r="Z207" i="28"/>
  <c r="Z206" i="28"/>
  <c r="Z205" i="28"/>
  <c r="Z204" i="28"/>
  <c r="Z203" i="28"/>
  <c r="Z202" i="28"/>
  <c r="Z201" i="28"/>
  <c r="Z200" i="28"/>
  <c r="Z199" i="28"/>
  <c r="Z198" i="28"/>
  <c r="Z197" i="28"/>
  <c r="Z196" i="28"/>
  <c r="Z195" i="28"/>
  <c r="Z194" i="28"/>
  <c r="Z193" i="28"/>
  <c r="Z192" i="28"/>
  <c r="Z191" i="28"/>
  <c r="Z190" i="28"/>
  <c r="Z189" i="28"/>
  <c r="Z188" i="28"/>
  <c r="Z187" i="28"/>
  <c r="Z186" i="28"/>
  <c r="Z185" i="28"/>
  <c r="Z184" i="28"/>
  <c r="Z183" i="28"/>
  <c r="Z182" i="28"/>
  <c r="Z181" i="28"/>
  <c r="Z180" i="28"/>
  <c r="Z179" i="28"/>
  <c r="Z178" i="28"/>
  <c r="Z177" i="28"/>
  <c r="Z176" i="28"/>
  <c r="Z175" i="28"/>
  <c r="Z174" i="28"/>
  <c r="Z173" i="28"/>
  <c r="Z172" i="28"/>
  <c r="Z171" i="28"/>
  <c r="Z170" i="28"/>
  <c r="Z169" i="28"/>
  <c r="Z168" i="28"/>
  <c r="Z167" i="28"/>
  <c r="Z166" i="28"/>
  <c r="Z165" i="28"/>
  <c r="Z164" i="28"/>
  <c r="Z163" i="28"/>
  <c r="Z162" i="28"/>
  <c r="Z161" i="28"/>
  <c r="Z160" i="28"/>
  <c r="Z159" i="28"/>
  <c r="Z158" i="28"/>
  <c r="Z157" i="28"/>
  <c r="Z156" i="28"/>
  <c r="Z155" i="28"/>
  <c r="Z154" i="28"/>
  <c r="Z153" i="28"/>
  <c r="Z152" i="28"/>
  <c r="Z151" i="28"/>
  <c r="Z150" i="28"/>
  <c r="Z149" i="28"/>
  <c r="Z148" i="28"/>
  <c r="Z147" i="28"/>
  <c r="Z146" i="28"/>
  <c r="Z145" i="28"/>
  <c r="Z144" i="28"/>
  <c r="Z143" i="28"/>
  <c r="Z142" i="28"/>
  <c r="Z141" i="28"/>
  <c r="Z140" i="28"/>
  <c r="Z139" i="28"/>
  <c r="Z138" i="28"/>
  <c r="Z137" i="28"/>
  <c r="Z136" i="28"/>
  <c r="Z135" i="28"/>
  <c r="Z134" i="28"/>
  <c r="Z133" i="28"/>
  <c r="Z132" i="28"/>
  <c r="Z131" i="28"/>
  <c r="Z130" i="28"/>
  <c r="Z129" i="28"/>
  <c r="Z128" i="28"/>
  <c r="Z127" i="28"/>
  <c r="Z126" i="28"/>
  <c r="Z125" i="28"/>
  <c r="Z124" i="28"/>
  <c r="Z123" i="28"/>
  <c r="Z122" i="28"/>
  <c r="Z121" i="28"/>
  <c r="Z120" i="28"/>
  <c r="Z119" i="28"/>
  <c r="Z118" i="28"/>
  <c r="Z117" i="28"/>
  <c r="Z116" i="28"/>
  <c r="Z115" i="28"/>
  <c r="Z114" i="28"/>
  <c r="Z113" i="28"/>
  <c r="Z112" i="28"/>
  <c r="Z111" i="28"/>
  <c r="Z110" i="28"/>
  <c r="Z109" i="28"/>
  <c r="Z108" i="28"/>
  <c r="Z107" i="28"/>
  <c r="Z106" i="28"/>
  <c r="Z105" i="28"/>
  <c r="Z104" i="28"/>
  <c r="Z103" i="28"/>
  <c r="Z102" i="28"/>
  <c r="Z101" i="28"/>
  <c r="Z100" i="28"/>
  <c r="Z99" i="28"/>
  <c r="Z98" i="28"/>
  <c r="Z97" i="28"/>
  <c r="Z96" i="28"/>
  <c r="Z95" i="28"/>
  <c r="Z94" i="28"/>
  <c r="Z93" i="28"/>
  <c r="Z92" i="28"/>
  <c r="Z91" i="28"/>
  <c r="Z90" i="28"/>
  <c r="Z89" i="28"/>
  <c r="Z88" i="28"/>
  <c r="Z87" i="28"/>
  <c r="Z86" i="28"/>
  <c r="Z85" i="28"/>
  <c r="Z84" i="28"/>
  <c r="Z83" i="28"/>
  <c r="Z82" i="28"/>
  <c r="Z81" i="28"/>
  <c r="Z80" i="28"/>
  <c r="Z79" i="28"/>
  <c r="Z78" i="28"/>
  <c r="Z77" i="28"/>
  <c r="Z76" i="28"/>
  <c r="Z75" i="28"/>
  <c r="Z74" i="28"/>
  <c r="Z73" i="28"/>
  <c r="Z72" i="28"/>
  <c r="Z71" i="28"/>
  <c r="Z70" i="28"/>
  <c r="Z69" i="28"/>
  <c r="Z68" i="28"/>
  <c r="Z67" i="28"/>
  <c r="Z66" i="28"/>
  <c r="Z65" i="28"/>
  <c r="Z64" i="28"/>
  <c r="Z63" i="28"/>
  <c r="Z62" i="28"/>
  <c r="Z61" i="28"/>
  <c r="Z60" i="28"/>
  <c r="Z59" i="28"/>
  <c r="Z58" i="28"/>
  <c r="Z57" i="28"/>
  <c r="Z56" i="28"/>
  <c r="Z55" i="28"/>
  <c r="Z54" i="28"/>
  <c r="Z53" i="28"/>
  <c r="Z52" i="28"/>
  <c r="Z51" i="28"/>
  <c r="Z50" i="28"/>
  <c r="Z49" i="28"/>
  <c r="Z48" i="28"/>
  <c r="Z47" i="28"/>
  <c r="Z46" i="28"/>
  <c r="Z45" i="28"/>
  <c r="Z44" i="28"/>
  <c r="Z43" i="28"/>
  <c r="Z42" i="28"/>
  <c r="Z41" i="28"/>
  <c r="Z40" i="28"/>
  <c r="Z39" i="28"/>
  <c r="Z38" i="28"/>
  <c r="Z37" i="28"/>
  <c r="Z36" i="28"/>
  <c r="Z35" i="28"/>
  <c r="Z34" i="28"/>
  <c r="Z33" i="28"/>
  <c r="Z32" i="28"/>
  <c r="Z31" i="28"/>
  <c r="Z30" i="28"/>
  <c r="Z29" i="28"/>
  <c r="Z28" i="28"/>
  <c r="Z27" i="28"/>
  <c r="Z26" i="28"/>
  <c r="Z25" i="28"/>
  <c r="Z24" i="28"/>
  <c r="Z23" i="28"/>
  <c r="Z22" i="28"/>
  <c r="Z21" i="28"/>
  <c r="Z20" i="28"/>
  <c r="Z19" i="28"/>
  <c r="Z18" i="28"/>
  <c r="Z17" i="28"/>
  <c r="Z16" i="28"/>
  <c r="Z15" i="28"/>
  <c r="Z14" i="28"/>
  <c r="Z13" i="28"/>
  <c r="Z413" i="12"/>
  <c r="Z412" i="12"/>
  <c r="Z411" i="12"/>
  <c r="Z410" i="12"/>
  <c r="Z409" i="12"/>
  <c r="Z408" i="12"/>
  <c r="Z407" i="12"/>
  <c r="Z406" i="12"/>
  <c r="Z405" i="12"/>
  <c r="Z404" i="12"/>
  <c r="Z403" i="12"/>
  <c r="Z402" i="12"/>
  <c r="Z401" i="12"/>
  <c r="Z400" i="12"/>
  <c r="Z399" i="12"/>
  <c r="Z398" i="12"/>
  <c r="Z397" i="12"/>
  <c r="Z396" i="12"/>
  <c r="Z395" i="12"/>
  <c r="Z394" i="12"/>
  <c r="Z393" i="12"/>
  <c r="Z392" i="12"/>
  <c r="Z391" i="12"/>
  <c r="Z390" i="12"/>
  <c r="Z389" i="12"/>
  <c r="Z388" i="12"/>
  <c r="Z387" i="12"/>
  <c r="Z386" i="12"/>
  <c r="Z385" i="12"/>
  <c r="Z384" i="12"/>
  <c r="Z383" i="12"/>
  <c r="Z382" i="12"/>
  <c r="Z381" i="12"/>
  <c r="Z380" i="12"/>
  <c r="Z379" i="12"/>
  <c r="Z378" i="12"/>
  <c r="Z377" i="12"/>
  <c r="Z376" i="12"/>
  <c r="Z375" i="12"/>
  <c r="Z374" i="12"/>
  <c r="Z373" i="12"/>
  <c r="Z372" i="12"/>
  <c r="Z371" i="12"/>
  <c r="Z370" i="12"/>
  <c r="Z369" i="12"/>
  <c r="Z368" i="12"/>
  <c r="Z367" i="12"/>
  <c r="Z366" i="12"/>
  <c r="Z365" i="12"/>
  <c r="Z364" i="12"/>
  <c r="Z363" i="12"/>
  <c r="Z362" i="12"/>
  <c r="Z361" i="12"/>
  <c r="Z360" i="12"/>
  <c r="Z359" i="12"/>
  <c r="Z358" i="12"/>
  <c r="Z357" i="12"/>
  <c r="Z356" i="12"/>
  <c r="Z355" i="12"/>
  <c r="Z354" i="12"/>
  <c r="Z353" i="12"/>
  <c r="Z352" i="12"/>
  <c r="Z351" i="12"/>
  <c r="Z350" i="12"/>
  <c r="Z349" i="12"/>
  <c r="Z348" i="12"/>
  <c r="Z347" i="12"/>
  <c r="Z346" i="12"/>
  <c r="Z345" i="12"/>
  <c r="Z344" i="12"/>
  <c r="Z343" i="12"/>
  <c r="Z342" i="12"/>
  <c r="Z341" i="12"/>
  <c r="Z340" i="12"/>
  <c r="Z339" i="12"/>
  <c r="Z338" i="12"/>
  <c r="Z337" i="12"/>
  <c r="Z336" i="12"/>
  <c r="Z335" i="12"/>
  <c r="Z334" i="12"/>
  <c r="Z333" i="12"/>
  <c r="Z332" i="12"/>
  <c r="Z331" i="12"/>
  <c r="Z330" i="12"/>
  <c r="Z329" i="12"/>
  <c r="Z328" i="12"/>
  <c r="Z327" i="12"/>
  <c r="Z326" i="12"/>
  <c r="Z325" i="12"/>
  <c r="Z324" i="12"/>
  <c r="Z323" i="12"/>
  <c r="Z322" i="12"/>
  <c r="Z321" i="12"/>
  <c r="Z320" i="12"/>
  <c r="Z319" i="12"/>
  <c r="Z318" i="12"/>
  <c r="Z317" i="12"/>
  <c r="Z316" i="12"/>
  <c r="Z315" i="12"/>
  <c r="Z314" i="12"/>
  <c r="Z313" i="12"/>
  <c r="Z312" i="12"/>
  <c r="Z311" i="12"/>
  <c r="Z310" i="12"/>
  <c r="Z309" i="12"/>
  <c r="Z308" i="12"/>
  <c r="Z307" i="12"/>
  <c r="Z306" i="12"/>
  <c r="Z305" i="12"/>
  <c r="Z304" i="12"/>
  <c r="Z303" i="12"/>
  <c r="Z302" i="12"/>
  <c r="Z301" i="12"/>
  <c r="Z300" i="12"/>
  <c r="Z299" i="12"/>
  <c r="Z298" i="12"/>
  <c r="Z297" i="12"/>
  <c r="Z296" i="12"/>
  <c r="Z295" i="12"/>
  <c r="Z294" i="12"/>
  <c r="Z293" i="12"/>
  <c r="Z292" i="12"/>
  <c r="Z291" i="12"/>
  <c r="Z290" i="12"/>
  <c r="Z289" i="12"/>
  <c r="Z288" i="12"/>
  <c r="Z287" i="12"/>
  <c r="Z286" i="12"/>
  <c r="Z285" i="12"/>
  <c r="Z284" i="12"/>
  <c r="Z283" i="12"/>
  <c r="Z282" i="12"/>
  <c r="Z281" i="12"/>
  <c r="Z280" i="12"/>
  <c r="Z279" i="12"/>
  <c r="Z278" i="12"/>
  <c r="Z277" i="12"/>
  <c r="Z276" i="12"/>
  <c r="Z275" i="12"/>
  <c r="Z274" i="12"/>
  <c r="Z273" i="12"/>
  <c r="Z272" i="12"/>
  <c r="Z271" i="12"/>
  <c r="Z270" i="12"/>
  <c r="Z269" i="12"/>
  <c r="Z268" i="12"/>
  <c r="Z267" i="12"/>
  <c r="Z266" i="12"/>
  <c r="Z265" i="12"/>
  <c r="Z264" i="12"/>
  <c r="Z263" i="12"/>
  <c r="Z262" i="12"/>
  <c r="Z261" i="12"/>
  <c r="Z260" i="12"/>
  <c r="Z259" i="12"/>
  <c r="Z258" i="12"/>
  <c r="Z257" i="12"/>
  <c r="Z256" i="12"/>
  <c r="Z255" i="12"/>
  <c r="Z254" i="12"/>
  <c r="Z253" i="12"/>
  <c r="Z252" i="12"/>
  <c r="Z251" i="12"/>
  <c r="Z250" i="12"/>
  <c r="Z249" i="12"/>
  <c r="Z248" i="12"/>
  <c r="Z247" i="12"/>
  <c r="Z246" i="12"/>
  <c r="Z245" i="12"/>
  <c r="Z244" i="12"/>
  <c r="Z243" i="12"/>
  <c r="Z242" i="12"/>
  <c r="Z241" i="12"/>
  <c r="Z240" i="12"/>
  <c r="Z239" i="12"/>
  <c r="Z238" i="12"/>
  <c r="Z237" i="12"/>
  <c r="Z236" i="12"/>
  <c r="Z235" i="12"/>
  <c r="Z234" i="12"/>
  <c r="Z233" i="12"/>
  <c r="Z232" i="12"/>
  <c r="Z231" i="12"/>
  <c r="Z230" i="12"/>
  <c r="Z229" i="12"/>
  <c r="Z228" i="12"/>
  <c r="Z227" i="12"/>
  <c r="Z226" i="12"/>
  <c r="Z225" i="12"/>
  <c r="Z224" i="12"/>
  <c r="Z223" i="12"/>
  <c r="Z222" i="12"/>
  <c r="Z221" i="12"/>
  <c r="Z220" i="12"/>
  <c r="Z219" i="12"/>
  <c r="Z218" i="12"/>
  <c r="Z217" i="12"/>
  <c r="Z216" i="12"/>
  <c r="Z215" i="12"/>
  <c r="Z214" i="12"/>
  <c r="Z213" i="12"/>
  <c r="Z212" i="12"/>
  <c r="Z211" i="12"/>
  <c r="Z210" i="12"/>
  <c r="Z209" i="12"/>
  <c r="Z208" i="12"/>
  <c r="Z207" i="12"/>
  <c r="Z206" i="12"/>
  <c r="Z205" i="12"/>
  <c r="Z204" i="12"/>
  <c r="Z203" i="12"/>
  <c r="Z202" i="12"/>
  <c r="Z201" i="12"/>
  <c r="Z200" i="12"/>
  <c r="Z199" i="12"/>
  <c r="Z198" i="12"/>
  <c r="Z197" i="12"/>
  <c r="Z196" i="12"/>
  <c r="Z195" i="12"/>
  <c r="Z194" i="12"/>
  <c r="Z193" i="12"/>
  <c r="Z192" i="12"/>
  <c r="Z191" i="12"/>
  <c r="Z190" i="12"/>
  <c r="Z189" i="12"/>
  <c r="Z188" i="12"/>
  <c r="Z187" i="12"/>
  <c r="Z186" i="12"/>
  <c r="Z185" i="12"/>
  <c r="Z184" i="12"/>
  <c r="Z183" i="12"/>
  <c r="Z182" i="12"/>
  <c r="Z181" i="12"/>
  <c r="Z180" i="12"/>
  <c r="Z179" i="12"/>
  <c r="Z178" i="12"/>
  <c r="Z177" i="12"/>
  <c r="Z176" i="12"/>
  <c r="Z175" i="12"/>
  <c r="Z174" i="12"/>
  <c r="Z173" i="12"/>
  <c r="Z172" i="12"/>
  <c r="Z171" i="12"/>
  <c r="Z170" i="12"/>
  <c r="Z169" i="12"/>
  <c r="Z168" i="12"/>
  <c r="Z167" i="12"/>
  <c r="Z166" i="12"/>
  <c r="Z165" i="12"/>
  <c r="Z164" i="12"/>
  <c r="Z163" i="12"/>
  <c r="Z162" i="12"/>
  <c r="Z161" i="12"/>
  <c r="Z160" i="12"/>
  <c r="Z159" i="12"/>
  <c r="Z158" i="12"/>
  <c r="Z157" i="12"/>
  <c r="Z156" i="12"/>
  <c r="Z155" i="12"/>
  <c r="Z154" i="12"/>
  <c r="Z153" i="12"/>
  <c r="Z152" i="12"/>
  <c r="Z151" i="12"/>
  <c r="Z150" i="12"/>
  <c r="Z149" i="12"/>
  <c r="Z148" i="12"/>
  <c r="Z147" i="12"/>
  <c r="Z146" i="12"/>
  <c r="Z145" i="12"/>
  <c r="Z144" i="12"/>
  <c r="Z143" i="12"/>
  <c r="Z142" i="12"/>
  <c r="Z141" i="12"/>
  <c r="Z140" i="12"/>
  <c r="Z139" i="12"/>
  <c r="Z138" i="12"/>
  <c r="Z137" i="12"/>
  <c r="Z136" i="12"/>
  <c r="Z135" i="12"/>
  <c r="Z134" i="12"/>
  <c r="Z133" i="12"/>
  <c r="Z132" i="12"/>
  <c r="Z131" i="12"/>
  <c r="Z130" i="12"/>
  <c r="Z129" i="12"/>
  <c r="Z128" i="12"/>
  <c r="Z127" i="12"/>
  <c r="Z126" i="12"/>
  <c r="Z125" i="12"/>
  <c r="Z124" i="12"/>
  <c r="Z123" i="12"/>
  <c r="Z122" i="12"/>
  <c r="Z121" i="12"/>
  <c r="Z120" i="12"/>
  <c r="Z119" i="12"/>
  <c r="Z118" i="12"/>
  <c r="Z117" i="12"/>
  <c r="Z116" i="12"/>
  <c r="Z115" i="12"/>
  <c r="Z114" i="12"/>
  <c r="Z113" i="12"/>
  <c r="Z112" i="12"/>
  <c r="Z111" i="12"/>
  <c r="Z110" i="12"/>
  <c r="Z109" i="12"/>
  <c r="Z108" i="12"/>
  <c r="Z107" i="12"/>
  <c r="Z106" i="12"/>
  <c r="Z105" i="12"/>
  <c r="Z104" i="12"/>
  <c r="Z103" i="12"/>
  <c r="Z102" i="12"/>
  <c r="Z101" i="12"/>
  <c r="Z100" i="12"/>
  <c r="Z99" i="12"/>
  <c r="Z98" i="12"/>
  <c r="Z97" i="12"/>
  <c r="Z96" i="12"/>
  <c r="Z95" i="12"/>
  <c r="Z94" i="12"/>
  <c r="Z93" i="12"/>
  <c r="Z92" i="12"/>
  <c r="Z91" i="12"/>
  <c r="Z90" i="12"/>
  <c r="Z89" i="12"/>
  <c r="Z88" i="12"/>
  <c r="Z87" i="12"/>
  <c r="Z86" i="12"/>
  <c r="Z85" i="12"/>
  <c r="Z84" i="12"/>
  <c r="Z83" i="12"/>
  <c r="Z82" i="12"/>
  <c r="Z81" i="12"/>
  <c r="Z80" i="12"/>
  <c r="Z79" i="12"/>
  <c r="Z78" i="12"/>
  <c r="Z77" i="12"/>
  <c r="Z76" i="12"/>
  <c r="Z75" i="12"/>
  <c r="Z74" i="12"/>
  <c r="Z73" i="12"/>
  <c r="Z72" i="12"/>
  <c r="Z71" i="12"/>
  <c r="Z70" i="12"/>
  <c r="Z69" i="12"/>
  <c r="Z68" i="12"/>
  <c r="Z67" i="12"/>
  <c r="Z66" i="12"/>
  <c r="Z65" i="12"/>
  <c r="Z64" i="12"/>
  <c r="Z63" i="12"/>
  <c r="Z62" i="12"/>
  <c r="Z61" i="12"/>
  <c r="Z60" i="12"/>
  <c r="Z59" i="12"/>
  <c r="Z58" i="12"/>
  <c r="Z57" i="12"/>
  <c r="Z56" i="12"/>
  <c r="Z55" i="12"/>
  <c r="Z54" i="12"/>
  <c r="Z53" i="12"/>
  <c r="Z52" i="12"/>
  <c r="Z51" i="12"/>
  <c r="Z50" i="12"/>
  <c r="Z49" i="12"/>
  <c r="Z48" i="12"/>
  <c r="Z47" i="12"/>
  <c r="Z46" i="12"/>
  <c r="Z45" i="12"/>
  <c r="Z44" i="12"/>
  <c r="Z43" i="12"/>
  <c r="Z42" i="12"/>
  <c r="Z41" i="12"/>
  <c r="Z40" i="12"/>
  <c r="Z39" i="12"/>
  <c r="Z38" i="12"/>
  <c r="Z37" i="12"/>
  <c r="Z36" i="12"/>
  <c r="Z35" i="12"/>
  <c r="Z34" i="12"/>
  <c r="Z33" i="12"/>
  <c r="Z32" i="12"/>
  <c r="Z31" i="12"/>
  <c r="Z30" i="12"/>
  <c r="Z29" i="12"/>
  <c r="Z28" i="12"/>
  <c r="Z27" i="12"/>
  <c r="Z26" i="12"/>
  <c r="Z25" i="12"/>
  <c r="Z24" i="12"/>
  <c r="Z23" i="12"/>
  <c r="Z22" i="12"/>
  <c r="Z21" i="12"/>
  <c r="Z20" i="12"/>
  <c r="Z19" i="12"/>
  <c r="Z18" i="12"/>
  <c r="Z17" i="12"/>
  <c r="Z16" i="12"/>
  <c r="Z15" i="12"/>
  <c r="Z14" i="12"/>
  <c r="Z13" i="12"/>
  <c r="G4" i="48"/>
  <c r="B15" i="23"/>
  <c r="C5" i="48"/>
  <c r="C15" i="18"/>
  <c r="C25" i="24"/>
  <c r="F19" i="20" l="1"/>
  <c r="F18" i="20"/>
  <c r="F17" i="20"/>
  <c r="I8" i="48" s="1"/>
  <c r="D8" i="48" l="1"/>
  <c r="I15" i="48" l="1"/>
  <c r="G15" i="48"/>
  <c r="E15" i="48"/>
  <c r="C15" i="48"/>
  <c r="I12" i="48"/>
  <c r="G12" i="48"/>
  <c r="D12" i="48"/>
  <c r="I11" i="48"/>
  <c r="G11" i="48"/>
  <c r="D11" i="48" l="1"/>
  <c r="I10" i="48"/>
  <c r="G10" i="48"/>
  <c r="D10" i="48"/>
  <c r="G9" i="48"/>
  <c r="D9" i="48"/>
  <c r="G8" i="48"/>
  <c r="E4" i="48"/>
  <c r="C4" i="48"/>
  <c r="I4" i="48"/>
  <c r="F3" i="20" l="1"/>
  <c r="AO413" i="28" l="1"/>
  <c r="AK413" i="28"/>
  <c r="AG413" i="28"/>
  <c r="N413" i="28"/>
  <c r="K413" i="28"/>
  <c r="AO412" i="28"/>
  <c r="AK412" i="28"/>
  <c r="AG412" i="28"/>
  <c r="N412" i="28"/>
  <c r="K412" i="28"/>
  <c r="AO411" i="28"/>
  <c r="AK411" i="28"/>
  <c r="AG411" i="28"/>
  <c r="N411" i="28"/>
  <c r="K411" i="28"/>
  <c r="AO410" i="28"/>
  <c r="AK410" i="28"/>
  <c r="AG410" i="28"/>
  <c r="N410" i="28"/>
  <c r="K410" i="28"/>
  <c r="AO409" i="28"/>
  <c r="AK409" i="28"/>
  <c r="AG409" i="28"/>
  <c r="N409" i="28"/>
  <c r="K409" i="28"/>
  <c r="AO408" i="28"/>
  <c r="AK408" i="28"/>
  <c r="AG408" i="28"/>
  <c r="N408" i="28"/>
  <c r="K408" i="28"/>
  <c r="AO407" i="28"/>
  <c r="AK407" i="28"/>
  <c r="AG407" i="28"/>
  <c r="N407" i="28"/>
  <c r="K407" i="28"/>
  <c r="AO406" i="28"/>
  <c r="AK406" i="28"/>
  <c r="AG406" i="28"/>
  <c r="N406" i="28"/>
  <c r="K406" i="28"/>
  <c r="AO405" i="28"/>
  <c r="AK405" i="28"/>
  <c r="AG405" i="28"/>
  <c r="N405" i="28"/>
  <c r="K405" i="28"/>
  <c r="AO404" i="28"/>
  <c r="AK404" i="28"/>
  <c r="AG404" i="28"/>
  <c r="N404" i="28"/>
  <c r="K404" i="28"/>
  <c r="AO403" i="28"/>
  <c r="AK403" i="28"/>
  <c r="AG403" i="28"/>
  <c r="N403" i="28"/>
  <c r="K403" i="28"/>
  <c r="AO402" i="28"/>
  <c r="AK402" i="28"/>
  <c r="AG402" i="28"/>
  <c r="N402" i="28"/>
  <c r="K402" i="28"/>
  <c r="AO401" i="28"/>
  <c r="AK401" i="28"/>
  <c r="AG401" i="28"/>
  <c r="N401" i="28"/>
  <c r="K401" i="28"/>
  <c r="AO400" i="28"/>
  <c r="AK400" i="28"/>
  <c r="AG400" i="28"/>
  <c r="N400" i="28"/>
  <c r="K400" i="28"/>
  <c r="AO399" i="28"/>
  <c r="AK399" i="28"/>
  <c r="AG399" i="28"/>
  <c r="N399" i="28"/>
  <c r="K399" i="28"/>
  <c r="AO398" i="28"/>
  <c r="AK398" i="28"/>
  <c r="AG398" i="28"/>
  <c r="N398" i="28"/>
  <c r="K398" i="28"/>
  <c r="AO397" i="28"/>
  <c r="AK397" i="28"/>
  <c r="AG397" i="28"/>
  <c r="N397" i="28"/>
  <c r="K397" i="28"/>
  <c r="AO396" i="28"/>
  <c r="AK396" i="28"/>
  <c r="AG396" i="28"/>
  <c r="N396" i="28"/>
  <c r="K396" i="28"/>
  <c r="AO395" i="28"/>
  <c r="AK395" i="28"/>
  <c r="AG395" i="28"/>
  <c r="N395" i="28"/>
  <c r="K395" i="28"/>
  <c r="AO394" i="28"/>
  <c r="AK394" i="28"/>
  <c r="AG394" i="28"/>
  <c r="N394" i="28"/>
  <c r="K394" i="28"/>
  <c r="AO393" i="28"/>
  <c r="AK393" i="28"/>
  <c r="AG393" i="28"/>
  <c r="N393" i="28"/>
  <c r="K393" i="28"/>
  <c r="AO392" i="28"/>
  <c r="AK392" i="28"/>
  <c r="AG392" i="28"/>
  <c r="N392" i="28"/>
  <c r="K392" i="28"/>
  <c r="AO391" i="28"/>
  <c r="AK391" i="28"/>
  <c r="AG391" i="28"/>
  <c r="N391" i="28"/>
  <c r="K391" i="28"/>
  <c r="AO390" i="28"/>
  <c r="AK390" i="28"/>
  <c r="AG390" i="28"/>
  <c r="N390" i="28"/>
  <c r="K390" i="28"/>
  <c r="AO389" i="28"/>
  <c r="AK389" i="28"/>
  <c r="AG389" i="28"/>
  <c r="N389" i="28"/>
  <c r="K389" i="28"/>
  <c r="AO388" i="28"/>
  <c r="AK388" i="28"/>
  <c r="AG388" i="28"/>
  <c r="N388" i="28"/>
  <c r="K388" i="28"/>
  <c r="AO387" i="28"/>
  <c r="AK387" i="28"/>
  <c r="AG387" i="28"/>
  <c r="N387" i="28"/>
  <c r="K387" i="28"/>
  <c r="AO386" i="28"/>
  <c r="AK386" i="28"/>
  <c r="AG386" i="28"/>
  <c r="N386" i="28"/>
  <c r="K386" i="28"/>
  <c r="AO385" i="28"/>
  <c r="AK385" i="28"/>
  <c r="AG385" i="28"/>
  <c r="N385" i="28"/>
  <c r="K385" i="28"/>
  <c r="AO384" i="28"/>
  <c r="AK384" i="28"/>
  <c r="AG384" i="28"/>
  <c r="N384" i="28"/>
  <c r="K384" i="28"/>
  <c r="AO383" i="28"/>
  <c r="AK383" i="28"/>
  <c r="AG383" i="28"/>
  <c r="N383" i="28"/>
  <c r="K383" i="28"/>
  <c r="AO382" i="28"/>
  <c r="AK382" i="28"/>
  <c r="AG382" i="28"/>
  <c r="N382" i="28"/>
  <c r="K382" i="28"/>
  <c r="AO381" i="28"/>
  <c r="AK381" i="28"/>
  <c r="AG381" i="28"/>
  <c r="N381" i="28"/>
  <c r="K381" i="28"/>
  <c r="AO380" i="28"/>
  <c r="AK380" i="28"/>
  <c r="AG380" i="28"/>
  <c r="N380" i="28"/>
  <c r="K380" i="28"/>
  <c r="AO379" i="28"/>
  <c r="AK379" i="28"/>
  <c r="AG379" i="28"/>
  <c r="N379" i="28"/>
  <c r="K379" i="28"/>
  <c r="AO378" i="28"/>
  <c r="AK378" i="28"/>
  <c r="AG378" i="28"/>
  <c r="N378" i="28"/>
  <c r="K378" i="28"/>
  <c r="AO377" i="28"/>
  <c r="AK377" i="28"/>
  <c r="AG377" i="28"/>
  <c r="N377" i="28"/>
  <c r="K377" i="28"/>
  <c r="AO376" i="28"/>
  <c r="AK376" i="28"/>
  <c r="AG376" i="28"/>
  <c r="N376" i="28"/>
  <c r="K376" i="28"/>
  <c r="AO375" i="28"/>
  <c r="AK375" i="28"/>
  <c r="AG375" i="28"/>
  <c r="N375" i="28"/>
  <c r="K375" i="28"/>
  <c r="AO374" i="28"/>
  <c r="AK374" i="28"/>
  <c r="AG374" i="28"/>
  <c r="N374" i="28"/>
  <c r="K374" i="28"/>
  <c r="AO373" i="28"/>
  <c r="AK373" i="28"/>
  <c r="AG373" i="28"/>
  <c r="N373" i="28"/>
  <c r="K373" i="28"/>
  <c r="AO372" i="28"/>
  <c r="AK372" i="28"/>
  <c r="AG372" i="28"/>
  <c r="N372" i="28"/>
  <c r="K372" i="28"/>
  <c r="AO371" i="28"/>
  <c r="AK371" i="28"/>
  <c r="AG371" i="28"/>
  <c r="N371" i="28"/>
  <c r="K371" i="28"/>
  <c r="AO370" i="28"/>
  <c r="AK370" i="28"/>
  <c r="AG370" i="28"/>
  <c r="N370" i="28"/>
  <c r="K370" i="28"/>
  <c r="AO369" i="28"/>
  <c r="AK369" i="28"/>
  <c r="AG369" i="28"/>
  <c r="N369" i="28"/>
  <c r="K369" i="28"/>
  <c r="AO368" i="28"/>
  <c r="AK368" i="28"/>
  <c r="AG368" i="28"/>
  <c r="N368" i="28"/>
  <c r="K368" i="28"/>
  <c r="AO367" i="28"/>
  <c r="AK367" i="28"/>
  <c r="AG367" i="28"/>
  <c r="N367" i="28"/>
  <c r="K367" i="28"/>
  <c r="AO366" i="28"/>
  <c r="AK366" i="28"/>
  <c r="AG366" i="28"/>
  <c r="N366" i="28"/>
  <c r="K366" i="28"/>
  <c r="AO365" i="28"/>
  <c r="AK365" i="28"/>
  <c r="AG365" i="28"/>
  <c r="N365" i="28"/>
  <c r="K365" i="28"/>
  <c r="AO364" i="28"/>
  <c r="AK364" i="28"/>
  <c r="AG364" i="28"/>
  <c r="N364" i="28"/>
  <c r="K364" i="28"/>
  <c r="AO363" i="28"/>
  <c r="AK363" i="28"/>
  <c r="AG363" i="28"/>
  <c r="N363" i="28"/>
  <c r="K363" i="28"/>
  <c r="AO362" i="28"/>
  <c r="AK362" i="28"/>
  <c r="AG362" i="28"/>
  <c r="N362" i="28"/>
  <c r="K362" i="28"/>
  <c r="AO361" i="28"/>
  <c r="AK361" i="28"/>
  <c r="AG361" i="28"/>
  <c r="N361" i="28"/>
  <c r="K361" i="28"/>
  <c r="AO360" i="28"/>
  <c r="AK360" i="28"/>
  <c r="AG360" i="28"/>
  <c r="N360" i="28"/>
  <c r="K360" i="28"/>
  <c r="AO359" i="28"/>
  <c r="AK359" i="28"/>
  <c r="AG359" i="28"/>
  <c r="N359" i="28"/>
  <c r="K359" i="28"/>
  <c r="AO358" i="28"/>
  <c r="AK358" i="28"/>
  <c r="AG358" i="28"/>
  <c r="N358" i="28"/>
  <c r="K358" i="28"/>
  <c r="AO357" i="28"/>
  <c r="AK357" i="28"/>
  <c r="AG357" i="28"/>
  <c r="N357" i="28"/>
  <c r="K357" i="28"/>
  <c r="AO356" i="28"/>
  <c r="AK356" i="28"/>
  <c r="AG356" i="28"/>
  <c r="N356" i="28"/>
  <c r="K356" i="28"/>
  <c r="AO355" i="28"/>
  <c r="AK355" i="28"/>
  <c r="AG355" i="28"/>
  <c r="N355" i="28"/>
  <c r="K355" i="28"/>
  <c r="AO354" i="28"/>
  <c r="AK354" i="28"/>
  <c r="AG354" i="28"/>
  <c r="N354" i="28"/>
  <c r="K354" i="28"/>
  <c r="AO353" i="28"/>
  <c r="AK353" i="28"/>
  <c r="AG353" i="28"/>
  <c r="N353" i="28"/>
  <c r="K353" i="28"/>
  <c r="AO352" i="28"/>
  <c r="AK352" i="28"/>
  <c r="AG352" i="28"/>
  <c r="N352" i="28"/>
  <c r="K352" i="28"/>
  <c r="AO351" i="28"/>
  <c r="AK351" i="28"/>
  <c r="AG351" i="28"/>
  <c r="N351" i="28"/>
  <c r="K351" i="28"/>
  <c r="AO350" i="28"/>
  <c r="AK350" i="28"/>
  <c r="AG350" i="28"/>
  <c r="N350" i="28"/>
  <c r="K350" i="28"/>
  <c r="AO349" i="28"/>
  <c r="AK349" i="28"/>
  <c r="AG349" i="28"/>
  <c r="N349" i="28"/>
  <c r="K349" i="28"/>
  <c r="AO348" i="28"/>
  <c r="AK348" i="28"/>
  <c r="AG348" i="28"/>
  <c r="N348" i="28"/>
  <c r="K348" i="28"/>
  <c r="AO347" i="28"/>
  <c r="AK347" i="28"/>
  <c r="AG347" i="28"/>
  <c r="N347" i="28"/>
  <c r="K347" i="28"/>
  <c r="AO346" i="28"/>
  <c r="AK346" i="28"/>
  <c r="AG346" i="28"/>
  <c r="N346" i="28"/>
  <c r="K346" i="28"/>
  <c r="AO345" i="28"/>
  <c r="AK345" i="28"/>
  <c r="AG345" i="28"/>
  <c r="N345" i="28"/>
  <c r="K345" i="28"/>
  <c r="AO344" i="28"/>
  <c r="AK344" i="28"/>
  <c r="AG344" i="28"/>
  <c r="N344" i="28"/>
  <c r="K344" i="28"/>
  <c r="AO343" i="28"/>
  <c r="AK343" i="28"/>
  <c r="AG343" i="28"/>
  <c r="N343" i="28"/>
  <c r="K343" i="28"/>
  <c r="AO342" i="28"/>
  <c r="AK342" i="28"/>
  <c r="AG342" i="28"/>
  <c r="N342" i="28"/>
  <c r="K342" i="28"/>
  <c r="AO341" i="28"/>
  <c r="AK341" i="28"/>
  <c r="AG341" i="28"/>
  <c r="N341" i="28"/>
  <c r="K341" i="28"/>
  <c r="AO340" i="28"/>
  <c r="AK340" i="28"/>
  <c r="AG340" i="28"/>
  <c r="N340" i="28"/>
  <c r="K340" i="28"/>
  <c r="AO339" i="28"/>
  <c r="AK339" i="28"/>
  <c r="AG339" i="28"/>
  <c r="N339" i="28"/>
  <c r="K339" i="28"/>
  <c r="AO338" i="28"/>
  <c r="AK338" i="28"/>
  <c r="AG338" i="28"/>
  <c r="N338" i="28"/>
  <c r="K338" i="28"/>
  <c r="AO337" i="28"/>
  <c r="AK337" i="28"/>
  <c r="AG337" i="28"/>
  <c r="N337" i="28"/>
  <c r="K337" i="28"/>
  <c r="AO336" i="28"/>
  <c r="AK336" i="28"/>
  <c r="AG336" i="28"/>
  <c r="N336" i="28"/>
  <c r="K336" i="28"/>
  <c r="AO335" i="28"/>
  <c r="AK335" i="28"/>
  <c r="AG335" i="28"/>
  <c r="N335" i="28"/>
  <c r="K335" i="28"/>
  <c r="AO334" i="28"/>
  <c r="AK334" i="28"/>
  <c r="AG334" i="28"/>
  <c r="N334" i="28"/>
  <c r="K334" i="28"/>
  <c r="AO333" i="28"/>
  <c r="AK333" i="28"/>
  <c r="AG333" i="28"/>
  <c r="N333" i="28"/>
  <c r="K333" i="28"/>
  <c r="AO332" i="28"/>
  <c r="AK332" i="28"/>
  <c r="AG332" i="28"/>
  <c r="N332" i="28"/>
  <c r="K332" i="28"/>
  <c r="AO331" i="28"/>
  <c r="AK331" i="28"/>
  <c r="AG331" i="28"/>
  <c r="N331" i="28"/>
  <c r="K331" i="28"/>
  <c r="AO330" i="28"/>
  <c r="AK330" i="28"/>
  <c r="AG330" i="28"/>
  <c r="N330" i="28"/>
  <c r="K330" i="28"/>
  <c r="AO329" i="28"/>
  <c r="AK329" i="28"/>
  <c r="AG329" i="28"/>
  <c r="N329" i="28"/>
  <c r="K329" i="28"/>
  <c r="AO328" i="28"/>
  <c r="AK328" i="28"/>
  <c r="AG328" i="28"/>
  <c r="N328" i="28"/>
  <c r="K328" i="28"/>
  <c r="AO327" i="28"/>
  <c r="AK327" i="28"/>
  <c r="AG327" i="28"/>
  <c r="N327" i="28"/>
  <c r="K327" i="28"/>
  <c r="AO326" i="28"/>
  <c r="AK326" i="28"/>
  <c r="AG326" i="28"/>
  <c r="N326" i="28"/>
  <c r="K326" i="28"/>
  <c r="AO325" i="28"/>
  <c r="AK325" i="28"/>
  <c r="AG325" i="28"/>
  <c r="N325" i="28"/>
  <c r="K325" i="28"/>
  <c r="AO324" i="28"/>
  <c r="AK324" i="28"/>
  <c r="AG324" i="28"/>
  <c r="N324" i="28"/>
  <c r="K324" i="28"/>
  <c r="AO323" i="28"/>
  <c r="AK323" i="28"/>
  <c r="AG323" i="28"/>
  <c r="N323" i="28"/>
  <c r="K323" i="28"/>
  <c r="AO322" i="28"/>
  <c r="AK322" i="28"/>
  <c r="AG322" i="28"/>
  <c r="N322" i="28"/>
  <c r="K322" i="28"/>
  <c r="AO321" i="28"/>
  <c r="AK321" i="28"/>
  <c r="AG321" i="28"/>
  <c r="N321" i="28"/>
  <c r="K321" i="28"/>
  <c r="AO320" i="28"/>
  <c r="AK320" i="28"/>
  <c r="AG320" i="28"/>
  <c r="N320" i="28"/>
  <c r="K320" i="28"/>
  <c r="AO319" i="28"/>
  <c r="AK319" i="28"/>
  <c r="AG319" i="28"/>
  <c r="N319" i="28"/>
  <c r="K319" i="28"/>
  <c r="AO318" i="28"/>
  <c r="AK318" i="28"/>
  <c r="AG318" i="28"/>
  <c r="N318" i="28"/>
  <c r="K318" i="28"/>
  <c r="AO317" i="28"/>
  <c r="AK317" i="28"/>
  <c r="AG317" i="28"/>
  <c r="N317" i="28"/>
  <c r="K317" i="28"/>
  <c r="AO316" i="28"/>
  <c r="AK316" i="28"/>
  <c r="AG316" i="28"/>
  <c r="N316" i="28"/>
  <c r="K316" i="28"/>
  <c r="AO315" i="28"/>
  <c r="AK315" i="28"/>
  <c r="AG315" i="28"/>
  <c r="N315" i="28"/>
  <c r="K315" i="28"/>
  <c r="AO314" i="28"/>
  <c r="AK314" i="28"/>
  <c r="AG314" i="28"/>
  <c r="N314" i="28"/>
  <c r="K314" i="28"/>
  <c r="AO313" i="28"/>
  <c r="AK313" i="28"/>
  <c r="AG313" i="28"/>
  <c r="N313" i="28"/>
  <c r="K313" i="28"/>
  <c r="AO312" i="28"/>
  <c r="AK312" i="28"/>
  <c r="AG312" i="28"/>
  <c r="N312" i="28"/>
  <c r="K312" i="28"/>
  <c r="AO311" i="28"/>
  <c r="AK311" i="28"/>
  <c r="AG311" i="28"/>
  <c r="N311" i="28"/>
  <c r="K311" i="28"/>
  <c r="AO310" i="28"/>
  <c r="AK310" i="28"/>
  <c r="AG310" i="28"/>
  <c r="N310" i="28"/>
  <c r="K310" i="28"/>
  <c r="AO309" i="28"/>
  <c r="AK309" i="28"/>
  <c r="AG309" i="28"/>
  <c r="N309" i="28"/>
  <c r="K309" i="28"/>
  <c r="AO308" i="28"/>
  <c r="AK308" i="28"/>
  <c r="AG308" i="28"/>
  <c r="N308" i="28"/>
  <c r="K308" i="28"/>
  <c r="AO307" i="28"/>
  <c r="AK307" i="28"/>
  <c r="AG307" i="28"/>
  <c r="N307" i="28"/>
  <c r="K307" i="28"/>
  <c r="AO306" i="28"/>
  <c r="AK306" i="28"/>
  <c r="AG306" i="28"/>
  <c r="N306" i="28"/>
  <c r="K306" i="28"/>
  <c r="AO305" i="28"/>
  <c r="AK305" i="28"/>
  <c r="AG305" i="28"/>
  <c r="N305" i="28"/>
  <c r="K305" i="28"/>
  <c r="AO304" i="28"/>
  <c r="AK304" i="28"/>
  <c r="AG304" i="28"/>
  <c r="N304" i="28"/>
  <c r="K304" i="28"/>
  <c r="AO303" i="28"/>
  <c r="AK303" i="28"/>
  <c r="AG303" i="28"/>
  <c r="N303" i="28"/>
  <c r="K303" i="28"/>
  <c r="AO302" i="28"/>
  <c r="AK302" i="28"/>
  <c r="AG302" i="28"/>
  <c r="N302" i="28"/>
  <c r="K302" i="28"/>
  <c r="AO301" i="28"/>
  <c r="AK301" i="28"/>
  <c r="AG301" i="28"/>
  <c r="N301" i="28"/>
  <c r="K301" i="28"/>
  <c r="AO300" i="28"/>
  <c r="AK300" i="28"/>
  <c r="AG300" i="28"/>
  <c r="N300" i="28"/>
  <c r="K300" i="28"/>
  <c r="AO299" i="28"/>
  <c r="AK299" i="28"/>
  <c r="AG299" i="28"/>
  <c r="N299" i="28"/>
  <c r="K299" i="28"/>
  <c r="AO298" i="28"/>
  <c r="AK298" i="28"/>
  <c r="AG298" i="28"/>
  <c r="N298" i="28"/>
  <c r="K298" i="28"/>
  <c r="AO297" i="28"/>
  <c r="AK297" i="28"/>
  <c r="AG297" i="28"/>
  <c r="N297" i="28"/>
  <c r="K297" i="28"/>
  <c r="AO296" i="28"/>
  <c r="AK296" i="28"/>
  <c r="AG296" i="28"/>
  <c r="N296" i="28"/>
  <c r="K296" i="28"/>
  <c r="AO295" i="28"/>
  <c r="AK295" i="28"/>
  <c r="AG295" i="28"/>
  <c r="N295" i="28"/>
  <c r="K295" i="28"/>
  <c r="AO294" i="28"/>
  <c r="AK294" i="28"/>
  <c r="AG294" i="28"/>
  <c r="N294" i="28"/>
  <c r="K294" i="28"/>
  <c r="AO293" i="28"/>
  <c r="AK293" i="28"/>
  <c r="AG293" i="28"/>
  <c r="N293" i="28"/>
  <c r="K293" i="28"/>
  <c r="AO292" i="28"/>
  <c r="AK292" i="28"/>
  <c r="AG292" i="28"/>
  <c r="N292" i="28"/>
  <c r="K292" i="28"/>
  <c r="AO291" i="28"/>
  <c r="AK291" i="28"/>
  <c r="AG291" i="28"/>
  <c r="N291" i="28"/>
  <c r="K291" i="28"/>
  <c r="AO290" i="28"/>
  <c r="AK290" i="28"/>
  <c r="AG290" i="28"/>
  <c r="N290" i="28"/>
  <c r="K290" i="28"/>
  <c r="AO289" i="28"/>
  <c r="AK289" i="28"/>
  <c r="AG289" i="28"/>
  <c r="N289" i="28"/>
  <c r="K289" i="28"/>
  <c r="AO288" i="28"/>
  <c r="AK288" i="28"/>
  <c r="AG288" i="28"/>
  <c r="N288" i="28"/>
  <c r="K288" i="28"/>
  <c r="AO287" i="28"/>
  <c r="AK287" i="28"/>
  <c r="AG287" i="28"/>
  <c r="N287" i="28"/>
  <c r="K287" i="28"/>
  <c r="AO286" i="28"/>
  <c r="AK286" i="28"/>
  <c r="AG286" i="28"/>
  <c r="N286" i="28"/>
  <c r="K286" i="28"/>
  <c r="AO285" i="28"/>
  <c r="AK285" i="28"/>
  <c r="AG285" i="28"/>
  <c r="N285" i="28"/>
  <c r="K285" i="28"/>
  <c r="AO284" i="28"/>
  <c r="AK284" i="28"/>
  <c r="AG284" i="28"/>
  <c r="N284" i="28"/>
  <c r="K284" i="28"/>
  <c r="AO283" i="28"/>
  <c r="AK283" i="28"/>
  <c r="AG283" i="28"/>
  <c r="N283" i="28"/>
  <c r="K283" i="28"/>
  <c r="AO282" i="28"/>
  <c r="AK282" i="28"/>
  <c r="AG282" i="28"/>
  <c r="N282" i="28"/>
  <c r="K282" i="28"/>
  <c r="AO281" i="28"/>
  <c r="AK281" i="28"/>
  <c r="AG281" i="28"/>
  <c r="N281" i="28"/>
  <c r="K281" i="28"/>
  <c r="AO280" i="28"/>
  <c r="AK280" i="28"/>
  <c r="AG280" i="28"/>
  <c r="N280" i="28"/>
  <c r="K280" i="28"/>
  <c r="AO279" i="28"/>
  <c r="AK279" i="28"/>
  <c r="AG279" i="28"/>
  <c r="N279" i="28"/>
  <c r="K279" i="28"/>
  <c r="AO278" i="28"/>
  <c r="AK278" i="28"/>
  <c r="AG278" i="28"/>
  <c r="N278" i="28"/>
  <c r="K278" i="28"/>
  <c r="AO277" i="28"/>
  <c r="AK277" i="28"/>
  <c r="AG277" i="28"/>
  <c r="N277" i="28"/>
  <c r="K277" i="28"/>
  <c r="AO276" i="28"/>
  <c r="AK276" i="28"/>
  <c r="AG276" i="28"/>
  <c r="N276" i="28"/>
  <c r="K276" i="28"/>
  <c r="AO275" i="28"/>
  <c r="AK275" i="28"/>
  <c r="AG275" i="28"/>
  <c r="N275" i="28"/>
  <c r="K275" i="28"/>
  <c r="AO274" i="28"/>
  <c r="AK274" i="28"/>
  <c r="AG274" i="28"/>
  <c r="N274" i="28"/>
  <c r="K274" i="28"/>
  <c r="AO273" i="28"/>
  <c r="AK273" i="28"/>
  <c r="AG273" i="28"/>
  <c r="N273" i="28"/>
  <c r="K273" i="28"/>
  <c r="AO272" i="28"/>
  <c r="AK272" i="28"/>
  <c r="AG272" i="28"/>
  <c r="N272" i="28"/>
  <c r="K272" i="28"/>
  <c r="AO271" i="28"/>
  <c r="AK271" i="28"/>
  <c r="AG271" i="28"/>
  <c r="N271" i="28"/>
  <c r="K271" i="28"/>
  <c r="AO270" i="28"/>
  <c r="AK270" i="28"/>
  <c r="AG270" i="28"/>
  <c r="N270" i="28"/>
  <c r="K270" i="28"/>
  <c r="AO269" i="28"/>
  <c r="AK269" i="28"/>
  <c r="AG269" i="28"/>
  <c r="N269" i="28"/>
  <c r="K269" i="28"/>
  <c r="AO268" i="28"/>
  <c r="AK268" i="28"/>
  <c r="AG268" i="28"/>
  <c r="N268" i="28"/>
  <c r="K268" i="28"/>
  <c r="AO267" i="28"/>
  <c r="AK267" i="28"/>
  <c r="AG267" i="28"/>
  <c r="N267" i="28"/>
  <c r="K267" i="28"/>
  <c r="AO266" i="28"/>
  <c r="AK266" i="28"/>
  <c r="AG266" i="28"/>
  <c r="N266" i="28"/>
  <c r="K266" i="28"/>
  <c r="AO265" i="28"/>
  <c r="AK265" i="28"/>
  <c r="AG265" i="28"/>
  <c r="N265" i="28"/>
  <c r="K265" i="28"/>
  <c r="AO264" i="28"/>
  <c r="AK264" i="28"/>
  <c r="AG264" i="28"/>
  <c r="N264" i="28"/>
  <c r="K264" i="28"/>
  <c r="AO263" i="28"/>
  <c r="AK263" i="28"/>
  <c r="AG263" i="28"/>
  <c r="N263" i="28"/>
  <c r="K263" i="28"/>
  <c r="AO262" i="28"/>
  <c r="AK262" i="28"/>
  <c r="AG262" i="28"/>
  <c r="N262" i="28"/>
  <c r="K262" i="28"/>
  <c r="AO261" i="28"/>
  <c r="AK261" i="28"/>
  <c r="AG261" i="28"/>
  <c r="N261" i="28"/>
  <c r="K261" i="28"/>
  <c r="AO260" i="28"/>
  <c r="AK260" i="28"/>
  <c r="AG260" i="28"/>
  <c r="N260" i="28"/>
  <c r="K260" i="28"/>
  <c r="AO259" i="28"/>
  <c r="AK259" i="28"/>
  <c r="AG259" i="28"/>
  <c r="N259" i="28"/>
  <c r="K259" i="28"/>
  <c r="AO258" i="28"/>
  <c r="AK258" i="28"/>
  <c r="AG258" i="28"/>
  <c r="N258" i="28"/>
  <c r="K258" i="28"/>
  <c r="AO257" i="28"/>
  <c r="AK257" i="28"/>
  <c r="AG257" i="28"/>
  <c r="N257" i="28"/>
  <c r="K257" i="28"/>
  <c r="AO256" i="28"/>
  <c r="AK256" i="28"/>
  <c r="AG256" i="28"/>
  <c r="N256" i="28"/>
  <c r="K256" i="28"/>
  <c r="AO255" i="28"/>
  <c r="AK255" i="28"/>
  <c r="AG255" i="28"/>
  <c r="N255" i="28"/>
  <c r="K255" i="28"/>
  <c r="AO254" i="28"/>
  <c r="AK254" i="28"/>
  <c r="AG254" i="28"/>
  <c r="N254" i="28"/>
  <c r="K254" i="28"/>
  <c r="AO253" i="28"/>
  <c r="AK253" i="28"/>
  <c r="AG253" i="28"/>
  <c r="N253" i="28"/>
  <c r="K253" i="28"/>
  <c r="AO252" i="28"/>
  <c r="AK252" i="28"/>
  <c r="AG252" i="28"/>
  <c r="N252" i="28"/>
  <c r="K252" i="28"/>
  <c r="AO251" i="28"/>
  <c r="AK251" i="28"/>
  <c r="AG251" i="28"/>
  <c r="N251" i="28"/>
  <c r="K251" i="28"/>
  <c r="AO250" i="28"/>
  <c r="AK250" i="28"/>
  <c r="AG250" i="28"/>
  <c r="N250" i="28"/>
  <c r="K250" i="28"/>
  <c r="AO249" i="28"/>
  <c r="AK249" i="28"/>
  <c r="AG249" i="28"/>
  <c r="N249" i="28"/>
  <c r="K249" i="28"/>
  <c r="AO248" i="28"/>
  <c r="AK248" i="28"/>
  <c r="AG248" i="28"/>
  <c r="N248" i="28"/>
  <c r="K248" i="28"/>
  <c r="AO247" i="28"/>
  <c r="AK247" i="28"/>
  <c r="AG247" i="28"/>
  <c r="N247" i="28"/>
  <c r="K247" i="28"/>
  <c r="AO246" i="28"/>
  <c r="AK246" i="28"/>
  <c r="AG246" i="28"/>
  <c r="N246" i="28"/>
  <c r="K246" i="28"/>
  <c r="AO245" i="28"/>
  <c r="AK245" i="28"/>
  <c r="AG245" i="28"/>
  <c r="N245" i="28"/>
  <c r="K245" i="28"/>
  <c r="AO244" i="28"/>
  <c r="AK244" i="28"/>
  <c r="AG244" i="28"/>
  <c r="N244" i="28"/>
  <c r="K244" i="28"/>
  <c r="AO243" i="28"/>
  <c r="AK243" i="28"/>
  <c r="AG243" i="28"/>
  <c r="N243" i="28"/>
  <c r="K243" i="28"/>
  <c r="AO242" i="28"/>
  <c r="AK242" i="28"/>
  <c r="AG242" i="28"/>
  <c r="N242" i="28"/>
  <c r="K242" i="28"/>
  <c r="AO241" i="28"/>
  <c r="AK241" i="28"/>
  <c r="AG241" i="28"/>
  <c r="N241" i="28"/>
  <c r="K241" i="28"/>
  <c r="AO240" i="28"/>
  <c r="AK240" i="28"/>
  <c r="AG240" i="28"/>
  <c r="N240" i="28"/>
  <c r="K240" i="28"/>
  <c r="AO239" i="28"/>
  <c r="AK239" i="28"/>
  <c r="AG239" i="28"/>
  <c r="N239" i="28"/>
  <c r="K239" i="28"/>
  <c r="AO238" i="28"/>
  <c r="AK238" i="28"/>
  <c r="AG238" i="28"/>
  <c r="N238" i="28"/>
  <c r="K238" i="28"/>
  <c r="AO237" i="28"/>
  <c r="AK237" i="28"/>
  <c r="AG237" i="28"/>
  <c r="N237" i="28"/>
  <c r="K237" i="28"/>
  <c r="AO236" i="28"/>
  <c r="AK236" i="28"/>
  <c r="AG236" i="28"/>
  <c r="N236" i="28"/>
  <c r="K236" i="28"/>
  <c r="AO235" i="28"/>
  <c r="AK235" i="28"/>
  <c r="AG235" i="28"/>
  <c r="N235" i="28"/>
  <c r="K235" i="28"/>
  <c r="AO234" i="28"/>
  <c r="AK234" i="28"/>
  <c r="AG234" i="28"/>
  <c r="N234" i="28"/>
  <c r="K234" i="28"/>
  <c r="AO233" i="28"/>
  <c r="AK233" i="28"/>
  <c r="AG233" i="28"/>
  <c r="N233" i="28"/>
  <c r="K233" i="28"/>
  <c r="AO232" i="28"/>
  <c r="AK232" i="28"/>
  <c r="AG232" i="28"/>
  <c r="N232" i="28"/>
  <c r="K232" i="28"/>
  <c r="AO231" i="28"/>
  <c r="AK231" i="28"/>
  <c r="AG231" i="28"/>
  <c r="N231" i="28"/>
  <c r="K231" i="28"/>
  <c r="AO230" i="28"/>
  <c r="AK230" i="28"/>
  <c r="AG230" i="28"/>
  <c r="N230" i="28"/>
  <c r="K230" i="28"/>
  <c r="AO229" i="28"/>
  <c r="AK229" i="28"/>
  <c r="AG229" i="28"/>
  <c r="N229" i="28"/>
  <c r="K229" i="28"/>
  <c r="AO228" i="28"/>
  <c r="AK228" i="28"/>
  <c r="AG228" i="28"/>
  <c r="N228" i="28"/>
  <c r="K228" i="28"/>
  <c r="AO227" i="28"/>
  <c r="AK227" i="28"/>
  <c r="AG227" i="28"/>
  <c r="N227" i="28"/>
  <c r="K227" i="28"/>
  <c r="AO226" i="28"/>
  <c r="AK226" i="28"/>
  <c r="AG226" i="28"/>
  <c r="N226" i="28"/>
  <c r="K226" i="28"/>
  <c r="AO225" i="28"/>
  <c r="AK225" i="28"/>
  <c r="AG225" i="28"/>
  <c r="N225" i="28"/>
  <c r="K225" i="28"/>
  <c r="AO224" i="28"/>
  <c r="AK224" i="28"/>
  <c r="AG224" i="28"/>
  <c r="N224" i="28"/>
  <c r="K224" i="28"/>
  <c r="AO223" i="28"/>
  <c r="AK223" i="28"/>
  <c r="AG223" i="28"/>
  <c r="N223" i="28"/>
  <c r="K223" i="28"/>
  <c r="AO222" i="28"/>
  <c r="AK222" i="28"/>
  <c r="AG222" i="28"/>
  <c r="N222" i="28"/>
  <c r="K222" i="28"/>
  <c r="AO221" i="28"/>
  <c r="AK221" i="28"/>
  <c r="AG221" i="28"/>
  <c r="N221" i="28"/>
  <c r="K221" i="28"/>
  <c r="AO220" i="28"/>
  <c r="AK220" i="28"/>
  <c r="AG220" i="28"/>
  <c r="N220" i="28"/>
  <c r="K220" i="28"/>
  <c r="AS219" i="28"/>
  <c r="AO219" i="28"/>
  <c r="AK219" i="28"/>
  <c r="AG219" i="28"/>
  <c r="N219" i="28"/>
  <c r="K219" i="28"/>
  <c r="AO218" i="28"/>
  <c r="AK218" i="28"/>
  <c r="AG218" i="28"/>
  <c r="N218" i="28"/>
  <c r="AO217" i="28"/>
  <c r="AK217" i="28"/>
  <c r="AG217" i="28"/>
  <c r="N217" i="28"/>
  <c r="AO216" i="28"/>
  <c r="AK216" i="28"/>
  <c r="AG216" i="28"/>
  <c r="N216" i="28"/>
  <c r="AO215" i="28"/>
  <c r="AK215" i="28"/>
  <c r="AG215" i="28"/>
  <c r="N215" i="28"/>
  <c r="AO214" i="28"/>
  <c r="AK214" i="28"/>
  <c r="AG214" i="28"/>
  <c r="N214" i="28"/>
  <c r="AO213" i="28"/>
  <c r="AK213" i="28"/>
  <c r="AG213" i="28"/>
  <c r="V213" i="28"/>
  <c r="N213" i="28"/>
  <c r="AO212" i="28"/>
  <c r="AK212" i="28"/>
  <c r="AG212" i="28"/>
  <c r="N212" i="28"/>
  <c r="AO211" i="28"/>
  <c r="AK211" i="28"/>
  <c r="AG211" i="28"/>
  <c r="N211" i="28"/>
  <c r="AO210" i="28"/>
  <c r="AK210" i="28"/>
  <c r="AG210" i="28"/>
  <c r="N210" i="28"/>
  <c r="AO209" i="28"/>
  <c r="AK209" i="28"/>
  <c r="AG209" i="28"/>
  <c r="N209" i="28"/>
  <c r="AO208" i="28"/>
  <c r="AK208" i="28"/>
  <c r="AG208" i="28"/>
  <c r="N208" i="28"/>
  <c r="AO207" i="28"/>
  <c r="AK207" i="28"/>
  <c r="AG207" i="28"/>
  <c r="N207" i="28"/>
  <c r="AO206" i="28"/>
  <c r="AK206" i="28"/>
  <c r="AG206" i="28"/>
  <c r="N206" i="28"/>
  <c r="AO205" i="28"/>
  <c r="AK205" i="28"/>
  <c r="AG205" i="28"/>
  <c r="N205" i="28"/>
  <c r="AO204" i="28"/>
  <c r="AK204" i="28"/>
  <c r="AG204" i="28"/>
  <c r="N204" i="28"/>
  <c r="AO203" i="28"/>
  <c r="AK203" i="28"/>
  <c r="AG203" i="28"/>
  <c r="N203" i="28"/>
  <c r="AO202" i="28"/>
  <c r="AK202" i="28"/>
  <c r="AG202" i="28"/>
  <c r="N202" i="28"/>
  <c r="AO201" i="28"/>
  <c r="AK201" i="28"/>
  <c r="AG201" i="28"/>
  <c r="N201" i="28"/>
  <c r="AO200" i="28"/>
  <c r="AK200" i="28"/>
  <c r="AG200" i="28"/>
  <c r="N200" i="28"/>
  <c r="AO199" i="28"/>
  <c r="AK199" i="28"/>
  <c r="AG199" i="28"/>
  <c r="N199" i="28"/>
  <c r="AO198" i="28"/>
  <c r="AK198" i="28"/>
  <c r="AG198" i="28"/>
  <c r="N198" i="28"/>
  <c r="AO197" i="28"/>
  <c r="AK197" i="28"/>
  <c r="AG197" i="28"/>
  <c r="N197" i="28"/>
  <c r="AO196" i="28"/>
  <c r="AK196" i="28"/>
  <c r="AG196" i="28"/>
  <c r="N196" i="28"/>
  <c r="AO195" i="28"/>
  <c r="AK195" i="28"/>
  <c r="AG195" i="28"/>
  <c r="N195" i="28"/>
  <c r="AO194" i="28"/>
  <c r="AK194" i="28"/>
  <c r="AG194" i="28"/>
  <c r="N194" i="28"/>
  <c r="AO193" i="28"/>
  <c r="AK193" i="28"/>
  <c r="AG193" i="28"/>
  <c r="N193" i="28"/>
  <c r="AO192" i="28"/>
  <c r="AK192" i="28"/>
  <c r="AG192" i="28"/>
  <c r="N192" i="28"/>
  <c r="AO191" i="28"/>
  <c r="AK191" i="28"/>
  <c r="AG191" i="28"/>
  <c r="N191" i="28"/>
  <c r="AO190" i="28"/>
  <c r="AK190" i="28"/>
  <c r="AG190" i="28"/>
  <c r="N190" i="28"/>
  <c r="AO189" i="28"/>
  <c r="AK189" i="28"/>
  <c r="AG189" i="28"/>
  <c r="N189" i="28"/>
  <c r="AO188" i="28"/>
  <c r="AK188" i="28"/>
  <c r="AG188" i="28"/>
  <c r="N188" i="28"/>
  <c r="AO187" i="28"/>
  <c r="AK187" i="28"/>
  <c r="AG187" i="28"/>
  <c r="N187" i="28"/>
  <c r="AO186" i="28"/>
  <c r="AK186" i="28"/>
  <c r="AG186" i="28"/>
  <c r="N186" i="28"/>
  <c r="AO185" i="28"/>
  <c r="AK185" i="28"/>
  <c r="AG185" i="28"/>
  <c r="N185" i="28"/>
  <c r="AO184" i="28"/>
  <c r="AK184" i="28"/>
  <c r="AG184" i="28"/>
  <c r="N184" i="28"/>
  <c r="AO183" i="28"/>
  <c r="AK183" i="28"/>
  <c r="AG183" i="28"/>
  <c r="N183" i="28"/>
  <c r="AO182" i="28"/>
  <c r="AK182" i="28"/>
  <c r="AG182" i="28"/>
  <c r="N182" i="28"/>
  <c r="AO181" i="28"/>
  <c r="AK181" i="28"/>
  <c r="AG181" i="28"/>
  <c r="N181" i="28"/>
  <c r="AO180" i="28"/>
  <c r="AK180" i="28"/>
  <c r="AG180" i="28"/>
  <c r="N180" i="28"/>
  <c r="AO179" i="28"/>
  <c r="AK179" i="28"/>
  <c r="AG179" i="28"/>
  <c r="N179" i="28"/>
  <c r="AO178" i="28"/>
  <c r="AK178" i="28"/>
  <c r="AG178" i="28"/>
  <c r="N178" i="28"/>
  <c r="AO177" i="28"/>
  <c r="AK177" i="28"/>
  <c r="AG177" i="28"/>
  <c r="N177" i="28"/>
  <c r="AO176" i="28"/>
  <c r="AK176" i="28"/>
  <c r="AG176" i="28"/>
  <c r="N176" i="28"/>
  <c r="AO175" i="28"/>
  <c r="AK175" i="28"/>
  <c r="AG175" i="28"/>
  <c r="N175" i="28"/>
  <c r="AO174" i="28"/>
  <c r="AK174" i="28"/>
  <c r="AG174" i="28"/>
  <c r="N174" i="28"/>
  <c r="AO173" i="28"/>
  <c r="AK173" i="28"/>
  <c r="AG173" i="28"/>
  <c r="N173" i="28"/>
  <c r="AO172" i="28"/>
  <c r="AK172" i="28"/>
  <c r="AG172" i="28"/>
  <c r="N172" i="28"/>
  <c r="AO171" i="28"/>
  <c r="AK171" i="28"/>
  <c r="AG171" i="28"/>
  <c r="N171" i="28"/>
  <c r="AO170" i="28"/>
  <c r="AK170" i="28"/>
  <c r="AG170" i="28"/>
  <c r="N170" i="28"/>
  <c r="AO169" i="28"/>
  <c r="AK169" i="28"/>
  <c r="AG169" i="28"/>
  <c r="N169" i="28"/>
  <c r="AO168" i="28"/>
  <c r="AK168" i="28"/>
  <c r="AG168" i="28"/>
  <c r="N168" i="28"/>
  <c r="AO167" i="28"/>
  <c r="AK167" i="28"/>
  <c r="AG167" i="28"/>
  <c r="N167" i="28"/>
  <c r="AO166" i="28"/>
  <c r="AK166" i="28"/>
  <c r="AG166" i="28"/>
  <c r="N166" i="28"/>
  <c r="AO165" i="28"/>
  <c r="AK165" i="28"/>
  <c r="AG165" i="28"/>
  <c r="N165" i="28"/>
  <c r="AO164" i="28"/>
  <c r="AK164" i="28"/>
  <c r="AG164" i="28"/>
  <c r="N164" i="28"/>
  <c r="AO163" i="28"/>
  <c r="AK163" i="28"/>
  <c r="AG163" i="28"/>
  <c r="N163" i="28"/>
  <c r="AO162" i="28"/>
  <c r="AK162" i="28"/>
  <c r="AG162" i="28"/>
  <c r="N162" i="28"/>
  <c r="AO161" i="28"/>
  <c r="AK161" i="28"/>
  <c r="AG161" i="28"/>
  <c r="N161" i="28"/>
  <c r="AO160" i="28"/>
  <c r="AK160" i="28"/>
  <c r="AG160" i="28"/>
  <c r="N160" i="28"/>
  <c r="AO159" i="28"/>
  <c r="AK159" i="28"/>
  <c r="AG159" i="28"/>
  <c r="N159" i="28"/>
  <c r="AO158" i="28"/>
  <c r="AK158" i="28"/>
  <c r="AG158" i="28"/>
  <c r="N158" i="28"/>
  <c r="AO157" i="28"/>
  <c r="AK157" i="28"/>
  <c r="AG157" i="28"/>
  <c r="N157" i="28"/>
  <c r="AO156" i="28"/>
  <c r="AK156" i="28"/>
  <c r="AG156" i="28"/>
  <c r="N156" i="28"/>
  <c r="AO155" i="28"/>
  <c r="AK155" i="28"/>
  <c r="AG155" i="28"/>
  <c r="N155" i="28"/>
  <c r="AO154" i="28"/>
  <c r="AK154" i="28"/>
  <c r="AG154" i="28"/>
  <c r="N154" i="28"/>
  <c r="AO153" i="28"/>
  <c r="AK153" i="28"/>
  <c r="AG153" i="28"/>
  <c r="N153" i="28"/>
  <c r="AO152" i="28"/>
  <c r="AK152" i="28"/>
  <c r="AG152" i="28"/>
  <c r="N152" i="28"/>
  <c r="AO151" i="28"/>
  <c r="AK151" i="28"/>
  <c r="AG151" i="28"/>
  <c r="N151" i="28"/>
  <c r="AS150" i="28"/>
  <c r="AO150" i="28"/>
  <c r="AK150" i="28"/>
  <c r="AG150" i="28"/>
  <c r="N150" i="28"/>
  <c r="AO149" i="28"/>
  <c r="AK149" i="28"/>
  <c r="AG149" i="28"/>
  <c r="N149" i="28"/>
  <c r="AO148" i="28"/>
  <c r="AK148" i="28"/>
  <c r="AG148" i="28"/>
  <c r="N148" i="28"/>
  <c r="AO147" i="28"/>
  <c r="AK147" i="28"/>
  <c r="AG147" i="28"/>
  <c r="N147" i="28"/>
  <c r="AO146" i="28"/>
  <c r="AK146" i="28"/>
  <c r="AG146" i="28"/>
  <c r="N146" i="28"/>
  <c r="AO145" i="28"/>
  <c r="AK145" i="28"/>
  <c r="AG145" i="28"/>
  <c r="N145" i="28"/>
  <c r="AO144" i="28"/>
  <c r="AK144" i="28"/>
  <c r="AG144" i="28"/>
  <c r="N144" i="28"/>
  <c r="AO143" i="28"/>
  <c r="AK143" i="28"/>
  <c r="AG143" i="28"/>
  <c r="N143" i="28"/>
  <c r="AO142" i="28"/>
  <c r="AK142" i="28"/>
  <c r="AG142" i="28"/>
  <c r="N142" i="28"/>
  <c r="AO141" i="28"/>
  <c r="AK141" i="28"/>
  <c r="AG141" i="28"/>
  <c r="N141" i="28"/>
  <c r="AO140" i="28"/>
  <c r="AK140" i="28"/>
  <c r="AG140" i="28"/>
  <c r="N140" i="28"/>
  <c r="AO139" i="28"/>
  <c r="AK139" i="28"/>
  <c r="AG139" i="28"/>
  <c r="N139" i="28"/>
  <c r="AO138" i="28"/>
  <c r="AK138" i="28"/>
  <c r="AG138" i="28"/>
  <c r="N138" i="28"/>
  <c r="AO137" i="28"/>
  <c r="AK137" i="28"/>
  <c r="AG137" i="28"/>
  <c r="N137" i="28"/>
  <c r="AO136" i="28"/>
  <c r="AK136" i="28"/>
  <c r="AG136" i="28"/>
  <c r="N136" i="28"/>
  <c r="AO135" i="28"/>
  <c r="AK135" i="28"/>
  <c r="AG135" i="28"/>
  <c r="N135" i="28"/>
  <c r="AO134" i="28"/>
  <c r="AK134" i="28"/>
  <c r="AG134" i="28"/>
  <c r="N134" i="28"/>
  <c r="AO133" i="28"/>
  <c r="AK133" i="28"/>
  <c r="AG133" i="28"/>
  <c r="N133" i="28"/>
  <c r="AO132" i="28"/>
  <c r="AK132" i="28"/>
  <c r="AG132" i="28"/>
  <c r="N132" i="28"/>
  <c r="AO131" i="28"/>
  <c r="AK131" i="28"/>
  <c r="AG131" i="28"/>
  <c r="N131" i="28"/>
  <c r="AO130" i="28"/>
  <c r="AK130" i="28"/>
  <c r="AG130" i="28"/>
  <c r="N130" i="28"/>
  <c r="AO129" i="28"/>
  <c r="AK129" i="28"/>
  <c r="AG129" i="28"/>
  <c r="N129" i="28"/>
  <c r="AO128" i="28"/>
  <c r="AK128" i="28"/>
  <c r="AG128" i="28"/>
  <c r="N128" i="28"/>
  <c r="AO127" i="28"/>
  <c r="AK127" i="28"/>
  <c r="AG127" i="28"/>
  <c r="N127" i="28"/>
  <c r="AO126" i="28"/>
  <c r="AK126" i="28"/>
  <c r="AG126" i="28"/>
  <c r="N126" i="28"/>
  <c r="AO125" i="28"/>
  <c r="AK125" i="28"/>
  <c r="AG125" i="28"/>
  <c r="N125" i="28"/>
  <c r="AO124" i="28"/>
  <c r="AK124" i="28"/>
  <c r="AG124" i="28"/>
  <c r="N124" i="28"/>
  <c r="AO123" i="28"/>
  <c r="AK123" i="28"/>
  <c r="AG123" i="28"/>
  <c r="N123" i="28"/>
  <c r="AO122" i="28"/>
  <c r="AK122" i="28"/>
  <c r="AG122" i="28"/>
  <c r="N122" i="28"/>
  <c r="AO121" i="28"/>
  <c r="AK121" i="28"/>
  <c r="AG121" i="28"/>
  <c r="N121" i="28"/>
  <c r="AO120" i="28"/>
  <c r="AK120" i="28"/>
  <c r="AG120" i="28"/>
  <c r="N120" i="28"/>
  <c r="AO119" i="28"/>
  <c r="AK119" i="28"/>
  <c r="AG119" i="28"/>
  <c r="N119" i="28"/>
  <c r="AO118" i="28"/>
  <c r="AK118" i="28"/>
  <c r="AG118" i="28"/>
  <c r="N118" i="28"/>
  <c r="AO117" i="28"/>
  <c r="AK117" i="28"/>
  <c r="AG117" i="28"/>
  <c r="N117" i="28"/>
  <c r="AS116" i="28"/>
  <c r="AO116" i="28"/>
  <c r="AK116" i="28"/>
  <c r="AG116" i="28"/>
  <c r="N116" i="28"/>
  <c r="AO115" i="28"/>
  <c r="AK115" i="28"/>
  <c r="AG115" i="28"/>
  <c r="N115" i="28"/>
  <c r="AO114" i="28"/>
  <c r="AK114" i="28"/>
  <c r="AG114" i="28"/>
  <c r="N114" i="28"/>
  <c r="AO113" i="28"/>
  <c r="AK113" i="28"/>
  <c r="AG113" i="28"/>
  <c r="N113" i="28"/>
  <c r="AO112" i="28"/>
  <c r="AK112" i="28"/>
  <c r="AG112" i="28"/>
  <c r="N112" i="28"/>
  <c r="AO111" i="28"/>
  <c r="AK111" i="28"/>
  <c r="AG111" i="28"/>
  <c r="N111" i="28"/>
  <c r="AO110" i="28"/>
  <c r="AK110" i="28"/>
  <c r="AG110" i="28"/>
  <c r="N110" i="28"/>
  <c r="AO109" i="28"/>
  <c r="AK109" i="28"/>
  <c r="AG109" i="28"/>
  <c r="N109" i="28"/>
  <c r="AO108" i="28"/>
  <c r="AK108" i="28"/>
  <c r="AG108" i="28"/>
  <c r="N108" i="28"/>
  <c r="AO107" i="28"/>
  <c r="AK107" i="28"/>
  <c r="AG107" i="28"/>
  <c r="N107" i="28"/>
  <c r="AO106" i="28"/>
  <c r="AK106" i="28"/>
  <c r="AG106" i="28"/>
  <c r="N106" i="28"/>
  <c r="AO105" i="28"/>
  <c r="AK105" i="28"/>
  <c r="AG105" i="28"/>
  <c r="N105" i="28"/>
  <c r="AO104" i="28"/>
  <c r="AK104" i="28"/>
  <c r="AG104" i="28"/>
  <c r="N104" i="28"/>
  <c r="AO103" i="28"/>
  <c r="AK103" i="28"/>
  <c r="AG103" i="28"/>
  <c r="N103" i="28"/>
  <c r="AS102" i="28"/>
  <c r="AO102" i="28"/>
  <c r="AK102" i="28"/>
  <c r="AG102" i="28"/>
  <c r="N102" i="28"/>
  <c r="AO101" i="28"/>
  <c r="AK101" i="28"/>
  <c r="AG101" i="28"/>
  <c r="N101" i="28"/>
  <c r="AO100" i="28"/>
  <c r="AK100" i="28"/>
  <c r="AG100" i="28"/>
  <c r="N100" i="28"/>
  <c r="AO99" i="28"/>
  <c r="AK99" i="28"/>
  <c r="AG99" i="28"/>
  <c r="N99" i="28"/>
  <c r="AO98" i="28"/>
  <c r="AK98" i="28"/>
  <c r="AG98" i="28"/>
  <c r="N98" i="28"/>
  <c r="AO97" i="28"/>
  <c r="AK97" i="28"/>
  <c r="AG97" i="28"/>
  <c r="N97" i="28"/>
  <c r="AO96" i="28"/>
  <c r="AK96" i="28"/>
  <c r="AG96" i="28"/>
  <c r="N96" i="28"/>
  <c r="AO95" i="28"/>
  <c r="AK95" i="28"/>
  <c r="AG95" i="28"/>
  <c r="N95" i="28"/>
  <c r="AO94" i="28"/>
  <c r="AK94" i="28"/>
  <c r="AG94" i="28"/>
  <c r="N94" i="28"/>
  <c r="AO93" i="28"/>
  <c r="AK93" i="28"/>
  <c r="AG93" i="28"/>
  <c r="N93" i="28"/>
  <c r="AO92" i="28"/>
  <c r="AK92" i="28"/>
  <c r="AG92" i="28"/>
  <c r="N92" i="28"/>
  <c r="AO91" i="28"/>
  <c r="AK91" i="28"/>
  <c r="AG91" i="28"/>
  <c r="N91" i="28"/>
  <c r="AO90" i="28"/>
  <c r="AK90" i="28"/>
  <c r="AG90" i="28"/>
  <c r="N90" i="28"/>
  <c r="AO89" i="28"/>
  <c r="AK89" i="28"/>
  <c r="AG89" i="28"/>
  <c r="N89" i="28"/>
  <c r="AO88" i="28"/>
  <c r="AK88" i="28"/>
  <c r="AG88" i="28"/>
  <c r="N88" i="28"/>
  <c r="AO87" i="28"/>
  <c r="AK87" i="28"/>
  <c r="AG87" i="28"/>
  <c r="N87" i="28"/>
  <c r="AO86" i="28"/>
  <c r="AK86" i="28"/>
  <c r="AG86" i="28"/>
  <c r="N86" i="28"/>
  <c r="AO85" i="28"/>
  <c r="AK85" i="28"/>
  <c r="AG85" i="28"/>
  <c r="N85" i="28"/>
  <c r="AO84" i="28"/>
  <c r="AK84" i="28"/>
  <c r="AG84" i="28"/>
  <c r="N84" i="28"/>
  <c r="AO83" i="28"/>
  <c r="AK83" i="28"/>
  <c r="AG83" i="28"/>
  <c r="N83" i="28"/>
  <c r="AO82" i="28"/>
  <c r="AK82" i="28"/>
  <c r="AG82" i="28"/>
  <c r="N82" i="28"/>
  <c r="AO81" i="28"/>
  <c r="AK81" i="28"/>
  <c r="AG81" i="28"/>
  <c r="N81" i="28"/>
  <c r="AO80" i="28"/>
  <c r="AK80" i="28"/>
  <c r="AG80" i="28"/>
  <c r="N80" i="28"/>
  <c r="AO79" i="28"/>
  <c r="AK79" i="28"/>
  <c r="AG79" i="28"/>
  <c r="N79" i="28"/>
  <c r="AO78" i="28"/>
  <c r="AK78" i="28"/>
  <c r="AG78" i="28"/>
  <c r="N78" i="28"/>
  <c r="AO77" i="28"/>
  <c r="AK77" i="28"/>
  <c r="AG77" i="28"/>
  <c r="N77" i="28"/>
  <c r="AO76" i="28"/>
  <c r="AK76" i="28"/>
  <c r="AG76" i="28"/>
  <c r="N76" i="28"/>
  <c r="AO75" i="28"/>
  <c r="AK75" i="28"/>
  <c r="AG75" i="28"/>
  <c r="N75" i="28"/>
  <c r="AS74" i="28"/>
  <c r="AO74" i="28"/>
  <c r="AK74" i="28"/>
  <c r="AG74" i="28"/>
  <c r="N74" i="28"/>
  <c r="AO73" i="28"/>
  <c r="AK73" i="28"/>
  <c r="AG73" i="28"/>
  <c r="N73" i="28"/>
  <c r="AO72" i="28"/>
  <c r="AK72" i="28"/>
  <c r="AG72" i="28"/>
  <c r="N72" i="28"/>
  <c r="AO71" i="28"/>
  <c r="AK71" i="28"/>
  <c r="AG71" i="28"/>
  <c r="N71" i="28"/>
  <c r="AO70" i="28"/>
  <c r="AK70" i="28"/>
  <c r="AG70" i="28"/>
  <c r="N70" i="28"/>
  <c r="AO69" i="28"/>
  <c r="AK69" i="28"/>
  <c r="AG69" i="28"/>
  <c r="N69" i="28"/>
  <c r="AO68" i="28"/>
  <c r="AK68" i="28"/>
  <c r="AG68" i="28"/>
  <c r="N68" i="28"/>
  <c r="AO67" i="28"/>
  <c r="AK67" i="28"/>
  <c r="AG67" i="28"/>
  <c r="N67" i="28"/>
  <c r="AO66" i="28"/>
  <c r="AK66" i="28"/>
  <c r="AG66" i="28"/>
  <c r="N66" i="28"/>
  <c r="AO65" i="28"/>
  <c r="AK65" i="28"/>
  <c r="AG65" i="28"/>
  <c r="N65" i="28"/>
  <c r="AO64" i="28"/>
  <c r="AK64" i="28"/>
  <c r="AG64" i="28"/>
  <c r="N64" i="28"/>
  <c r="AO63" i="28"/>
  <c r="AK63" i="28"/>
  <c r="AG63" i="28"/>
  <c r="N63" i="28"/>
  <c r="AS62" i="28"/>
  <c r="AO62" i="28"/>
  <c r="AK62" i="28"/>
  <c r="AG62" i="28"/>
  <c r="N62" i="28"/>
  <c r="AO61" i="28"/>
  <c r="AK61" i="28"/>
  <c r="AG61" i="28"/>
  <c r="N61" i="28"/>
  <c r="AO60" i="28"/>
  <c r="AK60" i="28"/>
  <c r="AG60" i="28"/>
  <c r="N60" i="28"/>
  <c r="AO59" i="28"/>
  <c r="AK59" i="28"/>
  <c r="AG59" i="28"/>
  <c r="N59" i="28"/>
  <c r="AS58" i="28"/>
  <c r="AO58" i="28"/>
  <c r="AK58" i="28"/>
  <c r="AG58" i="28"/>
  <c r="N58" i="28"/>
  <c r="AO57" i="28"/>
  <c r="AK57" i="28"/>
  <c r="AG57" i="28"/>
  <c r="V57" i="28"/>
  <c r="N57" i="28"/>
  <c r="AO56" i="28"/>
  <c r="AK56" i="28"/>
  <c r="AG56" i="28"/>
  <c r="N56" i="28"/>
  <c r="AO55" i="28"/>
  <c r="AK55" i="28"/>
  <c r="AG55" i="28"/>
  <c r="N55" i="28"/>
  <c r="AO54" i="28"/>
  <c r="AK54" i="28"/>
  <c r="AG54" i="28"/>
  <c r="N54" i="28"/>
  <c r="AO53" i="28"/>
  <c r="AK53" i="28"/>
  <c r="AG53" i="28"/>
  <c r="V53" i="28"/>
  <c r="N53" i="28"/>
  <c r="AO52" i="28"/>
  <c r="AK52" i="28"/>
  <c r="AG52" i="28"/>
  <c r="N52" i="28"/>
  <c r="AS51" i="28"/>
  <c r="AO51" i="28"/>
  <c r="AK51" i="28"/>
  <c r="AG51" i="28"/>
  <c r="N51" i="28"/>
  <c r="AO50" i="28"/>
  <c r="AK50" i="28"/>
  <c r="AG50" i="28"/>
  <c r="N50" i="28"/>
  <c r="AO49" i="28"/>
  <c r="AK49" i="28"/>
  <c r="AG49" i="28"/>
  <c r="N49" i="28"/>
  <c r="AO48" i="28"/>
  <c r="AK48" i="28"/>
  <c r="AG48" i="28"/>
  <c r="N48" i="28"/>
  <c r="AS47" i="28"/>
  <c r="AO47" i="28"/>
  <c r="AK47" i="28"/>
  <c r="AG47" i="28"/>
  <c r="N47" i="28"/>
  <c r="AO46" i="28"/>
  <c r="AK46" i="28"/>
  <c r="AG46" i="28"/>
  <c r="N46" i="28"/>
  <c r="AO45" i="28"/>
  <c r="AK45" i="28"/>
  <c r="AG45" i="28"/>
  <c r="V45" i="28"/>
  <c r="N45" i="28"/>
  <c r="AS44" i="28"/>
  <c r="AO44" i="28"/>
  <c r="AK44" i="28"/>
  <c r="AG44" i="28"/>
  <c r="N44" i="28"/>
  <c r="AO43" i="28"/>
  <c r="AK43" i="28"/>
  <c r="AG43" i="28"/>
  <c r="N43" i="28"/>
  <c r="AO42" i="28"/>
  <c r="AK42" i="28"/>
  <c r="AG42" i="28"/>
  <c r="R42" i="28"/>
  <c r="N42" i="28"/>
  <c r="AO41" i="28"/>
  <c r="AK41" i="28"/>
  <c r="AG41" i="28"/>
  <c r="V41" i="28"/>
  <c r="N41" i="28"/>
  <c r="AO40" i="28"/>
  <c r="AK40" i="28"/>
  <c r="AG40" i="28"/>
  <c r="N40" i="28"/>
  <c r="AO39" i="28"/>
  <c r="AK39" i="28"/>
  <c r="AG39" i="28"/>
  <c r="N39" i="28"/>
  <c r="AO38" i="28"/>
  <c r="AK38" i="28"/>
  <c r="AG38" i="28"/>
  <c r="N38" i="28"/>
  <c r="AO37" i="28"/>
  <c r="AK37" i="28"/>
  <c r="AG37" i="28"/>
  <c r="N37" i="28"/>
  <c r="AO36" i="28"/>
  <c r="AK36" i="28"/>
  <c r="AG36" i="28"/>
  <c r="N36" i="28"/>
  <c r="AO35" i="28"/>
  <c r="AK35" i="28"/>
  <c r="AG35" i="28"/>
  <c r="N35" i="28"/>
  <c r="AO34" i="28"/>
  <c r="AK34" i="28"/>
  <c r="AG34" i="28"/>
  <c r="N34" i="28"/>
  <c r="AO33" i="28"/>
  <c r="AK33" i="28"/>
  <c r="AG33" i="28"/>
  <c r="N33" i="28"/>
  <c r="AO32" i="28"/>
  <c r="AK32" i="28"/>
  <c r="AG32" i="28"/>
  <c r="N32" i="28"/>
  <c r="AO31" i="28"/>
  <c r="AK31" i="28"/>
  <c r="AG31" i="28"/>
  <c r="V31" i="28"/>
  <c r="N31" i="28"/>
  <c r="AO30" i="28"/>
  <c r="AK30" i="28"/>
  <c r="AG30" i="28"/>
  <c r="N30" i="28"/>
  <c r="AO29" i="28"/>
  <c r="AK29" i="28"/>
  <c r="AG29" i="28"/>
  <c r="N29" i="28"/>
  <c r="AS28" i="28"/>
  <c r="AO28" i="28"/>
  <c r="AK28" i="28"/>
  <c r="AG28" i="28"/>
  <c r="N28" i="28"/>
  <c r="AO27" i="28"/>
  <c r="AK27" i="28"/>
  <c r="AG27" i="28"/>
  <c r="N27" i="28"/>
  <c r="AO26" i="28"/>
  <c r="AK26" i="28"/>
  <c r="AG26" i="28"/>
  <c r="N26" i="28"/>
  <c r="AO25" i="28"/>
  <c r="AK25" i="28"/>
  <c r="AG25" i="28"/>
  <c r="N25" i="28"/>
  <c r="AO24" i="28"/>
  <c r="AK24" i="28"/>
  <c r="AG24" i="28"/>
  <c r="N24" i="28"/>
  <c r="AO23" i="28"/>
  <c r="AK23" i="28"/>
  <c r="AG23" i="28"/>
  <c r="N23" i="28"/>
  <c r="AO22" i="28"/>
  <c r="AK22" i="28"/>
  <c r="AG22" i="28"/>
  <c r="N22" i="28"/>
  <c r="AO21" i="28"/>
  <c r="AK21" i="28"/>
  <c r="AG21" i="28"/>
  <c r="N21" i="28"/>
  <c r="AO20" i="28"/>
  <c r="AK20" i="28"/>
  <c r="AG20" i="28"/>
  <c r="N20" i="28"/>
  <c r="AO19" i="28"/>
  <c r="AK19" i="28"/>
  <c r="AG19" i="28"/>
  <c r="N19" i="28"/>
  <c r="AO18" i="28"/>
  <c r="AK18" i="28"/>
  <c r="AG18" i="28"/>
  <c r="N18" i="28"/>
  <c r="AO17" i="28"/>
  <c r="AK17" i="28"/>
  <c r="AG17" i="28"/>
  <c r="N17" i="28"/>
  <c r="AO16" i="28"/>
  <c r="AK16" i="28"/>
  <c r="AG16" i="28"/>
  <c r="N16" i="28"/>
  <c r="AO15" i="28"/>
  <c r="AK15" i="28"/>
  <c r="AG15" i="28"/>
  <c r="V15" i="28"/>
  <c r="N15" i="28"/>
  <c r="AS14" i="28"/>
  <c r="AO14" i="28"/>
  <c r="AK14" i="28"/>
  <c r="AG14" i="28"/>
  <c r="N14" i="28"/>
  <c r="AO13" i="28"/>
  <c r="AK13" i="28"/>
  <c r="AG13" i="28"/>
  <c r="N13" i="28"/>
  <c r="K13" i="28"/>
  <c r="AS8" i="28"/>
  <c r="AS99" i="28" s="1"/>
  <c r="AD8" i="28"/>
  <c r="AD115" i="28" s="1"/>
  <c r="V8" i="28"/>
  <c r="V173" i="28" s="1"/>
  <c r="R8" i="28"/>
  <c r="R272" i="28" s="1"/>
  <c r="C5" i="28"/>
  <c r="C4" i="28"/>
  <c r="C13" i="28" s="1"/>
  <c r="I1" i="28"/>
  <c r="B5" i="27"/>
  <c r="B2" i="27"/>
  <c r="B15" i="27" s="1"/>
  <c r="H24" i="48" s="1"/>
  <c r="G34" i="48" s="1"/>
  <c r="B10" i="27"/>
  <c r="B9" i="27"/>
  <c r="B8" i="27"/>
  <c r="B6" i="27"/>
  <c r="AD166" i="28" l="1"/>
  <c r="V16" i="28"/>
  <c r="AS18" i="28"/>
  <c r="AS33" i="28"/>
  <c r="AD50" i="28"/>
  <c r="AS78" i="28"/>
  <c r="AS87" i="28"/>
  <c r="AD138" i="28"/>
  <c r="AD172" i="28"/>
  <c r="AD146" i="28"/>
  <c r="AD24" i="28"/>
  <c r="AD118" i="28"/>
  <c r="R13" i="28"/>
  <c r="AD14" i="28"/>
  <c r="AS31" i="28"/>
  <c r="AD34" i="28"/>
  <c r="AS42" i="28"/>
  <c r="R44" i="28"/>
  <c r="AS54" i="28"/>
  <c r="AD223" i="28"/>
  <c r="AD86" i="28"/>
  <c r="V13" i="28"/>
  <c r="AS16" i="28"/>
  <c r="AD18" i="28"/>
  <c r="AS23" i="28"/>
  <c r="AS30" i="28"/>
  <c r="V33" i="28"/>
  <c r="AS35" i="28"/>
  <c r="AD37" i="28"/>
  <c r="AD60" i="28"/>
  <c r="AS73" i="28"/>
  <c r="AD84" i="28"/>
  <c r="AS94" i="28"/>
  <c r="AD54" i="28"/>
  <c r="AD13" i="28"/>
  <c r="V25" i="28"/>
  <c r="AD28" i="28"/>
  <c r="AD48" i="28"/>
  <c r="V59" i="28"/>
  <c r="AS76" i="28"/>
  <c r="V167" i="28"/>
  <c r="V170" i="28"/>
  <c r="V176" i="28"/>
  <c r="V252" i="28"/>
  <c r="AD335" i="28"/>
  <c r="AS19" i="28"/>
  <c r="V21" i="28"/>
  <c r="AD32" i="28"/>
  <c r="AS45" i="28"/>
  <c r="V47" i="28"/>
  <c r="AD55" i="28"/>
  <c r="AD59" i="28"/>
  <c r="AD68" i="28"/>
  <c r="V71" i="28"/>
  <c r="AD98" i="28"/>
  <c r="V101" i="28"/>
  <c r="AD107" i="28"/>
  <c r="AS111" i="28"/>
  <c r="AS114" i="28"/>
  <c r="AD130" i="28"/>
  <c r="AS134" i="28"/>
  <c r="F2" i="28"/>
  <c r="B24" i="28" s="1"/>
  <c r="R17" i="28"/>
  <c r="R28" i="28"/>
  <c r="R54" i="28"/>
  <c r="R99" i="28"/>
  <c r="R131" i="28"/>
  <c r="R411" i="28"/>
  <c r="R407" i="28"/>
  <c r="R403" i="28"/>
  <c r="R399" i="28"/>
  <c r="R395" i="28"/>
  <c r="R391" i="28"/>
  <c r="R387" i="28"/>
  <c r="R383" i="28"/>
  <c r="R379" i="28"/>
  <c r="R375" i="28"/>
  <c r="R413" i="28"/>
  <c r="R400" i="28"/>
  <c r="R397" i="28"/>
  <c r="R384" i="28"/>
  <c r="R381" i="28"/>
  <c r="R369" i="28"/>
  <c r="R365" i="28"/>
  <c r="R361" i="28"/>
  <c r="R357" i="28"/>
  <c r="R410" i="28"/>
  <c r="R394" i="28"/>
  <c r="R404" i="28"/>
  <c r="R401" i="28"/>
  <c r="R388" i="28"/>
  <c r="R385" i="28"/>
  <c r="R408" i="28"/>
  <c r="R398" i="28"/>
  <c r="R353" i="28"/>
  <c r="R349" i="28"/>
  <c r="R345" i="28"/>
  <c r="R341" i="28"/>
  <c r="R337" i="28"/>
  <c r="R333" i="28"/>
  <c r="R329" i="28"/>
  <c r="R325" i="28"/>
  <c r="R321" i="28"/>
  <c r="R317" i="28"/>
  <c r="R313" i="28"/>
  <c r="R309" i="28"/>
  <c r="R412" i="28"/>
  <c r="R377" i="28"/>
  <c r="R373" i="28"/>
  <c r="R370" i="28"/>
  <c r="R363" i="28"/>
  <c r="R390" i="28"/>
  <c r="R364" i="28"/>
  <c r="R352" i="28"/>
  <c r="R348" i="28"/>
  <c r="R344" i="28"/>
  <c r="R340" i="28"/>
  <c r="R406" i="28"/>
  <c r="R405" i="28"/>
  <c r="R378" i="28"/>
  <c r="R376" i="28"/>
  <c r="R350" i="28"/>
  <c r="R389" i="28"/>
  <c r="R366" i="28"/>
  <c r="R355" i="28"/>
  <c r="R305" i="28"/>
  <c r="R301" i="28"/>
  <c r="R297" i="28"/>
  <c r="R293" i="28"/>
  <c r="R289" i="28"/>
  <c r="R285" i="28"/>
  <c r="R281" i="28"/>
  <c r="R277" i="28"/>
  <c r="R273" i="28"/>
  <c r="R402" i="28"/>
  <c r="R393" i="28"/>
  <c r="R392" i="28"/>
  <c r="R386" i="28"/>
  <c r="R374" i="28"/>
  <c r="R358" i="28"/>
  <c r="R343" i="28"/>
  <c r="R336" i="28"/>
  <c r="R335" i="28"/>
  <c r="R334" i="28"/>
  <c r="R332" i="28"/>
  <c r="R331" i="28"/>
  <c r="R330" i="28"/>
  <c r="R328" i="28"/>
  <c r="R327" i="28"/>
  <c r="R326" i="28"/>
  <c r="R324" i="28"/>
  <c r="R323" i="28"/>
  <c r="R322" i="28"/>
  <c r="R320" i="28"/>
  <c r="R319" i="28"/>
  <c r="R318" i="28"/>
  <c r="R316" i="28"/>
  <c r="R315" i="28"/>
  <c r="R314" i="28"/>
  <c r="R312" i="28"/>
  <c r="R311" i="28"/>
  <c r="R310" i="28"/>
  <c r="R372" i="28"/>
  <c r="R300" i="28"/>
  <c r="R287" i="28"/>
  <c r="R286" i="28"/>
  <c r="R280" i="28"/>
  <c r="R252" i="28"/>
  <c r="R248" i="28"/>
  <c r="R244" i="28"/>
  <c r="R240" i="28"/>
  <c r="R236" i="28"/>
  <c r="R232" i="28"/>
  <c r="R228" i="28"/>
  <c r="R371" i="28"/>
  <c r="R307" i="28"/>
  <c r="R294" i="28"/>
  <c r="R291" i="28"/>
  <c r="R275" i="28"/>
  <c r="R274" i="28"/>
  <c r="R262" i="28"/>
  <c r="R261" i="28"/>
  <c r="R360" i="28"/>
  <c r="R304" i="28"/>
  <c r="R288" i="28"/>
  <c r="R260" i="28"/>
  <c r="R259" i="28"/>
  <c r="R251" i="28"/>
  <c r="R247" i="28"/>
  <c r="R243" i="28"/>
  <c r="R239" i="28"/>
  <c r="R235" i="28"/>
  <c r="R409" i="28"/>
  <c r="R380" i="28"/>
  <c r="R362" i="28"/>
  <c r="R295" i="28"/>
  <c r="R279" i="28"/>
  <c r="R271" i="28"/>
  <c r="R266" i="28"/>
  <c r="R249" i="28"/>
  <c r="R245" i="28"/>
  <c r="R241" i="28"/>
  <c r="R237" i="28"/>
  <c r="R233" i="28"/>
  <c r="R368" i="28"/>
  <c r="R298" i="28"/>
  <c r="R268" i="28"/>
  <c r="R257" i="28"/>
  <c r="R223" i="28"/>
  <c r="R219" i="28"/>
  <c r="R306" i="28"/>
  <c r="R302" i="28"/>
  <c r="R292" i="28"/>
  <c r="R284" i="28"/>
  <c r="R264" i="28"/>
  <c r="R253" i="28"/>
  <c r="R250" i="28"/>
  <c r="R246" i="28"/>
  <c r="R242" i="28"/>
  <c r="R238" i="28"/>
  <c r="R234" i="28"/>
  <c r="R396" i="28"/>
  <c r="R351" i="28"/>
  <c r="R347" i="28"/>
  <c r="R283" i="28"/>
  <c r="R267" i="28"/>
  <c r="R265" i="28"/>
  <c r="R256" i="28"/>
  <c r="R382" i="28"/>
  <c r="R356" i="28"/>
  <c r="R227" i="28"/>
  <c r="R213" i="28"/>
  <c r="R205" i="28"/>
  <c r="R197" i="28"/>
  <c r="R191" i="28"/>
  <c r="R190" i="28"/>
  <c r="R170" i="28"/>
  <c r="R167" i="28"/>
  <c r="R308" i="28"/>
  <c r="R303" i="28"/>
  <c r="R258" i="28"/>
  <c r="R214" i="28"/>
  <c r="R206" i="28"/>
  <c r="R198" i="28"/>
  <c r="R189" i="28"/>
  <c r="R188" i="28"/>
  <c r="R176" i="28"/>
  <c r="R173" i="28"/>
  <c r="R160" i="28"/>
  <c r="R157" i="28"/>
  <c r="R346" i="28"/>
  <c r="R342" i="28"/>
  <c r="R255" i="28"/>
  <c r="R229" i="28"/>
  <c r="R220" i="28"/>
  <c r="R215" i="28"/>
  <c r="R207" i="28"/>
  <c r="R199" i="28"/>
  <c r="R187" i="28"/>
  <c r="R186" i="28"/>
  <c r="R166" i="28"/>
  <c r="R163" i="28"/>
  <c r="R154" i="28"/>
  <c r="R152" i="28"/>
  <c r="R150" i="28"/>
  <c r="R148" i="28"/>
  <c r="R146" i="28"/>
  <c r="R144" i="28"/>
  <c r="R142" i="28"/>
  <c r="R140" i="28"/>
  <c r="R138" i="28"/>
  <c r="R136" i="28"/>
  <c r="R134" i="28"/>
  <c r="R132" i="28"/>
  <c r="R130" i="28"/>
  <c r="R128" i="28"/>
  <c r="R126" i="28"/>
  <c r="R124" i="28"/>
  <c r="R122" i="28"/>
  <c r="R120" i="28"/>
  <c r="R118" i="28"/>
  <c r="R116" i="28"/>
  <c r="R114" i="28"/>
  <c r="R112" i="28"/>
  <c r="R110" i="28"/>
  <c r="R108" i="28"/>
  <c r="R106" i="28"/>
  <c r="R104" i="28"/>
  <c r="R102" i="28"/>
  <c r="R100" i="28"/>
  <c r="R98" i="28"/>
  <c r="R96" i="28"/>
  <c r="R94" i="28"/>
  <c r="R92" i="28"/>
  <c r="R90" i="28"/>
  <c r="R88" i="28"/>
  <c r="R86" i="28"/>
  <c r="R354" i="28"/>
  <c r="R338" i="28"/>
  <c r="R290" i="28"/>
  <c r="R276" i="28"/>
  <c r="R254" i="28"/>
  <c r="R231" i="28"/>
  <c r="R224" i="28"/>
  <c r="R221" i="28"/>
  <c r="R217" i="28"/>
  <c r="R209" i="28"/>
  <c r="R201" i="28"/>
  <c r="R183" i="28"/>
  <c r="R182" i="28"/>
  <c r="R175" i="28"/>
  <c r="R162" i="28"/>
  <c r="R159" i="28"/>
  <c r="R359" i="28"/>
  <c r="R299" i="28"/>
  <c r="R230" i="28"/>
  <c r="R216" i="28"/>
  <c r="R212" i="28"/>
  <c r="R200" i="28"/>
  <c r="R196" i="28"/>
  <c r="R193" i="28"/>
  <c r="R178" i="28"/>
  <c r="R171" i="28"/>
  <c r="R161" i="28"/>
  <c r="R133" i="28"/>
  <c r="R117" i="28"/>
  <c r="R101" i="28"/>
  <c r="R83" i="28"/>
  <c r="R81" i="28"/>
  <c r="R79" i="28"/>
  <c r="R77" i="28"/>
  <c r="R75" i="28"/>
  <c r="R73" i="28"/>
  <c r="R71" i="28"/>
  <c r="R69" i="28"/>
  <c r="R67" i="28"/>
  <c r="R65" i="28"/>
  <c r="R63" i="28"/>
  <c r="R61" i="28"/>
  <c r="R59" i="28"/>
  <c r="R57" i="28"/>
  <c r="R55" i="28"/>
  <c r="R53" i="28"/>
  <c r="R51" i="28"/>
  <c r="R49" i="28"/>
  <c r="R47" i="28"/>
  <c r="R45" i="28"/>
  <c r="R43" i="28"/>
  <c r="R41" i="28"/>
  <c r="R39" i="28"/>
  <c r="R37" i="28"/>
  <c r="R35" i="28"/>
  <c r="R33" i="28"/>
  <c r="R31" i="28"/>
  <c r="R29" i="28"/>
  <c r="R27" i="28"/>
  <c r="R25" i="28"/>
  <c r="R23" i="28"/>
  <c r="R21" i="28"/>
  <c r="R263" i="28"/>
  <c r="R181" i="28"/>
  <c r="R169" i="28"/>
  <c r="R165" i="28"/>
  <c r="R151" i="28"/>
  <c r="R147" i="28"/>
  <c r="R143" i="28"/>
  <c r="R139" i="28"/>
  <c r="R135" i="28"/>
  <c r="R119" i="28"/>
  <c r="R103" i="28"/>
  <c r="R87" i="28"/>
  <c r="R222" i="28"/>
  <c r="R211" i="28"/>
  <c r="R195" i="28"/>
  <c r="R180" i="28"/>
  <c r="R158" i="28"/>
  <c r="R156" i="28"/>
  <c r="R121" i="28"/>
  <c r="R105" i="28"/>
  <c r="R89" i="28"/>
  <c r="R85" i="28"/>
  <c r="R339" i="28"/>
  <c r="R278" i="28"/>
  <c r="R208" i="28"/>
  <c r="R204" i="28"/>
  <c r="R194" i="28"/>
  <c r="R192" i="28"/>
  <c r="R177" i="28"/>
  <c r="R164" i="28"/>
  <c r="R155" i="28"/>
  <c r="R125" i="28"/>
  <c r="R109" i="28"/>
  <c r="R93" i="28"/>
  <c r="R84" i="28"/>
  <c r="R82" i="28"/>
  <c r="R80" i="28"/>
  <c r="R78" i="28"/>
  <c r="R76" i="28"/>
  <c r="R74" i="28"/>
  <c r="R72" i="28"/>
  <c r="R70" i="28"/>
  <c r="R68" i="28"/>
  <c r="R66" i="28"/>
  <c r="R64" i="28"/>
  <c r="R62" i="28"/>
  <c r="R60" i="28"/>
  <c r="R226" i="28"/>
  <c r="R202" i="28"/>
  <c r="R179" i="28"/>
  <c r="R172" i="28"/>
  <c r="R113" i="28"/>
  <c r="R107" i="28"/>
  <c r="R48" i="28"/>
  <c r="R32" i="28"/>
  <c r="R16" i="28"/>
  <c r="R203" i="28"/>
  <c r="R153" i="28"/>
  <c r="R145" i="28"/>
  <c r="R137" i="28"/>
  <c r="R127" i="28"/>
  <c r="R95" i="28"/>
  <c r="R50" i="28"/>
  <c r="R34" i="28"/>
  <c r="R282" i="28"/>
  <c r="R218" i="28"/>
  <c r="R115" i="28"/>
  <c r="R56" i="28"/>
  <c r="R52" i="28"/>
  <c r="R36" i="28"/>
  <c r="R18" i="28"/>
  <c r="R129" i="28"/>
  <c r="R123" i="28"/>
  <c r="R97" i="28"/>
  <c r="R91" i="28"/>
  <c r="R296" i="28"/>
  <c r="R210" i="28"/>
  <c r="R185" i="28"/>
  <c r="R184" i="28"/>
  <c r="R149" i="28"/>
  <c r="R141" i="28"/>
  <c r="F1" i="28"/>
  <c r="AS40" i="28"/>
  <c r="R46" i="28"/>
  <c r="AS46" i="28"/>
  <c r="V49" i="28"/>
  <c r="AS49" i="28"/>
  <c r="R58" i="28"/>
  <c r="V75" i="28"/>
  <c r="AD82" i="28"/>
  <c r="AS119" i="28"/>
  <c r="AD169" i="28"/>
  <c r="V189" i="28"/>
  <c r="R270" i="28"/>
  <c r="R38" i="28"/>
  <c r="R14" i="28"/>
  <c r="AD16" i="28"/>
  <c r="R20" i="28"/>
  <c r="AD21" i="28"/>
  <c r="AD23" i="28"/>
  <c r="AS24" i="28"/>
  <c r="V27" i="28"/>
  <c r="AS27" i="28"/>
  <c r="AD31" i="28"/>
  <c r="AS32" i="28"/>
  <c r="AD35" i="28"/>
  <c r="AD44" i="28"/>
  <c r="AD61" i="28"/>
  <c r="AD66" i="28"/>
  <c r="AS71" i="28"/>
  <c r="AD77" i="28"/>
  <c r="AD79" i="28"/>
  <c r="AD80" i="28"/>
  <c r="AS85" i="28"/>
  <c r="AS131" i="28"/>
  <c r="AS142" i="28"/>
  <c r="R174" i="28"/>
  <c r="R30" i="28"/>
  <c r="AD413" i="28"/>
  <c r="AD409" i="28"/>
  <c r="AD405" i="28"/>
  <c r="AD401" i="28"/>
  <c r="AD397" i="28"/>
  <c r="AD393" i="28"/>
  <c r="AD389" i="28"/>
  <c r="AD385" i="28"/>
  <c r="AD381" i="28"/>
  <c r="AD412" i="28"/>
  <c r="AD408" i="28"/>
  <c r="AD404" i="28"/>
  <c r="AD400" i="28"/>
  <c r="AD396" i="28"/>
  <c r="AD392" i="28"/>
  <c r="AD388" i="28"/>
  <c r="AD384" i="28"/>
  <c r="AD380" i="28"/>
  <c r="AD411" i="28"/>
  <c r="AD398" i="28"/>
  <c r="AD395" i="28"/>
  <c r="AD382" i="28"/>
  <c r="AD379" i="28"/>
  <c r="AD370" i="28"/>
  <c r="AD366" i="28"/>
  <c r="AD362" i="28"/>
  <c r="AD394" i="28"/>
  <c r="AD390" i="28"/>
  <c r="AD377" i="28"/>
  <c r="AD371" i="28"/>
  <c r="AD365" i="28"/>
  <c r="AD357" i="28"/>
  <c r="AD356" i="28"/>
  <c r="AD355" i="28"/>
  <c r="AD407" i="28"/>
  <c r="AD359" i="28"/>
  <c r="AD354" i="28"/>
  <c r="AD350" i="28"/>
  <c r="AD346" i="28"/>
  <c r="AD342" i="28"/>
  <c r="AD403" i="28"/>
  <c r="AD386" i="28"/>
  <c r="AD383" i="28"/>
  <c r="AD376" i="28"/>
  <c r="AD374" i="28"/>
  <c r="AD360" i="28"/>
  <c r="AD402" i="28"/>
  <c r="AD399" i="28"/>
  <c r="AD387" i="28"/>
  <c r="AD375" i="28"/>
  <c r="AD368" i="28"/>
  <c r="AD358" i="28"/>
  <c r="AD348" i="28"/>
  <c r="AD343" i="28"/>
  <c r="AD341" i="28"/>
  <c r="AD338" i="28"/>
  <c r="AD307" i="28"/>
  <c r="AD303" i="28"/>
  <c r="AD299" i="28"/>
  <c r="AD295" i="28"/>
  <c r="AD291" i="28"/>
  <c r="AD287" i="28"/>
  <c r="AD283" i="28"/>
  <c r="AD279" i="28"/>
  <c r="AD275" i="28"/>
  <c r="AD271" i="28"/>
  <c r="AD267" i="28"/>
  <c r="AD263" i="28"/>
  <c r="AD259" i="28"/>
  <c r="AD255" i="28"/>
  <c r="AD391" i="28"/>
  <c r="AD351" i="28"/>
  <c r="AD349" i="28"/>
  <c r="AD306" i="28"/>
  <c r="AD302" i="28"/>
  <c r="AD298" i="28"/>
  <c r="AD294" i="28"/>
  <c r="AD290" i="28"/>
  <c r="AD410" i="28"/>
  <c r="AD406" i="28"/>
  <c r="AD352" i="28"/>
  <c r="AD344" i="28"/>
  <c r="AD339" i="28"/>
  <c r="AD334" i="28"/>
  <c r="AD332" i="28"/>
  <c r="AD317" i="28"/>
  <c r="AD315" i="28"/>
  <c r="AD304" i="28"/>
  <c r="AD301" i="28"/>
  <c r="AD288" i="28"/>
  <c r="AD276" i="28"/>
  <c r="AD268" i="28"/>
  <c r="AD257" i="28"/>
  <c r="AD336" i="28"/>
  <c r="AD321" i="28"/>
  <c r="AD319" i="28"/>
  <c r="AD278" i="28"/>
  <c r="AD277" i="28"/>
  <c r="AD266" i="28"/>
  <c r="AD256" i="28"/>
  <c r="AD369" i="28"/>
  <c r="AD325" i="28"/>
  <c r="AD323" i="28"/>
  <c r="AD310" i="28"/>
  <c r="AD308" i="28"/>
  <c r="AD305" i="28"/>
  <c r="AD292" i="28"/>
  <c r="AD289" i="28"/>
  <c r="AD284" i="28"/>
  <c r="AD265" i="28"/>
  <c r="AD254" i="28"/>
  <c r="AD372" i="28"/>
  <c r="AD367" i="28"/>
  <c r="AD363" i="28"/>
  <c r="AD333" i="28"/>
  <c r="AD281" i="28"/>
  <c r="AD229" i="28"/>
  <c r="AD225" i="28"/>
  <c r="AD221" i="28"/>
  <c r="AD324" i="28"/>
  <c r="AD318" i="28"/>
  <c r="AD311" i="28"/>
  <c r="AD270" i="28"/>
  <c r="AD247" i="28"/>
  <c r="AD243" i="28"/>
  <c r="AD239" i="28"/>
  <c r="AD235" i="28"/>
  <c r="AD231" i="28"/>
  <c r="AD230" i="28"/>
  <c r="AD228" i="28"/>
  <c r="AD227" i="28"/>
  <c r="AD226" i="28"/>
  <c r="AD373" i="28"/>
  <c r="AD347" i="28"/>
  <c r="AD345" i="28"/>
  <c r="AD337" i="28"/>
  <c r="AD331" i="28"/>
  <c r="AD309" i="28"/>
  <c r="AD297" i="28"/>
  <c r="AD274" i="28"/>
  <c r="AD262" i="28"/>
  <c r="AD251" i="28"/>
  <c r="AD248" i="28"/>
  <c r="AD244" i="28"/>
  <c r="AD240" i="28"/>
  <c r="AD236" i="28"/>
  <c r="AD232" i="28"/>
  <c r="AD224" i="28"/>
  <c r="AD220" i="28"/>
  <c r="AD217" i="28"/>
  <c r="AD215" i="28"/>
  <c r="AD213" i="28"/>
  <c r="AD211" i="28"/>
  <c r="AD209" i="28"/>
  <c r="AD207" i="28"/>
  <c r="AD205" i="28"/>
  <c r="AD203" i="28"/>
  <c r="AD201" i="28"/>
  <c r="AD199" i="28"/>
  <c r="AD197" i="28"/>
  <c r="AD195" i="28"/>
  <c r="AD322" i="28"/>
  <c r="AD316" i="28"/>
  <c r="AD300" i="28"/>
  <c r="AD269" i="28"/>
  <c r="AD260" i="28"/>
  <c r="AD258" i="28"/>
  <c r="AD249" i="28"/>
  <c r="AD238" i="28"/>
  <c r="AD237" i="28"/>
  <c r="AD184" i="28"/>
  <c r="AD181" i="28"/>
  <c r="AD165" i="28"/>
  <c r="AD162" i="28"/>
  <c r="AD328" i="28"/>
  <c r="AD285" i="28"/>
  <c r="AD216" i="28"/>
  <c r="AD208" i="28"/>
  <c r="AD200" i="28"/>
  <c r="AD182" i="28"/>
  <c r="AD179" i="28"/>
  <c r="AD171" i="28"/>
  <c r="AD168" i="28"/>
  <c r="AD155" i="28"/>
  <c r="AD153" i="28"/>
  <c r="AD151" i="28"/>
  <c r="AD149" i="28"/>
  <c r="AD147" i="28"/>
  <c r="AD145" i="28"/>
  <c r="AD143" i="28"/>
  <c r="AD141" i="28"/>
  <c r="AD139" i="28"/>
  <c r="AD137" i="28"/>
  <c r="AD135" i="28"/>
  <c r="AD361" i="28"/>
  <c r="AD353" i="28"/>
  <c r="AD330" i="28"/>
  <c r="AD329" i="28"/>
  <c r="AD293" i="28"/>
  <c r="AD264" i="28"/>
  <c r="AD234" i="28"/>
  <c r="AD233" i="28"/>
  <c r="AD193" i="28"/>
  <c r="AD180" i="28"/>
  <c r="AD177" i="28"/>
  <c r="AD174" i="28"/>
  <c r="AD161" i="28"/>
  <c r="AD158" i="28"/>
  <c r="AD280" i="28"/>
  <c r="AD272" i="28"/>
  <c r="AD246" i="28"/>
  <c r="AD245" i="28"/>
  <c r="AD192" i="28"/>
  <c r="AD189" i="28"/>
  <c r="AD173" i="28"/>
  <c r="AD170" i="28"/>
  <c r="AD157" i="28"/>
  <c r="AD326" i="28"/>
  <c r="AD261" i="28"/>
  <c r="AD241" i="28"/>
  <c r="AD222" i="28"/>
  <c r="AD186" i="28"/>
  <c r="AD125" i="28"/>
  <c r="AD124" i="28"/>
  <c r="AD109" i="28"/>
  <c r="AD108" i="28"/>
  <c r="AD93" i="28"/>
  <c r="AD92" i="28"/>
  <c r="AD20" i="28"/>
  <c r="AD314" i="28"/>
  <c r="AD313" i="28"/>
  <c r="AD286" i="28"/>
  <c r="AD242" i="28"/>
  <c r="AD188" i="28"/>
  <c r="AD185" i="28"/>
  <c r="AD175" i="28"/>
  <c r="AD164" i="28"/>
  <c r="AD160" i="28"/>
  <c r="AD156" i="28"/>
  <c r="AD152" i="28"/>
  <c r="AD148" i="28"/>
  <c r="AD144" i="28"/>
  <c r="AD140" i="28"/>
  <c r="AD136" i="28"/>
  <c r="AD127" i="28"/>
  <c r="AD126" i="28"/>
  <c r="AD111" i="28"/>
  <c r="AD110" i="28"/>
  <c r="AD95" i="28"/>
  <c r="AD94" i="28"/>
  <c r="AD327" i="28"/>
  <c r="AD282" i="28"/>
  <c r="AD214" i="28"/>
  <c r="AD210" i="28"/>
  <c r="AD204" i="28"/>
  <c r="AD198" i="28"/>
  <c r="AD194" i="28"/>
  <c r="AD190" i="28"/>
  <c r="AD129" i="28"/>
  <c r="AD128" i="28"/>
  <c r="AD113" i="28"/>
  <c r="AD112" i="28"/>
  <c r="AD97" i="28"/>
  <c r="AD96" i="28"/>
  <c r="AD364" i="28"/>
  <c r="AD219" i="28"/>
  <c r="AD187" i="28"/>
  <c r="AD167" i="28"/>
  <c r="AD133" i="28"/>
  <c r="AD132" i="28"/>
  <c r="AD117" i="28"/>
  <c r="AD116" i="28"/>
  <c r="AD101" i="28"/>
  <c r="AD100" i="28"/>
  <c r="AD320" i="28"/>
  <c r="AD154" i="28"/>
  <c r="AD120" i="28"/>
  <c r="AD106" i="28"/>
  <c r="AD88" i="28"/>
  <c r="AD81" i="28"/>
  <c r="AD70" i="28"/>
  <c r="AD65" i="28"/>
  <c r="AD57" i="28"/>
  <c r="AD56" i="28"/>
  <c r="AD53" i="28"/>
  <c r="AD52" i="28"/>
  <c r="AD41" i="28"/>
  <c r="AD38" i="28"/>
  <c r="AD25" i="28"/>
  <c r="AD22" i="28"/>
  <c r="AD17" i="28"/>
  <c r="AD15" i="28"/>
  <c r="AD43" i="28"/>
  <c r="AD40" i="28"/>
  <c r="AD218" i="28"/>
  <c r="AD206" i="28"/>
  <c r="AD105" i="28"/>
  <c r="AD83" i="28"/>
  <c r="AD72" i="28"/>
  <c r="AD67" i="28"/>
  <c r="AD159" i="28"/>
  <c r="AD150" i="28"/>
  <c r="AD142" i="28"/>
  <c r="AD134" i="28"/>
  <c r="AD102" i="28"/>
  <c r="AD74" i="28"/>
  <c r="AD69" i="28"/>
  <c r="AD45" i="28"/>
  <c r="AD42" i="28"/>
  <c r="AD29" i="28"/>
  <c r="AD26" i="28"/>
  <c r="AD19" i="28"/>
  <c r="AD312" i="28"/>
  <c r="AD250" i="28"/>
  <c r="AD196" i="28"/>
  <c r="AD191" i="28"/>
  <c r="AD183" i="28"/>
  <c r="AD131" i="28"/>
  <c r="AD123" i="28"/>
  <c r="AD119" i="28"/>
  <c r="AD114" i="28"/>
  <c r="AD99" i="28"/>
  <c r="AD91" i="28"/>
  <c r="AD87" i="28"/>
  <c r="AD85" i="28"/>
  <c r="AD76" i="28"/>
  <c r="AD71" i="28"/>
  <c r="AD340" i="28"/>
  <c r="AD296" i="28"/>
  <c r="AD122" i="28"/>
  <c r="AD104" i="28"/>
  <c r="AD90" i="28"/>
  <c r="AD78" i="28"/>
  <c r="AD73" i="28"/>
  <c r="AD62" i="28"/>
  <c r="AD378" i="28"/>
  <c r="AD252" i="28"/>
  <c r="AD212" i="28"/>
  <c r="AD176" i="28"/>
  <c r="AD121" i="28"/>
  <c r="R19" i="28"/>
  <c r="R26" i="28"/>
  <c r="AS26" i="28"/>
  <c r="AD30" i="28"/>
  <c r="AD33" i="28"/>
  <c r="AD36" i="28"/>
  <c r="AD39" i="28"/>
  <c r="R40" i="28"/>
  <c r="AS43" i="28"/>
  <c r="AD47" i="28"/>
  <c r="AS48" i="28"/>
  <c r="AD51" i="28"/>
  <c r="V55" i="28"/>
  <c r="AS55" i="28"/>
  <c r="AD58" i="28"/>
  <c r="AD63" i="28"/>
  <c r="AD64" i="28"/>
  <c r="V73" i="28"/>
  <c r="AD75" i="28"/>
  <c r="R168" i="28"/>
  <c r="AD178" i="28"/>
  <c r="R269" i="28"/>
  <c r="R367" i="28"/>
  <c r="V410" i="28"/>
  <c r="V406" i="28"/>
  <c r="V402" i="28"/>
  <c r="V398" i="28"/>
  <c r="V394" i="28"/>
  <c r="V390" i="28"/>
  <c r="V386" i="28"/>
  <c r="V382" i="28"/>
  <c r="V378" i="28"/>
  <c r="V374" i="28"/>
  <c r="V404" i="28"/>
  <c r="V403" i="28"/>
  <c r="V401" i="28"/>
  <c r="V388" i="28"/>
  <c r="V387" i="28"/>
  <c r="V385" i="28"/>
  <c r="V368" i="28"/>
  <c r="V364" i="28"/>
  <c r="V360" i="28"/>
  <c r="V356" i="28"/>
  <c r="V377" i="28"/>
  <c r="V376" i="28"/>
  <c r="V373" i="28"/>
  <c r="V372" i="28"/>
  <c r="V408" i="28"/>
  <c r="V407" i="28"/>
  <c r="V405" i="28"/>
  <c r="V392" i="28"/>
  <c r="V391" i="28"/>
  <c r="V389" i="28"/>
  <c r="V399" i="28"/>
  <c r="V369" i="28"/>
  <c r="V352" i="28"/>
  <c r="V348" i="28"/>
  <c r="V344" i="28"/>
  <c r="V340" i="28"/>
  <c r="V336" i="28"/>
  <c r="V332" i="28"/>
  <c r="V328" i="28"/>
  <c r="V324" i="28"/>
  <c r="V320" i="28"/>
  <c r="V316" i="28"/>
  <c r="V312" i="28"/>
  <c r="V393" i="28"/>
  <c r="V380" i="28"/>
  <c r="V371" i="28"/>
  <c r="V411" i="28"/>
  <c r="V400" i="28"/>
  <c r="V397" i="28"/>
  <c r="V366" i="28"/>
  <c r="V359" i="28"/>
  <c r="V358" i="28"/>
  <c r="V355" i="28"/>
  <c r="V351" i="28"/>
  <c r="V347" i="28"/>
  <c r="V343" i="28"/>
  <c r="V339" i="28"/>
  <c r="V363" i="28"/>
  <c r="V345" i="28"/>
  <c r="V335" i="28"/>
  <c r="V334" i="28"/>
  <c r="V331" i="28"/>
  <c r="V330" i="28"/>
  <c r="V327" i="28"/>
  <c r="V326" i="28"/>
  <c r="V323" i="28"/>
  <c r="V322" i="28"/>
  <c r="V319" i="28"/>
  <c r="V318" i="28"/>
  <c r="V315" i="28"/>
  <c r="V314" i="28"/>
  <c r="V311" i="28"/>
  <c r="V310" i="28"/>
  <c r="V396" i="28"/>
  <c r="V375" i="28"/>
  <c r="V361" i="28"/>
  <c r="V346" i="28"/>
  <c r="V337" i="28"/>
  <c r="V333" i="28"/>
  <c r="V329" i="28"/>
  <c r="V325" i="28"/>
  <c r="V321" i="28"/>
  <c r="V317" i="28"/>
  <c r="V313" i="28"/>
  <c r="V309" i="28"/>
  <c r="V308" i="28"/>
  <c r="V304" i="28"/>
  <c r="V300" i="28"/>
  <c r="V296" i="28"/>
  <c r="V292" i="28"/>
  <c r="V288" i="28"/>
  <c r="V284" i="28"/>
  <c r="V280" i="28"/>
  <c r="V276" i="28"/>
  <c r="V272" i="28"/>
  <c r="V370" i="28"/>
  <c r="V365" i="28"/>
  <c r="V362" i="28"/>
  <c r="V353" i="28"/>
  <c r="V338" i="28"/>
  <c r="V409" i="28"/>
  <c r="V413" i="28"/>
  <c r="V383" i="28"/>
  <c r="V381" i="28"/>
  <c r="V261" i="28"/>
  <c r="V260" i="28"/>
  <c r="V259" i="28"/>
  <c r="V251" i="28"/>
  <c r="V247" i="28"/>
  <c r="V243" i="28"/>
  <c r="V239" i="28"/>
  <c r="V235" i="28"/>
  <c r="V231" i="28"/>
  <c r="V227" i="28"/>
  <c r="V412" i="28"/>
  <c r="V349" i="28"/>
  <c r="V298" i="28"/>
  <c r="V297" i="28"/>
  <c r="V295" i="28"/>
  <c r="V283" i="28"/>
  <c r="V282" i="28"/>
  <c r="V281" i="28"/>
  <c r="V395" i="28"/>
  <c r="V357" i="28"/>
  <c r="V271" i="28"/>
  <c r="V270" i="28"/>
  <c r="V269" i="28"/>
  <c r="V268" i="28"/>
  <c r="V267" i="28"/>
  <c r="V258" i="28"/>
  <c r="V250" i="28"/>
  <c r="V246" i="28"/>
  <c r="V242" i="28"/>
  <c r="V238" i="28"/>
  <c r="V234" i="28"/>
  <c r="V306" i="28"/>
  <c r="V302" i="28"/>
  <c r="V293" i="28"/>
  <c r="V286" i="28"/>
  <c r="V264" i="28"/>
  <c r="V257" i="28"/>
  <c r="V367" i="28"/>
  <c r="V354" i="28"/>
  <c r="V342" i="28"/>
  <c r="V253" i="28"/>
  <c r="V222" i="28"/>
  <c r="V218" i="28"/>
  <c r="V216" i="28"/>
  <c r="V214" i="28"/>
  <c r="V212" i="28"/>
  <c r="V210" i="28"/>
  <c r="V208" i="28"/>
  <c r="V206" i="28"/>
  <c r="V204" i="28"/>
  <c r="V202" i="28"/>
  <c r="V200" i="28"/>
  <c r="V198" i="28"/>
  <c r="V196" i="28"/>
  <c r="V194" i="28"/>
  <c r="V192" i="28"/>
  <c r="V190" i="28"/>
  <c r="V188" i="28"/>
  <c r="V186" i="28"/>
  <c r="V184" i="28"/>
  <c r="V182" i="28"/>
  <c r="V180" i="28"/>
  <c r="V178" i="28"/>
  <c r="V301" i="28"/>
  <c r="V289" i="28"/>
  <c r="V275" i="28"/>
  <c r="V273" i="28"/>
  <c r="V256" i="28"/>
  <c r="V350" i="28"/>
  <c r="V341" i="28"/>
  <c r="V287" i="28"/>
  <c r="V266" i="28"/>
  <c r="V255" i="28"/>
  <c r="V249" i="28"/>
  <c r="V241" i="28"/>
  <c r="V232" i="28"/>
  <c r="V229" i="28"/>
  <c r="V220" i="28"/>
  <c r="V219" i="28"/>
  <c r="V215" i="28"/>
  <c r="V207" i="28"/>
  <c r="V199" i="28"/>
  <c r="V187" i="28"/>
  <c r="V166" i="28"/>
  <c r="V163" i="28"/>
  <c r="V154" i="28"/>
  <c r="V152" i="28"/>
  <c r="V150" i="28"/>
  <c r="V148" i="28"/>
  <c r="V146" i="28"/>
  <c r="V144" i="28"/>
  <c r="V142" i="28"/>
  <c r="V140" i="28"/>
  <c r="V138" i="28"/>
  <c r="V136" i="28"/>
  <c r="V134" i="28"/>
  <c r="V132" i="28"/>
  <c r="V130" i="28"/>
  <c r="V128" i="28"/>
  <c r="V126" i="28"/>
  <c r="V124" i="28"/>
  <c r="V122" i="28"/>
  <c r="V120" i="28"/>
  <c r="V118" i="28"/>
  <c r="V116" i="28"/>
  <c r="V114" i="28"/>
  <c r="V112" i="28"/>
  <c r="V110" i="28"/>
  <c r="V108" i="28"/>
  <c r="V106" i="28"/>
  <c r="V104" i="28"/>
  <c r="V102" i="28"/>
  <c r="V100" i="28"/>
  <c r="V98" i="28"/>
  <c r="V96" i="28"/>
  <c r="V94" i="28"/>
  <c r="V92" i="28"/>
  <c r="V90" i="28"/>
  <c r="V88" i="28"/>
  <c r="V86" i="28"/>
  <c r="V379" i="28"/>
  <c r="V226" i="28"/>
  <c r="V185" i="28"/>
  <c r="V172" i="28"/>
  <c r="V169" i="28"/>
  <c r="V156" i="28"/>
  <c r="V307" i="28"/>
  <c r="V294" i="28"/>
  <c r="V291" i="28"/>
  <c r="V290" i="28"/>
  <c r="V265" i="28"/>
  <c r="V248" i="28"/>
  <c r="V244" i="28"/>
  <c r="V237" i="28"/>
  <c r="V224" i="28"/>
  <c r="V223" i="28"/>
  <c r="V221" i="28"/>
  <c r="V217" i="28"/>
  <c r="V209" i="28"/>
  <c r="V201" i="28"/>
  <c r="V183" i="28"/>
  <c r="V175" i="28"/>
  <c r="V162" i="28"/>
  <c r="V159" i="28"/>
  <c r="V384" i="28"/>
  <c r="V299" i="28"/>
  <c r="V279" i="28"/>
  <c r="V278" i="28"/>
  <c r="V277" i="28"/>
  <c r="V274" i="28"/>
  <c r="V263" i="28"/>
  <c r="V240" i="28"/>
  <c r="V233" i="28"/>
  <c r="V228" i="28"/>
  <c r="V225" i="28"/>
  <c r="V211" i="28"/>
  <c r="V203" i="28"/>
  <c r="V195" i="28"/>
  <c r="V179" i="28"/>
  <c r="V174" i="28"/>
  <c r="V171" i="28"/>
  <c r="V158" i="28"/>
  <c r="V155" i="28"/>
  <c r="V285" i="28"/>
  <c r="V254" i="28"/>
  <c r="V245" i="28"/>
  <c r="V236" i="28"/>
  <c r="V181" i="28"/>
  <c r="V165" i="28"/>
  <c r="V121" i="28"/>
  <c r="V105" i="28"/>
  <c r="V89" i="28"/>
  <c r="V85" i="28"/>
  <c r="V19" i="28"/>
  <c r="V262" i="28"/>
  <c r="V123" i="28"/>
  <c r="V107" i="28"/>
  <c r="V91" i="28"/>
  <c r="V177" i="28"/>
  <c r="V168" i="28"/>
  <c r="V164" i="28"/>
  <c r="V125" i="28"/>
  <c r="V109" i="28"/>
  <c r="V93" i="28"/>
  <c r="V84" i="28"/>
  <c r="V82" i="28"/>
  <c r="V80" i="28"/>
  <c r="V78" i="28"/>
  <c r="V76" i="28"/>
  <c r="V74" i="28"/>
  <c r="V72" i="28"/>
  <c r="V70" i="28"/>
  <c r="V68" i="28"/>
  <c r="V66" i="28"/>
  <c r="V64" i="28"/>
  <c r="V62" i="28"/>
  <c r="V60" i="28"/>
  <c r="V58" i="28"/>
  <c r="V56" i="28"/>
  <c r="V54" i="28"/>
  <c r="V52" i="28"/>
  <c r="V50" i="28"/>
  <c r="V48" i="28"/>
  <c r="V46" i="28"/>
  <c r="V44" i="28"/>
  <c r="V42" i="28"/>
  <c r="V40" i="28"/>
  <c r="V38" i="28"/>
  <c r="V36" i="28"/>
  <c r="V34" i="28"/>
  <c r="V32" i="28"/>
  <c r="V30" i="28"/>
  <c r="V28" i="28"/>
  <c r="V26" i="28"/>
  <c r="V24" i="28"/>
  <c r="V22" i="28"/>
  <c r="V129" i="28"/>
  <c r="V113" i="28"/>
  <c r="V97" i="28"/>
  <c r="V205" i="28"/>
  <c r="V153" i="28"/>
  <c r="V145" i="28"/>
  <c r="V137" i="28"/>
  <c r="V127" i="28"/>
  <c r="V115" i="28"/>
  <c r="V95" i="28"/>
  <c r="V77" i="28"/>
  <c r="V61" i="28"/>
  <c r="V51" i="28"/>
  <c r="V35" i="28"/>
  <c r="V18" i="28"/>
  <c r="V63" i="28"/>
  <c r="V37" i="28"/>
  <c r="V305" i="28"/>
  <c r="V161" i="28"/>
  <c r="V151" i="28"/>
  <c r="V143" i="28"/>
  <c r="V135" i="28"/>
  <c r="V117" i="28"/>
  <c r="V103" i="28"/>
  <c r="V79" i="28"/>
  <c r="V230" i="28"/>
  <c r="V160" i="28"/>
  <c r="V81" i="28"/>
  <c r="V65" i="28"/>
  <c r="V39" i="28"/>
  <c r="V23" i="28"/>
  <c r="V20" i="28"/>
  <c r="V17" i="28"/>
  <c r="V193" i="28"/>
  <c r="V83" i="28"/>
  <c r="V67" i="28"/>
  <c r="V303" i="28"/>
  <c r="V197" i="28"/>
  <c r="V157" i="28"/>
  <c r="V149" i="28"/>
  <c r="V141" i="28"/>
  <c r="V131" i="28"/>
  <c r="V111" i="28"/>
  <c r="V99" i="28"/>
  <c r="V69" i="28"/>
  <c r="V191" i="28"/>
  <c r="V147" i="28"/>
  <c r="V139" i="28"/>
  <c r="V133" i="28"/>
  <c r="V119" i="28"/>
  <c r="AS413" i="28"/>
  <c r="AS409" i="28"/>
  <c r="AS405" i="28"/>
  <c r="AS401" i="28"/>
  <c r="AS397" i="28"/>
  <c r="AS393" i="28"/>
  <c r="AS389" i="28"/>
  <c r="AS385" i="28"/>
  <c r="AS381" i="28"/>
  <c r="AS412" i="28"/>
  <c r="AS408" i="28"/>
  <c r="AS404" i="28"/>
  <c r="AS400" i="28"/>
  <c r="AS396" i="28"/>
  <c r="AS392" i="28"/>
  <c r="AS388" i="28"/>
  <c r="AS384" i="28"/>
  <c r="AS380" i="28"/>
  <c r="AS410" i="28"/>
  <c r="AS407" i="28"/>
  <c r="AS394" i="28"/>
  <c r="AS391" i="28"/>
  <c r="AS378" i="28"/>
  <c r="AS377" i="28"/>
  <c r="AS375" i="28"/>
  <c r="AS374" i="28"/>
  <c r="AS373" i="28"/>
  <c r="AS371" i="28"/>
  <c r="AS370" i="28"/>
  <c r="AS366" i="28"/>
  <c r="AS362" i="28"/>
  <c r="AS411" i="28"/>
  <c r="AS398" i="28"/>
  <c r="AS395" i="28"/>
  <c r="AS382" i="28"/>
  <c r="AS379" i="28"/>
  <c r="AS402" i="28"/>
  <c r="AS364" i="28"/>
  <c r="AS358" i="28"/>
  <c r="AS387" i="28"/>
  <c r="AS365" i="28"/>
  <c r="AS357" i="28"/>
  <c r="AS356" i="28"/>
  <c r="AS355" i="28"/>
  <c r="AS354" i="28"/>
  <c r="AS350" i="28"/>
  <c r="AS346" i="28"/>
  <c r="AS342" i="28"/>
  <c r="AS390" i="28"/>
  <c r="AS359" i="28"/>
  <c r="AS361" i="28"/>
  <c r="AS340" i="28"/>
  <c r="AS337" i="28"/>
  <c r="AS307" i="28"/>
  <c r="AS303" i="28"/>
  <c r="AS299" i="28"/>
  <c r="AS295" i="28"/>
  <c r="AS291" i="28"/>
  <c r="AS287" i="28"/>
  <c r="AS283" i="28"/>
  <c r="AS279" i="28"/>
  <c r="AS275" i="28"/>
  <c r="AS271" i="28"/>
  <c r="AS267" i="28"/>
  <c r="AS263" i="28"/>
  <c r="AS259" i="28"/>
  <c r="AS255" i="28"/>
  <c r="AS406" i="28"/>
  <c r="AS363" i="28"/>
  <c r="AS353" i="28"/>
  <c r="AS368" i="28"/>
  <c r="AS348" i="28"/>
  <c r="AS343" i="28"/>
  <c r="AS341" i="28"/>
  <c r="AS338" i="28"/>
  <c r="AS306" i="28"/>
  <c r="AS302" i="28"/>
  <c r="AS298" i="28"/>
  <c r="AS294" i="28"/>
  <c r="AS290" i="28"/>
  <c r="AS367" i="28"/>
  <c r="AS326" i="28"/>
  <c r="AS324" i="28"/>
  <c r="AS270" i="28"/>
  <c r="AS269" i="28"/>
  <c r="AS268" i="28"/>
  <c r="AS257" i="28"/>
  <c r="AS372" i="28"/>
  <c r="AS349" i="28"/>
  <c r="AS345" i="28"/>
  <c r="AS330" i="28"/>
  <c r="AS328" i="28"/>
  <c r="AS311" i="28"/>
  <c r="AS309" i="28"/>
  <c r="AS304" i="28"/>
  <c r="AS301" i="28"/>
  <c r="AS288" i="28"/>
  <c r="AS276" i="28"/>
  <c r="AS266" i="28"/>
  <c r="AS256" i="28"/>
  <c r="AS403" i="28"/>
  <c r="AS383" i="28"/>
  <c r="AS334" i="28"/>
  <c r="AS332" i="28"/>
  <c r="AS315" i="28"/>
  <c r="AS313" i="28"/>
  <c r="AS278" i="28"/>
  <c r="AS277" i="28"/>
  <c r="AS265" i="28"/>
  <c r="AS254" i="28"/>
  <c r="AS399" i="28"/>
  <c r="AS335" i="28"/>
  <c r="AS314" i="28"/>
  <c r="AS282" i="28"/>
  <c r="AS264" i="28"/>
  <c r="AS253" i="28"/>
  <c r="AS221" i="28"/>
  <c r="AS327" i="28"/>
  <c r="AS273" i="28"/>
  <c r="AS261" i="28"/>
  <c r="AS250" i="28"/>
  <c r="AS246" i="28"/>
  <c r="AS242" i="28"/>
  <c r="AS238" i="28"/>
  <c r="AS234" i="28"/>
  <c r="AS229" i="28"/>
  <c r="AS225" i="28"/>
  <c r="AS360" i="28"/>
  <c r="AS321" i="28"/>
  <c r="AS320" i="28"/>
  <c r="AS289" i="28"/>
  <c r="AS284" i="28"/>
  <c r="AS230" i="28"/>
  <c r="AS228" i="28"/>
  <c r="AS227" i="28"/>
  <c r="AS226" i="28"/>
  <c r="AS224" i="28"/>
  <c r="AS220" i="28"/>
  <c r="AS217" i="28"/>
  <c r="AS215" i="28"/>
  <c r="AS213" i="28"/>
  <c r="AS211" i="28"/>
  <c r="AS209" i="28"/>
  <c r="AS207" i="28"/>
  <c r="AS205" i="28"/>
  <c r="AS203" i="28"/>
  <c r="AS201" i="28"/>
  <c r="AS199" i="28"/>
  <c r="AS197" i="28"/>
  <c r="AS195" i="28"/>
  <c r="AS319" i="28"/>
  <c r="AS318" i="28"/>
  <c r="AS310" i="28"/>
  <c r="AS251" i="28"/>
  <c r="AS248" i="28"/>
  <c r="AS347" i="28"/>
  <c r="AS331" i="28"/>
  <c r="AS281" i="28"/>
  <c r="AS252" i="28"/>
  <c r="AS245" i="28"/>
  <c r="AS232" i="28"/>
  <c r="AS223" i="28"/>
  <c r="AS214" i="28"/>
  <c r="AS206" i="28"/>
  <c r="AS198" i="28"/>
  <c r="AS186" i="28"/>
  <c r="AS183" i="28"/>
  <c r="AS165" i="28"/>
  <c r="AS162" i="28"/>
  <c r="AS322" i="28"/>
  <c r="AS300" i="28"/>
  <c r="AS262" i="28"/>
  <c r="AS260" i="28"/>
  <c r="AS239" i="28"/>
  <c r="AS184" i="28"/>
  <c r="AS181" i="28"/>
  <c r="AS171" i="28"/>
  <c r="AS168" i="28"/>
  <c r="AS155" i="28"/>
  <c r="AS153" i="28"/>
  <c r="AS151" i="28"/>
  <c r="AS149" i="28"/>
  <c r="AS147" i="28"/>
  <c r="AS145" i="28"/>
  <c r="AS143" i="28"/>
  <c r="AS141" i="28"/>
  <c r="AS139" i="28"/>
  <c r="AS137" i="28"/>
  <c r="AS135" i="28"/>
  <c r="AS339" i="28"/>
  <c r="AS323" i="28"/>
  <c r="AS312" i="28"/>
  <c r="AS244" i="28"/>
  <c r="AS241" i="28"/>
  <c r="AS216" i="28"/>
  <c r="AS208" i="28"/>
  <c r="AS200" i="28"/>
  <c r="AS182" i="28"/>
  <c r="AS179" i="28"/>
  <c r="AS174" i="28"/>
  <c r="AS161" i="28"/>
  <c r="AS158" i="28"/>
  <c r="AS285" i="28"/>
  <c r="AS240" i="28"/>
  <c r="AS237" i="28"/>
  <c r="AS218" i="28"/>
  <c r="AS210" i="28"/>
  <c r="AS202" i="28"/>
  <c r="AS194" i="28"/>
  <c r="AS191" i="28"/>
  <c r="AS178" i="28"/>
  <c r="AS173" i="28"/>
  <c r="AS170" i="28"/>
  <c r="AS157" i="28"/>
  <c r="AS351" i="28"/>
  <c r="AS249" i="28"/>
  <c r="AS193" i="28"/>
  <c r="AS176" i="28"/>
  <c r="AS172" i="28"/>
  <c r="AS169" i="28"/>
  <c r="AS163" i="28"/>
  <c r="AS159" i="28"/>
  <c r="AS121" i="28"/>
  <c r="AS120" i="28"/>
  <c r="AS105" i="28"/>
  <c r="AS104" i="28"/>
  <c r="AS89" i="28"/>
  <c r="AS88" i="28"/>
  <c r="AS84" i="28"/>
  <c r="AS20" i="28"/>
  <c r="AS336" i="28"/>
  <c r="AS316" i="28"/>
  <c r="AS297" i="28"/>
  <c r="AS296" i="28"/>
  <c r="AS272" i="28"/>
  <c r="AS258" i="28"/>
  <c r="AS233" i="28"/>
  <c r="AS231" i="28"/>
  <c r="AS212" i="28"/>
  <c r="AS196" i="28"/>
  <c r="AS154" i="28"/>
  <c r="AS123" i="28"/>
  <c r="AS122" i="28"/>
  <c r="AS107" i="28"/>
  <c r="AS106" i="28"/>
  <c r="AS91" i="28"/>
  <c r="AS90" i="28"/>
  <c r="AS386" i="28"/>
  <c r="AS352" i="28"/>
  <c r="AS317" i="28"/>
  <c r="AS274" i="28"/>
  <c r="AS236" i="28"/>
  <c r="AS125" i="28"/>
  <c r="AS124" i="28"/>
  <c r="AS109" i="28"/>
  <c r="AS108" i="28"/>
  <c r="AS93" i="28"/>
  <c r="AS92" i="28"/>
  <c r="AS333" i="28"/>
  <c r="AS308" i="28"/>
  <c r="AS293" i="28"/>
  <c r="AS243" i="28"/>
  <c r="AS235" i="28"/>
  <c r="AS192" i="28"/>
  <c r="AS180" i="28"/>
  <c r="AS177" i="28"/>
  <c r="AS175" i="28"/>
  <c r="AS166" i="28"/>
  <c r="AS164" i="28"/>
  <c r="AS160" i="28"/>
  <c r="AS156" i="28"/>
  <c r="AS129" i="28"/>
  <c r="AS128" i="28"/>
  <c r="AS113" i="28"/>
  <c r="AS112" i="28"/>
  <c r="AS97" i="28"/>
  <c r="AS96" i="28"/>
  <c r="AS292" i="28"/>
  <c r="AS133" i="28"/>
  <c r="AS101" i="28"/>
  <c r="AS80" i="28"/>
  <c r="AS75" i="28"/>
  <c r="AS64" i="28"/>
  <c r="AS59" i="28"/>
  <c r="AS50" i="28"/>
  <c r="AS37" i="28"/>
  <c r="AS34" i="28"/>
  <c r="AS21" i="28"/>
  <c r="AS17" i="28"/>
  <c r="AS15" i="28"/>
  <c r="AS13" i="28"/>
  <c r="AS66" i="28"/>
  <c r="AS61" i="28"/>
  <c r="AS369" i="28"/>
  <c r="AS325" i="28"/>
  <c r="AS286" i="28"/>
  <c r="AS247" i="28"/>
  <c r="AS222" i="28"/>
  <c r="AS190" i="28"/>
  <c r="AS189" i="28"/>
  <c r="AS188" i="28"/>
  <c r="AS187" i="28"/>
  <c r="AS185" i="28"/>
  <c r="AS167" i="28"/>
  <c r="AS148" i="28"/>
  <c r="AS140" i="28"/>
  <c r="AS110" i="28"/>
  <c r="AS82" i="28"/>
  <c r="AS77" i="28"/>
  <c r="AS39" i="28"/>
  <c r="AS36" i="28"/>
  <c r="AS280" i="28"/>
  <c r="AS146" i="28"/>
  <c r="AS138" i="28"/>
  <c r="AS132" i="28"/>
  <c r="AS130" i="28"/>
  <c r="AS127" i="28"/>
  <c r="AS118" i="28"/>
  <c r="AS115" i="28"/>
  <c r="AS103" i="28"/>
  <c r="AS100" i="28"/>
  <c r="AS98" i="28"/>
  <c r="AS95" i="28"/>
  <c r="AS86" i="28"/>
  <c r="AS79" i="28"/>
  <c r="AS68" i="28"/>
  <c r="AS63" i="28"/>
  <c r="AS57" i="28"/>
  <c r="AS56" i="28"/>
  <c r="AS53" i="28"/>
  <c r="AS52" i="28"/>
  <c r="AS41" i="28"/>
  <c r="AS38" i="28"/>
  <c r="AS25" i="28"/>
  <c r="AS22" i="28"/>
  <c r="AS65" i="28"/>
  <c r="AS329" i="28"/>
  <c r="AS81" i="28"/>
  <c r="AS70" i="28"/>
  <c r="AS344" i="28"/>
  <c r="AS305" i="28"/>
  <c r="AS204" i="28"/>
  <c r="AS117" i="28"/>
  <c r="AS83" i="28"/>
  <c r="AS72" i="28"/>
  <c r="AS67" i="28"/>
  <c r="AS376" i="28"/>
  <c r="AS152" i="28"/>
  <c r="AS144" i="28"/>
  <c r="AS136" i="28"/>
  <c r="AS126" i="28"/>
  <c r="V14" i="28"/>
  <c r="R24" i="28"/>
  <c r="R15" i="28"/>
  <c r="R22" i="28"/>
  <c r="AD27" i="28"/>
  <c r="V29" i="28"/>
  <c r="AS29" i="28"/>
  <c r="V43" i="28"/>
  <c r="AD46" i="28"/>
  <c r="AD49" i="28"/>
  <c r="AS60" i="28"/>
  <c r="AS69" i="28"/>
  <c r="V87" i="28"/>
  <c r="AD89" i="28"/>
  <c r="AD103" i="28"/>
  <c r="R111" i="28"/>
  <c r="AD163" i="28"/>
  <c r="AD202" i="28"/>
  <c r="R225" i="28"/>
  <c r="AD253" i="28"/>
  <c r="AD273" i="28"/>
  <c r="B19" i="28" l="1"/>
  <c r="B14" i="28" s="1"/>
  <c r="K24" i="28"/>
  <c r="K19" i="28"/>
  <c r="C24" i="28"/>
  <c r="B20" i="28" l="1"/>
  <c r="C19" i="28"/>
  <c r="K20" i="28"/>
  <c r="K14" i="28"/>
  <c r="B21" i="28"/>
  <c r="C20" i="28"/>
  <c r="C14" i="28"/>
  <c r="B15" i="28"/>
  <c r="K15" i="28" l="1"/>
  <c r="K21" i="28"/>
  <c r="C15" i="28"/>
  <c r="B16" i="28"/>
  <c r="B22" i="28"/>
  <c r="C21" i="28"/>
  <c r="K22" i="28" l="1"/>
  <c r="K16" i="28"/>
  <c r="B23" i="28"/>
  <c r="C22" i="28"/>
  <c r="B17" i="28"/>
  <c r="C16" i="28"/>
  <c r="K23" i="28" l="1"/>
  <c r="K17" i="28"/>
  <c r="K18" i="28"/>
  <c r="C17" i="28"/>
  <c r="B18" i="28"/>
  <c r="C23" i="28"/>
  <c r="B25" i="28"/>
  <c r="K25" i="28" l="1"/>
  <c r="C18" i="28"/>
  <c r="B26" i="28"/>
  <c r="C25" i="28"/>
  <c r="K26" i="28" l="1"/>
  <c r="B27" i="28"/>
  <c r="C26" i="28"/>
  <c r="K27" i="28" l="1"/>
  <c r="B28" i="28"/>
  <c r="C27" i="28"/>
  <c r="AS8" i="12"/>
  <c r="C5" i="12"/>
  <c r="C4" i="12"/>
  <c r="K28" i="28" l="1"/>
  <c r="AS23" i="12"/>
  <c r="AS31" i="12"/>
  <c r="AS39" i="12"/>
  <c r="AS47" i="12"/>
  <c r="AS55" i="12"/>
  <c r="AS63" i="12"/>
  <c r="AS71" i="12"/>
  <c r="AS79" i="12"/>
  <c r="AS87" i="12"/>
  <c r="AS95" i="12"/>
  <c r="AS103" i="12"/>
  <c r="AS111" i="12"/>
  <c r="AS119" i="12"/>
  <c r="AS127" i="12"/>
  <c r="AS135" i="12"/>
  <c r="AS143" i="12"/>
  <c r="AS151" i="12"/>
  <c r="AS159" i="12"/>
  <c r="AS167" i="12"/>
  <c r="AS175" i="12"/>
  <c r="AS183" i="12"/>
  <c r="AS191" i="12"/>
  <c r="AS199" i="12"/>
  <c r="AS207" i="12"/>
  <c r="AS215" i="12"/>
  <c r="AS223" i="12"/>
  <c r="AS231" i="12"/>
  <c r="AS239" i="12"/>
  <c r="AS247" i="12"/>
  <c r="AS255" i="12"/>
  <c r="AS263" i="12"/>
  <c r="AS271" i="12"/>
  <c r="AS279" i="12"/>
  <c r="AS287" i="12"/>
  <c r="AS295" i="12"/>
  <c r="AS303" i="12"/>
  <c r="AS311" i="12"/>
  <c r="AS319" i="12"/>
  <c r="AS327" i="12"/>
  <c r="AS335" i="12"/>
  <c r="AS343" i="12"/>
  <c r="AS351" i="12"/>
  <c r="AS359" i="12"/>
  <c r="AS367" i="12"/>
  <c r="AS375" i="12"/>
  <c r="AS383" i="12"/>
  <c r="AS391" i="12"/>
  <c r="AS399" i="12"/>
  <c r="AS407" i="12"/>
  <c r="AS15" i="12"/>
  <c r="AS232" i="12"/>
  <c r="AS240" i="12"/>
  <c r="AS248" i="12"/>
  <c r="AS256" i="12"/>
  <c r="AS264" i="12"/>
  <c r="AS272" i="12"/>
  <c r="AS280" i="12"/>
  <c r="AS288" i="12"/>
  <c r="AS296" i="12"/>
  <c r="AS304" i="12"/>
  <c r="AS312" i="12"/>
  <c r="AS320" i="12"/>
  <c r="AS328" i="12"/>
  <c r="AS336" i="12"/>
  <c r="AS344" i="12"/>
  <c r="AS352" i="12"/>
  <c r="AS360" i="12"/>
  <c r="AS368" i="12"/>
  <c r="AS376" i="12"/>
  <c r="AS384" i="12"/>
  <c r="AS392" i="12"/>
  <c r="AS400" i="12"/>
  <c r="AS408" i="12"/>
  <c r="AS16" i="12"/>
  <c r="AS182" i="12"/>
  <c r="AS310" i="12"/>
  <c r="AS382" i="12"/>
  <c r="AS24" i="12"/>
  <c r="AS32" i="12"/>
  <c r="AS40" i="12"/>
  <c r="AS48" i="12"/>
  <c r="AS56" i="12"/>
  <c r="AS64" i="12"/>
  <c r="AS72" i="12"/>
  <c r="AS80" i="12"/>
  <c r="AS88" i="12"/>
  <c r="AS96" i="12"/>
  <c r="AS104" i="12"/>
  <c r="AS112" i="12"/>
  <c r="AS120" i="12"/>
  <c r="AS128" i="12"/>
  <c r="AS136" i="12"/>
  <c r="AS144" i="12"/>
  <c r="AS152" i="12"/>
  <c r="AS160" i="12"/>
  <c r="AS168" i="12"/>
  <c r="AS176" i="12"/>
  <c r="AS184" i="12"/>
  <c r="AS192" i="12"/>
  <c r="AS200" i="12"/>
  <c r="AS208" i="12"/>
  <c r="AS216" i="12"/>
  <c r="AS224" i="12"/>
  <c r="AS17" i="12"/>
  <c r="AS25" i="12"/>
  <c r="AS33" i="12"/>
  <c r="AS41" i="12"/>
  <c r="AS49" i="12"/>
  <c r="AS57" i="12"/>
  <c r="AS65" i="12"/>
  <c r="AS73" i="12"/>
  <c r="AS81" i="12"/>
  <c r="AS89" i="12"/>
  <c r="AS97" i="12"/>
  <c r="AS105" i="12"/>
  <c r="AS113" i="12"/>
  <c r="AS121" i="12"/>
  <c r="AS129" i="12"/>
  <c r="AS137" i="12"/>
  <c r="AS145" i="12"/>
  <c r="AS153" i="12"/>
  <c r="AS161" i="12"/>
  <c r="AS169" i="12"/>
  <c r="AS177" i="12"/>
  <c r="AS185" i="12"/>
  <c r="AS193" i="12"/>
  <c r="AS201" i="12"/>
  <c r="AS209" i="12"/>
  <c r="AS217" i="12"/>
  <c r="AS225" i="12"/>
  <c r="AS233" i="12"/>
  <c r="AS241" i="12"/>
  <c r="AS249" i="12"/>
  <c r="AS257" i="12"/>
  <c r="AS265" i="12"/>
  <c r="AS273" i="12"/>
  <c r="AS281" i="12"/>
  <c r="AS289" i="12"/>
  <c r="AS297" i="12"/>
  <c r="AS305" i="12"/>
  <c r="AS313" i="12"/>
  <c r="AS321" i="12"/>
  <c r="AS329" i="12"/>
  <c r="AS337" i="12"/>
  <c r="AS345" i="12"/>
  <c r="AS353" i="12"/>
  <c r="AS361" i="12"/>
  <c r="AS369" i="12"/>
  <c r="AS377" i="12"/>
  <c r="AS385" i="12"/>
  <c r="AS393" i="12"/>
  <c r="AS401" i="12"/>
  <c r="AS409" i="12"/>
  <c r="AS13" i="12"/>
  <c r="AS346" i="12"/>
  <c r="AS362" i="12"/>
  <c r="AS378" i="12"/>
  <c r="AS394" i="12"/>
  <c r="AS402" i="12"/>
  <c r="AS214" i="12"/>
  <c r="AS286" i="12"/>
  <c r="AS342" i="12"/>
  <c r="AS390" i="12"/>
  <c r="AS14" i="12"/>
  <c r="AS18" i="12"/>
  <c r="AS26" i="12"/>
  <c r="AS34" i="12"/>
  <c r="AS42" i="12"/>
  <c r="AS50" i="12"/>
  <c r="AS58" i="12"/>
  <c r="AS66" i="12"/>
  <c r="AS74" i="12"/>
  <c r="AS82" i="12"/>
  <c r="AS90" i="12"/>
  <c r="AS98" i="12"/>
  <c r="AS106" i="12"/>
  <c r="AS114" i="12"/>
  <c r="AS122" i="12"/>
  <c r="AS130" i="12"/>
  <c r="AS138" i="12"/>
  <c r="AS146" i="12"/>
  <c r="AS154" i="12"/>
  <c r="AS162" i="12"/>
  <c r="AS170" i="12"/>
  <c r="AS178" i="12"/>
  <c r="AS186" i="12"/>
  <c r="AS194" i="12"/>
  <c r="AS202" i="12"/>
  <c r="AS210" i="12"/>
  <c r="AS218" i="12"/>
  <c r="AS226" i="12"/>
  <c r="AS234" i="12"/>
  <c r="AS242" i="12"/>
  <c r="AS250" i="12"/>
  <c r="AS258" i="12"/>
  <c r="AS266" i="12"/>
  <c r="AS274" i="12"/>
  <c r="AS282" i="12"/>
  <c r="AS290" i="12"/>
  <c r="AS298" i="12"/>
  <c r="AS306" i="12"/>
  <c r="AS314" i="12"/>
  <c r="AS322" i="12"/>
  <c r="AS330" i="12"/>
  <c r="AS338" i="12"/>
  <c r="AS354" i="12"/>
  <c r="AS370" i="12"/>
  <c r="AS386" i="12"/>
  <c r="AS410" i="12"/>
  <c r="AS222" i="12"/>
  <c r="AS350" i="12"/>
  <c r="AS406" i="12"/>
  <c r="AS19" i="12"/>
  <c r="AS27" i="12"/>
  <c r="AS35" i="12"/>
  <c r="AS43" i="12"/>
  <c r="AS51" i="12"/>
  <c r="AS59" i="12"/>
  <c r="AS67" i="12"/>
  <c r="AS75" i="12"/>
  <c r="AS83" i="12"/>
  <c r="AS91" i="12"/>
  <c r="AS99" i="12"/>
  <c r="AS107" i="12"/>
  <c r="AS115" i="12"/>
  <c r="AS123" i="12"/>
  <c r="AS131" i="12"/>
  <c r="AS139" i="12"/>
  <c r="AS147" i="12"/>
  <c r="AS155" i="12"/>
  <c r="AS163" i="12"/>
  <c r="AS171" i="12"/>
  <c r="AS179" i="12"/>
  <c r="AS187" i="12"/>
  <c r="AS195" i="12"/>
  <c r="AS203" i="12"/>
  <c r="AS211" i="12"/>
  <c r="AS219" i="12"/>
  <c r="AS227" i="12"/>
  <c r="AS235" i="12"/>
  <c r="AS243" i="12"/>
  <c r="AS251" i="12"/>
  <c r="AS259" i="12"/>
  <c r="AS267" i="12"/>
  <c r="AS275" i="12"/>
  <c r="AS283" i="12"/>
  <c r="AS291" i="12"/>
  <c r="AS299" i="12"/>
  <c r="AS307" i="12"/>
  <c r="AS315" i="12"/>
  <c r="AS323" i="12"/>
  <c r="AS331" i="12"/>
  <c r="AS339" i="12"/>
  <c r="AS347" i="12"/>
  <c r="AS355" i="12"/>
  <c r="AS363" i="12"/>
  <c r="AS371" i="12"/>
  <c r="AS379" i="12"/>
  <c r="AS387" i="12"/>
  <c r="AS395" i="12"/>
  <c r="AS403" i="12"/>
  <c r="AS411" i="12"/>
  <c r="AS62" i="12"/>
  <c r="AS190" i="12"/>
  <c r="AS246" i="12"/>
  <c r="AS270" i="12"/>
  <c r="AS302" i="12"/>
  <c r="AS334" i="12"/>
  <c r="AS366" i="12"/>
  <c r="AS398" i="12"/>
  <c r="AS20" i="12"/>
  <c r="AS28" i="12"/>
  <c r="AS36" i="12"/>
  <c r="AS44" i="12"/>
  <c r="AS52" i="12"/>
  <c r="AS60" i="12"/>
  <c r="AS68" i="12"/>
  <c r="AS76" i="12"/>
  <c r="AS84" i="12"/>
  <c r="AS92" i="12"/>
  <c r="AS100" i="12"/>
  <c r="AS108" i="12"/>
  <c r="AS116" i="12"/>
  <c r="AS124" i="12"/>
  <c r="AS132" i="12"/>
  <c r="AS140" i="12"/>
  <c r="AS148" i="12"/>
  <c r="AS156" i="12"/>
  <c r="AS164" i="12"/>
  <c r="AS172" i="12"/>
  <c r="AS180" i="12"/>
  <c r="AS188" i="12"/>
  <c r="AS196" i="12"/>
  <c r="AS204" i="12"/>
  <c r="AS212" i="12"/>
  <c r="AS220" i="12"/>
  <c r="AS228" i="12"/>
  <c r="AS236" i="12"/>
  <c r="AS244" i="12"/>
  <c r="AS252" i="12"/>
  <c r="AS260" i="12"/>
  <c r="AS268" i="12"/>
  <c r="AS276" i="12"/>
  <c r="AS284" i="12"/>
  <c r="AS292" i="12"/>
  <c r="AS300" i="12"/>
  <c r="AS308" i="12"/>
  <c r="AS316" i="12"/>
  <c r="AS324" i="12"/>
  <c r="AS332" i="12"/>
  <c r="AS340" i="12"/>
  <c r="AS348" i="12"/>
  <c r="AS356" i="12"/>
  <c r="AS364" i="12"/>
  <c r="AS372" i="12"/>
  <c r="AS380" i="12"/>
  <c r="AS388" i="12"/>
  <c r="AS396" i="12"/>
  <c r="AS404" i="12"/>
  <c r="AS412" i="12"/>
  <c r="AS22" i="12"/>
  <c r="AS46" i="12"/>
  <c r="AS70" i="12"/>
  <c r="AS86" i="12"/>
  <c r="AS102" i="12"/>
  <c r="AS118" i="12"/>
  <c r="AS134" i="12"/>
  <c r="AS158" i="12"/>
  <c r="AS174" i="12"/>
  <c r="AS198" i="12"/>
  <c r="AS230" i="12"/>
  <c r="AS254" i="12"/>
  <c r="AS278" i="12"/>
  <c r="AS318" i="12"/>
  <c r="AS358" i="12"/>
  <c r="AS21" i="12"/>
  <c r="AS29" i="12"/>
  <c r="AS37" i="12"/>
  <c r="AS45" i="12"/>
  <c r="AS53" i="12"/>
  <c r="AS61" i="12"/>
  <c r="AS69" i="12"/>
  <c r="AS77" i="12"/>
  <c r="AS85" i="12"/>
  <c r="AS93" i="12"/>
  <c r="AS101" i="12"/>
  <c r="AS109" i="12"/>
  <c r="AS117" i="12"/>
  <c r="AS125" i="12"/>
  <c r="AS133" i="12"/>
  <c r="AS141" i="12"/>
  <c r="AS149" i="12"/>
  <c r="AS157" i="12"/>
  <c r="AS165" i="12"/>
  <c r="AS173" i="12"/>
  <c r="AS181" i="12"/>
  <c r="AS189" i="12"/>
  <c r="AS197" i="12"/>
  <c r="AS205" i="12"/>
  <c r="AS213" i="12"/>
  <c r="AS221" i="12"/>
  <c r="AS229" i="12"/>
  <c r="AS237" i="12"/>
  <c r="AS245" i="12"/>
  <c r="AS253" i="12"/>
  <c r="AS261" i="12"/>
  <c r="AS269" i="12"/>
  <c r="AS277" i="12"/>
  <c r="AS285" i="12"/>
  <c r="AS293" i="12"/>
  <c r="AS301" i="12"/>
  <c r="AS309" i="12"/>
  <c r="AS317" i="12"/>
  <c r="AS325" i="12"/>
  <c r="AS333" i="12"/>
  <c r="AS341" i="12"/>
  <c r="AS349" i="12"/>
  <c r="AS357" i="12"/>
  <c r="AS365" i="12"/>
  <c r="AS373" i="12"/>
  <c r="AS381" i="12"/>
  <c r="AS389" i="12"/>
  <c r="AS397" i="12"/>
  <c r="AS405" i="12"/>
  <c r="AS413" i="12"/>
  <c r="AS30" i="12"/>
  <c r="AS38" i="12"/>
  <c r="AS54" i="12"/>
  <c r="AS78" i="12"/>
  <c r="AS94" i="12"/>
  <c r="AS110" i="12"/>
  <c r="AS126" i="12"/>
  <c r="AS142" i="12"/>
  <c r="AS150" i="12"/>
  <c r="AS166" i="12"/>
  <c r="AS206" i="12"/>
  <c r="AS238" i="12"/>
  <c r="AS262" i="12"/>
  <c r="AS294" i="12"/>
  <c r="AS326" i="12"/>
  <c r="AS374" i="12"/>
  <c r="C28" i="28"/>
  <c r="B29" i="28"/>
  <c r="I1" i="12"/>
  <c r="K29" i="28" l="1"/>
  <c r="B30" i="28"/>
  <c r="C29" i="28"/>
  <c r="AO15" i="12"/>
  <c r="AO16" i="12"/>
  <c r="AO17" i="12"/>
  <c r="AO18" i="12"/>
  <c r="AO19" i="12"/>
  <c r="AO20" i="12"/>
  <c r="AO21" i="12"/>
  <c r="AO22" i="12"/>
  <c r="AO23" i="12"/>
  <c r="AO24" i="12"/>
  <c r="AO25" i="12"/>
  <c r="AO26" i="12"/>
  <c r="AO27" i="12"/>
  <c r="AO28" i="12"/>
  <c r="AO29" i="12"/>
  <c r="AO30" i="12"/>
  <c r="AO31" i="12"/>
  <c r="AO32" i="12"/>
  <c r="AO33" i="12"/>
  <c r="AO34" i="12"/>
  <c r="AO35" i="12"/>
  <c r="AO36" i="12"/>
  <c r="AO37" i="12"/>
  <c r="AO38" i="12"/>
  <c r="AO39" i="12"/>
  <c r="AO40" i="12"/>
  <c r="AO41" i="12"/>
  <c r="AO42" i="12"/>
  <c r="AO43" i="12"/>
  <c r="AO44" i="12"/>
  <c r="AO45" i="12"/>
  <c r="AO46" i="12"/>
  <c r="AO47" i="12"/>
  <c r="AO48" i="12"/>
  <c r="AO49" i="12"/>
  <c r="AO50" i="12"/>
  <c r="AO51" i="12"/>
  <c r="AO52" i="12"/>
  <c r="AO53" i="12"/>
  <c r="AO54" i="12"/>
  <c r="AO55" i="12"/>
  <c r="AO56" i="12"/>
  <c r="AO57" i="12"/>
  <c r="AO58" i="12"/>
  <c r="AO59" i="12"/>
  <c r="AO60" i="12"/>
  <c r="AO61" i="12"/>
  <c r="AO62" i="12"/>
  <c r="AO63" i="12"/>
  <c r="AO64" i="12"/>
  <c r="AO65" i="12"/>
  <c r="AO66" i="12"/>
  <c r="AO67" i="12"/>
  <c r="AO68" i="12"/>
  <c r="AO69" i="12"/>
  <c r="AO70" i="12"/>
  <c r="AO71" i="12"/>
  <c r="AO72" i="12"/>
  <c r="AO73" i="12"/>
  <c r="AO74" i="12"/>
  <c r="AO75" i="12"/>
  <c r="AO76" i="12"/>
  <c r="AO77" i="12"/>
  <c r="AO78" i="12"/>
  <c r="AO79" i="12"/>
  <c r="AO80" i="12"/>
  <c r="AO81" i="12"/>
  <c r="AO82" i="12"/>
  <c r="AO83" i="12"/>
  <c r="AO84" i="12"/>
  <c r="AO85" i="12"/>
  <c r="AO86" i="12"/>
  <c r="AO87" i="12"/>
  <c r="AO88" i="12"/>
  <c r="AO89" i="12"/>
  <c r="AO90" i="12"/>
  <c r="AO91" i="12"/>
  <c r="AO92" i="12"/>
  <c r="AO93" i="12"/>
  <c r="AO94" i="12"/>
  <c r="AO95" i="12"/>
  <c r="AO96" i="12"/>
  <c r="AO97" i="12"/>
  <c r="AO98" i="12"/>
  <c r="AO99" i="12"/>
  <c r="AO100" i="12"/>
  <c r="AO101" i="12"/>
  <c r="AO102" i="12"/>
  <c r="AO103" i="12"/>
  <c r="AO104" i="12"/>
  <c r="AO105" i="12"/>
  <c r="AO106" i="12"/>
  <c r="AO107" i="12"/>
  <c r="AO108" i="12"/>
  <c r="AO109" i="12"/>
  <c r="AO110" i="12"/>
  <c r="AO111" i="12"/>
  <c r="AO112" i="12"/>
  <c r="AO113" i="12"/>
  <c r="AO114" i="12"/>
  <c r="AO115" i="12"/>
  <c r="AO116" i="12"/>
  <c r="AO117" i="12"/>
  <c r="AO118" i="12"/>
  <c r="AO119" i="12"/>
  <c r="AO120" i="12"/>
  <c r="AO121" i="12"/>
  <c r="AO122" i="12"/>
  <c r="AO123" i="12"/>
  <c r="AO124" i="12"/>
  <c r="AO125" i="12"/>
  <c r="AO126" i="12"/>
  <c r="AO127" i="12"/>
  <c r="AO128" i="12"/>
  <c r="AO129" i="12"/>
  <c r="AO130" i="12"/>
  <c r="AO131" i="12"/>
  <c r="AO132" i="12"/>
  <c r="AO133" i="12"/>
  <c r="AO134" i="12"/>
  <c r="AO135" i="12"/>
  <c r="AO136" i="12"/>
  <c r="AO137" i="12"/>
  <c r="AO138" i="12"/>
  <c r="AO139" i="12"/>
  <c r="AO140" i="12"/>
  <c r="AO141" i="12"/>
  <c r="AO142" i="12"/>
  <c r="AO143" i="12"/>
  <c r="AO144" i="12"/>
  <c r="AO145" i="12"/>
  <c r="AO146" i="12"/>
  <c r="AO147" i="12"/>
  <c r="AO148" i="12"/>
  <c r="AO149" i="12"/>
  <c r="AO150" i="12"/>
  <c r="AO151" i="12"/>
  <c r="AO152" i="12"/>
  <c r="AO153" i="12"/>
  <c r="AO154" i="12"/>
  <c r="AO155" i="12"/>
  <c r="AO156" i="12"/>
  <c r="AO157" i="12"/>
  <c r="AO158" i="12"/>
  <c r="AO159" i="12"/>
  <c r="AO160" i="12"/>
  <c r="AO161" i="12"/>
  <c r="AO162" i="12"/>
  <c r="AO163" i="12"/>
  <c r="AO164" i="12"/>
  <c r="AO165" i="12"/>
  <c r="AO166" i="12"/>
  <c r="AO167" i="12"/>
  <c r="AO168" i="12"/>
  <c r="AO169" i="12"/>
  <c r="AO170" i="12"/>
  <c r="AO171" i="12"/>
  <c r="AO172" i="12"/>
  <c r="AO173" i="12"/>
  <c r="AO174" i="12"/>
  <c r="AO175" i="12"/>
  <c r="AO176" i="12"/>
  <c r="AO177" i="12"/>
  <c r="AO178" i="12"/>
  <c r="AO179" i="12"/>
  <c r="AO180" i="12"/>
  <c r="AO181" i="12"/>
  <c r="AO182" i="12"/>
  <c r="AO183" i="12"/>
  <c r="AO184" i="12"/>
  <c r="AO185" i="12"/>
  <c r="AO186" i="12"/>
  <c r="AO187" i="12"/>
  <c r="AO188" i="12"/>
  <c r="AO189" i="12"/>
  <c r="AO190" i="12"/>
  <c r="AO191" i="12"/>
  <c r="AO192" i="12"/>
  <c r="AO193" i="12"/>
  <c r="AO194" i="12"/>
  <c r="AO195" i="12"/>
  <c r="AO196" i="12"/>
  <c r="AO197" i="12"/>
  <c r="AO198" i="12"/>
  <c r="AO199" i="12"/>
  <c r="AO200" i="12"/>
  <c r="AO201" i="12"/>
  <c r="AO202" i="12"/>
  <c r="AO203" i="12"/>
  <c r="AO204" i="12"/>
  <c r="AO205" i="12"/>
  <c r="AO206" i="12"/>
  <c r="AO207" i="12"/>
  <c r="AO208" i="12"/>
  <c r="AO209" i="12"/>
  <c r="AO210" i="12"/>
  <c r="AO211" i="12"/>
  <c r="AO212" i="12"/>
  <c r="AO213" i="12"/>
  <c r="AO214" i="12"/>
  <c r="AO215" i="12"/>
  <c r="AO216" i="12"/>
  <c r="AO217" i="12"/>
  <c r="AO218" i="12"/>
  <c r="AO219" i="12"/>
  <c r="AO220" i="12"/>
  <c r="AO221" i="12"/>
  <c r="AO222" i="12"/>
  <c r="AO223" i="12"/>
  <c r="AO224" i="12"/>
  <c r="AO225" i="12"/>
  <c r="AO226" i="12"/>
  <c r="AO227" i="12"/>
  <c r="AO228" i="12"/>
  <c r="AO229" i="12"/>
  <c r="AO230" i="12"/>
  <c r="AO231" i="12"/>
  <c r="AO232" i="12"/>
  <c r="AO233" i="12"/>
  <c r="AO234" i="12"/>
  <c r="AO235" i="12"/>
  <c r="AO236" i="12"/>
  <c r="AO237" i="12"/>
  <c r="AO238" i="12"/>
  <c r="AO239" i="12"/>
  <c r="AO240" i="12"/>
  <c r="AO241" i="12"/>
  <c r="AO242" i="12"/>
  <c r="AO243" i="12"/>
  <c r="AO244" i="12"/>
  <c r="AO245" i="12"/>
  <c r="AO246" i="12"/>
  <c r="AO247" i="12"/>
  <c r="AO248" i="12"/>
  <c r="AO249" i="12"/>
  <c r="AO250" i="12"/>
  <c r="AO251" i="12"/>
  <c r="AO252" i="12"/>
  <c r="AO253" i="12"/>
  <c r="AO254" i="12"/>
  <c r="AO255" i="12"/>
  <c r="AO256" i="12"/>
  <c r="AO257" i="12"/>
  <c r="AO258" i="12"/>
  <c r="AO259" i="12"/>
  <c r="AO260" i="12"/>
  <c r="AO261" i="12"/>
  <c r="AO262" i="12"/>
  <c r="AO263" i="12"/>
  <c r="AO264" i="12"/>
  <c r="AO265" i="12"/>
  <c r="AO266" i="12"/>
  <c r="AO267" i="12"/>
  <c r="AO268" i="12"/>
  <c r="AO269" i="12"/>
  <c r="AO270" i="12"/>
  <c r="AO271" i="12"/>
  <c r="AO272" i="12"/>
  <c r="AO273" i="12"/>
  <c r="AO274" i="12"/>
  <c r="AO275" i="12"/>
  <c r="AO276" i="12"/>
  <c r="AO277" i="12"/>
  <c r="AO278" i="12"/>
  <c r="AO279" i="12"/>
  <c r="AO280" i="12"/>
  <c r="AO281" i="12"/>
  <c r="AO282" i="12"/>
  <c r="AO283" i="12"/>
  <c r="AO284" i="12"/>
  <c r="AO285" i="12"/>
  <c r="AO286" i="12"/>
  <c r="AO287" i="12"/>
  <c r="AO288" i="12"/>
  <c r="AO289" i="12"/>
  <c r="AO290" i="12"/>
  <c r="AO291" i="12"/>
  <c r="AO292" i="12"/>
  <c r="AO293" i="12"/>
  <c r="AO294" i="12"/>
  <c r="AO295" i="12"/>
  <c r="AO296" i="12"/>
  <c r="AO297" i="12"/>
  <c r="AO298" i="12"/>
  <c r="AO299" i="12"/>
  <c r="AO300" i="12"/>
  <c r="AO301" i="12"/>
  <c r="AO302" i="12"/>
  <c r="AO303" i="12"/>
  <c r="AO304" i="12"/>
  <c r="AO305" i="12"/>
  <c r="AO306" i="12"/>
  <c r="AO307" i="12"/>
  <c r="AO308" i="12"/>
  <c r="AO309" i="12"/>
  <c r="AO310" i="12"/>
  <c r="AO311" i="12"/>
  <c r="AO312" i="12"/>
  <c r="AO313" i="12"/>
  <c r="AO314" i="12"/>
  <c r="AO315" i="12"/>
  <c r="AO316" i="12"/>
  <c r="AO317" i="12"/>
  <c r="AO318" i="12"/>
  <c r="AO319" i="12"/>
  <c r="AO320" i="12"/>
  <c r="AO321" i="12"/>
  <c r="AO322" i="12"/>
  <c r="AO323" i="12"/>
  <c r="AO324" i="12"/>
  <c r="AO325" i="12"/>
  <c r="AO326" i="12"/>
  <c r="AO327" i="12"/>
  <c r="AO328" i="12"/>
  <c r="AO329" i="12"/>
  <c r="AO330" i="12"/>
  <c r="AO331" i="12"/>
  <c r="AO332" i="12"/>
  <c r="AO333" i="12"/>
  <c r="AO334" i="12"/>
  <c r="AO335" i="12"/>
  <c r="AO336" i="12"/>
  <c r="AO337" i="12"/>
  <c r="AO338" i="12"/>
  <c r="AO339" i="12"/>
  <c r="AO340" i="12"/>
  <c r="AO341" i="12"/>
  <c r="AO342" i="12"/>
  <c r="AO343" i="12"/>
  <c r="AO344" i="12"/>
  <c r="AO345" i="12"/>
  <c r="AO346" i="12"/>
  <c r="AO347" i="12"/>
  <c r="AO348" i="12"/>
  <c r="AO349" i="12"/>
  <c r="AO350" i="12"/>
  <c r="AO351" i="12"/>
  <c r="AO352" i="12"/>
  <c r="AO353" i="12"/>
  <c r="AO354" i="12"/>
  <c r="AO355" i="12"/>
  <c r="AO356" i="12"/>
  <c r="AO357" i="12"/>
  <c r="AO358" i="12"/>
  <c r="AO359" i="12"/>
  <c r="AO360" i="12"/>
  <c r="AO361" i="12"/>
  <c r="AO362" i="12"/>
  <c r="AO363" i="12"/>
  <c r="AO364" i="12"/>
  <c r="AO365" i="12"/>
  <c r="AO366" i="12"/>
  <c r="AO367" i="12"/>
  <c r="AO368" i="12"/>
  <c r="AO369" i="12"/>
  <c r="AO370" i="12"/>
  <c r="AO371" i="12"/>
  <c r="AO372" i="12"/>
  <c r="AO373" i="12"/>
  <c r="AO374" i="12"/>
  <c r="AO375" i="12"/>
  <c r="AO376" i="12"/>
  <c r="AO377" i="12"/>
  <c r="AO378" i="12"/>
  <c r="AO379" i="12"/>
  <c r="AO380" i="12"/>
  <c r="AO381" i="12"/>
  <c r="AO382" i="12"/>
  <c r="AO383" i="12"/>
  <c r="AO384" i="12"/>
  <c r="AO385" i="12"/>
  <c r="AO386" i="12"/>
  <c r="AO387" i="12"/>
  <c r="AO388" i="12"/>
  <c r="AO389" i="12"/>
  <c r="AO390" i="12"/>
  <c r="AO391" i="12"/>
  <c r="AO392" i="12"/>
  <c r="AO393" i="12"/>
  <c r="AO394" i="12"/>
  <c r="AO395" i="12"/>
  <c r="AO396" i="12"/>
  <c r="AO397" i="12"/>
  <c r="AO398" i="12"/>
  <c r="AO399" i="12"/>
  <c r="AO400" i="12"/>
  <c r="AO401" i="12"/>
  <c r="AO402" i="12"/>
  <c r="AO403" i="12"/>
  <c r="AO404" i="12"/>
  <c r="AO405" i="12"/>
  <c r="AO406" i="12"/>
  <c r="AO407" i="12"/>
  <c r="AO408" i="12"/>
  <c r="AO409" i="12"/>
  <c r="AO410" i="12"/>
  <c r="AO411" i="12"/>
  <c r="AO412" i="12"/>
  <c r="AO413" i="12"/>
  <c r="AO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K102" i="12"/>
  <c r="AK103" i="12"/>
  <c r="AK104" i="12"/>
  <c r="AK105" i="12"/>
  <c r="AK106" i="12"/>
  <c r="AK107" i="12"/>
  <c r="AK108" i="12"/>
  <c r="AK109" i="12"/>
  <c r="AK110" i="12"/>
  <c r="AK111" i="12"/>
  <c r="AK112" i="12"/>
  <c r="AK113" i="12"/>
  <c r="AK114" i="12"/>
  <c r="AK115" i="12"/>
  <c r="AK116" i="12"/>
  <c r="AK117" i="12"/>
  <c r="AK118" i="12"/>
  <c r="AK119" i="12"/>
  <c r="AK120" i="12"/>
  <c r="AK121" i="12"/>
  <c r="AK122" i="12"/>
  <c r="AK123" i="12"/>
  <c r="AK124" i="12"/>
  <c r="AK125" i="12"/>
  <c r="AK126" i="12"/>
  <c r="AK127" i="12"/>
  <c r="AK128" i="12"/>
  <c r="AK129" i="12"/>
  <c r="AK130" i="12"/>
  <c r="AK131" i="12"/>
  <c r="AK132" i="12"/>
  <c r="AK133" i="12"/>
  <c r="AK134" i="12"/>
  <c r="AK135" i="12"/>
  <c r="AK136" i="12"/>
  <c r="AK137" i="12"/>
  <c r="AK138" i="12"/>
  <c r="AK139" i="12"/>
  <c r="AK140" i="12"/>
  <c r="AK141" i="12"/>
  <c r="AK142" i="12"/>
  <c r="AK143" i="12"/>
  <c r="AK144" i="12"/>
  <c r="AK145" i="12"/>
  <c r="AK146" i="12"/>
  <c r="AK147" i="12"/>
  <c r="AK148" i="12"/>
  <c r="AK149" i="12"/>
  <c r="AK150" i="12"/>
  <c r="AK151" i="12"/>
  <c r="AK152" i="12"/>
  <c r="AK153" i="12"/>
  <c r="AK154" i="12"/>
  <c r="AK155" i="12"/>
  <c r="AK156" i="12"/>
  <c r="AK157" i="12"/>
  <c r="AK158" i="12"/>
  <c r="AK159" i="12"/>
  <c r="AK160" i="12"/>
  <c r="AK161" i="12"/>
  <c r="AK162" i="12"/>
  <c r="AK163" i="12"/>
  <c r="AK164" i="12"/>
  <c r="AK165" i="12"/>
  <c r="AK166" i="12"/>
  <c r="AK167" i="12"/>
  <c r="AK168" i="12"/>
  <c r="AK169" i="12"/>
  <c r="AK170" i="12"/>
  <c r="AK171" i="12"/>
  <c r="AK172" i="12"/>
  <c r="AK173" i="12"/>
  <c r="AK174" i="12"/>
  <c r="AK175" i="12"/>
  <c r="AK176" i="12"/>
  <c r="AK177" i="12"/>
  <c r="AK178" i="12"/>
  <c r="AK179" i="12"/>
  <c r="AK180" i="12"/>
  <c r="AK181" i="12"/>
  <c r="AK182" i="12"/>
  <c r="AK183" i="12"/>
  <c r="AK184" i="12"/>
  <c r="AK185" i="12"/>
  <c r="AK186" i="12"/>
  <c r="AK187" i="12"/>
  <c r="AK188" i="12"/>
  <c r="AK189" i="12"/>
  <c r="AK190" i="12"/>
  <c r="AK191" i="12"/>
  <c r="AK192" i="12"/>
  <c r="AK193" i="12"/>
  <c r="AK194" i="12"/>
  <c r="AK195" i="12"/>
  <c r="AK196" i="12"/>
  <c r="AK197" i="12"/>
  <c r="AK198" i="12"/>
  <c r="AK199" i="12"/>
  <c r="AK200" i="12"/>
  <c r="AK201" i="12"/>
  <c r="AK202" i="12"/>
  <c r="AK203" i="12"/>
  <c r="AK204" i="12"/>
  <c r="AK205" i="12"/>
  <c r="AK206" i="12"/>
  <c r="AK207" i="12"/>
  <c r="AK208" i="12"/>
  <c r="AK209" i="12"/>
  <c r="AK210" i="12"/>
  <c r="AK211" i="12"/>
  <c r="AK212" i="12"/>
  <c r="AK213" i="12"/>
  <c r="AK214" i="12"/>
  <c r="AK215" i="12"/>
  <c r="AK216" i="12"/>
  <c r="AK217" i="12"/>
  <c r="AK218" i="12"/>
  <c r="AK219" i="12"/>
  <c r="AK220" i="12"/>
  <c r="AK221" i="12"/>
  <c r="AK222" i="12"/>
  <c r="AK223" i="12"/>
  <c r="AK224" i="12"/>
  <c r="AK225" i="12"/>
  <c r="AK226" i="12"/>
  <c r="AK227" i="12"/>
  <c r="AK228" i="12"/>
  <c r="AK229" i="12"/>
  <c r="AK230" i="12"/>
  <c r="AK231" i="12"/>
  <c r="AK232" i="12"/>
  <c r="AK233" i="12"/>
  <c r="AK234" i="12"/>
  <c r="AK235" i="12"/>
  <c r="AK236" i="12"/>
  <c r="AK237" i="12"/>
  <c r="AK238" i="12"/>
  <c r="AK239" i="12"/>
  <c r="AK240" i="12"/>
  <c r="AK241" i="12"/>
  <c r="AK242" i="12"/>
  <c r="AK243" i="12"/>
  <c r="AK244" i="12"/>
  <c r="AK245" i="12"/>
  <c r="AK246" i="12"/>
  <c r="AK247" i="12"/>
  <c r="AK248" i="12"/>
  <c r="AK249" i="12"/>
  <c r="AK250" i="12"/>
  <c r="AK251" i="12"/>
  <c r="AK252" i="12"/>
  <c r="AK253" i="12"/>
  <c r="AK254" i="12"/>
  <c r="AK255" i="12"/>
  <c r="AK256" i="12"/>
  <c r="AK257" i="12"/>
  <c r="AK258" i="12"/>
  <c r="AK259" i="12"/>
  <c r="AK260" i="12"/>
  <c r="AK261" i="12"/>
  <c r="AK262" i="12"/>
  <c r="AK263" i="12"/>
  <c r="AK264" i="12"/>
  <c r="AK265" i="12"/>
  <c r="AK266" i="12"/>
  <c r="AK267" i="12"/>
  <c r="AK268" i="12"/>
  <c r="AK269" i="12"/>
  <c r="AK270" i="12"/>
  <c r="AK271" i="12"/>
  <c r="AK272" i="12"/>
  <c r="AK273" i="12"/>
  <c r="AK274" i="12"/>
  <c r="AK275" i="12"/>
  <c r="AK276" i="12"/>
  <c r="AK277" i="12"/>
  <c r="AK278" i="12"/>
  <c r="AK279" i="12"/>
  <c r="AK280" i="12"/>
  <c r="AK281" i="12"/>
  <c r="AK282" i="12"/>
  <c r="AK283" i="12"/>
  <c r="AK284" i="12"/>
  <c r="AK285" i="12"/>
  <c r="AK286" i="12"/>
  <c r="AK287" i="12"/>
  <c r="AK288" i="12"/>
  <c r="AK289" i="12"/>
  <c r="AK290" i="12"/>
  <c r="AK291" i="12"/>
  <c r="AK292" i="12"/>
  <c r="AK293" i="12"/>
  <c r="AK294" i="12"/>
  <c r="AK295" i="12"/>
  <c r="AK296" i="12"/>
  <c r="AK297" i="12"/>
  <c r="AK298" i="12"/>
  <c r="AK299" i="12"/>
  <c r="AK300" i="12"/>
  <c r="AK301" i="12"/>
  <c r="AK302" i="12"/>
  <c r="AK303" i="12"/>
  <c r="AK304" i="12"/>
  <c r="AK305" i="12"/>
  <c r="AK306" i="12"/>
  <c r="AK307" i="12"/>
  <c r="AK308" i="12"/>
  <c r="AK309" i="12"/>
  <c r="AK310" i="12"/>
  <c r="AK311" i="12"/>
  <c r="AK312" i="12"/>
  <c r="AK313" i="12"/>
  <c r="AK314" i="12"/>
  <c r="AK315" i="12"/>
  <c r="AK316" i="12"/>
  <c r="AK317" i="12"/>
  <c r="AK318" i="12"/>
  <c r="AK319" i="12"/>
  <c r="AK320" i="12"/>
  <c r="AK321" i="12"/>
  <c r="AK322" i="12"/>
  <c r="AK323" i="12"/>
  <c r="AK324" i="12"/>
  <c r="AK325" i="12"/>
  <c r="AK326" i="12"/>
  <c r="AK327" i="12"/>
  <c r="AK328" i="12"/>
  <c r="AK329" i="12"/>
  <c r="AK330" i="12"/>
  <c r="AK331" i="12"/>
  <c r="AK332" i="12"/>
  <c r="AK333" i="12"/>
  <c r="AK334" i="12"/>
  <c r="AK335" i="12"/>
  <c r="AK336" i="12"/>
  <c r="AK337" i="12"/>
  <c r="AK338" i="12"/>
  <c r="AK339" i="12"/>
  <c r="AK340" i="12"/>
  <c r="AK341" i="12"/>
  <c r="AK342" i="12"/>
  <c r="AK343" i="12"/>
  <c r="AK344" i="12"/>
  <c r="AK345" i="12"/>
  <c r="AK346" i="12"/>
  <c r="AK347" i="12"/>
  <c r="AK348" i="12"/>
  <c r="AK349" i="12"/>
  <c r="AK350" i="12"/>
  <c r="AK351" i="12"/>
  <c r="AK352" i="12"/>
  <c r="AK353" i="12"/>
  <c r="AK354" i="12"/>
  <c r="AK355" i="12"/>
  <c r="AK356" i="12"/>
  <c r="AK357" i="12"/>
  <c r="AK358" i="12"/>
  <c r="AK359" i="12"/>
  <c r="AK360" i="12"/>
  <c r="AK361" i="12"/>
  <c r="AK362" i="12"/>
  <c r="AK363" i="12"/>
  <c r="AK364" i="12"/>
  <c r="AK365" i="12"/>
  <c r="AK366" i="12"/>
  <c r="AK367" i="12"/>
  <c r="AK368" i="12"/>
  <c r="AK369" i="12"/>
  <c r="AK370" i="12"/>
  <c r="AK371" i="12"/>
  <c r="AK372" i="12"/>
  <c r="AK373" i="12"/>
  <c r="AK374" i="12"/>
  <c r="AK375" i="12"/>
  <c r="AK376" i="12"/>
  <c r="AK377" i="12"/>
  <c r="AK378" i="12"/>
  <c r="AK379" i="12"/>
  <c r="AK380" i="12"/>
  <c r="AK381" i="12"/>
  <c r="AK382" i="12"/>
  <c r="AK383" i="12"/>
  <c r="AK384" i="12"/>
  <c r="AK385" i="12"/>
  <c r="AK386" i="12"/>
  <c r="AK387" i="12"/>
  <c r="AK388" i="12"/>
  <c r="AK389" i="12"/>
  <c r="AK390" i="12"/>
  <c r="AK391" i="12"/>
  <c r="AK392" i="12"/>
  <c r="AK393" i="12"/>
  <c r="AK394" i="12"/>
  <c r="AK395" i="12"/>
  <c r="AK396" i="12"/>
  <c r="AK397" i="12"/>
  <c r="AK398" i="12"/>
  <c r="AK399" i="12"/>
  <c r="AK400" i="12"/>
  <c r="AK401" i="12"/>
  <c r="AK402" i="12"/>
  <c r="AK403" i="12"/>
  <c r="AK404" i="12"/>
  <c r="AK405" i="12"/>
  <c r="AK406" i="12"/>
  <c r="AK407" i="12"/>
  <c r="AK408" i="12"/>
  <c r="AK409" i="12"/>
  <c r="AK410" i="12"/>
  <c r="AK411" i="12"/>
  <c r="AK412" i="12"/>
  <c r="AK413" i="12"/>
  <c r="AK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14" i="12"/>
  <c r="N13" i="12"/>
  <c r="AO13" i="12"/>
  <c r="AK13" i="12"/>
  <c r="AG13" i="12"/>
  <c r="F2" i="12"/>
  <c r="F1" i="12"/>
  <c r="B6" i="23"/>
  <c r="B5" i="23"/>
  <c r="B35" i="20"/>
  <c r="C6" i="18"/>
  <c r="B1" i="20"/>
  <c r="F1" i="20"/>
  <c r="F5" i="20"/>
  <c r="C22" i="18" s="1"/>
  <c r="F6" i="20"/>
  <c r="C23" i="18" s="1"/>
  <c r="F7" i="20"/>
  <c r="C24" i="18" s="1"/>
  <c r="F4" i="20"/>
  <c r="C20" i="18" s="1"/>
  <c r="C6" i="24"/>
  <c r="F6" i="24" s="1"/>
  <c r="C12" i="24"/>
  <c r="F12" i="24" s="1"/>
  <c r="F25" i="24"/>
  <c r="F24" i="24"/>
  <c r="F23" i="24"/>
  <c r="F22" i="24"/>
  <c r="F21" i="24"/>
  <c r="F20" i="24"/>
  <c r="C19" i="24"/>
  <c r="F19" i="24" s="1"/>
  <c r="C18" i="24"/>
  <c r="F18" i="24" s="1"/>
  <c r="C16" i="24"/>
  <c r="F16" i="24" s="1"/>
  <c r="C15" i="24"/>
  <c r="F15" i="24" s="1"/>
  <c r="C14" i="24"/>
  <c r="F14" i="24" s="1"/>
  <c r="C13" i="24"/>
  <c r="F13" i="24" s="1"/>
  <c r="C11" i="24"/>
  <c r="F11" i="24" s="1"/>
  <c r="C10" i="24"/>
  <c r="F10" i="24" s="1"/>
  <c r="C9" i="24"/>
  <c r="F9" i="24" s="1"/>
  <c r="C7" i="24"/>
  <c r="F7" i="24" s="1"/>
  <c r="F2" i="20" l="1"/>
  <c r="F8" i="20"/>
  <c r="F12" i="20"/>
  <c r="F11" i="20"/>
  <c r="F10" i="20"/>
  <c r="F9" i="20"/>
  <c r="K30" i="28"/>
  <c r="C30" i="18"/>
  <c r="I9" i="48"/>
  <c r="B7" i="27"/>
  <c r="B12" i="27" s="1"/>
  <c r="B14" i="27" s="1"/>
  <c r="B31" i="28"/>
  <c r="C30" i="28"/>
  <c r="C10" i="18"/>
  <c r="F10" i="18" s="1"/>
  <c r="C25" i="18"/>
  <c r="F25" i="18" s="1"/>
  <c r="C19" i="18"/>
  <c r="F19" i="18" s="1"/>
  <c r="C18" i="18"/>
  <c r="F18" i="18" s="1"/>
  <c r="C16" i="18"/>
  <c r="F16" i="18" s="1"/>
  <c r="F15" i="18"/>
  <c r="C14" i="18"/>
  <c r="F14" i="18" s="1"/>
  <c r="C13" i="18"/>
  <c r="F13" i="18" s="1"/>
  <c r="C12" i="18"/>
  <c r="F12" i="18" s="1"/>
  <c r="C11" i="18"/>
  <c r="F11" i="18" s="1"/>
  <c r="C9" i="18"/>
  <c r="F9" i="18" s="1"/>
  <c r="C7" i="18"/>
  <c r="F7" i="18" s="1"/>
  <c r="F6" i="18"/>
  <c r="B3" i="23"/>
  <c r="C3" i="23" s="1"/>
  <c r="B16" i="23"/>
  <c r="C16" i="23" s="1"/>
  <c r="C15" i="23"/>
  <c r="B14" i="23"/>
  <c r="C14" i="23" s="1"/>
  <c r="B13" i="23"/>
  <c r="C13" i="23" s="1"/>
  <c r="B12" i="23"/>
  <c r="C12" i="23" s="1"/>
  <c r="B10" i="23"/>
  <c r="C10" i="23" s="1"/>
  <c r="B9" i="23"/>
  <c r="C9" i="23" s="1"/>
  <c r="B8" i="23"/>
  <c r="C8" i="23" s="1"/>
  <c r="C6" i="23"/>
  <c r="C5" i="23"/>
  <c r="B4" i="23"/>
  <c r="C4" i="23" s="1"/>
  <c r="C11" i="23"/>
  <c r="C7" i="23"/>
  <c r="K31" i="28" l="1"/>
  <c r="B17" i="27"/>
  <c r="D24" i="48"/>
  <c r="D34" i="48" s="1"/>
  <c r="B32" i="28"/>
  <c r="C31" i="28"/>
  <c r="B1" i="23"/>
  <c r="F32" i="48" s="1"/>
  <c r="F21" i="18"/>
  <c r="F24" i="18"/>
  <c r="F23" i="18"/>
  <c r="F22" i="18"/>
  <c r="F20" i="18"/>
  <c r="K32" i="28" l="1"/>
  <c r="C27" i="24"/>
  <c r="F27" i="24" s="1"/>
  <c r="I31" i="48"/>
  <c r="D23" i="48"/>
  <c r="I33" i="48"/>
  <c r="E34" i="48"/>
  <c r="B33" i="28"/>
  <c r="C32" i="28"/>
  <c r="C8" i="24"/>
  <c r="F8" i="24" s="1"/>
  <c r="C8" i="18"/>
  <c r="F8" i="18" s="1"/>
  <c r="C27" i="18"/>
  <c r="F27" i="18" s="1"/>
  <c r="C28" i="24"/>
  <c r="F28" i="24" s="1"/>
  <c r="C30" i="24"/>
  <c r="F30" i="24" s="1"/>
  <c r="C17" i="24"/>
  <c r="F17" i="24" s="1"/>
  <c r="C26" i="24"/>
  <c r="K33" i="28" l="1"/>
  <c r="B34" i="28"/>
  <c r="C33" i="28"/>
  <c r="C29" i="24"/>
  <c r="F29" i="24" s="1"/>
  <c r="C29" i="18"/>
  <c r="F29" i="18" s="1"/>
  <c r="F26" i="24"/>
  <c r="C26" i="18"/>
  <c r="F26" i="18" s="1"/>
  <c r="F30" i="18"/>
  <c r="C17" i="18"/>
  <c r="F17" i="18" s="1"/>
  <c r="C28" i="18"/>
  <c r="F28" i="18" s="1"/>
  <c r="K34" i="28" l="1"/>
  <c r="AP34" i="24"/>
  <c r="AQ34" i="24" s="1"/>
  <c r="B35" i="28"/>
  <c r="C34" i="28"/>
  <c r="AP36" i="24"/>
  <c r="AQ36" i="24" s="1"/>
  <c r="AP38" i="24"/>
  <c r="AQ38" i="24" s="1"/>
  <c r="AP23" i="24"/>
  <c r="AQ23" i="24" s="1"/>
  <c r="AP28" i="24"/>
  <c r="AQ28" i="24" s="1"/>
  <c r="AP19" i="24"/>
  <c r="AQ19" i="24" s="1"/>
  <c r="AP25" i="24"/>
  <c r="AQ25" i="24" s="1"/>
  <c r="AP32" i="24"/>
  <c r="AQ32" i="24" s="1"/>
  <c r="AP10" i="24"/>
  <c r="AQ10" i="24" s="1"/>
  <c r="AP11" i="24"/>
  <c r="AQ11" i="24" s="1"/>
  <c r="AP15" i="24"/>
  <c r="AQ15" i="24" s="1"/>
  <c r="AP17" i="24"/>
  <c r="AQ17" i="24" s="1"/>
  <c r="AP24" i="24"/>
  <c r="AQ24" i="24" s="1"/>
  <c r="AP33" i="24"/>
  <c r="AQ33" i="24" s="1"/>
  <c r="AP31" i="24"/>
  <c r="AQ31" i="24" s="1"/>
  <c r="AP27" i="24"/>
  <c r="AQ27" i="24" s="1"/>
  <c r="AP18" i="24"/>
  <c r="AQ18" i="24" s="1"/>
  <c r="AP37" i="24"/>
  <c r="AQ37" i="24" s="1"/>
  <c r="AP8" i="24"/>
  <c r="AQ8" i="24" s="1"/>
  <c r="AP9" i="24"/>
  <c r="AQ9" i="24" s="1"/>
  <c r="AP16" i="24"/>
  <c r="AQ16" i="24" s="1"/>
  <c r="AP39" i="24"/>
  <c r="AQ39" i="24" s="1"/>
  <c r="AP14" i="24"/>
  <c r="AQ14" i="24" s="1"/>
  <c r="AP22" i="24"/>
  <c r="AQ22" i="24" s="1"/>
  <c r="AP29" i="24"/>
  <c r="AQ29" i="24" s="1"/>
  <c r="AP6" i="24"/>
  <c r="AQ6" i="24" s="1"/>
  <c r="AP35" i="24"/>
  <c r="AQ35" i="24" s="1"/>
  <c r="AP20" i="24"/>
  <c r="AQ20" i="24" s="1"/>
  <c r="AP30" i="24"/>
  <c r="AQ30" i="24" s="1"/>
  <c r="AP40" i="24"/>
  <c r="AQ40" i="24" s="1"/>
  <c r="AP12" i="24"/>
  <c r="AQ12" i="24" s="1"/>
  <c r="AP26" i="24"/>
  <c r="AQ26" i="24" s="1"/>
  <c r="AP21" i="24"/>
  <c r="AQ21" i="24" s="1"/>
  <c r="AP7" i="24"/>
  <c r="AQ7" i="24" s="1"/>
  <c r="AP22" i="18"/>
  <c r="AQ22" i="18" s="1"/>
  <c r="AP11" i="18"/>
  <c r="AQ11" i="18" s="1"/>
  <c r="AP13" i="18"/>
  <c r="AQ13" i="18" s="1"/>
  <c r="AP32" i="18"/>
  <c r="AQ32" i="18" s="1"/>
  <c r="AP20" i="18"/>
  <c r="AQ20" i="18" s="1"/>
  <c r="AP8" i="18"/>
  <c r="AQ8" i="18" s="1"/>
  <c r="AP36" i="18"/>
  <c r="AQ36" i="18" s="1"/>
  <c r="AP30" i="18"/>
  <c r="AQ30" i="18" s="1"/>
  <c r="AP26" i="18"/>
  <c r="AQ26" i="18" s="1"/>
  <c r="AP14" i="18"/>
  <c r="AQ14" i="18" s="1"/>
  <c r="AP33" i="18"/>
  <c r="AQ33" i="18" s="1"/>
  <c r="AP28" i="18"/>
  <c r="AQ28" i="18" s="1"/>
  <c r="AP9" i="18"/>
  <c r="AQ9" i="18" s="1"/>
  <c r="AP17" i="18"/>
  <c r="AQ17" i="18" s="1"/>
  <c r="AP37" i="18"/>
  <c r="AQ37" i="18" s="1"/>
  <c r="AP10" i="18"/>
  <c r="AQ10" i="18" s="1"/>
  <c r="AP6" i="18"/>
  <c r="AQ6" i="18" s="1"/>
  <c r="AP18" i="18"/>
  <c r="AQ18" i="18" s="1"/>
  <c r="AP39" i="18"/>
  <c r="AQ39" i="18" s="1"/>
  <c r="AP23" i="18"/>
  <c r="AQ23" i="18" s="1"/>
  <c r="AP24" i="18"/>
  <c r="AQ24" i="18" s="1"/>
  <c r="AP12" i="18"/>
  <c r="AQ12" i="18" s="1"/>
  <c r="AP7" i="18"/>
  <c r="AQ7" i="18" s="1"/>
  <c r="AP29" i="18"/>
  <c r="AQ29" i="18" s="1"/>
  <c r="AP27" i="18"/>
  <c r="AQ27" i="18" s="1"/>
  <c r="AP31" i="18"/>
  <c r="AQ31" i="18" s="1"/>
  <c r="AP25" i="18"/>
  <c r="AQ25" i="18" s="1"/>
  <c r="AP35" i="18"/>
  <c r="AQ35" i="18" s="1"/>
  <c r="AP38" i="18"/>
  <c r="AQ38" i="18" s="1"/>
  <c r="AP15" i="18"/>
  <c r="AQ15" i="18" s="1"/>
  <c r="AP16" i="18"/>
  <c r="AQ16" i="18" s="1"/>
  <c r="AP40" i="18"/>
  <c r="AQ40" i="18" s="1"/>
  <c r="AP34" i="18"/>
  <c r="AQ34" i="18" s="1"/>
  <c r="AP21" i="18"/>
  <c r="AQ21" i="18" s="1"/>
  <c r="AP13" i="24"/>
  <c r="AQ13" i="24" s="1"/>
  <c r="AP19" i="18"/>
  <c r="AQ19" i="18" s="1"/>
  <c r="K35" i="28" l="1"/>
  <c r="B36" i="28"/>
  <c r="C35" i="28"/>
  <c r="AT6" i="24"/>
  <c r="AU6" i="24" s="1"/>
  <c r="AX6" i="24" s="1"/>
  <c r="B35" i="24" s="1"/>
  <c r="AT7" i="18"/>
  <c r="AU7" i="18" s="1"/>
  <c r="AX7" i="18" s="1"/>
  <c r="B36" i="18" s="1"/>
  <c r="AT6" i="18"/>
  <c r="AU6" i="18" s="1"/>
  <c r="AX6" i="18" s="1"/>
  <c r="B35" i="18" s="1"/>
  <c r="F5" i="28" s="1"/>
  <c r="AT7" i="24"/>
  <c r="AU7" i="24" s="1"/>
  <c r="AX7" i="24" s="1"/>
  <c r="B36" i="24" s="1"/>
  <c r="E19" i="48" s="1"/>
  <c r="K36" i="28" l="1"/>
  <c r="I19" i="48"/>
  <c r="F8" i="28"/>
  <c r="F9" i="28" s="1"/>
  <c r="I18" i="48"/>
  <c r="F8" i="12"/>
  <c r="E18" i="48"/>
  <c r="F5" i="12"/>
  <c r="B37" i="28"/>
  <c r="C36" i="28"/>
  <c r="AA413" i="12" l="1"/>
  <c r="AA409" i="12"/>
  <c r="AA405" i="12"/>
  <c r="AA401" i="12"/>
  <c r="AA397" i="12"/>
  <c r="AA393" i="12"/>
  <c r="AA389" i="12"/>
  <c r="AA385" i="12"/>
  <c r="AA381" i="12"/>
  <c r="AA377" i="12"/>
  <c r="AA373" i="12"/>
  <c r="AA369" i="12"/>
  <c r="AA365" i="12"/>
  <c r="AA361" i="12"/>
  <c r="AA357" i="12"/>
  <c r="AA353" i="12"/>
  <c r="AA349" i="12"/>
  <c r="AA345" i="12"/>
  <c r="AA341" i="12"/>
  <c r="AA337" i="12"/>
  <c r="AA333" i="12"/>
  <c r="AA329" i="12"/>
  <c r="AA325" i="12"/>
  <c r="AA406" i="12"/>
  <c r="AA392" i="12"/>
  <c r="AA383" i="12"/>
  <c r="AA374" i="12"/>
  <c r="AA360" i="12"/>
  <c r="AA351" i="12"/>
  <c r="AA342" i="12"/>
  <c r="AA328" i="12"/>
  <c r="AA410" i="12"/>
  <c r="AA396" i="12"/>
  <c r="AA387" i="12"/>
  <c r="AA378" i="12"/>
  <c r="AA364" i="12"/>
  <c r="AA355" i="12"/>
  <c r="AA346" i="12"/>
  <c r="AA332" i="12"/>
  <c r="AA323" i="12"/>
  <c r="AA319" i="12"/>
  <c r="AA315" i="12"/>
  <c r="AA311" i="12"/>
  <c r="AA307" i="12"/>
  <c r="AA303" i="12"/>
  <c r="AA299" i="12"/>
  <c r="AA295" i="12"/>
  <c r="AA291" i="12"/>
  <c r="AA287" i="12"/>
  <c r="AA283" i="12"/>
  <c r="AA279" i="12"/>
  <c r="AA275" i="12"/>
  <c r="AA271" i="12"/>
  <c r="AA267" i="12"/>
  <c r="AA263" i="12"/>
  <c r="AA259" i="12"/>
  <c r="AA255" i="12"/>
  <c r="AA251" i="12"/>
  <c r="AA247" i="12"/>
  <c r="AA243" i="12"/>
  <c r="AA239" i="12"/>
  <c r="AA235" i="12"/>
  <c r="AA231" i="12"/>
  <c r="AA227" i="12"/>
  <c r="AA223" i="12"/>
  <c r="AA219" i="12"/>
  <c r="AA215" i="12"/>
  <c r="AA211" i="12"/>
  <c r="AA404" i="12"/>
  <c r="AA384" i="12"/>
  <c r="AA379" i="12"/>
  <c r="AA348" i="12"/>
  <c r="AA343" i="12"/>
  <c r="AA338" i="12"/>
  <c r="AA318" i="12"/>
  <c r="AA309" i="12"/>
  <c r="AA300" i="12"/>
  <c r="AA286" i="12"/>
  <c r="AA277" i="12"/>
  <c r="AA268" i="12"/>
  <c r="AA254" i="12"/>
  <c r="AA245" i="12"/>
  <c r="AA236" i="12"/>
  <c r="AA222" i="12"/>
  <c r="AA213" i="12"/>
  <c r="AA52" i="12"/>
  <c r="AA48" i="12"/>
  <c r="AA44" i="12"/>
  <c r="AA40" i="12"/>
  <c r="AA36" i="12"/>
  <c r="AA32" i="12"/>
  <c r="AA28" i="12"/>
  <c r="AA24" i="12"/>
  <c r="AA20" i="12"/>
  <c r="AA16" i="12"/>
  <c r="AA108" i="12"/>
  <c r="AA92" i="12"/>
  <c r="AA88" i="12"/>
  <c r="AA80" i="12"/>
  <c r="AA72" i="12"/>
  <c r="AA64" i="12"/>
  <c r="AA60" i="12"/>
  <c r="AA56" i="12"/>
  <c r="AA408" i="12"/>
  <c r="AA388" i="12"/>
  <c r="AA352" i="12"/>
  <c r="AA317" i="12"/>
  <c r="AA294" i="12"/>
  <c r="AA262" i="12"/>
  <c r="AA253" i="12"/>
  <c r="AA244" i="12"/>
  <c r="AA212" i="12"/>
  <c r="AA47" i="12"/>
  <c r="AA39" i="12"/>
  <c r="AA31" i="12"/>
  <c r="AA23" i="12"/>
  <c r="AA15" i="12"/>
  <c r="AA257" i="12"/>
  <c r="AA183" i="12"/>
  <c r="AA155" i="12"/>
  <c r="AA143" i="12"/>
  <c r="AA127" i="12"/>
  <c r="AA119" i="12"/>
  <c r="AA107" i="12"/>
  <c r="AA103" i="12"/>
  <c r="AA91" i="12"/>
  <c r="AA83" i="12"/>
  <c r="AA71" i="12"/>
  <c r="AA63" i="12"/>
  <c r="AA407" i="12"/>
  <c r="AA371" i="12"/>
  <c r="AA252" i="12"/>
  <c r="AA238" i="12"/>
  <c r="AA42" i="12"/>
  <c r="AA34" i="12"/>
  <c r="AA22" i="12"/>
  <c r="AA399" i="12"/>
  <c r="AA394" i="12"/>
  <c r="AA368" i="12"/>
  <c r="AA363" i="12"/>
  <c r="AA358" i="12"/>
  <c r="AA327" i="12"/>
  <c r="AA322" i="12"/>
  <c r="AA313" i="12"/>
  <c r="AA304" i="12"/>
  <c r="AA290" i="12"/>
  <c r="AA281" i="12"/>
  <c r="AA272" i="12"/>
  <c r="AA258" i="12"/>
  <c r="AA249" i="12"/>
  <c r="AA240" i="12"/>
  <c r="AA226" i="12"/>
  <c r="AA217" i="12"/>
  <c r="AA208" i="12"/>
  <c r="AA204" i="12"/>
  <c r="AA200" i="12"/>
  <c r="AA196" i="12"/>
  <c r="AA192" i="12"/>
  <c r="AA188" i="12"/>
  <c r="AA184" i="12"/>
  <c r="AA180" i="12"/>
  <c r="AA176" i="12"/>
  <c r="AA172" i="12"/>
  <c r="AA168" i="12"/>
  <c r="AA164" i="12"/>
  <c r="AA160" i="12"/>
  <c r="AA156" i="12"/>
  <c r="AA152" i="12"/>
  <c r="AA148" i="12"/>
  <c r="AA144" i="12"/>
  <c r="AA140" i="12"/>
  <c r="AA136" i="12"/>
  <c r="AA132" i="12"/>
  <c r="AA128" i="12"/>
  <c r="AA124" i="12"/>
  <c r="AA120" i="12"/>
  <c r="AA116" i="12"/>
  <c r="AA112" i="12"/>
  <c r="AA104" i="12"/>
  <c r="AA100" i="12"/>
  <c r="AA96" i="12"/>
  <c r="AA84" i="12"/>
  <c r="AA76" i="12"/>
  <c r="AA68" i="12"/>
  <c r="AA403" i="12"/>
  <c r="AA372" i="12"/>
  <c r="AA347" i="12"/>
  <c r="AA308" i="12"/>
  <c r="AA285" i="12"/>
  <c r="AA276" i="12"/>
  <c r="AA230" i="12"/>
  <c r="AA221" i="12"/>
  <c r="AA51" i="12"/>
  <c r="AA43" i="12"/>
  <c r="AA35" i="12"/>
  <c r="AA27" i="12"/>
  <c r="AA19" i="12"/>
  <c r="AA266" i="12"/>
  <c r="AA203" i="12"/>
  <c r="AA195" i="12"/>
  <c r="AA187" i="12"/>
  <c r="AA179" i="12"/>
  <c r="AA171" i="12"/>
  <c r="AA167" i="12"/>
  <c r="AA163" i="12"/>
  <c r="AA151" i="12"/>
  <c r="AA147" i="12"/>
  <c r="AA139" i="12"/>
  <c r="AA131" i="12"/>
  <c r="AA123" i="12"/>
  <c r="AA111" i="12"/>
  <c r="AA99" i="12"/>
  <c r="AA87" i="12"/>
  <c r="AA79" i="12"/>
  <c r="AA67" i="12"/>
  <c r="AA59" i="12"/>
  <c r="AA402" i="12"/>
  <c r="AA356" i="12"/>
  <c r="AA316" i="12"/>
  <c r="AA284" i="12"/>
  <c r="AA46" i="12"/>
  <c r="AA26" i="12"/>
  <c r="AA14" i="12"/>
  <c r="AA398" i="12"/>
  <c r="AA382" i="12"/>
  <c r="AA367" i="12"/>
  <c r="AA362" i="12"/>
  <c r="AA336" i="12"/>
  <c r="AA331" i="12"/>
  <c r="AA326" i="12"/>
  <c r="AA321" i="12"/>
  <c r="AA312" i="12"/>
  <c r="AA298" i="12"/>
  <c r="AA289" i="12"/>
  <c r="AA280" i="12"/>
  <c r="AA248" i="12"/>
  <c r="AA234" i="12"/>
  <c r="AA225" i="12"/>
  <c r="AA216" i="12"/>
  <c r="AA207" i="12"/>
  <c r="AA199" i="12"/>
  <c r="AA191" i="12"/>
  <c r="AA175" i="12"/>
  <c r="AA159" i="12"/>
  <c r="AA135" i="12"/>
  <c r="AA115" i="12"/>
  <c r="AA95" i="12"/>
  <c r="AA75" i="12"/>
  <c r="AA55" i="12"/>
  <c r="AA412" i="12"/>
  <c r="AA376" i="12"/>
  <c r="AA340" i="12"/>
  <c r="AA302" i="12"/>
  <c r="AA293" i="12"/>
  <c r="AA270" i="12"/>
  <c r="AA261" i="12"/>
  <c r="AA229" i="12"/>
  <c r="AA220" i="12"/>
  <c r="AA50" i="12"/>
  <c r="AA38" i="12"/>
  <c r="AA30" i="12"/>
  <c r="AA18" i="12"/>
  <c r="AA390" i="12"/>
  <c r="AA370" i="12"/>
  <c r="AA350" i="12"/>
  <c r="AA324" i="12"/>
  <c r="AA305" i="12"/>
  <c r="AA242" i="12"/>
  <c r="AA224" i="12"/>
  <c r="AA37" i="12"/>
  <c r="AA157" i="12"/>
  <c r="AA146" i="12"/>
  <c r="AA130" i="12"/>
  <c r="AA125" i="12"/>
  <c r="AA114" i="12"/>
  <c r="AA98" i="12"/>
  <c r="AA93" i="12"/>
  <c r="AA82" i="12"/>
  <c r="AA77" i="12"/>
  <c r="AA61" i="12"/>
  <c r="AA49" i="12"/>
  <c r="AA17" i="12"/>
  <c r="AA375" i="12"/>
  <c r="AA297" i="12"/>
  <c r="AA260" i="12"/>
  <c r="AA241" i="12"/>
  <c r="AA400" i="12"/>
  <c r="AA265" i="12"/>
  <c r="AA228" i="12"/>
  <c r="AA198" i="12"/>
  <c r="AA182" i="12"/>
  <c r="AA161" i="12"/>
  <c r="AA150" i="12"/>
  <c r="AA129" i="12"/>
  <c r="AA102" i="12"/>
  <c r="AA81" i="12"/>
  <c r="AA65" i="12"/>
  <c r="AA334" i="12"/>
  <c r="AA233" i="12"/>
  <c r="AA386" i="12"/>
  <c r="AA339" i="12"/>
  <c r="AA301" i="12"/>
  <c r="AA202" i="12"/>
  <c r="AA181" i="12"/>
  <c r="AA154" i="12"/>
  <c r="AA122" i="12"/>
  <c r="AA85" i="12"/>
  <c r="AA58" i="12"/>
  <c r="AA33" i="12"/>
  <c r="AA250" i="12"/>
  <c r="AA274" i="12"/>
  <c r="AA237" i="12"/>
  <c r="AA201" i="12"/>
  <c r="AA174" i="12"/>
  <c r="AA121" i="12"/>
  <c r="AA89" i="12"/>
  <c r="AA73" i="12"/>
  <c r="AA57" i="12"/>
  <c r="AA395" i="12"/>
  <c r="AA330" i="12"/>
  <c r="AA310" i="12"/>
  <c r="AA292" i="12"/>
  <c r="AA273" i="12"/>
  <c r="AA210" i="12"/>
  <c r="AA205" i="12"/>
  <c r="AA194" i="12"/>
  <c r="AA189" i="12"/>
  <c r="AA178" i="12"/>
  <c r="AA173" i="12"/>
  <c r="AA162" i="12"/>
  <c r="AA141" i="12"/>
  <c r="AA109" i="12"/>
  <c r="AA66" i="12"/>
  <c r="AA278" i="12"/>
  <c r="AA29" i="12"/>
  <c r="AA354" i="12"/>
  <c r="AA209" i="12"/>
  <c r="AA145" i="12"/>
  <c r="AA118" i="12"/>
  <c r="AA86" i="12"/>
  <c r="AA41" i="12"/>
  <c r="AA296" i="12"/>
  <c r="AA359" i="12"/>
  <c r="AA165" i="12"/>
  <c r="AA138" i="12"/>
  <c r="AA106" i="12"/>
  <c r="AA90" i="12"/>
  <c r="AA69" i="12"/>
  <c r="AA288" i="12"/>
  <c r="AA411" i="12"/>
  <c r="AA206" i="12"/>
  <c r="AA169" i="12"/>
  <c r="AA153" i="12"/>
  <c r="AA137" i="12"/>
  <c r="AA105" i="12"/>
  <c r="AA335" i="12"/>
  <c r="AA246" i="12"/>
  <c r="AA193" i="12"/>
  <c r="AA177" i="12"/>
  <c r="AA166" i="12"/>
  <c r="AA134" i="12"/>
  <c r="AA113" i="12"/>
  <c r="AA97" i="12"/>
  <c r="AA70" i="12"/>
  <c r="AA54" i="12"/>
  <c r="AA380" i="12"/>
  <c r="AA314" i="12"/>
  <c r="AA214" i="12"/>
  <c r="AA21" i="12"/>
  <c r="AA366" i="12"/>
  <c r="AA320" i="12"/>
  <c r="AA282" i="12"/>
  <c r="AA264" i="12"/>
  <c r="AA197" i="12"/>
  <c r="AA170" i="12"/>
  <c r="AA149" i="12"/>
  <c r="AA117" i="12"/>
  <c r="AA101" i="12"/>
  <c r="AA306" i="12"/>
  <c r="AA45" i="12"/>
  <c r="AA344" i="12"/>
  <c r="AA218" i="12"/>
  <c r="AA185" i="12"/>
  <c r="AA158" i="12"/>
  <c r="AA142" i="12"/>
  <c r="AA110" i="12"/>
  <c r="AA78" i="12"/>
  <c r="AA62" i="12"/>
  <c r="AA25" i="12"/>
  <c r="AA186" i="12"/>
  <c r="AA391" i="12"/>
  <c r="AA232" i="12"/>
  <c r="AA190" i="12"/>
  <c r="AA94" i="12"/>
  <c r="AA133" i="12"/>
  <c r="AA74" i="12"/>
  <c r="AA269" i="12"/>
  <c r="AA256" i="12"/>
  <c r="AA126" i="12"/>
  <c r="AA53" i="12"/>
  <c r="K37" i="28"/>
  <c r="S298" i="12"/>
  <c r="O94" i="12"/>
  <c r="W272" i="12"/>
  <c r="O255" i="12"/>
  <c r="F6" i="12"/>
  <c r="O214" i="12"/>
  <c r="O309" i="12"/>
  <c r="W388" i="12"/>
  <c r="O327" i="12"/>
  <c r="O133" i="12"/>
  <c r="W158" i="12"/>
  <c r="S212" i="12"/>
  <c r="AE129" i="12"/>
  <c r="S306" i="12"/>
  <c r="O382" i="12"/>
  <c r="S314" i="12"/>
  <c r="S229" i="12"/>
  <c r="S243" i="12"/>
  <c r="F9" i="12"/>
  <c r="O350" i="12"/>
  <c r="O137" i="12"/>
  <c r="O110" i="12"/>
  <c r="AE403" i="12"/>
  <c r="O395" i="12"/>
  <c r="O106" i="12"/>
  <c r="S186" i="12"/>
  <c r="O160" i="12"/>
  <c r="O21" i="12"/>
  <c r="S238" i="12"/>
  <c r="W162" i="12"/>
  <c r="S264" i="12"/>
  <c r="O339" i="12"/>
  <c r="O277" i="12"/>
  <c r="W266" i="12"/>
  <c r="O87" i="12"/>
  <c r="O164" i="12"/>
  <c r="S286" i="12"/>
  <c r="AT358" i="12"/>
  <c r="O289" i="12"/>
  <c r="O159" i="12"/>
  <c r="S398" i="12"/>
  <c r="S249" i="12"/>
  <c r="W140" i="12"/>
  <c r="O297" i="12"/>
  <c r="O356" i="12"/>
  <c r="W186" i="12"/>
  <c r="W128" i="12"/>
  <c r="S152" i="12"/>
  <c r="O225" i="12"/>
  <c r="S376" i="12"/>
  <c r="O286" i="12"/>
  <c r="O82" i="12"/>
  <c r="O355" i="12"/>
  <c r="O374" i="12"/>
  <c r="AL339" i="12"/>
  <c r="O363" i="12"/>
  <c r="O251" i="12"/>
  <c r="O93" i="12"/>
  <c r="O369" i="12"/>
  <c r="W152" i="12"/>
  <c r="S236" i="12"/>
  <c r="O117" i="12"/>
  <c r="W324" i="12"/>
  <c r="O377" i="12"/>
  <c r="O265" i="12"/>
  <c r="W169" i="12"/>
  <c r="W408" i="12"/>
  <c r="W25" i="12"/>
  <c r="AT350" i="12"/>
  <c r="AT38" i="12"/>
  <c r="AT317" i="12"/>
  <c r="AT189" i="12"/>
  <c r="AT85" i="12"/>
  <c r="AT396" i="12"/>
  <c r="AT300" i="12"/>
  <c r="AT220" i="12"/>
  <c r="AT140" i="12"/>
  <c r="AT44" i="12"/>
  <c r="AT371" i="12"/>
  <c r="AT291" i="12"/>
  <c r="AT219" i="12"/>
  <c r="AT139" i="12"/>
  <c r="AT67" i="12"/>
  <c r="AT319" i="12"/>
  <c r="AT378" i="12"/>
  <c r="AT306" i="12"/>
  <c r="AT234" i="12"/>
  <c r="AT162" i="12"/>
  <c r="AT82" i="12"/>
  <c r="AT391" i="12"/>
  <c r="AT345" i="12"/>
  <c r="AT281" i="12"/>
  <c r="AT217" i="12"/>
  <c r="AT153" i="12"/>
  <c r="AT246" i="12"/>
  <c r="AT30" i="12"/>
  <c r="AT277" i="12"/>
  <c r="AT181" i="12"/>
  <c r="AT77" i="12"/>
  <c r="AT372" i="12"/>
  <c r="AT292" i="12"/>
  <c r="AT212" i="12"/>
  <c r="AT116" i="12"/>
  <c r="AT36" i="12"/>
  <c r="AT363" i="12"/>
  <c r="AT283" i="12"/>
  <c r="AT203" i="12"/>
  <c r="AT131" i="12"/>
  <c r="AT59" i="12"/>
  <c r="AT295" i="12"/>
  <c r="AT370" i="12"/>
  <c r="AT298" i="12"/>
  <c r="AT226" i="12"/>
  <c r="AT146" i="12"/>
  <c r="AT74" i="12"/>
  <c r="AT409" i="12"/>
  <c r="AT337" i="12"/>
  <c r="AT273" i="12"/>
  <c r="AT209" i="12"/>
  <c r="AT145" i="12"/>
  <c r="AT81" i="12"/>
  <c r="AT17" i="12"/>
  <c r="AT408" i="12"/>
  <c r="AT344" i="12"/>
  <c r="AT280" i="12"/>
  <c r="AT216" i="12"/>
  <c r="AT152" i="12"/>
  <c r="AT88" i="12"/>
  <c r="AT24" i="12"/>
  <c r="AT191" i="12"/>
  <c r="AT47" i="12"/>
  <c r="AT95" i="12"/>
  <c r="AT143" i="12"/>
  <c r="AT222" i="12"/>
  <c r="AT405" i="12"/>
  <c r="AT269" i="12"/>
  <c r="AT157" i="12"/>
  <c r="AT69" i="12"/>
  <c r="AT364" i="12"/>
  <c r="AT284" i="12"/>
  <c r="AT204" i="12"/>
  <c r="AT108" i="12"/>
  <c r="AT28" i="12"/>
  <c r="AT355" i="12"/>
  <c r="AT267" i="12"/>
  <c r="AT195" i="12"/>
  <c r="AT123" i="12"/>
  <c r="AT51" i="12"/>
  <c r="AT271" i="12"/>
  <c r="AT362" i="12"/>
  <c r="AT290" i="12"/>
  <c r="AT210" i="12"/>
  <c r="AT138" i="12"/>
  <c r="AT66" i="12"/>
  <c r="AT401" i="12"/>
  <c r="AT329" i="12"/>
  <c r="AT265" i="12"/>
  <c r="AT201" i="12"/>
  <c r="AT137" i="12"/>
  <c r="AT73" i="12"/>
  <c r="AT367" i="12"/>
  <c r="AT400" i="12"/>
  <c r="AT336" i="12"/>
  <c r="AT272" i="12"/>
  <c r="AT208" i="12"/>
  <c r="AT144" i="12"/>
  <c r="AT80" i="12"/>
  <c r="AT16" i="12"/>
  <c r="AT127" i="12"/>
  <c r="AT71" i="12"/>
  <c r="AT31" i="12"/>
  <c r="AT79" i="12"/>
  <c r="J57" i="12"/>
  <c r="J121" i="12"/>
  <c r="J185" i="12"/>
  <c r="AT182" i="12"/>
  <c r="AT381" i="12"/>
  <c r="AT118" i="12"/>
  <c r="AT373" i="12"/>
  <c r="AT253" i="12"/>
  <c r="AT141" i="12"/>
  <c r="AT29" i="12"/>
  <c r="AT348" i="12"/>
  <c r="AT268" i="12"/>
  <c r="AT172" i="12"/>
  <c r="AT92" i="12"/>
  <c r="AT399" i="12"/>
  <c r="AT323" i="12"/>
  <c r="AT251" i="12"/>
  <c r="AT179" i="12"/>
  <c r="AT107" i="12"/>
  <c r="AT35" i="12"/>
  <c r="AT223" i="12"/>
  <c r="AT338" i="12"/>
  <c r="AT266" i="12"/>
  <c r="AT194" i="12"/>
  <c r="AT122" i="12"/>
  <c r="AT50" i="12"/>
  <c r="AT385" i="12"/>
  <c r="AT313" i="12"/>
  <c r="AT249" i="12"/>
  <c r="AT185" i="12"/>
  <c r="AT121" i="12"/>
  <c r="AT57" i="12"/>
  <c r="AT327" i="12"/>
  <c r="AT384" i="12"/>
  <c r="AT320" i="12"/>
  <c r="AT256" i="12"/>
  <c r="AT192" i="12"/>
  <c r="AT128" i="12"/>
  <c r="AT64" i="12"/>
  <c r="AT335" i="12"/>
  <c r="AT183" i="12"/>
  <c r="AT167" i="12"/>
  <c r="AT151" i="12"/>
  <c r="AT94" i="12"/>
  <c r="AT341" i="12"/>
  <c r="AT245" i="12"/>
  <c r="AT117" i="12"/>
  <c r="AT21" i="12"/>
  <c r="AT340" i="12"/>
  <c r="AT244" i="12"/>
  <c r="AT164" i="12"/>
  <c r="AT84" i="12"/>
  <c r="AT395" i="12"/>
  <c r="AT315" i="12"/>
  <c r="AT243" i="12"/>
  <c r="AT171" i="12"/>
  <c r="AT99" i="12"/>
  <c r="AT27" i="12"/>
  <c r="AT402" i="12"/>
  <c r="AT330" i="12"/>
  <c r="AT258" i="12"/>
  <c r="AT186" i="12"/>
  <c r="AT114" i="12"/>
  <c r="AT42" i="12"/>
  <c r="AT377" i="12"/>
  <c r="AT305" i="12"/>
  <c r="AT241" i="12"/>
  <c r="AT177" i="12"/>
  <c r="AT113" i="12"/>
  <c r="AT49" i="12"/>
  <c r="AT303" i="12"/>
  <c r="AT376" i="12"/>
  <c r="AT312" i="12"/>
  <c r="AT248" i="12"/>
  <c r="AT184" i="12"/>
  <c r="AT120" i="12"/>
  <c r="AT56" i="12"/>
  <c r="AT311" i="12"/>
  <c r="AT119" i="12"/>
  <c r="AT103" i="12"/>
  <c r="AT87" i="12"/>
  <c r="J20" i="12"/>
  <c r="J81" i="12"/>
  <c r="J145" i="12"/>
  <c r="J209" i="12"/>
  <c r="J273" i="12"/>
  <c r="J337" i="12"/>
  <c r="J401" i="12"/>
  <c r="J274" i="12"/>
  <c r="J338" i="12"/>
  <c r="J402" i="12"/>
  <c r="J207" i="12"/>
  <c r="J72" i="12"/>
  <c r="J106" i="12"/>
  <c r="J170" i="12"/>
  <c r="J59" i="12"/>
  <c r="J123" i="12"/>
  <c r="J187" i="12"/>
  <c r="J251" i="12"/>
  <c r="J315" i="12"/>
  <c r="J379" i="12"/>
  <c r="J389" i="12"/>
  <c r="J206" i="12"/>
  <c r="J398" i="12"/>
  <c r="J199" i="12"/>
  <c r="J359" i="12"/>
  <c r="J84" i="12"/>
  <c r="J148" i="12"/>
  <c r="J212" i="12"/>
  <c r="J276" i="12"/>
  <c r="J340" i="12"/>
  <c r="J404" i="12"/>
  <c r="J86" i="12"/>
  <c r="J294" i="12"/>
  <c r="J151" i="12"/>
  <c r="J351" i="12"/>
  <c r="J77" i="12"/>
  <c r="J141" i="12"/>
  <c r="J205" i="12"/>
  <c r="J269" i="12"/>
  <c r="J413" i="12"/>
  <c r="J222" i="12"/>
  <c r="J383" i="12"/>
  <c r="J320" i="12"/>
  <c r="J208" i="12"/>
  <c r="J352" i="12"/>
  <c r="J232" i="12"/>
  <c r="J248" i="12"/>
  <c r="AT54" i="12"/>
  <c r="AT101" i="12"/>
  <c r="AT276" i="12"/>
  <c r="AT52" i="12"/>
  <c r="AT235" i="12"/>
  <c r="AT43" i="12"/>
  <c r="AT314" i="12"/>
  <c r="AT106" i="12"/>
  <c r="AT321" i="12"/>
  <c r="AT161" i="12"/>
  <c r="AT25" i="12"/>
  <c r="AT352" i="12"/>
  <c r="AT224" i="12"/>
  <c r="AT96" i="12"/>
  <c r="AT239" i="12"/>
  <c r="AT159" i="12"/>
  <c r="O406" i="12"/>
  <c r="J113" i="12"/>
  <c r="J201" i="12"/>
  <c r="J281" i="12"/>
  <c r="J353" i="12"/>
  <c r="J234" i="12"/>
  <c r="J306" i="12"/>
  <c r="J378" i="12"/>
  <c r="J143" i="12"/>
  <c r="J399" i="12"/>
  <c r="J114" i="12"/>
  <c r="J186" i="12"/>
  <c r="J83" i="12"/>
  <c r="J155" i="12"/>
  <c r="J227" i="12"/>
  <c r="J299" i="12"/>
  <c r="J371" i="12"/>
  <c r="J397" i="12"/>
  <c r="J254" i="12"/>
  <c r="J103" i="12"/>
  <c r="J279" i="12"/>
  <c r="J60" i="12"/>
  <c r="J132" i="12"/>
  <c r="J204" i="12"/>
  <c r="J284" i="12"/>
  <c r="J356" i="12"/>
  <c r="J341" i="12"/>
  <c r="J190" i="12"/>
  <c r="J95" i="12"/>
  <c r="J295" i="12"/>
  <c r="J69" i="12"/>
  <c r="J149" i="12"/>
  <c r="J221" i="12"/>
  <c r="J293" i="12"/>
  <c r="J126" i="12"/>
  <c r="J326" i="12"/>
  <c r="J192" i="12"/>
  <c r="J144" i="12"/>
  <c r="J168" i="12"/>
  <c r="J240" i="12"/>
  <c r="J40" i="12"/>
  <c r="J38" i="12"/>
  <c r="J30" i="12"/>
  <c r="J17" i="12"/>
  <c r="J22" i="12"/>
  <c r="AP350" i="12"/>
  <c r="AP286" i="12"/>
  <c r="AP222" i="12"/>
  <c r="AP158" i="12"/>
  <c r="AP94" i="12"/>
  <c r="AP22" i="12"/>
  <c r="AL359" i="12"/>
  <c r="AL295" i="12"/>
  <c r="AL231" i="12"/>
  <c r="AL167" i="12"/>
  <c r="AP397" i="12"/>
  <c r="AP371" i="12"/>
  <c r="AP307" i="12"/>
  <c r="AP243" i="12"/>
  <c r="AP179" i="12"/>
  <c r="AP115" i="12"/>
  <c r="AP51" i="12"/>
  <c r="AL380" i="12"/>
  <c r="AL316" i="12"/>
  <c r="AL252" i="12"/>
  <c r="AL188" i="12"/>
  <c r="AP396" i="12"/>
  <c r="AP311" i="12"/>
  <c r="AP225" i="12"/>
  <c r="AT46" i="12"/>
  <c r="AT93" i="12"/>
  <c r="AT236" i="12"/>
  <c r="AT20" i="12"/>
  <c r="AT227" i="12"/>
  <c r="AT407" i="12"/>
  <c r="AT274" i="12"/>
  <c r="AT98" i="12"/>
  <c r="AT297" i="12"/>
  <c r="AT129" i="12"/>
  <c r="AT343" i="12"/>
  <c r="AT328" i="12"/>
  <c r="AT200" i="12"/>
  <c r="AT72" i="12"/>
  <c r="AT63" i="12"/>
  <c r="AT215" i="12"/>
  <c r="J129" i="12"/>
  <c r="J217" i="12"/>
  <c r="J289" i="12"/>
  <c r="J361" i="12"/>
  <c r="J242" i="12"/>
  <c r="J314" i="12"/>
  <c r="J386" i="12"/>
  <c r="J183" i="12"/>
  <c r="J50" i="12"/>
  <c r="J122" i="12"/>
  <c r="J194" i="12"/>
  <c r="J91" i="12"/>
  <c r="J163" i="12"/>
  <c r="J235" i="12"/>
  <c r="J307" i="12"/>
  <c r="J387" i="12"/>
  <c r="J54" i="12"/>
  <c r="J278" i="12"/>
  <c r="J119" i="12"/>
  <c r="J303" i="12"/>
  <c r="J68" i="12"/>
  <c r="J140" i="12"/>
  <c r="J220" i="12"/>
  <c r="J292" i="12"/>
  <c r="J364" i="12"/>
  <c r="J357" i="12"/>
  <c r="J214" i="12"/>
  <c r="J111" i="12"/>
  <c r="J319" i="12"/>
  <c r="J85" i="12"/>
  <c r="J157" i="12"/>
  <c r="J229" i="12"/>
  <c r="J301" i="12"/>
  <c r="J158" i="12"/>
  <c r="J350" i="12"/>
  <c r="J256" i="12"/>
  <c r="J272" i="12"/>
  <c r="J296" i="12"/>
  <c r="J368" i="12"/>
  <c r="J37" i="12"/>
  <c r="J39" i="12"/>
  <c r="J33" i="12"/>
  <c r="J35" i="12"/>
  <c r="AP406" i="12"/>
  <c r="AP342" i="12"/>
  <c r="AP278" i="12"/>
  <c r="AP214" i="12"/>
  <c r="AP150" i="12"/>
  <c r="AP86" i="12"/>
  <c r="AP14" i="12"/>
  <c r="AL351" i="12"/>
  <c r="AL287" i="12"/>
  <c r="AL223" i="12"/>
  <c r="AL159" i="12"/>
  <c r="AP412" i="12"/>
  <c r="AP363" i="12"/>
  <c r="AP299" i="12"/>
  <c r="AP235" i="12"/>
  <c r="AP171" i="12"/>
  <c r="AP107" i="12"/>
  <c r="AP35" i="12"/>
  <c r="AL372" i="12"/>
  <c r="AL308" i="12"/>
  <c r="AL244" i="12"/>
  <c r="AL180" i="12"/>
  <c r="AP385" i="12"/>
  <c r="AP300" i="12"/>
  <c r="AP215" i="12"/>
  <c r="AP129" i="12"/>
  <c r="AT333" i="12"/>
  <c r="AT37" i="12"/>
  <c r="AT228" i="12"/>
  <c r="AT387" i="12"/>
  <c r="AT187" i="12"/>
  <c r="AT351" i="12"/>
  <c r="AT250" i="12"/>
  <c r="AT58" i="12"/>
  <c r="AT289" i="12"/>
  <c r="AT105" i="12"/>
  <c r="AT279" i="12"/>
  <c r="AT304" i="12"/>
  <c r="AT176" i="12"/>
  <c r="AT48" i="12"/>
  <c r="AT55" i="12"/>
  <c r="AT23" i="12"/>
  <c r="J137" i="12"/>
  <c r="J225" i="12"/>
  <c r="J297" i="12"/>
  <c r="J369" i="12"/>
  <c r="J250" i="12"/>
  <c r="J322" i="12"/>
  <c r="J394" i="12"/>
  <c r="J231" i="12"/>
  <c r="J58" i="12"/>
  <c r="J130" i="12"/>
  <c r="J202" i="12"/>
  <c r="J99" i="12"/>
  <c r="J171" i="12"/>
  <c r="J243" i="12"/>
  <c r="J323" i="12"/>
  <c r="J395" i="12"/>
  <c r="J94" i="12"/>
  <c r="J302" i="12"/>
  <c r="J135" i="12"/>
  <c r="J327" i="12"/>
  <c r="J76" i="12"/>
  <c r="J156" i="12"/>
  <c r="J228" i="12"/>
  <c r="J300" i="12"/>
  <c r="J372" i="12"/>
  <c r="J381" i="12"/>
  <c r="J238" i="12"/>
  <c r="J127" i="12"/>
  <c r="J391" i="12"/>
  <c r="J93" i="12"/>
  <c r="J165" i="12"/>
  <c r="J237" i="12"/>
  <c r="J309" i="12"/>
  <c r="J174" i="12"/>
  <c r="J390" i="12"/>
  <c r="J384" i="12"/>
  <c r="J336" i="12"/>
  <c r="J304" i="12"/>
  <c r="J376" i="12"/>
  <c r="J41" i="12"/>
  <c r="J44" i="12"/>
  <c r="J36" i="12"/>
  <c r="J25" i="12"/>
  <c r="AP398" i="12"/>
  <c r="AP334" i="12"/>
  <c r="AP270" i="12"/>
  <c r="AP206" i="12"/>
  <c r="AP142" i="12"/>
  <c r="AP78" i="12"/>
  <c r="AL407" i="12"/>
  <c r="AL343" i="12"/>
  <c r="AL279" i="12"/>
  <c r="AL215" i="12"/>
  <c r="AL151" i="12"/>
  <c r="AP404" i="12"/>
  <c r="AP355" i="12"/>
  <c r="AP291" i="12"/>
  <c r="AP227" i="12"/>
  <c r="AP163" i="12"/>
  <c r="AP99" i="12"/>
  <c r="AP27" i="12"/>
  <c r="AL364" i="12"/>
  <c r="AL300" i="12"/>
  <c r="AL236" i="12"/>
  <c r="AL172" i="12"/>
  <c r="AP375" i="12"/>
  <c r="AP289" i="12"/>
  <c r="AP204" i="12"/>
  <c r="AP119" i="12"/>
  <c r="AT325" i="12"/>
  <c r="AT412" i="12"/>
  <c r="AT180" i="12"/>
  <c r="AT379" i="12"/>
  <c r="AT163" i="12"/>
  <c r="AT247" i="12"/>
  <c r="AT242" i="12"/>
  <c r="AT34" i="12"/>
  <c r="AT257" i="12"/>
  <c r="AT97" i="12"/>
  <c r="AT255" i="12"/>
  <c r="AT296" i="12"/>
  <c r="AT168" i="12"/>
  <c r="AT40" i="12"/>
  <c r="AT175" i="12"/>
  <c r="AT135" i="12"/>
  <c r="J65" i="12"/>
  <c r="J153" i="12"/>
  <c r="J233" i="12"/>
  <c r="J305" i="12"/>
  <c r="J377" i="12"/>
  <c r="J258" i="12"/>
  <c r="J330" i="12"/>
  <c r="J410" i="12"/>
  <c r="J255" i="12"/>
  <c r="J66" i="12"/>
  <c r="J138" i="12"/>
  <c r="J210" i="12"/>
  <c r="J107" i="12"/>
  <c r="J179" i="12"/>
  <c r="J259" i="12"/>
  <c r="J331" i="12"/>
  <c r="J403" i="12"/>
  <c r="J118" i="12"/>
  <c r="J318" i="12"/>
  <c r="J159" i="12"/>
  <c r="J335" i="12"/>
  <c r="J92" i="12"/>
  <c r="J164" i="12"/>
  <c r="J236" i="12"/>
  <c r="J308" i="12"/>
  <c r="J380" i="12"/>
  <c r="J405" i="12"/>
  <c r="J270" i="12"/>
  <c r="J167" i="12"/>
  <c r="J80" i="12"/>
  <c r="J101" i="12"/>
  <c r="J173" i="12"/>
  <c r="J245" i="12"/>
  <c r="J333" i="12"/>
  <c r="J198" i="12"/>
  <c r="J56" i="12"/>
  <c r="J128" i="12"/>
  <c r="J152" i="12"/>
  <c r="J184" i="12"/>
  <c r="J176" i="12"/>
  <c r="J42" i="12"/>
  <c r="J15" i="12"/>
  <c r="J16" i="12"/>
  <c r="J26" i="12"/>
  <c r="AP390" i="12"/>
  <c r="AP326" i="12"/>
  <c r="AP262" i="12"/>
  <c r="AP198" i="12"/>
  <c r="AP134" i="12"/>
  <c r="AP70" i="12"/>
  <c r="AL399" i="12"/>
  <c r="AL335" i="12"/>
  <c r="AL271" i="12"/>
  <c r="AL207" i="12"/>
  <c r="AL143" i="12"/>
  <c r="AP411" i="12"/>
  <c r="AP347" i="12"/>
  <c r="AP283" i="12"/>
  <c r="AP219" i="12"/>
  <c r="AP155" i="12"/>
  <c r="AP91" i="12"/>
  <c r="AP19" i="12"/>
  <c r="AL356" i="12"/>
  <c r="AL292" i="12"/>
  <c r="AL228" i="12"/>
  <c r="AL164" i="12"/>
  <c r="AP364" i="12"/>
  <c r="AP279" i="12"/>
  <c r="AP193" i="12"/>
  <c r="AT261" i="12"/>
  <c r="AT404" i="12"/>
  <c r="AT156" i="12"/>
  <c r="AT331" i="12"/>
  <c r="AT155" i="12"/>
  <c r="AT394" i="12"/>
  <c r="AT202" i="12"/>
  <c r="AT18" i="12"/>
  <c r="AT233" i="12"/>
  <c r="AT89" i="12"/>
  <c r="AT231" i="12"/>
  <c r="AT288" i="12"/>
  <c r="AT160" i="12"/>
  <c r="AT32" i="12"/>
  <c r="AT111" i="12"/>
  <c r="AT207" i="12"/>
  <c r="J73" i="12"/>
  <c r="J161" i="12"/>
  <c r="J241" i="12"/>
  <c r="J313" i="12"/>
  <c r="J385" i="12"/>
  <c r="J266" i="12"/>
  <c r="J346" i="12"/>
  <c r="J358" i="12"/>
  <c r="J287" i="12"/>
  <c r="J74" i="12"/>
  <c r="J146" i="12"/>
  <c r="J218" i="12"/>
  <c r="J115" i="12"/>
  <c r="J195" i="12"/>
  <c r="J267" i="12"/>
  <c r="J339" i="12"/>
  <c r="J411" i="12"/>
  <c r="J142" i="12"/>
  <c r="J342" i="12"/>
  <c r="J175" i="12"/>
  <c r="J375" i="12"/>
  <c r="J100" i="12"/>
  <c r="J172" i="12"/>
  <c r="J244" i="12"/>
  <c r="J316" i="12"/>
  <c r="J388" i="12"/>
  <c r="J62" i="12"/>
  <c r="J334" i="12"/>
  <c r="J191" i="12"/>
  <c r="J104" i="12"/>
  <c r="J109" i="12"/>
  <c r="J181" i="12"/>
  <c r="J253" i="12"/>
  <c r="J373" i="12"/>
  <c r="J246" i="12"/>
  <c r="J88" i="12"/>
  <c r="J200" i="12"/>
  <c r="J216" i="12"/>
  <c r="J400" i="12"/>
  <c r="J312" i="12"/>
  <c r="J46" i="12"/>
  <c r="J18" i="12"/>
  <c r="J19" i="12"/>
  <c r="J23" i="12"/>
  <c r="AP382" i="12"/>
  <c r="AP318" i="12"/>
  <c r="AP254" i="12"/>
  <c r="AP190" i="12"/>
  <c r="AP126" i="12"/>
  <c r="AP62" i="12"/>
  <c r="AL391" i="12"/>
  <c r="AL327" i="12"/>
  <c r="AL263" i="12"/>
  <c r="AL199" i="12"/>
  <c r="AL135" i="12"/>
  <c r="AP403" i="12"/>
  <c r="AP339" i="12"/>
  <c r="AP275" i="12"/>
  <c r="AP211" i="12"/>
  <c r="AP147" i="12"/>
  <c r="AP83" i="12"/>
  <c r="AL412" i="12"/>
  <c r="AL348" i="12"/>
  <c r="AL284" i="12"/>
  <c r="AL220" i="12"/>
  <c r="AT221" i="12"/>
  <c r="AT356" i="12"/>
  <c r="AT148" i="12"/>
  <c r="AT307" i="12"/>
  <c r="AT115" i="12"/>
  <c r="AT386" i="12"/>
  <c r="AT178" i="12"/>
  <c r="AT393" i="12"/>
  <c r="AT225" i="12"/>
  <c r="AT65" i="12"/>
  <c r="AT392" i="12"/>
  <c r="AT264" i="12"/>
  <c r="AT136" i="12"/>
  <c r="AT359" i="12"/>
  <c r="AT383" i="12"/>
  <c r="AT15" i="12"/>
  <c r="J89" i="12"/>
  <c r="J169" i="12"/>
  <c r="J249" i="12"/>
  <c r="J321" i="12"/>
  <c r="J393" i="12"/>
  <c r="J282" i="12"/>
  <c r="J354" i="12"/>
  <c r="J382" i="12"/>
  <c r="J311" i="12"/>
  <c r="J82" i="12"/>
  <c r="J154" i="12"/>
  <c r="J51" i="12"/>
  <c r="J131" i="12"/>
  <c r="J203" i="12"/>
  <c r="J275" i="12"/>
  <c r="J347" i="12"/>
  <c r="J317" i="12"/>
  <c r="J166" i="12"/>
  <c r="J374" i="12"/>
  <c r="J223" i="12"/>
  <c r="J407" i="12"/>
  <c r="J108" i="12"/>
  <c r="J180" i="12"/>
  <c r="J252" i="12"/>
  <c r="J324" i="12"/>
  <c r="J396" i="12"/>
  <c r="J110" i="12"/>
  <c r="J366" i="12"/>
  <c r="J215" i="12"/>
  <c r="J136" i="12"/>
  <c r="J117" i="12"/>
  <c r="J189" i="12"/>
  <c r="J261" i="12"/>
  <c r="J70" i="12"/>
  <c r="J262" i="12"/>
  <c r="J96" i="12"/>
  <c r="J264" i="12"/>
  <c r="J280" i="12"/>
  <c r="J344" i="12"/>
  <c r="J288" i="12"/>
  <c r="J43" i="12"/>
  <c r="J21" i="12"/>
  <c r="J31" i="12"/>
  <c r="J14" i="12"/>
  <c r="AP374" i="12"/>
  <c r="AP310" i="12"/>
  <c r="AP246" i="12"/>
  <c r="AP182" i="12"/>
  <c r="AP118" i="12"/>
  <c r="AP54" i="12"/>
  <c r="AL383" i="12"/>
  <c r="AL319" i="12"/>
  <c r="AL255" i="12"/>
  <c r="AL191" i="12"/>
  <c r="AL127" i="12"/>
  <c r="AP395" i="12"/>
  <c r="AP331" i="12"/>
  <c r="AP267" i="12"/>
  <c r="AP203" i="12"/>
  <c r="AP139" i="12"/>
  <c r="AP75" i="12"/>
  <c r="AL404" i="12"/>
  <c r="AL340" i="12"/>
  <c r="AL276" i="12"/>
  <c r="AL212" i="12"/>
  <c r="AL148" i="12"/>
  <c r="AP343" i="12"/>
  <c r="AP257" i="12"/>
  <c r="AP172" i="12"/>
  <c r="AP87" i="12"/>
  <c r="AL394" i="12"/>
  <c r="AL309" i="12"/>
  <c r="AL224" i="12"/>
  <c r="AL138" i="12"/>
  <c r="AL72" i="12"/>
  <c r="AH400" i="12"/>
  <c r="AH336" i="12"/>
  <c r="AH272" i="12"/>
  <c r="AH208" i="12"/>
  <c r="AP394" i="12"/>
  <c r="AP309" i="12"/>
  <c r="AP361" i="12"/>
  <c r="AP276" i="12"/>
  <c r="AP191" i="12"/>
  <c r="AP105" i="12"/>
  <c r="AP338" i="12"/>
  <c r="AP253" i="12"/>
  <c r="AP168" i="12"/>
  <c r="AP378" i="12"/>
  <c r="AP293" i="12"/>
  <c r="AP208" i="12"/>
  <c r="AP122" i="12"/>
  <c r="AP29" i="12"/>
  <c r="AL345" i="12"/>
  <c r="AL259" i="12"/>
  <c r="AL174" i="12"/>
  <c r="AL99" i="12"/>
  <c r="AL25" i="12"/>
  <c r="AH363" i="12"/>
  <c r="AP245" i="12"/>
  <c r="AP82" i="12"/>
  <c r="AL361" i="12"/>
  <c r="AL248" i="12"/>
  <c r="AP241" i="12"/>
  <c r="AP81" i="12"/>
  <c r="AL360" i="12"/>
  <c r="AL246" i="12"/>
  <c r="AL133" i="12"/>
  <c r="AL41" i="12"/>
  <c r="AH353" i="12"/>
  <c r="AP400" i="12"/>
  <c r="AP196" i="12"/>
  <c r="AP50" i="12"/>
  <c r="AL315" i="12"/>
  <c r="AL201" i="12"/>
  <c r="AL98" i="12"/>
  <c r="AH394" i="12"/>
  <c r="AH314" i="12"/>
  <c r="AH241" i="12"/>
  <c r="AH167" i="12"/>
  <c r="AH102" i="12"/>
  <c r="AP312" i="12"/>
  <c r="AP130" i="12"/>
  <c r="AL400" i="12"/>
  <c r="AL285" i="12"/>
  <c r="AL171" i="12"/>
  <c r="AL76" i="12"/>
  <c r="AT197" i="12"/>
  <c r="AT91" i="12"/>
  <c r="AT193" i="12"/>
  <c r="AT112" i="12"/>
  <c r="J329" i="12"/>
  <c r="J406" i="12"/>
  <c r="J67" i="12"/>
  <c r="J355" i="12"/>
  <c r="J247" i="12"/>
  <c r="J260" i="12"/>
  <c r="J63" i="12"/>
  <c r="J197" i="12"/>
  <c r="J120" i="12"/>
  <c r="J48" i="12"/>
  <c r="J32" i="12"/>
  <c r="AP174" i="12"/>
  <c r="AL311" i="12"/>
  <c r="AP387" i="12"/>
  <c r="AP131" i="12"/>
  <c r="AL268" i="12"/>
  <c r="AP332" i="12"/>
  <c r="AP140" i="12"/>
  <c r="AP15" i="12"/>
  <c r="AL320" i="12"/>
  <c r="AL213" i="12"/>
  <c r="AL120" i="12"/>
  <c r="AL48" i="12"/>
  <c r="AH368" i="12"/>
  <c r="AH296" i="12"/>
  <c r="AH224" i="12"/>
  <c r="AP410" i="12"/>
  <c r="AP298" i="12"/>
  <c r="AP340" i="12"/>
  <c r="AP244" i="12"/>
  <c r="AP148" i="12"/>
  <c r="AP370" i="12"/>
  <c r="AP274" i="12"/>
  <c r="AP178" i="12"/>
  <c r="AP368" i="12"/>
  <c r="AP272" i="12"/>
  <c r="AP176" i="12"/>
  <c r="AP80" i="12"/>
  <c r="AL377" i="12"/>
  <c r="AL281" i="12"/>
  <c r="AL185" i="12"/>
  <c r="AL91" i="12"/>
  <c r="AH411" i="12"/>
  <c r="AP377" i="12"/>
  <c r="AP160" i="12"/>
  <c r="AL403" i="12"/>
  <c r="AL275" i="12"/>
  <c r="AP263" i="12"/>
  <c r="AP66" i="12"/>
  <c r="AL331" i="12"/>
  <c r="AL203" i="12"/>
  <c r="AL89" i="12"/>
  <c r="AH385" i="12"/>
  <c r="AH297" i="12"/>
  <c r="AP217" i="12"/>
  <c r="AP28" i="12"/>
  <c r="AL286" i="12"/>
  <c r="AL158" i="12"/>
  <c r="AL55" i="12"/>
  <c r="AH341" i="12"/>
  <c r="AH259" i="12"/>
  <c r="AH177" i="12"/>
  <c r="AH94" i="12"/>
  <c r="AP258" i="12"/>
  <c r="AP77" i="12"/>
  <c r="AL342" i="12"/>
  <c r="AL214" i="12"/>
  <c r="AL97" i="12"/>
  <c r="AP335" i="12"/>
  <c r="AP149" i="12"/>
  <c r="AP231" i="12"/>
  <c r="AP73" i="12"/>
  <c r="AL353" i="12"/>
  <c r="AL240" i="12"/>
  <c r="AL126" i="12"/>
  <c r="AL31" i="12"/>
  <c r="AL354" i="12"/>
  <c r="AL103" i="12"/>
  <c r="AH345" i="12"/>
  <c r="AH252" i="12"/>
  <c r="AH169" i="12"/>
  <c r="AT149" i="12"/>
  <c r="AT75" i="12"/>
  <c r="AT169" i="12"/>
  <c r="AT104" i="12"/>
  <c r="J345" i="12"/>
  <c r="J71" i="12"/>
  <c r="J75" i="12"/>
  <c r="J363" i="12"/>
  <c r="J271" i="12"/>
  <c r="J268" i="12"/>
  <c r="J79" i="12"/>
  <c r="J213" i="12"/>
  <c r="J112" i="12"/>
  <c r="J45" i="12"/>
  <c r="J28" i="12"/>
  <c r="AP166" i="12"/>
  <c r="AL303" i="12"/>
  <c r="AP379" i="12"/>
  <c r="AP123" i="12"/>
  <c r="AL260" i="12"/>
  <c r="AP321" i="12"/>
  <c r="AP108" i="12"/>
  <c r="AL405" i="12"/>
  <c r="AL298" i="12"/>
  <c r="AL202" i="12"/>
  <c r="AL112" i="12"/>
  <c r="AL30" i="12"/>
  <c r="AH360" i="12"/>
  <c r="AH288" i="12"/>
  <c r="AH216" i="12"/>
  <c r="AP384" i="12"/>
  <c r="AP288" i="12"/>
  <c r="AP329" i="12"/>
  <c r="AP233" i="12"/>
  <c r="AP137" i="12"/>
  <c r="AP360" i="12"/>
  <c r="AP264" i="12"/>
  <c r="AP157" i="12"/>
  <c r="AP357" i="12"/>
  <c r="AP261" i="12"/>
  <c r="AP165" i="12"/>
  <c r="AP69" i="12"/>
  <c r="AL366" i="12"/>
  <c r="AL270" i="12"/>
  <c r="AL163" i="12"/>
  <c r="AL83" i="12"/>
  <c r="AH403" i="12"/>
  <c r="AP348" i="12"/>
  <c r="AP138" i="12"/>
  <c r="AL390" i="12"/>
  <c r="AL262" i="12"/>
  <c r="AP220" i="12"/>
  <c r="AP52" i="12"/>
  <c r="AL317" i="12"/>
  <c r="AL189" i="12"/>
  <c r="AL78" i="12"/>
  <c r="AH374" i="12"/>
  <c r="AH287" i="12"/>
  <c r="AP175" i="12"/>
  <c r="AL401" i="12"/>
  <c r="AL273" i="12"/>
  <c r="AL145" i="12"/>
  <c r="AL35" i="12"/>
  <c r="AH332" i="12"/>
  <c r="AH250" i="12"/>
  <c r="AH158" i="12"/>
  <c r="AH86" i="12"/>
  <c r="AP237" i="12"/>
  <c r="AP63" i="12"/>
  <c r="AL328" i="12"/>
  <c r="AL200" i="12"/>
  <c r="AL86" i="12"/>
  <c r="AP305" i="12"/>
  <c r="AP128" i="12"/>
  <c r="AP209" i="12"/>
  <c r="AP60" i="12"/>
  <c r="AL338" i="12"/>
  <c r="AL225" i="12"/>
  <c r="AL116" i="12"/>
  <c r="AL20" i="12"/>
  <c r="AL321" i="12"/>
  <c r="AL82" i="12"/>
  <c r="AH331" i="12"/>
  <c r="AH242" i="12"/>
  <c r="AH157" i="12"/>
  <c r="AT332" i="12"/>
  <c r="AT354" i="12"/>
  <c r="AT41" i="12"/>
  <c r="AT287" i="12"/>
  <c r="J97" i="12"/>
  <c r="J409" i="12"/>
  <c r="J343" i="12"/>
  <c r="J139" i="12"/>
  <c r="J349" i="12"/>
  <c r="J64" i="12"/>
  <c r="J332" i="12"/>
  <c r="J239" i="12"/>
  <c r="J277" i="12"/>
  <c r="J328" i="12"/>
  <c r="J47" i="12"/>
  <c r="AP366" i="12"/>
  <c r="AP110" i="12"/>
  <c r="AL247" i="12"/>
  <c r="AP323" i="12"/>
  <c r="AP67" i="12"/>
  <c r="AL204" i="12"/>
  <c r="AP268" i="12"/>
  <c r="AP97" i="12"/>
  <c r="AL384" i="12"/>
  <c r="AL288" i="12"/>
  <c r="AL192" i="12"/>
  <c r="AL104" i="12"/>
  <c r="AL22" i="12"/>
  <c r="AH352" i="12"/>
  <c r="AH280" i="12"/>
  <c r="AH200" i="12"/>
  <c r="AP373" i="12"/>
  <c r="AP277" i="12"/>
  <c r="AP319" i="12"/>
  <c r="AP223" i="12"/>
  <c r="AP127" i="12"/>
  <c r="AP349" i="12"/>
  <c r="AP242" i="12"/>
  <c r="AP146" i="12"/>
  <c r="AP346" i="12"/>
  <c r="AP250" i="12"/>
  <c r="AP154" i="12"/>
  <c r="AP58" i="12"/>
  <c r="AL355" i="12"/>
  <c r="AL249" i="12"/>
  <c r="AL153" i="12"/>
  <c r="AL75" i="12"/>
  <c r="AH395" i="12"/>
  <c r="AP322" i="12"/>
  <c r="AP117" i="12"/>
  <c r="AL376" i="12"/>
  <c r="AL233" i="12"/>
  <c r="AP199" i="12"/>
  <c r="AP31" i="12"/>
  <c r="AL304" i="12"/>
  <c r="AL176" i="12"/>
  <c r="AL68" i="12"/>
  <c r="AH364" i="12"/>
  <c r="AP369" i="12"/>
  <c r="AP153" i="12"/>
  <c r="AL386" i="12"/>
  <c r="AL258" i="12"/>
  <c r="AL131" i="12"/>
  <c r="AL24" i="12"/>
  <c r="AH323" i="12"/>
  <c r="AH231" i="12"/>
  <c r="AH150" i="12"/>
  <c r="AH78" i="12"/>
  <c r="AP216" i="12"/>
  <c r="AP49" i="12"/>
  <c r="AL314" i="12"/>
  <c r="AL186" i="12"/>
  <c r="AL65" i="12"/>
  <c r="AP280" i="12"/>
  <c r="AP388" i="12"/>
  <c r="AP188" i="12"/>
  <c r="AP41" i="12"/>
  <c r="AL325" i="12"/>
  <c r="AL210" i="12"/>
  <c r="AL105" i="12"/>
  <c r="AP295" i="12"/>
  <c r="AL280" i="12"/>
  <c r="AL61" i="12"/>
  <c r="AH319" i="12"/>
  <c r="AH230" i="12"/>
  <c r="AT308" i="12"/>
  <c r="AT322" i="12"/>
  <c r="AT33" i="12"/>
  <c r="AT263" i="12"/>
  <c r="J105" i="12"/>
  <c r="J226" i="12"/>
  <c r="J367" i="12"/>
  <c r="J147" i="12"/>
  <c r="J365" i="12"/>
  <c r="J52" i="12"/>
  <c r="J348" i="12"/>
  <c r="J263" i="12"/>
  <c r="J285" i="12"/>
  <c r="J392" i="12"/>
  <c r="J49" i="12"/>
  <c r="AP358" i="12"/>
  <c r="AP102" i="12"/>
  <c r="AL239" i="12"/>
  <c r="AP315" i="12"/>
  <c r="AP59" i="12"/>
  <c r="AL196" i="12"/>
  <c r="AP247" i="12"/>
  <c r="AP76" i="12"/>
  <c r="AL373" i="12"/>
  <c r="AL277" i="12"/>
  <c r="AL181" i="12"/>
  <c r="AL96" i="12"/>
  <c r="AL14" i="12"/>
  <c r="AH344" i="12"/>
  <c r="AH264" i="12"/>
  <c r="AH192" i="12"/>
  <c r="AP362" i="12"/>
  <c r="AP408" i="12"/>
  <c r="AP308" i="12"/>
  <c r="AP212" i="12"/>
  <c r="AP116" i="12"/>
  <c r="AP328" i="12"/>
  <c r="AP232" i="12"/>
  <c r="AP136" i="12"/>
  <c r="AP336" i="12"/>
  <c r="AP240" i="12"/>
  <c r="AP144" i="12"/>
  <c r="AP48" i="12"/>
  <c r="AL334" i="12"/>
  <c r="AL238" i="12"/>
  <c r="AL142" i="12"/>
  <c r="AL67" i="12"/>
  <c r="AH387" i="12"/>
  <c r="AP292" i="12"/>
  <c r="AP98" i="12"/>
  <c r="AL347" i="12"/>
  <c r="AP402" i="12"/>
  <c r="AP177" i="12"/>
  <c r="AP16" i="12"/>
  <c r="AL289" i="12"/>
  <c r="AL161" i="12"/>
  <c r="AL57" i="12"/>
  <c r="AH342" i="12"/>
  <c r="AP344" i="12"/>
  <c r="AP132" i="12"/>
  <c r="AL371" i="12"/>
  <c r="AL243" i="12"/>
  <c r="AL119" i="12"/>
  <c r="AH405" i="12"/>
  <c r="AH305" i="12"/>
  <c r="AH222" i="12"/>
  <c r="AH142" i="12"/>
  <c r="AH70" i="12"/>
  <c r="AP194" i="12"/>
  <c r="AP26" i="12"/>
  <c r="AL299" i="12"/>
  <c r="AL157" i="12"/>
  <c r="AL54" i="12"/>
  <c r="AP256" i="12"/>
  <c r="AP359" i="12"/>
  <c r="AP167" i="12"/>
  <c r="AP23" i="12"/>
  <c r="AL310" i="12"/>
  <c r="AL197" i="12"/>
  <c r="AL94" i="12"/>
  <c r="AP205" i="12"/>
  <c r="AL241" i="12"/>
  <c r="AL29" i="12"/>
  <c r="AH308" i="12"/>
  <c r="AH220" i="12"/>
  <c r="AT100" i="12"/>
  <c r="AT170" i="12"/>
  <c r="AT368" i="12"/>
  <c r="AT39" i="12"/>
  <c r="J177" i="12"/>
  <c r="J290" i="12"/>
  <c r="J90" i="12"/>
  <c r="J211" i="12"/>
  <c r="J182" i="12"/>
  <c r="J116" i="12"/>
  <c r="J412" i="12"/>
  <c r="J53" i="12"/>
  <c r="J78" i="12"/>
  <c r="J408" i="12"/>
  <c r="J24" i="12"/>
  <c r="AP302" i="12"/>
  <c r="AP42" i="12"/>
  <c r="AL183" i="12"/>
  <c r="AP259" i="12"/>
  <c r="AL396" i="12"/>
  <c r="AL156" i="12"/>
  <c r="AP236" i="12"/>
  <c r="AP65" i="12"/>
  <c r="AL362" i="12"/>
  <c r="AL266" i="12"/>
  <c r="AL170" i="12"/>
  <c r="AL88" i="12"/>
  <c r="AH408" i="12"/>
  <c r="AH328" i="12"/>
  <c r="AH256" i="12"/>
  <c r="AH184" i="12"/>
  <c r="AP352" i="12"/>
  <c r="AP393" i="12"/>
  <c r="AP297" i="12"/>
  <c r="AP201" i="12"/>
  <c r="AP95" i="12"/>
  <c r="AP317" i="12"/>
  <c r="AP221" i="12"/>
  <c r="AP125" i="12"/>
  <c r="AP325" i="12"/>
  <c r="AP229" i="12"/>
  <c r="AP133" i="12"/>
  <c r="AP18" i="12"/>
  <c r="AL323" i="12"/>
  <c r="AL227" i="12"/>
  <c r="AL132" i="12"/>
  <c r="AL59" i="12"/>
  <c r="AH379" i="12"/>
  <c r="AP266" i="12"/>
  <c r="AP68" i="12"/>
  <c r="AL333" i="12"/>
  <c r="AP376" i="12"/>
  <c r="AP156" i="12"/>
  <c r="AL402" i="12"/>
  <c r="AL274" i="12"/>
  <c r="AL146" i="12"/>
  <c r="AL26" i="12"/>
  <c r="AH333" i="12"/>
  <c r="AP313" i="12"/>
  <c r="AP111" i="12"/>
  <c r="AL358" i="12"/>
  <c r="AL230" i="12"/>
  <c r="AL109" i="12"/>
  <c r="AH383" i="12"/>
  <c r="AH295" i="12"/>
  <c r="AH213" i="12"/>
  <c r="AH134" i="12"/>
  <c r="AP399" i="12"/>
  <c r="AP173" i="12"/>
  <c r="AL413" i="12"/>
  <c r="AL272" i="12"/>
  <c r="AL144" i="12"/>
  <c r="AL34" i="12"/>
  <c r="AP234" i="12"/>
  <c r="AP333" i="12"/>
  <c r="AP145" i="12"/>
  <c r="AL410" i="12"/>
  <c r="AL296" i="12"/>
  <c r="AL182" i="12"/>
  <c r="AL84" i="12"/>
  <c r="AP120" i="12"/>
  <c r="AL209" i="12"/>
  <c r="AH401" i="12"/>
  <c r="AH294" i="12"/>
  <c r="AH210" i="12"/>
  <c r="AT76" i="12"/>
  <c r="AT130" i="12"/>
  <c r="AT360" i="12"/>
  <c r="AT375" i="12"/>
  <c r="J193" i="12"/>
  <c r="J298" i="12"/>
  <c r="J98" i="12"/>
  <c r="J219" i="12"/>
  <c r="J230" i="12"/>
  <c r="J124" i="12"/>
  <c r="J325" i="12"/>
  <c r="J61" i="12"/>
  <c r="J102" i="12"/>
  <c r="J160" i="12"/>
  <c r="J27" i="12"/>
  <c r="AP294" i="12"/>
  <c r="AP30" i="12"/>
  <c r="AL175" i="12"/>
  <c r="AP251" i="12"/>
  <c r="AL388" i="12"/>
  <c r="AL140" i="12"/>
  <c r="AP183" i="12"/>
  <c r="AP55" i="12"/>
  <c r="AL352" i="12"/>
  <c r="AL256" i="12"/>
  <c r="AL160" i="12"/>
  <c r="AL80" i="12"/>
  <c r="AH392" i="12"/>
  <c r="AH320" i="12"/>
  <c r="AH248" i="12"/>
  <c r="AH176" i="12"/>
  <c r="AP341" i="12"/>
  <c r="AP383" i="12"/>
  <c r="AP287" i="12"/>
  <c r="AP180" i="12"/>
  <c r="AP407" i="12"/>
  <c r="AP306" i="12"/>
  <c r="AP210" i="12"/>
  <c r="AP114" i="12"/>
  <c r="AP314" i="12"/>
  <c r="AP218" i="12"/>
  <c r="AP112" i="12"/>
  <c r="AL409" i="12"/>
  <c r="AL313" i="12"/>
  <c r="AL217" i="12"/>
  <c r="AL123" i="12"/>
  <c r="AL51" i="12"/>
  <c r="AH371" i="12"/>
  <c r="AP224" i="12"/>
  <c r="AP53" i="12"/>
  <c r="AL318" i="12"/>
  <c r="AP345" i="12"/>
  <c r="AP135" i="12"/>
  <c r="AL389" i="12"/>
  <c r="AL261" i="12"/>
  <c r="AL121" i="12"/>
  <c r="AL15" i="12"/>
  <c r="AH324" i="12"/>
  <c r="AP284" i="12"/>
  <c r="AP93" i="12"/>
  <c r="AL344" i="12"/>
  <c r="AL216" i="12"/>
  <c r="AL87" i="12"/>
  <c r="AH373" i="12"/>
  <c r="AH286" i="12"/>
  <c r="AH204" i="12"/>
  <c r="AH126" i="12"/>
  <c r="AP367" i="12"/>
  <c r="AP152" i="12"/>
  <c r="AL385" i="12"/>
  <c r="AL257" i="12"/>
  <c r="AL130" i="12"/>
  <c r="AL23" i="12"/>
  <c r="AP213" i="12"/>
  <c r="AP303" i="12"/>
  <c r="AP124" i="12"/>
  <c r="AL395" i="12"/>
  <c r="AL282" i="12"/>
  <c r="AL168" i="12"/>
  <c r="AL73" i="12"/>
  <c r="AP72" i="12"/>
  <c r="AL179" i="12"/>
  <c r="AH388" i="12"/>
  <c r="AH283" i="12"/>
  <c r="AH199" i="12"/>
  <c r="AH121" i="12"/>
  <c r="AH50" i="12"/>
  <c r="AH138" i="12"/>
  <c r="AL293" i="12"/>
  <c r="AP33" i="12"/>
  <c r="AH131" i="12"/>
  <c r="AL392" i="12"/>
  <c r="AL124" i="12"/>
  <c r="AH370" i="12"/>
  <c r="AH261" i="12"/>
  <c r="AH147" i="12"/>
  <c r="AL326" i="12"/>
  <c r="AH402" i="12"/>
  <c r="AP380" i="12"/>
  <c r="AL307" i="12"/>
  <c r="AL79" i="12"/>
  <c r="AH340" i="12"/>
  <c r="AH249" i="12"/>
  <c r="AH165" i="12"/>
  <c r="AH91" i="12"/>
  <c r="AH81" i="12"/>
  <c r="AH361" i="12"/>
  <c r="AH87" i="12"/>
  <c r="AH159" i="12"/>
  <c r="AL379" i="12"/>
  <c r="AL117" i="12"/>
  <c r="AH367" i="12"/>
  <c r="AH269" i="12"/>
  <c r="AH185" i="12"/>
  <c r="AH108" i="12"/>
  <c r="AL190" i="12"/>
  <c r="AP301" i="12"/>
  <c r="AH140" i="12"/>
  <c r="AL378" i="12"/>
  <c r="AL114" i="12"/>
  <c r="AH366" i="12"/>
  <c r="AH267" i="12"/>
  <c r="AH183" i="12"/>
  <c r="AH107" i="12"/>
  <c r="AH26" i="12"/>
  <c r="AL45" i="12"/>
  <c r="AH105" i="12"/>
  <c r="AH170" i="12"/>
  <c r="AL408" i="12"/>
  <c r="AL136" i="12"/>
  <c r="AH378" i="12"/>
  <c r="AH276" i="12"/>
  <c r="AH193" i="12"/>
  <c r="AH115" i="12"/>
  <c r="AH17" i="12"/>
  <c r="AH15" i="12"/>
  <c r="AH42" i="12"/>
  <c r="AL39" i="12"/>
  <c r="AH38" i="12"/>
  <c r="AE407" i="12"/>
  <c r="AE343" i="12"/>
  <c r="AE279" i="12"/>
  <c r="AE215" i="12"/>
  <c r="AE151" i="12"/>
  <c r="AE398" i="12"/>
  <c r="AE334" i="12"/>
  <c r="AE270" i="12"/>
  <c r="AE206" i="12"/>
  <c r="AE142" i="12"/>
  <c r="AE397" i="12"/>
  <c r="AE333" i="12"/>
  <c r="AT299" i="12"/>
  <c r="J283" i="12"/>
  <c r="J125" i="12"/>
  <c r="AP238" i="12"/>
  <c r="AL332" i="12"/>
  <c r="AL341" i="12"/>
  <c r="AH384" i="12"/>
  <c r="AP330" i="12"/>
  <c r="AP392" i="12"/>
  <c r="AP304" i="12"/>
  <c r="AL302" i="12"/>
  <c r="AH355" i="12"/>
  <c r="AP316" i="12"/>
  <c r="AL110" i="12"/>
  <c r="AP79" i="12"/>
  <c r="AH362" i="12"/>
  <c r="AP337" i="12"/>
  <c r="AL118" i="12"/>
  <c r="AP104" i="12"/>
  <c r="AL62" i="12"/>
  <c r="AH273" i="12"/>
  <c r="AH103" i="12"/>
  <c r="AH14" i="12"/>
  <c r="AH65" i="12"/>
  <c r="AH132" i="12"/>
  <c r="AH253" i="12"/>
  <c r="AP21" i="12"/>
  <c r="AL102" i="12"/>
  <c r="AH343" i="12"/>
  <c r="AH229" i="12"/>
  <c r="AH74" i="12"/>
  <c r="AH60" i="12"/>
  <c r="AH59" i="12"/>
  <c r="AL349" i="12"/>
  <c r="AL58" i="12"/>
  <c r="AH317" i="12"/>
  <c r="AH218" i="12"/>
  <c r="AH128" i="12"/>
  <c r="AH41" i="12"/>
  <c r="AL90" i="12"/>
  <c r="AH114" i="12"/>
  <c r="AH113" i="12"/>
  <c r="AL306" i="12"/>
  <c r="AL53" i="12"/>
  <c r="AH316" i="12"/>
  <c r="AH217" i="12"/>
  <c r="AH127" i="12"/>
  <c r="AP34" i="12"/>
  <c r="AL363" i="12"/>
  <c r="AP354" i="12"/>
  <c r="AL264" i="12"/>
  <c r="AL19" i="12"/>
  <c r="AH301" i="12"/>
  <c r="AH205" i="12"/>
  <c r="AH116" i="12"/>
  <c r="AH18" i="12"/>
  <c r="AH335" i="12"/>
  <c r="AL322" i="12"/>
  <c r="AP228" i="12"/>
  <c r="AL221" i="12"/>
  <c r="AH407" i="12"/>
  <c r="AH289" i="12"/>
  <c r="AH182" i="12"/>
  <c r="AH97" i="12"/>
  <c r="AL211" i="12"/>
  <c r="AL36" i="12"/>
  <c r="AP45" i="12"/>
  <c r="AL43" i="12"/>
  <c r="AT259" i="12"/>
  <c r="J291" i="12"/>
  <c r="J133" i="12"/>
  <c r="AP230" i="12"/>
  <c r="AL324" i="12"/>
  <c r="AL330" i="12"/>
  <c r="AH376" i="12"/>
  <c r="AP320" i="12"/>
  <c r="AP381" i="12"/>
  <c r="AP282" i="12"/>
  <c r="AL291" i="12"/>
  <c r="AH347" i="12"/>
  <c r="AP290" i="12"/>
  <c r="AL100" i="12"/>
  <c r="AP64" i="12"/>
  <c r="AH351" i="12"/>
  <c r="AP281" i="12"/>
  <c r="AL108" i="12"/>
  <c r="AP88" i="12"/>
  <c r="AL52" i="12"/>
  <c r="AH262" i="12"/>
  <c r="AH93" i="12"/>
  <c r="AH293" i="12"/>
  <c r="AH45" i="12"/>
  <c r="AH96" i="12"/>
  <c r="AH190" i="12"/>
  <c r="AL350" i="12"/>
  <c r="AL81" i="12"/>
  <c r="AH330" i="12"/>
  <c r="AH219" i="12"/>
  <c r="AH57" i="12"/>
  <c r="AP121" i="12"/>
  <c r="AH23" i="12"/>
  <c r="AL269" i="12"/>
  <c r="AL27" i="12"/>
  <c r="AH303" i="12"/>
  <c r="AH207" i="12"/>
  <c r="AH119" i="12"/>
  <c r="AH28" i="12"/>
  <c r="AH404" i="12"/>
  <c r="AH32" i="12"/>
  <c r="AH51" i="12"/>
  <c r="AL265" i="12"/>
  <c r="AL21" i="12"/>
  <c r="AH302" i="12"/>
  <c r="AH206" i="12"/>
  <c r="AH117" i="12"/>
  <c r="AL16" i="12"/>
  <c r="AL250" i="12"/>
  <c r="AP248" i="12"/>
  <c r="AL222" i="12"/>
  <c r="AH409" i="12"/>
  <c r="AH290" i="12"/>
  <c r="AH194" i="12"/>
  <c r="AH98" i="12"/>
  <c r="AH69" i="12"/>
  <c r="AH299" i="12"/>
  <c r="AL106" i="12"/>
  <c r="AP143" i="12"/>
  <c r="AL193" i="12"/>
  <c r="AH391" i="12"/>
  <c r="AH266" i="12"/>
  <c r="AH172" i="12"/>
  <c r="AH88" i="12"/>
  <c r="AH309" i="12"/>
  <c r="AH49" i="12"/>
  <c r="AL46" i="12"/>
  <c r="AL40" i="12"/>
  <c r="AE399" i="12"/>
  <c r="AE327" i="12"/>
  <c r="AE255" i="12"/>
  <c r="AE183" i="12"/>
  <c r="AE23" i="12"/>
  <c r="AE350" i="12"/>
  <c r="AE278" i="12"/>
  <c r="AE198" i="12"/>
  <c r="AE126" i="12"/>
  <c r="AT361" i="12"/>
  <c r="J257" i="12"/>
  <c r="J55" i="12"/>
  <c r="J286" i="12"/>
  <c r="AL375" i="12"/>
  <c r="AP409" i="12"/>
  <c r="AL245" i="12"/>
  <c r="AH312" i="12"/>
  <c r="AP372" i="12"/>
  <c r="AP296" i="12"/>
  <c r="AP197" i="12"/>
  <c r="AL206" i="12"/>
  <c r="AP202" i="12"/>
  <c r="AP113" i="12"/>
  <c r="AH406" i="12"/>
  <c r="AL329" i="12"/>
  <c r="AH277" i="12"/>
  <c r="AP109" i="12"/>
  <c r="AP391" i="12"/>
  <c r="AL381" i="12"/>
  <c r="AP24" i="12"/>
  <c r="AH189" i="12"/>
  <c r="AH84" i="12"/>
  <c r="AH209" i="12"/>
  <c r="AH21" i="12"/>
  <c r="AH52" i="12"/>
  <c r="AH67" i="12"/>
  <c r="AL312" i="12"/>
  <c r="AL60" i="12"/>
  <c r="AH318" i="12"/>
  <c r="AH198" i="12"/>
  <c r="AH29" i="12"/>
  <c r="AL184" i="12"/>
  <c r="AP269" i="12"/>
  <c r="AL235" i="12"/>
  <c r="AH412" i="12"/>
  <c r="AH292" i="12"/>
  <c r="AH197" i="12"/>
  <c r="AH109" i="12"/>
  <c r="AH20" i="12"/>
  <c r="AH310" i="12"/>
  <c r="AL397" i="12"/>
  <c r="AP356" i="12"/>
  <c r="AL226" i="12"/>
  <c r="AH410" i="12"/>
  <c r="AH291" i="12"/>
  <c r="AH196" i="12"/>
  <c r="AH99" i="12"/>
  <c r="AH322" i="12"/>
  <c r="AL85" i="12"/>
  <c r="AP162" i="12"/>
  <c r="AL194" i="12"/>
  <c r="AH393" i="12"/>
  <c r="AH278" i="12"/>
  <c r="AH173" i="12"/>
  <c r="AH89" i="12"/>
  <c r="AH25" i="12"/>
  <c r="AH254" i="12"/>
  <c r="AH375" i="12"/>
  <c r="AP85" i="12"/>
  <c r="AL165" i="12"/>
  <c r="AH365" i="12"/>
  <c r="AH255" i="12"/>
  <c r="AH162" i="12"/>
  <c r="AH79" i="12"/>
  <c r="AH211" i="12"/>
  <c r="AP39" i="12"/>
  <c r="AH36" i="12"/>
  <c r="AL38" i="12"/>
  <c r="AE391" i="12"/>
  <c r="AE319" i="12"/>
  <c r="AE247" i="12"/>
  <c r="AE175" i="12"/>
  <c r="AE15" i="12"/>
  <c r="AE342" i="12"/>
  <c r="AE262" i="12"/>
  <c r="AE190" i="12"/>
  <c r="AE30" i="12"/>
  <c r="AE365" i="12"/>
  <c r="AE293" i="12"/>
  <c r="AE229" i="12"/>
  <c r="AE165" i="12"/>
  <c r="AE412" i="12"/>
  <c r="AE348" i="12"/>
  <c r="AE284" i="12"/>
  <c r="AE220" i="12"/>
  <c r="AT353" i="12"/>
  <c r="J265" i="12"/>
  <c r="J87" i="12"/>
  <c r="J310" i="12"/>
  <c r="AL367" i="12"/>
  <c r="AP353" i="12"/>
  <c r="AL234" i="12"/>
  <c r="AH304" i="12"/>
  <c r="AP351" i="12"/>
  <c r="AP285" i="12"/>
  <c r="AP186" i="12"/>
  <c r="AL195" i="12"/>
  <c r="AP181" i="12"/>
  <c r="AP96" i="12"/>
  <c r="AH396" i="12"/>
  <c r="AL301" i="12"/>
  <c r="AH268" i="12"/>
  <c r="AP92" i="12"/>
  <c r="AP365" i="12"/>
  <c r="AL368" i="12"/>
  <c r="AL393" i="12"/>
  <c r="AH179" i="12"/>
  <c r="AH75" i="12"/>
  <c r="AH178" i="12"/>
  <c r="AP84" i="12"/>
  <c r="AL283" i="12"/>
  <c r="AP386" i="12"/>
  <c r="AL278" i="12"/>
  <c r="AL28" i="12"/>
  <c r="AH307" i="12"/>
  <c r="AH188" i="12"/>
  <c r="AP324" i="12"/>
  <c r="AH298" i="12"/>
  <c r="AP184" i="12"/>
  <c r="AL205" i="12"/>
  <c r="AH398" i="12"/>
  <c r="AH281" i="12"/>
  <c r="AH187" i="12"/>
  <c r="AH100" i="12"/>
  <c r="AH55" i="12"/>
  <c r="AH285" i="12"/>
  <c r="AL155" i="12"/>
  <c r="AP249" i="12"/>
  <c r="AL198" i="12"/>
  <c r="AH397" i="12"/>
  <c r="AH279" i="12"/>
  <c r="AH174" i="12"/>
  <c r="AH90" i="12"/>
  <c r="AH234" i="12"/>
  <c r="AH389" i="12"/>
  <c r="AP89" i="12"/>
  <c r="AL166" i="12"/>
  <c r="AH380" i="12"/>
  <c r="AH257" i="12"/>
  <c r="AH163" i="12"/>
  <c r="AH80" i="12"/>
  <c r="AP226" i="12"/>
  <c r="AH223" i="12"/>
  <c r="AH284" i="12"/>
  <c r="AP47" i="12"/>
  <c r="AL113" i="12"/>
  <c r="AH349" i="12"/>
  <c r="AH245" i="12"/>
  <c r="AH152" i="12"/>
  <c r="AH61" i="12"/>
  <c r="AH149" i="12"/>
  <c r="AL42" i="12"/>
  <c r="AH40" i="12"/>
  <c r="AH47" i="12"/>
  <c r="AE383" i="12"/>
  <c r="AE311" i="12"/>
  <c r="AE239" i="12"/>
  <c r="AE167" i="12"/>
  <c r="AE406" i="12"/>
  <c r="AE326" i="12"/>
  <c r="AE254" i="12"/>
  <c r="AE182" i="12"/>
  <c r="AE22" i="12"/>
  <c r="AE357" i="12"/>
  <c r="AE285" i="12"/>
  <c r="AT240" i="12"/>
  <c r="J362" i="12"/>
  <c r="J188" i="12"/>
  <c r="J224" i="12"/>
  <c r="AP413" i="12"/>
  <c r="AP161" i="12"/>
  <c r="AL149" i="12"/>
  <c r="AH240" i="12"/>
  <c r="AP265" i="12"/>
  <c r="AP200" i="12"/>
  <c r="AP101" i="12"/>
  <c r="AL115" i="12"/>
  <c r="AP32" i="12"/>
  <c r="AL374" i="12"/>
  <c r="AH315" i="12"/>
  <c r="AL187" i="12"/>
  <c r="AH195" i="12"/>
  <c r="AL370" i="12"/>
  <c r="AP192" i="12"/>
  <c r="AL267" i="12"/>
  <c r="AL152" i="12"/>
  <c r="AH148" i="12"/>
  <c r="AH66" i="12"/>
  <c r="AH156" i="12"/>
  <c r="AL69" i="12"/>
  <c r="AL128" i="12"/>
  <c r="AP271" i="12"/>
  <c r="AL237" i="12"/>
  <c r="AH413" i="12"/>
  <c r="AH282" i="12"/>
  <c r="AH166" i="12"/>
  <c r="AL111" i="12"/>
  <c r="AH243" i="12"/>
  <c r="AP103" i="12"/>
  <c r="AL177" i="12"/>
  <c r="AH382" i="12"/>
  <c r="AH270" i="12"/>
  <c r="AH175" i="12"/>
  <c r="AH82" i="12"/>
  <c r="AH27" i="12"/>
  <c r="AH244" i="12"/>
  <c r="AL32" i="12"/>
  <c r="AP164" i="12"/>
  <c r="AL169" i="12"/>
  <c r="AH381" i="12"/>
  <c r="AH258" i="12"/>
  <c r="AH164" i="12"/>
  <c r="AH72" i="12"/>
  <c r="AH171" i="12"/>
  <c r="AH334" i="12"/>
  <c r="AP56" i="12"/>
  <c r="AL137" i="12"/>
  <c r="AH350" i="12"/>
  <c r="AH246" i="12"/>
  <c r="AH153" i="12"/>
  <c r="AH71" i="12"/>
  <c r="AL406" i="12"/>
  <c r="AH191" i="12"/>
  <c r="AH233" i="12"/>
  <c r="AL369" i="12"/>
  <c r="AL92" i="12"/>
  <c r="AH337" i="12"/>
  <c r="AH235" i="12"/>
  <c r="AH143" i="12"/>
  <c r="AH53" i="12"/>
  <c r="AH85" i="12"/>
  <c r="AL37" i="12"/>
  <c r="AP46" i="12"/>
  <c r="AP44" i="12"/>
  <c r="AE375" i="12"/>
  <c r="AE303" i="12"/>
  <c r="AE231" i="12"/>
  <c r="AE159" i="12"/>
  <c r="AE390" i="12"/>
  <c r="AE318" i="12"/>
  <c r="AE246" i="12"/>
  <c r="AE174" i="12"/>
  <c r="AE14" i="12"/>
  <c r="AE349" i="12"/>
  <c r="AE277" i="12"/>
  <c r="AE213" i="12"/>
  <c r="AE149" i="12"/>
  <c r="AE396" i="12"/>
  <c r="AE332" i="12"/>
  <c r="AE268" i="12"/>
  <c r="AT232" i="12"/>
  <c r="J370" i="12"/>
  <c r="J196" i="12"/>
  <c r="J360" i="12"/>
  <c r="AP405" i="12"/>
  <c r="AP151" i="12"/>
  <c r="AL129" i="12"/>
  <c r="AH232" i="12"/>
  <c r="AP255" i="12"/>
  <c r="AP189" i="12"/>
  <c r="AP90" i="12"/>
  <c r="AL107" i="12"/>
  <c r="AP17" i="12"/>
  <c r="AL346" i="12"/>
  <c r="AH306" i="12"/>
  <c r="AL173" i="12"/>
  <c r="AH186" i="12"/>
  <c r="AL357" i="12"/>
  <c r="AP170" i="12"/>
  <c r="AL253" i="12"/>
  <c r="AL125" i="12"/>
  <c r="AH139" i="12"/>
  <c r="AH58" i="12"/>
  <c r="AH120" i="12"/>
  <c r="AH348" i="12"/>
  <c r="AL63" i="12"/>
  <c r="AP185" i="12"/>
  <c r="AL208" i="12"/>
  <c r="AH399" i="12"/>
  <c r="AH271" i="12"/>
  <c r="AH129" i="12"/>
  <c r="AH390" i="12"/>
  <c r="AH180" i="12"/>
  <c r="AP61" i="12"/>
  <c r="AL147" i="12"/>
  <c r="AH369" i="12"/>
  <c r="AH260" i="12"/>
  <c r="AH155" i="12"/>
  <c r="AH73" i="12"/>
  <c r="AP141" i="12"/>
  <c r="AH212" i="12"/>
  <c r="AH346" i="12"/>
  <c r="AP100" i="12"/>
  <c r="AL141" i="12"/>
  <c r="AH354" i="12"/>
  <c r="AH247" i="12"/>
  <c r="AH154" i="12"/>
  <c r="AH63" i="12"/>
  <c r="AH123" i="12"/>
  <c r="AH263" i="12"/>
  <c r="AL411" i="12"/>
  <c r="AL93" i="12"/>
  <c r="AH338" i="12"/>
  <c r="AH236" i="12"/>
  <c r="AH144" i="12"/>
  <c r="AH62" i="12"/>
  <c r="AL251" i="12"/>
  <c r="AH151" i="12"/>
  <c r="AH104" i="12"/>
  <c r="AL336" i="12"/>
  <c r="AL70" i="12"/>
  <c r="AH325" i="12"/>
  <c r="AH225" i="12"/>
  <c r="AH133" i="12"/>
  <c r="AH33" i="12"/>
  <c r="AP207" i="12"/>
  <c r="AP38" i="12"/>
  <c r="AH46" i="12"/>
  <c r="AH44" i="12"/>
  <c r="AE367" i="12"/>
  <c r="AE295" i="12"/>
  <c r="AE223" i="12"/>
  <c r="AE143" i="12"/>
  <c r="AE382" i="12"/>
  <c r="AE310" i="12"/>
  <c r="AE238" i="12"/>
  <c r="AE166" i="12"/>
  <c r="AE413" i="12"/>
  <c r="AE341" i="12"/>
  <c r="AE269" i="12"/>
  <c r="AE205" i="12"/>
  <c r="AE141" i="12"/>
  <c r="AE388" i="12"/>
  <c r="AE324" i="12"/>
  <c r="AE260" i="12"/>
  <c r="AE196" i="12"/>
  <c r="AE132" i="12"/>
  <c r="AE379" i="12"/>
  <c r="AE315" i="12"/>
  <c r="AE251" i="12"/>
  <c r="AE187" i="12"/>
  <c r="AE27" i="12"/>
  <c r="AE354" i="12"/>
  <c r="AE290" i="12"/>
  <c r="AE226" i="12"/>
  <c r="AE162" i="12"/>
  <c r="AE401" i="12"/>
  <c r="AE337" i="12"/>
  <c r="AE273" i="12"/>
  <c r="AE209" i="12"/>
  <c r="AE145" i="12"/>
  <c r="AE200" i="12"/>
  <c r="W359" i="12"/>
  <c r="W295" i="12"/>
  <c r="W231" i="12"/>
  <c r="W167" i="12"/>
  <c r="W15" i="12"/>
  <c r="S351" i="12"/>
  <c r="W390" i="12"/>
  <c r="W326" i="12"/>
  <c r="W262" i="12"/>
  <c r="W198" i="12"/>
  <c r="W134" i="12"/>
  <c r="AE232" i="12"/>
  <c r="AT199" i="12"/>
  <c r="J34" i="12"/>
  <c r="AH168" i="12"/>
  <c r="AL33" i="12"/>
  <c r="AL77" i="12"/>
  <c r="AL154" i="12"/>
  <c r="AH101" i="12"/>
  <c r="AL178" i="12"/>
  <c r="AH275" i="12"/>
  <c r="AH356" i="12"/>
  <c r="AL365" i="12"/>
  <c r="AL95" i="12"/>
  <c r="AH35" i="12"/>
  <c r="AL71" i="12"/>
  <c r="AH54" i="12"/>
  <c r="AL294" i="12"/>
  <c r="AH124" i="12"/>
  <c r="AP36" i="12"/>
  <c r="AE287" i="12"/>
  <c r="AE31" i="12"/>
  <c r="AE222" i="12"/>
  <c r="AE373" i="12"/>
  <c r="AE237" i="12"/>
  <c r="AE77" i="12"/>
  <c r="AE340" i="12"/>
  <c r="AE236" i="12"/>
  <c r="AE156" i="12"/>
  <c r="AE395" i="12"/>
  <c r="AE323" i="12"/>
  <c r="AE243" i="12"/>
  <c r="AE171" i="12"/>
  <c r="AE394" i="12"/>
  <c r="AE322" i="12"/>
  <c r="AE250" i="12"/>
  <c r="AE178" i="12"/>
  <c r="AE409" i="12"/>
  <c r="AE329" i="12"/>
  <c r="AE257" i="12"/>
  <c r="AE185" i="12"/>
  <c r="AE17" i="12"/>
  <c r="W383" i="12"/>
  <c r="W311" i="12"/>
  <c r="W239" i="12"/>
  <c r="W159" i="12"/>
  <c r="S399" i="12"/>
  <c r="AE256" i="12"/>
  <c r="W358" i="12"/>
  <c r="W286" i="12"/>
  <c r="W214" i="12"/>
  <c r="W142" i="12"/>
  <c r="AE168" i="12"/>
  <c r="W355" i="12"/>
  <c r="W291" i="12"/>
  <c r="W227" i="12"/>
  <c r="W163" i="12"/>
  <c r="S403" i="12"/>
  <c r="AE408" i="12"/>
  <c r="W378" i="12"/>
  <c r="W276" i="12"/>
  <c r="W173" i="12"/>
  <c r="S374" i="12"/>
  <c r="S303" i="12"/>
  <c r="S239" i="12"/>
  <c r="S175" i="12"/>
  <c r="AE272" i="12"/>
  <c r="W325" i="12"/>
  <c r="W224" i="12"/>
  <c r="W18" i="12"/>
  <c r="S334" i="12"/>
  <c r="AE352" i="12"/>
  <c r="W372" i="12"/>
  <c r="W269" i="12"/>
  <c r="W168" i="12"/>
  <c r="S390" i="12"/>
  <c r="S315" i="12"/>
  <c r="S251" i="12"/>
  <c r="S187" i="12"/>
  <c r="AE410" i="12"/>
  <c r="J29" i="12"/>
  <c r="AH160" i="12"/>
  <c r="AL17" i="12"/>
  <c r="AL66" i="12"/>
  <c r="AL139" i="12"/>
  <c r="AH83" i="12"/>
  <c r="AL150" i="12"/>
  <c r="AH161" i="12"/>
  <c r="AH329" i="12"/>
  <c r="AL219" i="12"/>
  <c r="AL74" i="12"/>
  <c r="AH19" i="12"/>
  <c r="AL50" i="12"/>
  <c r="AH34" i="12"/>
  <c r="AL254" i="12"/>
  <c r="AH106" i="12"/>
  <c r="AH39" i="12"/>
  <c r="AE271" i="12"/>
  <c r="AE374" i="12"/>
  <c r="AE214" i="12"/>
  <c r="AE325" i="12"/>
  <c r="AE221" i="12"/>
  <c r="AE29" i="12"/>
  <c r="AE316" i="12"/>
  <c r="AE228" i="12"/>
  <c r="AE148" i="12"/>
  <c r="AE387" i="12"/>
  <c r="AE307" i="12"/>
  <c r="AE235" i="12"/>
  <c r="AE163" i="12"/>
  <c r="AE386" i="12"/>
  <c r="AE314" i="12"/>
  <c r="AE242" i="12"/>
  <c r="AE170" i="12"/>
  <c r="AE393" i="12"/>
  <c r="AE321" i="12"/>
  <c r="AE249" i="12"/>
  <c r="AE177" i="12"/>
  <c r="AE392" i="12"/>
  <c r="W375" i="12"/>
  <c r="W303" i="12"/>
  <c r="W223" i="12"/>
  <c r="W151" i="12"/>
  <c r="S391" i="12"/>
  <c r="AE192" i="12"/>
  <c r="W350" i="12"/>
  <c r="W278" i="12"/>
  <c r="W206" i="12"/>
  <c r="W126" i="12"/>
  <c r="W411" i="12"/>
  <c r="W347" i="12"/>
  <c r="W283" i="12"/>
  <c r="W219" i="12"/>
  <c r="W155" i="12"/>
  <c r="S395" i="12"/>
  <c r="AE304" i="12"/>
  <c r="W365" i="12"/>
  <c r="W264" i="12"/>
  <c r="W161" i="12"/>
  <c r="S364" i="12"/>
  <c r="S295" i="12"/>
  <c r="S231" i="12"/>
  <c r="S167" i="12"/>
  <c r="AE160" i="12"/>
  <c r="AP195" i="12"/>
  <c r="AP169" i="12"/>
  <c r="AL305" i="12"/>
  <c r="AH118" i="12"/>
  <c r="AH372" i="12"/>
  <c r="AH265" i="12"/>
  <c r="AH386" i="12"/>
  <c r="AH122" i="12"/>
  <c r="AH238" i="12"/>
  <c r="AH181" i="12"/>
  <c r="AH339" i="12"/>
  <c r="AH77" i="12"/>
  <c r="AH326" i="12"/>
  <c r="AL134" i="12"/>
  <c r="AL49" i="12"/>
  <c r="AL162" i="12"/>
  <c r="AH37" i="12"/>
  <c r="AE263" i="12"/>
  <c r="AE366" i="12"/>
  <c r="AE158" i="12"/>
  <c r="AE317" i="12"/>
  <c r="AE197" i="12"/>
  <c r="AE21" i="12"/>
  <c r="AE308" i="12"/>
  <c r="AE212" i="12"/>
  <c r="AE140" i="12"/>
  <c r="AE371" i="12"/>
  <c r="AE299" i="12"/>
  <c r="AE227" i="12"/>
  <c r="AE155" i="12"/>
  <c r="AE378" i="12"/>
  <c r="AE306" i="12"/>
  <c r="AE234" i="12"/>
  <c r="AE154" i="12"/>
  <c r="AE385" i="12"/>
  <c r="AE313" i="12"/>
  <c r="AE241" i="12"/>
  <c r="AE169" i="12"/>
  <c r="AE328" i="12"/>
  <c r="W367" i="12"/>
  <c r="W287" i="12"/>
  <c r="W215" i="12"/>
  <c r="W143" i="12"/>
  <c r="S383" i="12"/>
  <c r="AE128" i="12"/>
  <c r="W342" i="12"/>
  <c r="W270" i="12"/>
  <c r="W190" i="12"/>
  <c r="W30" i="12"/>
  <c r="W403" i="12"/>
  <c r="W339" i="12"/>
  <c r="W275" i="12"/>
  <c r="W211" i="12"/>
  <c r="W147" i="12"/>
  <c r="S387" i="12"/>
  <c r="AE400" i="12"/>
  <c r="W353" i="12"/>
  <c r="W250" i="12"/>
  <c r="W148" i="12"/>
  <c r="S353" i="12"/>
  <c r="S287" i="12"/>
  <c r="S223" i="12"/>
  <c r="S159" i="12"/>
  <c r="W402" i="12"/>
  <c r="W300" i="12"/>
  <c r="W197" i="12"/>
  <c r="S394" i="12"/>
  <c r="S318" i="12"/>
  <c r="AE336" i="12"/>
  <c r="W346" i="12"/>
  <c r="W244" i="12"/>
  <c r="W141" i="12"/>
  <c r="S369" i="12"/>
  <c r="S299" i="12"/>
  <c r="S235" i="12"/>
  <c r="S171" i="12"/>
  <c r="AE288" i="12"/>
  <c r="W280" i="12"/>
  <c r="S412" i="12"/>
  <c r="S292" i="12"/>
  <c r="S204" i="12"/>
  <c r="S24" i="12"/>
  <c r="O360" i="12"/>
  <c r="O296" i="12"/>
  <c r="O232" i="12"/>
  <c r="O168" i="12"/>
  <c r="O104" i="12"/>
  <c r="W400" i="12"/>
  <c r="W234" i="12"/>
  <c r="S392" i="12"/>
  <c r="S277" i="12"/>
  <c r="S192" i="12"/>
  <c r="S23" i="12"/>
  <c r="O359" i="12"/>
  <c r="O295" i="12"/>
  <c r="AE16" i="12"/>
  <c r="W268" i="12"/>
  <c r="S402" i="12"/>
  <c r="S285" i="12"/>
  <c r="S198" i="12"/>
  <c r="S28" i="12"/>
  <c r="AP187" i="12"/>
  <c r="AP159" i="12"/>
  <c r="AL290" i="12"/>
  <c r="AH110" i="12"/>
  <c r="AH358" i="12"/>
  <c r="AH202" i="12"/>
  <c r="AH357" i="12"/>
  <c r="AH95" i="12"/>
  <c r="AH228" i="12"/>
  <c r="AH141" i="12"/>
  <c r="AH327" i="12"/>
  <c r="AH16" i="12"/>
  <c r="AH313" i="12"/>
  <c r="AH377" i="12"/>
  <c r="AL18" i="12"/>
  <c r="AP74" i="12"/>
  <c r="AP40" i="12"/>
  <c r="AE207" i="12"/>
  <c r="AE358" i="12"/>
  <c r="AE150" i="12"/>
  <c r="AE309" i="12"/>
  <c r="AE189" i="12"/>
  <c r="AE404" i="12"/>
  <c r="AE300" i="12"/>
  <c r="AE204" i="12"/>
  <c r="AE76" i="12"/>
  <c r="AE363" i="12"/>
  <c r="AE291" i="12"/>
  <c r="AE219" i="12"/>
  <c r="AE147" i="12"/>
  <c r="AE370" i="12"/>
  <c r="AE298" i="12"/>
  <c r="AE218" i="12"/>
  <c r="AE146" i="12"/>
  <c r="AE377" i="12"/>
  <c r="AE305" i="12"/>
  <c r="AE233" i="12"/>
  <c r="AE161" i="12"/>
  <c r="AE264" i="12"/>
  <c r="W351" i="12"/>
  <c r="W279" i="12"/>
  <c r="W207" i="12"/>
  <c r="W135" i="12"/>
  <c r="S375" i="12"/>
  <c r="W406" i="12"/>
  <c r="W334" i="12"/>
  <c r="W254" i="12"/>
  <c r="W182" i="12"/>
  <c r="W22" i="12"/>
  <c r="W395" i="12"/>
  <c r="W331" i="12"/>
  <c r="W267" i="12"/>
  <c r="W203" i="12"/>
  <c r="W139" i="12"/>
  <c r="S379" i="12"/>
  <c r="AE376" i="12"/>
  <c r="W340" i="12"/>
  <c r="W237" i="12"/>
  <c r="W136" i="12"/>
  <c r="S343" i="12"/>
  <c r="S279" i="12"/>
  <c r="S215" i="12"/>
  <c r="S151" i="12"/>
  <c r="W389" i="12"/>
  <c r="W288" i="12"/>
  <c r="W185" i="12"/>
  <c r="S384" i="12"/>
  <c r="S310" i="12"/>
  <c r="AE224" i="12"/>
  <c r="W333" i="12"/>
  <c r="W232" i="12"/>
  <c r="W129" i="12"/>
  <c r="S358" i="12"/>
  <c r="S291" i="12"/>
  <c r="S227" i="12"/>
  <c r="S163" i="12"/>
  <c r="AE248" i="12"/>
  <c r="W258" i="12"/>
  <c r="S393" i="12"/>
  <c r="S280" i="12"/>
  <c r="S193" i="12"/>
  <c r="S16" i="12"/>
  <c r="O352" i="12"/>
  <c r="O288" i="12"/>
  <c r="O224" i="12"/>
  <c r="J162" i="12"/>
  <c r="AP37" i="12"/>
  <c r="AP401" i="12"/>
  <c r="AL232" i="12"/>
  <c r="AL242" i="12"/>
  <c r="AH130" i="12"/>
  <c r="AH359" i="12"/>
  <c r="AH251" i="12"/>
  <c r="AP20" i="12"/>
  <c r="AH146" i="12"/>
  <c r="AH274" i="12"/>
  <c r="AH237" i="12"/>
  <c r="AH201" i="12"/>
  <c r="AH226" i="12"/>
  <c r="AH68" i="12"/>
  <c r="AH311" i="12"/>
  <c r="AL47" i="12"/>
  <c r="AH48" i="12"/>
  <c r="AE199" i="12"/>
  <c r="AE302" i="12"/>
  <c r="AE134" i="12"/>
  <c r="AE301" i="12"/>
  <c r="AE181" i="12"/>
  <c r="AE380" i="12"/>
  <c r="AE292" i="12"/>
  <c r="AE188" i="12"/>
  <c r="AE28" i="12"/>
  <c r="AE355" i="12"/>
  <c r="AE283" i="12"/>
  <c r="AE211" i="12"/>
  <c r="AE139" i="12"/>
  <c r="AE362" i="12"/>
  <c r="AE282" i="12"/>
  <c r="AE210" i="12"/>
  <c r="AE138" i="12"/>
  <c r="AE369" i="12"/>
  <c r="AE297" i="12"/>
  <c r="AE225" i="12"/>
  <c r="AE153" i="12"/>
  <c r="AE136" i="12"/>
  <c r="W343" i="12"/>
  <c r="W271" i="12"/>
  <c r="W199" i="12"/>
  <c r="W127" i="12"/>
  <c r="S367" i="12"/>
  <c r="W398" i="12"/>
  <c r="W318" i="12"/>
  <c r="W246" i="12"/>
  <c r="W174" i="12"/>
  <c r="W14" i="12"/>
  <c r="W387" i="12"/>
  <c r="W323" i="12"/>
  <c r="W259" i="12"/>
  <c r="W195" i="12"/>
  <c r="W131" i="12"/>
  <c r="S371" i="12"/>
  <c r="AE280" i="12"/>
  <c r="W328" i="12"/>
  <c r="W225" i="12"/>
  <c r="W20" i="12"/>
  <c r="S335" i="12"/>
  <c r="S271" i="12"/>
  <c r="S207" i="12"/>
  <c r="S143" i="12"/>
  <c r="W377" i="12"/>
  <c r="W274" i="12"/>
  <c r="W172" i="12"/>
  <c r="S373" i="12"/>
  <c r="S302" i="12"/>
  <c r="AE24" i="12"/>
  <c r="W321" i="12"/>
  <c r="W218" i="12"/>
  <c r="W77" i="12"/>
  <c r="S348" i="12"/>
  <c r="S283" i="12"/>
  <c r="S219" i="12"/>
  <c r="S155" i="12"/>
  <c r="W401" i="12"/>
  <c r="W240" i="12"/>
  <c r="S377" i="12"/>
  <c r="S268" i="12"/>
  <c r="S182" i="12"/>
  <c r="O408" i="12"/>
  <c r="O344" i="12"/>
  <c r="O280" i="12"/>
  <c r="O216" i="12"/>
  <c r="O152" i="12"/>
  <c r="O88" i="12"/>
  <c r="W357" i="12"/>
  <c r="W194" i="12"/>
  <c r="S357" i="12"/>
  <c r="S256" i="12"/>
  <c r="S170" i="12"/>
  <c r="O407" i="12"/>
  <c r="O343" i="12"/>
  <c r="O279" i="12"/>
  <c r="W393" i="12"/>
  <c r="W228" i="12"/>
  <c r="S368" i="12"/>
  <c r="J178" i="12"/>
  <c r="AP25" i="12"/>
  <c r="AP389" i="12"/>
  <c r="AL218" i="12"/>
  <c r="AL229" i="12"/>
  <c r="AH112" i="12"/>
  <c r="AH321" i="12"/>
  <c r="AH239" i="12"/>
  <c r="AL382" i="12"/>
  <c r="AH137" i="12"/>
  <c r="AH221" i="12"/>
  <c r="AH227" i="12"/>
  <c r="AH76" i="12"/>
  <c r="AH215" i="12"/>
  <c r="AH24" i="12"/>
  <c r="AH300" i="12"/>
  <c r="AP43" i="12"/>
  <c r="AE359" i="12"/>
  <c r="AE191" i="12"/>
  <c r="AE294" i="12"/>
  <c r="AE405" i="12"/>
  <c r="AE261" i="12"/>
  <c r="AE173" i="12"/>
  <c r="AE372" i="12"/>
  <c r="AE276" i="12"/>
  <c r="AE180" i="12"/>
  <c r="AE20" i="12"/>
  <c r="AE347" i="12"/>
  <c r="AE275" i="12"/>
  <c r="AE203" i="12"/>
  <c r="AE131" i="12"/>
  <c r="AE346" i="12"/>
  <c r="AE274" i="12"/>
  <c r="AE202" i="12"/>
  <c r="AE130" i="12"/>
  <c r="AE361" i="12"/>
  <c r="AE289" i="12"/>
  <c r="AE217" i="12"/>
  <c r="AE137" i="12"/>
  <c r="W407" i="12"/>
  <c r="W335" i="12"/>
  <c r="W263" i="12"/>
  <c r="W191" i="12"/>
  <c r="W31" i="12"/>
  <c r="S359" i="12"/>
  <c r="W382" i="12"/>
  <c r="W310" i="12"/>
  <c r="W238" i="12"/>
  <c r="W166" i="12"/>
  <c r="S406" i="12"/>
  <c r="W379" i="12"/>
  <c r="W315" i="12"/>
  <c r="W251" i="12"/>
  <c r="W187" i="12"/>
  <c r="W27" i="12"/>
  <c r="S363" i="12"/>
  <c r="AE176" i="12"/>
  <c r="W314" i="12"/>
  <c r="W212" i="12"/>
  <c r="S408" i="12"/>
  <c r="S327" i="12"/>
  <c r="S263" i="12"/>
  <c r="S199" i="12"/>
  <c r="S135" i="12"/>
  <c r="W364" i="12"/>
  <c r="W261" i="12"/>
  <c r="W160" i="12"/>
  <c r="S362" i="12"/>
  <c r="S294" i="12"/>
  <c r="W410" i="12"/>
  <c r="W308" i="12"/>
  <c r="W205" i="12"/>
  <c r="W26" i="12"/>
  <c r="S339" i="12"/>
  <c r="S275" i="12"/>
  <c r="S211" i="12"/>
  <c r="S147" i="12"/>
  <c r="W381" i="12"/>
  <c r="W217" i="12"/>
  <c r="S360" i="12"/>
  <c r="S257" i="12"/>
  <c r="S172" i="12"/>
  <c r="O400" i="12"/>
  <c r="O336" i="12"/>
  <c r="O272" i="12"/>
  <c r="O208" i="12"/>
  <c r="O144" i="12"/>
  <c r="O80" i="12"/>
  <c r="W337" i="12"/>
  <c r="W176" i="12"/>
  <c r="S341" i="12"/>
  <c r="S245" i="12"/>
  <c r="S160" i="12"/>
  <c r="O399" i="12"/>
  <c r="O335" i="12"/>
  <c r="O271" i="12"/>
  <c r="W370" i="12"/>
  <c r="W208" i="12"/>
  <c r="S350" i="12"/>
  <c r="S252" i="12"/>
  <c r="S166" i="12"/>
  <c r="O404" i="12"/>
  <c r="O340" i="12"/>
  <c r="O276" i="12"/>
  <c r="O212" i="12"/>
  <c r="AP260" i="12"/>
  <c r="AH111" i="12"/>
  <c r="AH145" i="12"/>
  <c r="AH214" i="12"/>
  <c r="AE286" i="12"/>
  <c r="AE364" i="12"/>
  <c r="AE339" i="12"/>
  <c r="AE338" i="12"/>
  <c r="AE353" i="12"/>
  <c r="W399" i="12"/>
  <c r="W23" i="12"/>
  <c r="W230" i="12"/>
  <c r="W307" i="12"/>
  <c r="S355" i="12"/>
  <c r="S396" i="12"/>
  <c r="S127" i="12"/>
  <c r="W146" i="12"/>
  <c r="AE344" i="12"/>
  <c r="W180" i="12"/>
  <c r="S267" i="12"/>
  <c r="AE312" i="12"/>
  <c r="W156" i="12"/>
  <c r="S225" i="12"/>
  <c r="O376" i="12"/>
  <c r="O248" i="12"/>
  <c r="O128" i="12"/>
  <c r="W380" i="12"/>
  <c r="W29" i="12"/>
  <c r="S234" i="12"/>
  <c r="S31" i="12"/>
  <c r="O319" i="12"/>
  <c r="W412" i="12"/>
  <c r="W145" i="12"/>
  <c r="S262" i="12"/>
  <c r="S145" i="12"/>
  <c r="O372" i="12"/>
  <c r="O300" i="12"/>
  <c r="O228" i="12"/>
  <c r="O156" i="12"/>
  <c r="O92" i="12"/>
  <c r="W322" i="12"/>
  <c r="S366" i="12"/>
  <c r="S210" i="12"/>
  <c r="W220" i="12"/>
  <c r="S297" i="12"/>
  <c r="S157" i="12"/>
  <c r="O362" i="12"/>
  <c r="O259" i="12"/>
  <c r="O174" i="12"/>
  <c r="O89" i="12"/>
  <c r="W312" i="12"/>
  <c r="S361" i="12"/>
  <c r="S206" i="12"/>
  <c r="O386" i="12"/>
  <c r="O283" i="12"/>
  <c r="O194" i="12"/>
  <c r="O109" i="12"/>
  <c r="W344" i="12"/>
  <c r="S382" i="12"/>
  <c r="S221" i="12"/>
  <c r="O397" i="12"/>
  <c r="O294" i="12"/>
  <c r="O203" i="12"/>
  <c r="O118" i="12"/>
  <c r="W336" i="12"/>
  <c r="S409" i="12"/>
  <c r="S237" i="12"/>
  <c r="W233" i="12"/>
  <c r="S308" i="12"/>
  <c r="S165" i="12"/>
  <c r="O342" i="12"/>
  <c r="O243" i="12"/>
  <c r="O158" i="12"/>
  <c r="O30" i="12"/>
  <c r="W201" i="12"/>
  <c r="S284" i="12"/>
  <c r="S146" i="12"/>
  <c r="O354" i="12"/>
  <c r="O253" i="12"/>
  <c r="AP239" i="12"/>
  <c r="AH92" i="12"/>
  <c r="AH136" i="12"/>
  <c r="AH203" i="12"/>
  <c r="AE230" i="12"/>
  <c r="AE356" i="12"/>
  <c r="AE331" i="12"/>
  <c r="AE330" i="12"/>
  <c r="AE345" i="12"/>
  <c r="W391" i="12"/>
  <c r="S407" i="12"/>
  <c r="W222" i="12"/>
  <c r="W299" i="12"/>
  <c r="S347" i="12"/>
  <c r="S385" i="12"/>
  <c r="AE368" i="12"/>
  <c r="W133" i="12"/>
  <c r="W397" i="12"/>
  <c r="W154" i="12"/>
  <c r="S259" i="12"/>
  <c r="AE144" i="12"/>
  <c r="W137" i="12"/>
  <c r="S214" i="12"/>
  <c r="O368" i="12"/>
  <c r="O240" i="12"/>
  <c r="O120" i="12"/>
  <c r="W317" i="12"/>
  <c r="S410" i="12"/>
  <c r="S224" i="12"/>
  <c r="S15" i="12"/>
  <c r="O311" i="12"/>
  <c r="W349" i="12"/>
  <c r="W24" i="12"/>
  <c r="S241" i="12"/>
  <c r="S134" i="12"/>
  <c r="O364" i="12"/>
  <c r="O292" i="12"/>
  <c r="O220" i="12"/>
  <c r="O148" i="12"/>
  <c r="O84" i="12"/>
  <c r="W285" i="12"/>
  <c r="S340" i="12"/>
  <c r="S194" i="12"/>
  <c r="W184" i="12"/>
  <c r="S276" i="12"/>
  <c r="S141" i="12"/>
  <c r="O349" i="12"/>
  <c r="O249" i="12"/>
  <c r="O163" i="12"/>
  <c r="O78" i="12"/>
  <c r="W281" i="12"/>
  <c r="S336" i="12"/>
  <c r="S189" i="12"/>
  <c r="O373" i="12"/>
  <c r="O270" i="12"/>
  <c r="O183" i="12"/>
  <c r="O98" i="12"/>
  <c r="W306" i="12"/>
  <c r="S356" i="12"/>
  <c r="S205" i="12"/>
  <c r="O385" i="12"/>
  <c r="O282" i="12"/>
  <c r="O193" i="12"/>
  <c r="O107" i="12"/>
  <c r="W305" i="12"/>
  <c r="S381" i="12"/>
  <c r="S218" i="12"/>
  <c r="W202" i="12"/>
  <c r="S288" i="12"/>
  <c r="S148" i="12"/>
  <c r="O330" i="12"/>
  <c r="O233" i="12"/>
  <c r="O147" i="12"/>
  <c r="O19" i="12"/>
  <c r="W164" i="12"/>
  <c r="S265" i="12"/>
  <c r="S130" i="12"/>
  <c r="O341" i="12"/>
  <c r="O242" i="12"/>
  <c r="O157" i="12"/>
  <c r="O29" i="12"/>
  <c r="O234" i="12"/>
  <c r="S370" i="12"/>
  <c r="O267" i="12"/>
  <c r="W260" i="12"/>
  <c r="J134" i="12"/>
  <c r="AP273" i="12"/>
  <c r="AL122" i="12"/>
  <c r="AL337" i="12"/>
  <c r="AL44" i="12"/>
  <c r="AE389" i="12"/>
  <c r="AE252" i="12"/>
  <c r="J150" i="12"/>
  <c r="AP252" i="12"/>
  <c r="AL101" i="12"/>
  <c r="AL297" i="12"/>
  <c r="AH43" i="12"/>
  <c r="AE381" i="12"/>
  <c r="AE244" i="12"/>
  <c r="AE259" i="12"/>
  <c r="AE258" i="12"/>
  <c r="AE265" i="12"/>
  <c r="W319" i="12"/>
  <c r="AE320" i="12"/>
  <c r="W150" i="12"/>
  <c r="W235" i="12"/>
  <c r="W392" i="12"/>
  <c r="S311" i="12"/>
  <c r="W338" i="12"/>
  <c r="S352" i="12"/>
  <c r="W360" i="12"/>
  <c r="S401" i="12"/>
  <c r="S203" i="12"/>
  <c r="W341" i="12"/>
  <c r="S330" i="12"/>
  <c r="S150" i="12"/>
  <c r="O320" i="12"/>
  <c r="O192" i="12"/>
  <c r="O96" i="12"/>
  <c r="W277" i="12"/>
  <c r="S329" i="12"/>
  <c r="S202" i="12"/>
  <c r="O383" i="12"/>
  <c r="O287" i="12"/>
  <c r="W309" i="12"/>
  <c r="S337" i="12"/>
  <c r="S220" i="12"/>
  <c r="S20" i="12"/>
  <c r="O348" i="12"/>
  <c r="O268" i="12"/>
  <c r="O196" i="12"/>
  <c r="O132" i="12"/>
  <c r="O28" i="12"/>
  <c r="W221" i="12"/>
  <c r="S300" i="12"/>
  <c r="W384" i="12"/>
  <c r="W21" i="12"/>
  <c r="S242" i="12"/>
  <c r="S26" i="12"/>
  <c r="O323" i="12"/>
  <c r="O227" i="12"/>
  <c r="O142" i="12"/>
  <c r="O25" i="12"/>
  <c r="W213" i="12"/>
  <c r="S296" i="12"/>
  <c r="S154" i="12"/>
  <c r="O347" i="12"/>
  <c r="O247" i="12"/>
  <c r="O162" i="12"/>
  <c r="O77" i="12"/>
  <c r="W242" i="12"/>
  <c r="S313" i="12"/>
  <c r="S169" i="12"/>
  <c r="O358" i="12"/>
  <c r="O257" i="12"/>
  <c r="O171" i="12"/>
  <c r="O86" i="12"/>
  <c r="W241" i="12"/>
  <c r="S332" i="12"/>
  <c r="W396" i="12"/>
  <c r="W138" i="12"/>
  <c r="S250" i="12"/>
  <c r="S19" i="12"/>
  <c r="O305" i="12"/>
  <c r="O211" i="12"/>
  <c r="O126" i="12"/>
  <c r="W362" i="12"/>
  <c r="S400" i="12"/>
  <c r="S232" i="12"/>
  <c r="S18" i="12"/>
  <c r="O315" i="12"/>
  <c r="O221" i="12"/>
  <c r="O135" i="12"/>
  <c r="O90" i="12"/>
  <c r="O299" i="12"/>
  <c r="O95" i="12"/>
  <c r="O338" i="12"/>
  <c r="O101" i="12"/>
  <c r="AL64" i="12"/>
  <c r="AH30" i="12"/>
  <c r="AH64" i="12"/>
  <c r="AH135" i="12"/>
  <c r="AE351" i="12"/>
  <c r="AE253" i="12"/>
  <c r="AE172" i="12"/>
  <c r="AE195" i="12"/>
  <c r="AE194" i="12"/>
  <c r="AE201" i="12"/>
  <c r="W255" i="12"/>
  <c r="W374" i="12"/>
  <c r="AE360" i="12"/>
  <c r="W179" i="12"/>
  <c r="W301" i="12"/>
  <c r="S255" i="12"/>
  <c r="W313" i="12"/>
  <c r="S342" i="12"/>
  <c r="W296" i="12"/>
  <c r="S380" i="12"/>
  <c r="S195" i="12"/>
  <c r="W320" i="12"/>
  <c r="S317" i="12"/>
  <c r="S140" i="12"/>
  <c r="O312" i="12"/>
  <c r="O184" i="12"/>
  <c r="O32" i="12"/>
  <c r="W256" i="12"/>
  <c r="S316" i="12"/>
  <c r="S181" i="12"/>
  <c r="O375" i="12"/>
  <c r="O263" i="12"/>
  <c r="W290" i="12"/>
  <c r="S324" i="12"/>
  <c r="S209" i="12"/>
  <c r="O412" i="12"/>
  <c r="O332" i="12"/>
  <c r="O260" i="12"/>
  <c r="O188" i="12"/>
  <c r="O124" i="12"/>
  <c r="O20" i="12"/>
  <c r="W189" i="12"/>
  <c r="S281" i="12"/>
  <c r="W348" i="12"/>
  <c r="S389" i="12"/>
  <c r="S226" i="12"/>
  <c r="O413" i="12"/>
  <c r="O310" i="12"/>
  <c r="O217" i="12"/>
  <c r="O131" i="12"/>
  <c r="O14" i="12"/>
  <c r="W181" i="12"/>
  <c r="S274" i="12"/>
  <c r="S137" i="12"/>
  <c r="O334" i="12"/>
  <c r="O237" i="12"/>
  <c r="O151" i="12"/>
  <c r="O34" i="12"/>
  <c r="W209" i="12"/>
  <c r="S293" i="12"/>
  <c r="S153" i="12"/>
  <c r="O346" i="12"/>
  <c r="O246" i="12"/>
  <c r="O161" i="12"/>
  <c r="O33" i="12"/>
  <c r="W204" i="12"/>
  <c r="S309" i="12"/>
  <c r="W368" i="12"/>
  <c r="S404" i="12"/>
  <c r="S233" i="12"/>
  <c r="O394" i="12"/>
  <c r="O291" i="12"/>
  <c r="O201" i="12"/>
  <c r="O115" i="12"/>
  <c r="W329" i="12"/>
  <c r="S372" i="12"/>
  <c r="S216" i="12"/>
  <c r="O405" i="12"/>
  <c r="O302" i="12"/>
  <c r="O210" i="12"/>
  <c r="O125" i="12"/>
  <c r="O91" i="12"/>
  <c r="O331" i="12"/>
  <c r="O123" i="12"/>
  <c r="O370" i="12"/>
  <c r="O127" i="12"/>
  <c r="AL56" i="12"/>
  <c r="AH22" i="12"/>
  <c r="AH56" i="12"/>
  <c r="AH125" i="12"/>
  <c r="AE335" i="12"/>
  <c r="AE245" i="12"/>
  <c r="AE164" i="12"/>
  <c r="AE179" i="12"/>
  <c r="AE186" i="12"/>
  <c r="AE193" i="12"/>
  <c r="W247" i="12"/>
  <c r="W366" i="12"/>
  <c r="AE296" i="12"/>
  <c r="W171" i="12"/>
  <c r="W289" i="12"/>
  <c r="S247" i="12"/>
  <c r="W249" i="12"/>
  <c r="S326" i="12"/>
  <c r="W282" i="12"/>
  <c r="S331" i="12"/>
  <c r="S179" i="12"/>
  <c r="W298" i="12"/>
  <c r="S305" i="12"/>
  <c r="S129" i="12"/>
  <c r="O304" i="12"/>
  <c r="O176" i="12"/>
  <c r="O24" i="12"/>
  <c r="W216" i="12"/>
  <c r="S304" i="12"/>
  <c r="S149" i="12"/>
  <c r="O367" i="12"/>
  <c r="AE216" i="12"/>
  <c r="W248" i="12"/>
  <c r="S312" i="12"/>
  <c r="S188" i="12"/>
  <c r="O396" i="12"/>
  <c r="O324" i="12"/>
  <c r="O252" i="12"/>
  <c r="O180" i="12"/>
  <c r="O116" i="12"/>
  <c r="AE152" i="12"/>
  <c r="W157" i="12"/>
  <c r="S261" i="12"/>
  <c r="W316" i="12"/>
  <c r="S365" i="12"/>
  <c r="S208" i="12"/>
  <c r="O401" i="12"/>
  <c r="O298" i="12"/>
  <c r="O206" i="12"/>
  <c r="O121" i="12"/>
  <c r="W409" i="12"/>
  <c r="W149" i="12"/>
  <c r="S258" i="12"/>
  <c r="S25" i="12"/>
  <c r="O322" i="12"/>
  <c r="O226" i="12"/>
  <c r="O141" i="12"/>
  <c r="O23" i="12"/>
  <c r="W178" i="12"/>
  <c r="S272" i="12"/>
  <c r="S136" i="12"/>
  <c r="O333" i="12"/>
  <c r="O235" i="12"/>
  <c r="O150" i="12"/>
  <c r="O22" i="12"/>
  <c r="W170" i="12"/>
  <c r="S289" i="12"/>
  <c r="W332" i="12"/>
  <c r="S378" i="12"/>
  <c r="S217" i="12"/>
  <c r="O381" i="12"/>
  <c r="O278" i="12"/>
  <c r="O190" i="12"/>
  <c r="O105" i="12"/>
  <c r="W293" i="12"/>
  <c r="S346" i="12"/>
  <c r="S197" i="12"/>
  <c r="O393" i="12"/>
  <c r="O290" i="12"/>
  <c r="O199" i="12"/>
  <c r="O114" i="12"/>
  <c r="O122" i="12"/>
  <c r="O365" i="12"/>
  <c r="O154" i="12"/>
  <c r="O403" i="12"/>
  <c r="O155" i="12"/>
  <c r="O409" i="12"/>
  <c r="O79" i="12"/>
  <c r="O314" i="12"/>
  <c r="O17" i="12"/>
  <c r="O345" i="12"/>
  <c r="O138" i="12"/>
  <c r="O389" i="12"/>
  <c r="O85" i="12"/>
  <c r="O325" i="12"/>
  <c r="O31" i="12"/>
  <c r="O326" i="12"/>
  <c r="O293" i="12"/>
  <c r="O223" i="12"/>
  <c r="O306" i="12"/>
  <c r="W369" i="12"/>
  <c r="O130" i="12"/>
  <c r="O398" i="12"/>
  <c r="W245" i="12"/>
  <c r="O195" i="12"/>
  <c r="S174" i="12"/>
  <c r="W413" i="12"/>
  <c r="W386" i="12"/>
  <c r="O236" i="12"/>
  <c r="S76" i="12"/>
  <c r="W188" i="12"/>
  <c r="S128" i="12"/>
  <c r="W297" i="12"/>
  <c r="O264" i="12"/>
  <c r="W177" i="12"/>
  <c r="S413" i="12"/>
  <c r="W236" i="12"/>
  <c r="S411" i="12"/>
  <c r="AE384" i="12"/>
  <c r="AE26" i="12"/>
  <c r="AE157" i="12"/>
  <c r="AP106" i="12"/>
  <c r="O241" i="12"/>
  <c r="O411" i="12"/>
  <c r="O328" i="12"/>
  <c r="W196" i="12"/>
  <c r="W193" i="12"/>
  <c r="W352" i="12"/>
  <c r="W19" i="12"/>
  <c r="W175" i="12"/>
  <c r="AE266" i="12"/>
  <c r="AE127" i="12"/>
  <c r="AL387" i="12"/>
  <c r="O153" i="12"/>
  <c r="W252" i="12"/>
  <c r="O380" i="12"/>
  <c r="W132" i="12"/>
  <c r="S307" i="12"/>
  <c r="W294" i="12"/>
  <c r="AP57" i="12"/>
  <c r="O229" i="12"/>
  <c r="O102" i="12"/>
  <c r="S158" i="12"/>
  <c r="O329" i="12"/>
  <c r="S132" i="12"/>
  <c r="O269" i="12"/>
  <c r="O361" i="12"/>
  <c r="O185" i="12"/>
  <c r="W354" i="12"/>
  <c r="O388" i="12"/>
  <c r="O391" i="12"/>
  <c r="O256" i="12"/>
  <c r="S344" i="12"/>
  <c r="S323" i="12"/>
  <c r="W210" i="12"/>
  <c r="W404" i="12"/>
  <c r="W302" i="12"/>
  <c r="AE18" i="12"/>
  <c r="W192" i="12"/>
  <c r="O261" i="12"/>
  <c r="S185" i="12"/>
  <c r="O198" i="12"/>
  <c r="S178" i="12"/>
  <c r="O197" i="12"/>
  <c r="O378" i="12"/>
  <c r="W356" i="12"/>
  <c r="O250" i="12"/>
  <c r="O275" i="12"/>
  <c r="O274" i="12"/>
  <c r="O301" i="12"/>
  <c r="O262" i="12"/>
  <c r="O146" i="12"/>
  <c r="O366" i="12"/>
  <c r="W130" i="12"/>
  <c r="O179" i="12"/>
  <c r="S184" i="12"/>
  <c r="S201" i="12"/>
  <c r="W405" i="12"/>
  <c r="O307" i="12"/>
  <c r="S333" i="12"/>
  <c r="S345" i="12"/>
  <c r="O230" i="12"/>
  <c r="S142" i="12"/>
  <c r="O170" i="12"/>
  <c r="S133" i="12"/>
  <c r="O166" i="12"/>
  <c r="O313" i="12"/>
  <c r="S282" i="12"/>
  <c r="O219" i="12"/>
  <c r="W292" i="12"/>
  <c r="O239" i="12"/>
  <c r="O207" i="12"/>
  <c r="O167" i="12"/>
  <c r="O379" i="12"/>
  <c r="W229" i="12"/>
  <c r="O222" i="12"/>
  <c r="S200" i="12"/>
  <c r="S253" i="12"/>
  <c r="O97" i="12"/>
  <c r="O321" i="12"/>
  <c r="W16" i="12"/>
  <c r="O173" i="12"/>
  <c r="W345" i="12"/>
  <c r="O238" i="12"/>
  <c r="S190" i="12"/>
  <c r="S228" i="12"/>
  <c r="O76" i="12"/>
  <c r="O244" i="12"/>
  <c r="S156" i="12"/>
  <c r="W330" i="12"/>
  <c r="S138" i="12"/>
  <c r="AE240" i="12"/>
  <c r="S196" i="12"/>
  <c r="O202" i="12"/>
  <c r="S27" i="12"/>
  <c r="O143" i="12"/>
  <c r="S21" i="12"/>
  <c r="O111" i="12"/>
  <c r="O245" i="12"/>
  <c r="S176" i="12"/>
  <c r="O191" i="12"/>
  <c r="W28" i="12"/>
  <c r="O213" i="12"/>
  <c r="O209" i="12"/>
  <c r="O177" i="12"/>
  <c r="O178" i="12"/>
  <c r="S30" i="12"/>
  <c r="W265" i="12"/>
  <c r="O254" i="12"/>
  <c r="S269" i="12"/>
  <c r="S270" i="12"/>
  <c r="O129" i="12"/>
  <c r="O371" i="12"/>
  <c r="W144" i="12"/>
  <c r="O205" i="12"/>
  <c r="S173" i="12"/>
  <c r="W376" i="12"/>
  <c r="O273" i="12"/>
  <c r="S260" i="12"/>
  <c r="S244" i="12"/>
  <c r="O100" i="12"/>
  <c r="O284" i="12"/>
  <c r="S177" i="12"/>
  <c r="AE184" i="12"/>
  <c r="S213" i="12"/>
  <c r="O16" i="12"/>
  <c r="O384" i="12"/>
  <c r="W361" i="12"/>
  <c r="W257" i="12"/>
  <c r="S183" i="12"/>
  <c r="W243" i="12"/>
  <c r="W183" i="12"/>
  <c r="AE402" i="12"/>
  <c r="AE135" i="12"/>
  <c r="AL398" i="12"/>
  <c r="O387" i="12"/>
  <c r="O172" i="12"/>
  <c r="O351" i="12"/>
  <c r="S246" i="12"/>
  <c r="W200" i="12"/>
  <c r="AE411" i="12"/>
  <c r="S322" i="12"/>
  <c r="S14" i="12"/>
  <c r="S168" i="12"/>
  <c r="O103" i="12"/>
  <c r="O169" i="12"/>
  <c r="S254" i="12"/>
  <c r="W17" i="12"/>
  <c r="W284" i="12"/>
  <c r="W165" i="12"/>
  <c r="AP71" i="12"/>
  <c r="S144" i="12"/>
  <c r="O175" i="12"/>
  <c r="O390" i="12"/>
  <c r="O113" i="12"/>
  <c r="O353" i="12"/>
  <c r="O81" i="12"/>
  <c r="O218" i="12"/>
  <c r="S126" i="12"/>
  <c r="O165" i="12"/>
  <c r="S248" i="12"/>
  <c r="O186" i="12"/>
  <c r="O181" i="12"/>
  <c r="O149" i="12"/>
  <c r="O189" i="12"/>
  <c r="S164" i="12"/>
  <c r="W394" i="12"/>
  <c r="O266" i="12"/>
  <c r="S328" i="12"/>
  <c r="S354" i="12"/>
  <c r="O139" i="12"/>
  <c r="O410" i="12"/>
  <c r="W273" i="12"/>
  <c r="O215" i="12"/>
  <c r="S222" i="12"/>
  <c r="O35" i="12"/>
  <c r="O285" i="12"/>
  <c r="S320" i="12"/>
  <c r="S321" i="12"/>
  <c r="O108" i="12"/>
  <c r="O308" i="12"/>
  <c r="S230" i="12"/>
  <c r="AE208" i="12"/>
  <c r="S266" i="12"/>
  <c r="O112" i="12"/>
  <c r="O392" i="12"/>
  <c r="S131" i="12"/>
  <c r="W385" i="12"/>
  <c r="S191" i="12"/>
  <c r="W363" i="12"/>
  <c r="W327" i="12"/>
  <c r="AE19" i="12"/>
  <c r="AP327" i="12"/>
  <c r="S388" i="12"/>
  <c r="W253" i="12"/>
  <c r="S386" i="12"/>
  <c r="O200" i="12"/>
  <c r="S405" i="12"/>
  <c r="AE281" i="12"/>
  <c r="S301" i="12"/>
  <c r="O281" i="12"/>
  <c r="O402" i="12"/>
  <c r="S325" i="12"/>
  <c r="W304" i="12"/>
  <c r="O119" i="12"/>
  <c r="S77" i="12"/>
  <c r="O204" i="12"/>
  <c r="W153" i="12"/>
  <c r="AE133" i="12"/>
  <c r="S29" i="12"/>
  <c r="O145" i="12"/>
  <c r="O357" i="12"/>
  <c r="O27" i="12"/>
  <c r="O318" i="12"/>
  <c r="O26" i="12"/>
  <c r="O187" i="12"/>
  <c r="S17" i="12"/>
  <c r="O134" i="12"/>
  <c r="S162" i="12"/>
  <c r="O15" i="12"/>
  <c r="W226" i="12"/>
  <c r="O18" i="12"/>
  <c r="O231" i="12"/>
  <c r="S180" i="12"/>
  <c r="O83" i="12"/>
  <c r="O317" i="12"/>
  <c r="S349" i="12"/>
  <c r="W76" i="12"/>
  <c r="O182" i="12"/>
  <c r="S22" i="12"/>
  <c r="W373" i="12"/>
  <c r="O258" i="12"/>
  <c r="S240" i="12"/>
  <c r="O99" i="12"/>
  <c r="O337" i="12"/>
  <c r="S338" i="12"/>
  <c r="S397" i="12"/>
  <c r="O140" i="12"/>
  <c r="O316" i="12"/>
  <c r="S273" i="12"/>
  <c r="O303" i="12"/>
  <c r="S290" i="12"/>
  <c r="O136" i="12"/>
  <c r="S161" i="12"/>
  <c r="S139" i="12"/>
  <c r="S278" i="12"/>
  <c r="S319" i="12"/>
  <c r="W371" i="12"/>
  <c r="AE25" i="12"/>
  <c r="AE267" i="12"/>
  <c r="AH31" i="12"/>
  <c r="AT302" i="12"/>
  <c r="AT369" i="12"/>
  <c r="AT26" i="12"/>
  <c r="AT90" i="12"/>
  <c r="AT154" i="12"/>
  <c r="AT218" i="12"/>
  <c r="AT282" i="12"/>
  <c r="AT346" i="12"/>
  <c r="AT410" i="12"/>
  <c r="AT19" i="12"/>
  <c r="AT83" i="12"/>
  <c r="AT147" i="12"/>
  <c r="AT211" i="12"/>
  <c r="AT275" i="12"/>
  <c r="AT339" i="12"/>
  <c r="AT403" i="12"/>
  <c r="AT60" i="12"/>
  <c r="AT124" i="12"/>
  <c r="AT188" i="12"/>
  <c r="AT252" i="12"/>
  <c r="AT316" i="12"/>
  <c r="AT380" i="12"/>
  <c r="AT53" i="12"/>
  <c r="AT125" i="12"/>
  <c r="AT205" i="12"/>
  <c r="AT285" i="12"/>
  <c r="AT389" i="12"/>
  <c r="AT102" i="12"/>
  <c r="AT230" i="12"/>
  <c r="AT347" i="12"/>
  <c r="AT411" i="12"/>
  <c r="AT68" i="12"/>
  <c r="AT132" i="12"/>
  <c r="AT196" i="12"/>
  <c r="AT260" i="12"/>
  <c r="AT324" i="12"/>
  <c r="AT388" i="12"/>
  <c r="AT61" i="12"/>
  <c r="AT133" i="12"/>
  <c r="AT213" i="12"/>
  <c r="AT309" i="12"/>
  <c r="AT397" i="12"/>
  <c r="AT110" i="12"/>
  <c r="AT238" i="12"/>
  <c r="AT158" i="12"/>
  <c r="AT286" i="12"/>
  <c r="AT166" i="12"/>
  <c r="AT294" i="12"/>
  <c r="AT174" i="12"/>
  <c r="AT366" i="12"/>
  <c r="AT310" i="12"/>
  <c r="AT374" i="12"/>
  <c r="AT62" i="12"/>
  <c r="AT126" i="12"/>
  <c r="AT190" i="12"/>
  <c r="AT254" i="12"/>
  <c r="AT318" i="12"/>
  <c r="AT382" i="12"/>
  <c r="F6" i="28"/>
  <c r="W187" i="28"/>
  <c r="W402" i="28"/>
  <c r="W405" i="28"/>
  <c r="W376" i="28"/>
  <c r="W375" i="28"/>
  <c r="W411" i="28"/>
  <c r="W347" i="28"/>
  <c r="W340" i="28"/>
  <c r="W324" i="28"/>
  <c r="W308" i="28"/>
  <c r="W276" i="28"/>
  <c r="W388" i="28"/>
  <c r="W368" i="28"/>
  <c r="W291" i="28"/>
  <c r="W282" i="28"/>
  <c r="W269" i="28"/>
  <c r="W302" i="28"/>
  <c r="W238" i="28"/>
  <c r="W208" i="28"/>
  <c r="W192" i="28"/>
  <c r="W176" i="28"/>
  <c r="W160" i="28"/>
  <c r="W259" i="28"/>
  <c r="W229" i="28"/>
  <c r="W274" i="28"/>
  <c r="W327" i="28"/>
  <c r="W237" i="28"/>
  <c r="W159" i="28"/>
  <c r="W243" i="28"/>
  <c r="W154" i="28"/>
  <c r="W266" i="28"/>
  <c r="W93" i="28"/>
  <c r="W72" i="28"/>
  <c r="W56" i="28"/>
  <c r="W173" i="28"/>
  <c r="W124" i="28"/>
  <c r="W203" i="28"/>
  <c r="W323" i="28"/>
  <c r="W130" i="28"/>
  <c r="W21" i="28"/>
  <c r="W94" i="28"/>
  <c r="W57" i="28"/>
  <c r="W69" i="28"/>
  <c r="W134" i="28"/>
  <c r="W71" i="28"/>
  <c r="W245" i="28"/>
  <c r="W27" i="28"/>
  <c r="W34" i="28"/>
  <c r="W18" i="28"/>
  <c r="W77" i="28"/>
  <c r="W28" i="28"/>
  <c r="W398" i="28"/>
  <c r="W401" i="28"/>
  <c r="W373" i="28"/>
  <c r="W374" i="28"/>
  <c r="W400" i="28"/>
  <c r="W343" i="28"/>
  <c r="W337" i="28"/>
  <c r="W321" i="28"/>
  <c r="W304" i="28"/>
  <c r="W272" i="28"/>
  <c r="W370" i="28"/>
  <c r="W354" i="28"/>
  <c r="W412" i="28"/>
  <c r="W281" i="28"/>
  <c r="W267" i="28"/>
  <c r="W301" i="28"/>
  <c r="W234" i="28"/>
  <c r="W206" i="28"/>
  <c r="W190" i="28"/>
  <c r="W174" i="28"/>
  <c r="W158" i="28"/>
  <c r="W310" i="28"/>
  <c r="W226" i="28"/>
  <c r="W263" i="28"/>
  <c r="W318" i="28"/>
  <c r="W224" i="28"/>
  <c r="W306" i="28"/>
  <c r="W193" i="28"/>
  <c r="W123" i="28"/>
  <c r="W241" i="28"/>
  <c r="W90" i="28"/>
  <c r="W70" i="28"/>
  <c r="W54" i="28"/>
  <c r="W155" i="28"/>
  <c r="W111" i="28"/>
  <c r="W179" i="28"/>
  <c r="W228" i="28"/>
  <c r="W118" i="28"/>
  <c r="W81" i="28"/>
  <c r="W65" i="28"/>
  <c r="W53" i="28"/>
  <c r="W279" i="28"/>
  <c r="W133" i="28"/>
  <c r="W233" i="28"/>
  <c r="W89" i="28"/>
  <c r="W19" i="28"/>
  <c r="W31" i="28"/>
  <c r="W113" i="28"/>
  <c r="W394" i="28"/>
  <c r="W397" i="28"/>
  <c r="W372" i="28"/>
  <c r="W371" i="28"/>
  <c r="W387" i="28"/>
  <c r="W365" i="28"/>
  <c r="W336" i="28"/>
  <c r="W320" i="28"/>
  <c r="W300" i="28"/>
  <c r="W268" i="28"/>
  <c r="W362" i="28"/>
  <c r="W348" i="28"/>
  <c r="W349" i="28"/>
  <c r="W360" i="28"/>
  <c r="W258" i="28"/>
  <c r="W257" i="28"/>
  <c r="W222" i="28"/>
  <c r="W204" i="28"/>
  <c r="W188" i="28"/>
  <c r="W172" i="28"/>
  <c r="W156" i="28"/>
  <c r="W294" i="28"/>
  <c r="W225" i="28"/>
  <c r="W262" i="28"/>
  <c r="W314" i="28"/>
  <c r="W223" i="28"/>
  <c r="W285" i="28"/>
  <c r="W177" i="28"/>
  <c r="W120" i="28"/>
  <c r="W240" i="28"/>
  <c r="W84" i="28"/>
  <c r="W68" i="28"/>
  <c r="W52" i="28"/>
  <c r="W153" i="28"/>
  <c r="W108" i="28"/>
  <c r="W131" i="28"/>
  <c r="W163" i="28"/>
  <c r="W117" i="28"/>
  <c r="W152" i="28"/>
  <c r="W220" i="28"/>
  <c r="W25" i="28"/>
  <c r="W236" i="28"/>
  <c r="W119" i="28"/>
  <c r="W232" i="28"/>
  <c r="W121" i="28"/>
  <c r="W55" i="28"/>
  <c r="W22" i="28"/>
  <c r="W116" i="28"/>
  <c r="W35" i="28"/>
  <c r="W390" i="28"/>
  <c r="W393" i="28"/>
  <c r="W408" i="28"/>
  <c r="W367" i="28"/>
  <c r="W366" i="28"/>
  <c r="W357" i="28"/>
  <c r="W333" i="28"/>
  <c r="W317" i="28"/>
  <c r="W296" i="28"/>
  <c r="W264" i="28"/>
  <c r="W353" i="28"/>
  <c r="W341" i="28"/>
  <c r="W326" i="28"/>
  <c r="W339" i="28"/>
  <c r="W352" i="28"/>
  <c r="W255" i="28"/>
  <c r="W218" i="28"/>
  <c r="W202" i="28"/>
  <c r="W186" i="28"/>
  <c r="W170" i="28"/>
  <c r="W369" i="28"/>
  <c r="W287" i="28"/>
  <c r="W221" i="28"/>
  <c r="W251" i="28"/>
  <c r="W235" i="28"/>
  <c r="W217" i="28"/>
  <c r="W231" i="28"/>
  <c r="W161" i="28"/>
  <c r="W107" i="28"/>
  <c r="W239" i="28"/>
  <c r="W82" i="28"/>
  <c r="W66" i="28"/>
  <c r="W322" i="28"/>
  <c r="W149" i="28"/>
  <c r="W95" i="28"/>
  <c r="W128" i="28"/>
  <c r="W151" i="28"/>
  <c r="W103" i="28"/>
  <c r="W144" i="28"/>
  <c r="W129" i="28"/>
  <c r="W24" i="28"/>
  <c r="W191" i="28"/>
  <c r="W114" i="28"/>
  <c r="W189" i="28"/>
  <c r="W26" i="28"/>
  <c r="W16" i="28"/>
  <c r="W386" i="28"/>
  <c r="W389" i="28"/>
  <c r="W407" i="28"/>
  <c r="W363" i="28"/>
  <c r="W364" i="28"/>
  <c r="W356" i="28"/>
  <c r="W332" i="28"/>
  <c r="W316" i="28"/>
  <c r="W292" i="28"/>
  <c r="W260" i="28"/>
  <c r="W338" i="28"/>
  <c r="W307" i="28"/>
  <c r="W311" i="28"/>
  <c r="W330" i="28"/>
  <c r="W344" i="28"/>
  <c r="W253" i="28"/>
  <c r="W216" i="28"/>
  <c r="W200" i="28"/>
  <c r="W184" i="28"/>
  <c r="W168" i="28"/>
  <c r="W289" i="28"/>
  <c r="W278" i="28"/>
  <c r="W383" i="28"/>
  <c r="W248" i="28"/>
  <c r="W185" i="28"/>
  <c r="W209" i="28"/>
  <c r="W181" i="28"/>
  <c r="W215" i="28"/>
  <c r="W104" i="28"/>
  <c r="W125" i="28"/>
  <c r="W80" i="28"/>
  <c r="W64" i="28"/>
  <c r="W277" i="28"/>
  <c r="W145" i="28"/>
  <c r="W92" i="28"/>
  <c r="W115" i="28"/>
  <c r="W146" i="28"/>
  <c r="W98" i="28"/>
  <c r="W136" i="28"/>
  <c r="W105" i="28"/>
  <c r="W15" i="28"/>
  <c r="W150" i="28"/>
  <c r="W102" i="28"/>
  <c r="W167" i="28"/>
  <c r="W29" i="28"/>
  <c r="W59" i="28"/>
  <c r="W51" i="28"/>
  <c r="W30" i="28"/>
  <c r="W75" i="28"/>
  <c r="W382" i="28"/>
  <c r="W385" i="28"/>
  <c r="W392" i="28"/>
  <c r="W359" i="28"/>
  <c r="W358" i="28"/>
  <c r="W396" i="28"/>
  <c r="W329" i="28"/>
  <c r="W313" i="28"/>
  <c r="W288" i="28"/>
  <c r="W256" i="28"/>
  <c r="W399" i="28"/>
  <c r="W303" i="28"/>
  <c r="W298" i="28"/>
  <c r="W315" i="28"/>
  <c r="W342" i="28"/>
  <c r="W250" i="28"/>
  <c r="W214" i="28"/>
  <c r="W198" i="28"/>
  <c r="W182" i="28"/>
  <c r="W166" i="28"/>
  <c r="W275" i="28"/>
  <c r="W265" i="28"/>
  <c r="W345" i="28"/>
  <c r="W379" i="28"/>
  <c r="W169" i="28"/>
  <c r="W201" i="28"/>
  <c r="W165" i="28"/>
  <c r="W211" i="28"/>
  <c r="W91" i="28"/>
  <c r="W122" i="28"/>
  <c r="W78" i="28"/>
  <c r="W62" i="28"/>
  <c r="W247" i="28"/>
  <c r="W141" i="28"/>
  <c r="W20" i="28"/>
  <c r="W112" i="28"/>
  <c r="W143" i="28"/>
  <c r="W86" i="28"/>
  <c r="W132" i="28"/>
  <c r="W97" i="28"/>
  <c r="W147" i="28"/>
  <c r="W101" i="28"/>
  <c r="W148" i="28"/>
  <c r="W50" i="28"/>
  <c r="W171" i="28"/>
  <c r="W23" i="28"/>
  <c r="W410" i="28"/>
  <c r="W413" i="28"/>
  <c r="W381" i="28"/>
  <c r="W391" i="28"/>
  <c r="W404" i="28"/>
  <c r="W355" i="28"/>
  <c r="W361" i="28"/>
  <c r="W328" i="28"/>
  <c r="W312" i="28"/>
  <c r="W284" i="28"/>
  <c r="W252" i="28"/>
  <c r="W395" i="28"/>
  <c r="W299" i="28"/>
  <c r="W297" i="28"/>
  <c r="W271" i="28"/>
  <c r="W334" i="28"/>
  <c r="W246" i="28"/>
  <c r="W212" i="28"/>
  <c r="W196" i="28"/>
  <c r="W180" i="28"/>
  <c r="W164" i="28"/>
  <c r="W273" i="28"/>
  <c r="W254" i="28"/>
  <c r="W305" i="28"/>
  <c r="W350" i="28"/>
  <c r="W286" i="28"/>
  <c r="W183" i="28"/>
  <c r="W331" i="28"/>
  <c r="W199" i="28"/>
  <c r="W88" i="28"/>
  <c r="W109" i="28"/>
  <c r="W76" i="28"/>
  <c r="W60" i="28"/>
  <c r="W213" i="28"/>
  <c r="W137" i="28"/>
  <c r="W249" i="28"/>
  <c r="W99" i="28"/>
  <c r="W138" i="28"/>
  <c r="W79" i="28"/>
  <c r="W126" i="28"/>
  <c r="W83" i="28"/>
  <c r="W219" i="28"/>
  <c r="W142" i="28"/>
  <c r="W87" i="28"/>
  <c r="W140" i="28"/>
  <c r="W205" i="28"/>
  <c r="W110" i="28"/>
  <c r="W33" i="28"/>
  <c r="W61" i="28"/>
  <c r="W227" i="28"/>
  <c r="W406" i="28"/>
  <c r="W409" i="28"/>
  <c r="W377" i="28"/>
  <c r="W378" i="28"/>
  <c r="W380" i="28"/>
  <c r="W351" i="28"/>
  <c r="W346" i="28"/>
  <c r="W325" i="28"/>
  <c r="W309" i="28"/>
  <c r="W280" i="28"/>
  <c r="W403" i="28"/>
  <c r="W384" i="28"/>
  <c r="W283" i="28"/>
  <c r="W210" i="28"/>
  <c r="W178" i="28"/>
  <c r="W162" i="28"/>
  <c r="W261" i="28"/>
  <c r="W230" i="28"/>
  <c r="W290" i="28"/>
  <c r="W335" i="28"/>
  <c r="W244" i="28"/>
  <c r="W175" i="28"/>
  <c r="W293" i="28"/>
  <c r="W195" i="28"/>
  <c r="W17" i="28"/>
  <c r="W74" i="28"/>
  <c r="W58" i="28"/>
  <c r="W197" i="28"/>
  <c r="W127" i="28"/>
  <c r="W207" i="28"/>
  <c r="W96" i="28"/>
  <c r="W319" i="28"/>
  <c r="W157" i="28"/>
  <c r="W73" i="28"/>
  <c r="W242" i="28"/>
  <c r="W139" i="28"/>
  <c r="W194" i="28"/>
  <c r="W85" i="28"/>
  <c r="W106" i="28"/>
  <c r="W135" i="28"/>
  <c r="W63" i="28"/>
  <c r="W295" i="28"/>
  <c r="W100" i="28"/>
  <c r="W270" i="28"/>
  <c r="W67" i="28"/>
  <c r="W32" i="28"/>
  <c r="W37" i="28"/>
  <c r="W48" i="28"/>
  <c r="W36" i="28"/>
  <c r="W43" i="28"/>
  <c r="W38" i="28"/>
  <c r="W41" i="28"/>
  <c r="W39" i="28"/>
  <c r="W42" i="28"/>
  <c r="W44" i="28"/>
  <c r="W47" i="28"/>
  <c r="W40" i="28"/>
  <c r="W46" i="28"/>
  <c r="W49" i="28"/>
  <c r="W45" i="28"/>
  <c r="AT349" i="12"/>
  <c r="AT413" i="12"/>
  <c r="AT70" i="12"/>
  <c r="AT134" i="12"/>
  <c r="AT198" i="12"/>
  <c r="AT262" i="12"/>
  <c r="AT326" i="12"/>
  <c r="AT390" i="12"/>
  <c r="AT165" i="12"/>
  <c r="AT229" i="12"/>
  <c r="AT293" i="12"/>
  <c r="AT357" i="12"/>
  <c r="AT14" i="12"/>
  <c r="AT78" i="12"/>
  <c r="AT142" i="12"/>
  <c r="AT206" i="12"/>
  <c r="AT270" i="12"/>
  <c r="AT334" i="12"/>
  <c r="AT398" i="12"/>
  <c r="AT45" i="12"/>
  <c r="AT109" i="12"/>
  <c r="AT173" i="12"/>
  <c r="AT237" i="12"/>
  <c r="AT301" i="12"/>
  <c r="AT365" i="12"/>
  <c r="AT22" i="12"/>
  <c r="AT86" i="12"/>
  <c r="AT150" i="12"/>
  <c r="AT214" i="12"/>
  <c r="AT278" i="12"/>
  <c r="AT342" i="12"/>
  <c r="AT406" i="12"/>
  <c r="B38" i="28"/>
  <c r="C37" i="28"/>
  <c r="AD8" i="12"/>
  <c r="AD21" i="12" s="1"/>
  <c r="V8" i="12"/>
  <c r="V14" i="12" s="1"/>
  <c r="R8" i="12"/>
  <c r="R14" i="12" s="1"/>
  <c r="AA413" i="28" l="1"/>
  <c r="AA409" i="28"/>
  <c r="AA405" i="28"/>
  <c r="AA401" i="28"/>
  <c r="AA397" i="28"/>
  <c r="AA393" i="28"/>
  <c r="AA389" i="28"/>
  <c r="AA385" i="28"/>
  <c r="AA381" i="28"/>
  <c r="AA377" i="28"/>
  <c r="AA373" i="28"/>
  <c r="AA369" i="28"/>
  <c r="AA365" i="28"/>
  <c r="AA361" i="28"/>
  <c r="AA357" i="28"/>
  <c r="AA353" i="28"/>
  <c r="AA349" i="28"/>
  <c r="AA345" i="28"/>
  <c r="AA341" i="28"/>
  <c r="AA337" i="28"/>
  <c r="AA333" i="28"/>
  <c r="AA329" i="28"/>
  <c r="AA325" i="28"/>
  <c r="AA321" i="28"/>
  <c r="AA317" i="28"/>
  <c r="AA313" i="28"/>
  <c r="AA309" i="28"/>
  <c r="AA305" i="28"/>
  <c r="AA301" i="28"/>
  <c r="AA297" i="28"/>
  <c r="AA293" i="28"/>
  <c r="AA289" i="28"/>
  <c r="AA285" i="28"/>
  <c r="AA281" i="28"/>
  <c r="AA277" i="28"/>
  <c r="AA273" i="28"/>
  <c r="AA269" i="28"/>
  <c r="AA265" i="28"/>
  <c r="AA261" i="28"/>
  <c r="AA257" i="28"/>
  <c r="AA253" i="28"/>
  <c r="AA249" i="28"/>
  <c r="AA245" i="28"/>
  <c r="AA241" i="28"/>
  <c r="AA237" i="28"/>
  <c r="AA233" i="28"/>
  <c r="AA229" i="28"/>
  <c r="AA225" i="28"/>
  <c r="AA221" i="28"/>
  <c r="AA217" i="28"/>
  <c r="AA213" i="28"/>
  <c r="AA209" i="28"/>
  <c r="AA205" i="28"/>
  <c r="AA201" i="28"/>
  <c r="AA197" i="28"/>
  <c r="AA193" i="28"/>
  <c r="AA189" i="28"/>
  <c r="AA185" i="28"/>
  <c r="AA181" i="28"/>
  <c r="AA177" i="28"/>
  <c r="AA173" i="28"/>
  <c r="AA169" i="28"/>
  <c r="AA165" i="28"/>
  <c r="AA161" i="28"/>
  <c r="AA157" i="28"/>
  <c r="AA153" i="28"/>
  <c r="AA149" i="28"/>
  <c r="AA145" i="28"/>
  <c r="AA141" i="28"/>
  <c r="AA137" i="28"/>
  <c r="AA133" i="28"/>
  <c r="AA129" i="28"/>
  <c r="AA125" i="28"/>
  <c r="AA121" i="28"/>
  <c r="AA117" i="28"/>
  <c r="AA113" i="28"/>
  <c r="AA109" i="28"/>
  <c r="AA105" i="28"/>
  <c r="AA101" i="28"/>
  <c r="AA97" i="28"/>
  <c r="AA93" i="28"/>
  <c r="AA89" i="28"/>
  <c r="AA85" i="28"/>
  <c r="AA81" i="28"/>
  <c r="AA77" i="28"/>
  <c r="AA408" i="28"/>
  <c r="AA399" i="28"/>
  <c r="AA390" i="28"/>
  <c r="AA376" i="28"/>
  <c r="AA367" i="28"/>
  <c r="AA358" i="28"/>
  <c r="AA344" i="28"/>
  <c r="AA335" i="28"/>
  <c r="AA326" i="28"/>
  <c r="AA312" i="28"/>
  <c r="AA303" i="28"/>
  <c r="AA294" i="28"/>
  <c r="AA280" i="28"/>
  <c r="AA271" i="28"/>
  <c r="AA262" i="28"/>
  <c r="AA248" i="28"/>
  <c r="AA239" i="28"/>
  <c r="AA230" i="28"/>
  <c r="AA216" i="28"/>
  <c r="AA207" i="28"/>
  <c r="AA198" i="28"/>
  <c r="AA184" i="28"/>
  <c r="AA175" i="28"/>
  <c r="AA166" i="28"/>
  <c r="AA152" i="28"/>
  <c r="AA143" i="28"/>
  <c r="AA134" i="28"/>
  <c r="AA120" i="28"/>
  <c r="AA111" i="28"/>
  <c r="AA102" i="28"/>
  <c r="AA88" i="28"/>
  <c r="AA79" i="28"/>
  <c r="AA412" i="28"/>
  <c r="AA403" i="28"/>
  <c r="AA394" i="28"/>
  <c r="AA380" i="28"/>
  <c r="AA371" i="28"/>
  <c r="AA362" i="28"/>
  <c r="AA348" i="28"/>
  <c r="AA339" i="28"/>
  <c r="AA330" i="28"/>
  <c r="AA316" i="28"/>
  <c r="AA307" i="28"/>
  <c r="AA298" i="28"/>
  <c r="AA284" i="28"/>
  <c r="AA275" i="28"/>
  <c r="AA266" i="28"/>
  <c r="AA252" i="28"/>
  <c r="AA243" i="28"/>
  <c r="AA234" i="28"/>
  <c r="AA220" i="28"/>
  <c r="AA211" i="28"/>
  <c r="AA202" i="28"/>
  <c r="AA188" i="28"/>
  <c r="AA179" i="28"/>
  <c r="AA170" i="28"/>
  <c r="AA156" i="28"/>
  <c r="AA147" i="28"/>
  <c r="AA138" i="28"/>
  <c r="AA124" i="28"/>
  <c r="AA115" i="28"/>
  <c r="AA106" i="28"/>
  <c r="AA92" i="28"/>
  <c r="AA83" i="28"/>
  <c r="AA74" i="28"/>
  <c r="AA70" i="28"/>
  <c r="AA66" i="28"/>
  <c r="AA62" i="28"/>
  <c r="AA58" i="28"/>
  <c r="AA54" i="28"/>
  <c r="AA50" i="28"/>
  <c r="AA46" i="28"/>
  <c r="AA42" i="28"/>
  <c r="AA38" i="28"/>
  <c r="AA34" i="28"/>
  <c r="AA30" i="28"/>
  <c r="AA26" i="28"/>
  <c r="AA22" i="28"/>
  <c r="AA18" i="28"/>
  <c r="AA14" i="28"/>
  <c r="AA407" i="28"/>
  <c r="AA398" i="28"/>
  <c r="AA384" i="28"/>
  <c r="AA375" i="28"/>
  <c r="AA366" i="28"/>
  <c r="AA352" i="28"/>
  <c r="AA343" i="28"/>
  <c r="AA334" i="28"/>
  <c r="AA320" i="28"/>
  <c r="AA311" i="28"/>
  <c r="AA302" i="28"/>
  <c r="AA288" i="28"/>
  <c r="AA279" i="28"/>
  <c r="AA270" i="28"/>
  <c r="AA256" i="28"/>
  <c r="AA247" i="28"/>
  <c r="AA238" i="28"/>
  <c r="AA224" i="28"/>
  <c r="AA215" i="28"/>
  <c r="AA206" i="28"/>
  <c r="AA411" i="28"/>
  <c r="AA402" i="28"/>
  <c r="AA388" i="28"/>
  <c r="AA379" i="28"/>
  <c r="AA370" i="28"/>
  <c r="AA356" i="28"/>
  <c r="AA347" i="28"/>
  <c r="AA338" i="28"/>
  <c r="AA324" i="28"/>
  <c r="AA315" i="28"/>
  <c r="AA306" i="28"/>
  <c r="AA292" i="28"/>
  <c r="AA283" i="28"/>
  <c r="AA274" i="28"/>
  <c r="AA260" i="28"/>
  <c r="AA251" i="28"/>
  <c r="AA242" i="28"/>
  <c r="AA228" i="28"/>
  <c r="AA219" i="28"/>
  <c r="AA210" i="28"/>
  <c r="AA196" i="28"/>
  <c r="AA406" i="28"/>
  <c r="AA400" i="28"/>
  <c r="AA383" i="28"/>
  <c r="AA354" i="28"/>
  <c r="AA342" i="28"/>
  <c r="AA336" i="28"/>
  <c r="AA319" i="28"/>
  <c r="AA290" i="28"/>
  <c r="AA278" i="28"/>
  <c r="AA272" i="28"/>
  <c r="AA255" i="28"/>
  <c r="AA226" i="28"/>
  <c r="AA214" i="28"/>
  <c r="AA208" i="28"/>
  <c r="AA176" i="28"/>
  <c r="AA171" i="28"/>
  <c r="AA140" i="28"/>
  <c r="AA135" i="28"/>
  <c r="AA130" i="28"/>
  <c r="AA104" i="28"/>
  <c r="AA99" i="28"/>
  <c r="AA84" i="28"/>
  <c r="AA69" i="28"/>
  <c r="AA60" i="28"/>
  <c r="AA51" i="28"/>
  <c r="AA37" i="28"/>
  <c r="AA28" i="28"/>
  <c r="AA19" i="28"/>
  <c r="AA254" i="28"/>
  <c r="AA139" i="28"/>
  <c r="AA103" i="28"/>
  <c r="AA68" i="28"/>
  <c r="AA45" i="28"/>
  <c r="AA386" i="28"/>
  <c r="AA304" i="28"/>
  <c r="AA246" i="28"/>
  <c r="AA107" i="28"/>
  <c r="AA53" i="28"/>
  <c r="AA332" i="28"/>
  <c r="AA268" i="28"/>
  <c r="AA204" i="28"/>
  <c r="AA183" i="28"/>
  <c r="AA158" i="28"/>
  <c r="AA364" i="28"/>
  <c r="AA359" i="28"/>
  <c r="AA300" i="28"/>
  <c r="AA295" i="28"/>
  <c r="AA236" i="28"/>
  <c r="AA231" i="28"/>
  <c r="AA191" i="28"/>
  <c r="AA186" i="28"/>
  <c r="AA160" i="28"/>
  <c r="AA155" i="28"/>
  <c r="AA150" i="28"/>
  <c r="AA119" i="28"/>
  <c r="AA114" i="28"/>
  <c r="AA94" i="28"/>
  <c r="AA78" i="28"/>
  <c r="AA73" i="28"/>
  <c r="AA64" i="28"/>
  <c r="AA55" i="28"/>
  <c r="AA41" i="28"/>
  <c r="AA32" i="28"/>
  <c r="AA23" i="28"/>
  <c r="AA387" i="28"/>
  <c r="AA382" i="28"/>
  <c r="AA323" i="28"/>
  <c r="AA318" i="28"/>
  <c r="AA259" i="28"/>
  <c r="AA195" i="28"/>
  <c r="AA180" i="28"/>
  <c r="AA164" i="28"/>
  <c r="AA144" i="28"/>
  <c r="AA108" i="28"/>
  <c r="AA98" i="28"/>
  <c r="AA59" i="28"/>
  <c r="AA36" i="28"/>
  <c r="AA27" i="28"/>
  <c r="AA374" i="28"/>
  <c r="AA310" i="28"/>
  <c r="AA258" i="28"/>
  <c r="AA194" i="28"/>
  <c r="AA163" i="28"/>
  <c r="AA132" i="28"/>
  <c r="AA396" i="28"/>
  <c r="AA327" i="28"/>
  <c r="AA263" i="28"/>
  <c r="AA199" i="28"/>
  <c r="AA410" i="28"/>
  <c r="AA404" i="28"/>
  <c r="AA392" i="28"/>
  <c r="AA363" i="28"/>
  <c r="AA346" i="28"/>
  <c r="AA340" i="28"/>
  <c r="AA328" i="28"/>
  <c r="AA299" i="28"/>
  <c r="AA282" i="28"/>
  <c r="AA276" i="28"/>
  <c r="AA264" i="28"/>
  <c r="AA235" i="28"/>
  <c r="AA218" i="28"/>
  <c r="AA212" i="28"/>
  <c r="AA200" i="28"/>
  <c r="AA190" i="28"/>
  <c r="AA174" i="28"/>
  <c r="AA159" i="28"/>
  <c r="AA154" i="28"/>
  <c r="AA128" i="28"/>
  <c r="AA123" i="28"/>
  <c r="AA118" i="28"/>
  <c r="AA87" i="28"/>
  <c r="AA82" i="28"/>
  <c r="AA72" i="28"/>
  <c r="AA63" i="28"/>
  <c r="AA49" i="28"/>
  <c r="AA40" i="28"/>
  <c r="AA31" i="28"/>
  <c r="AA17" i="28"/>
  <c r="AA368" i="28"/>
  <c r="AA351" i="28"/>
  <c r="AA322" i="28"/>
  <c r="AA287" i="28"/>
  <c r="AA240" i="28"/>
  <c r="AA223" i="28"/>
  <c r="AA168" i="28"/>
  <c r="AA148" i="28"/>
  <c r="AA112" i="28"/>
  <c r="AA76" i="28"/>
  <c r="AA67" i="28"/>
  <c r="AA44" i="28"/>
  <c r="AA35" i="28"/>
  <c r="AA21" i="28"/>
  <c r="AA391" i="28"/>
  <c r="AA178" i="28"/>
  <c r="AA360" i="28"/>
  <c r="AA331" i="28"/>
  <c r="AA250" i="28"/>
  <c r="AA222" i="28"/>
  <c r="AA192" i="28"/>
  <c r="AA91" i="28"/>
  <c r="AA65" i="28"/>
  <c r="AA47" i="28"/>
  <c r="AA116" i="28"/>
  <c r="AA57" i="28"/>
  <c r="AA162" i="28"/>
  <c r="AA350" i="28"/>
  <c r="AA127" i="28"/>
  <c r="AA56" i="28"/>
  <c r="AA167" i="28"/>
  <c r="AA43" i="28"/>
  <c r="AA126" i="28"/>
  <c r="AA244" i="28"/>
  <c r="AA86" i="28"/>
  <c r="AA308" i="28"/>
  <c r="AA136" i="28"/>
  <c r="AA110" i="28"/>
  <c r="AA96" i="28"/>
  <c r="AA71" i="28"/>
  <c r="AA52" i="28"/>
  <c r="AA33" i="28"/>
  <c r="AA15" i="28"/>
  <c r="AA142" i="28"/>
  <c r="AA39" i="28"/>
  <c r="AA122" i="28"/>
  <c r="AA291" i="28"/>
  <c r="AA182" i="28"/>
  <c r="AA75" i="28"/>
  <c r="AA61" i="28"/>
  <c r="AA296" i="28"/>
  <c r="AA267" i="28"/>
  <c r="AA187" i="28"/>
  <c r="AA151" i="28"/>
  <c r="AA395" i="28"/>
  <c r="AA314" i="28"/>
  <c r="AA286" i="28"/>
  <c r="AA227" i="28"/>
  <c r="AA90" i="28"/>
  <c r="AA20" i="28"/>
  <c r="AA372" i="28"/>
  <c r="AA95" i="28"/>
  <c r="AA25" i="28"/>
  <c r="AA232" i="28"/>
  <c r="AA203" i="28"/>
  <c r="AA100" i="28"/>
  <c r="AA146" i="28"/>
  <c r="AA24" i="28"/>
  <c r="AA80" i="28"/>
  <c r="AA172" i="28"/>
  <c r="AA355" i="28"/>
  <c r="AA48" i="28"/>
  <c r="AA131" i="28"/>
  <c r="AA378" i="28"/>
  <c r="AA29" i="28"/>
  <c r="AA16" i="28"/>
  <c r="J20" i="28"/>
  <c r="J28" i="28"/>
  <c r="J36" i="28"/>
  <c r="J44" i="28"/>
  <c r="J52" i="28"/>
  <c r="J60" i="28"/>
  <c r="J68" i="28"/>
  <c r="J76" i="28"/>
  <c r="J84" i="28"/>
  <c r="J92" i="28"/>
  <c r="J100" i="28"/>
  <c r="J108" i="28"/>
  <c r="J116" i="28"/>
  <c r="J124" i="28"/>
  <c r="J132" i="28"/>
  <c r="J140" i="28"/>
  <c r="J148" i="28"/>
  <c r="J156" i="28"/>
  <c r="J164" i="28"/>
  <c r="J172" i="28"/>
  <c r="J180" i="28"/>
  <c r="J188" i="28"/>
  <c r="J196" i="28"/>
  <c r="J204" i="28"/>
  <c r="J212" i="28"/>
  <c r="J220" i="28"/>
  <c r="J228" i="28"/>
  <c r="J236" i="28"/>
  <c r="J244" i="28"/>
  <c r="J252" i="28"/>
  <c r="J260" i="28"/>
  <c r="J268" i="28"/>
  <c r="J276" i="28"/>
  <c r="J284" i="28"/>
  <c r="J292" i="28"/>
  <c r="J300" i="28"/>
  <c r="J308" i="28"/>
  <c r="J316" i="28"/>
  <c r="J324" i="28"/>
  <c r="J332" i="28"/>
  <c r="J340" i="28"/>
  <c r="J348" i="28"/>
  <c r="J356" i="28"/>
  <c r="J364" i="28"/>
  <c r="J372" i="28"/>
  <c r="J380" i="28"/>
  <c r="J388" i="28"/>
  <c r="J396" i="28"/>
  <c r="J404" i="28"/>
  <c r="J412" i="28"/>
  <c r="J21" i="28"/>
  <c r="J29" i="28"/>
  <c r="J37" i="28"/>
  <c r="J45" i="28"/>
  <c r="J53" i="28"/>
  <c r="J61" i="28"/>
  <c r="J69" i="28"/>
  <c r="J77" i="28"/>
  <c r="J85" i="28"/>
  <c r="J93" i="28"/>
  <c r="J101" i="28"/>
  <c r="J109" i="28"/>
  <c r="J117" i="28"/>
  <c r="J125" i="28"/>
  <c r="J133" i="28"/>
  <c r="J141" i="28"/>
  <c r="J149" i="28"/>
  <c r="J157" i="28"/>
  <c r="J165" i="28"/>
  <c r="J173" i="28"/>
  <c r="J181" i="28"/>
  <c r="J189" i="28"/>
  <c r="J197" i="28"/>
  <c r="J205" i="28"/>
  <c r="J213" i="28"/>
  <c r="J221" i="28"/>
  <c r="J229" i="28"/>
  <c r="J237" i="28"/>
  <c r="J245" i="28"/>
  <c r="J253" i="28"/>
  <c r="J261" i="28"/>
  <c r="J269" i="28"/>
  <c r="J277" i="28"/>
  <c r="J285" i="28"/>
  <c r="J293" i="28"/>
  <c r="J301" i="28"/>
  <c r="J309" i="28"/>
  <c r="J317" i="28"/>
  <c r="J325" i="28"/>
  <c r="J333" i="28"/>
  <c r="J341" i="28"/>
  <c r="J349" i="28"/>
  <c r="J357" i="28"/>
  <c r="J365" i="28"/>
  <c r="J373" i="28"/>
  <c r="J381" i="28"/>
  <c r="J389" i="28"/>
  <c r="J397" i="28"/>
  <c r="J405" i="28"/>
  <c r="J413" i="28"/>
  <c r="J22" i="28"/>
  <c r="J30" i="28"/>
  <c r="J38" i="28"/>
  <c r="J46" i="28"/>
  <c r="J54" i="28"/>
  <c r="J62" i="28"/>
  <c r="J70" i="28"/>
  <c r="J78" i="28"/>
  <c r="J86" i="28"/>
  <c r="J94" i="28"/>
  <c r="J102" i="28"/>
  <c r="J110" i="28"/>
  <c r="J118" i="28"/>
  <c r="J126" i="28"/>
  <c r="J134" i="28"/>
  <c r="J142" i="28"/>
  <c r="J150" i="28"/>
  <c r="J158" i="28"/>
  <c r="J166" i="28"/>
  <c r="J174" i="28"/>
  <c r="J182" i="28"/>
  <c r="J190" i="28"/>
  <c r="J198" i="28"/>
  <c r="J206" i="28"/>
  <c r="J214" i="28"/>
  <c r="J222" i="28"/>
  <c r="J230" i="28"/>
  <c r="J238" i="28"/>
  <c r="J246" i="28"/>
  <c r="J254" i="28"/>
  <c r="J262" i="28"/>
  <c r="J270" i="28"/>
  <c r="J278" i="28"/>
  <c r="J286" i="28"/>
  <c r="J294" i="28"/>
  <c r="J302" i="28"/>
  <c r="J310" i="28"/>
  <c r="J318" i="28"/>
  <c r="J326" i="28"/>
  <c r="J334" i="28"/>
  <c r="J342" i="28"/>
  <c r="J350" i="28"/>
  <c r="J358" i="28"/>
  <c r="J366" i="28"/>
  <c r="J374" i="28"/>
  <c r="J382" i="28"/>
  <c r="J390" i="28"/>
  <c r="J398" i="28"/>
  <c r="J406" i="28"/>
  <c r="J14" i="28"/>
  <c r="J15" i="28"/>
  <c r="J26" i="28"/>
  <c r="J40" i="28"/>
  <c r="J51" i="28"/>
  <c r="J65" i="28"/>
  <c r="J79" i="28"/>
  <c r="J90" i="28"/>
  <c r="J104" i="28"/>
  <c r="J115" i="28"/>
  <c r="J129" i="28"/>
  <c r="J143" i="28"/>
  <c r="J154" i="28"/>
  <c r="J168" i="28"/>
  <c r="J179" i="28"/>
  <c r="J193" i="28"/>
  <c r="J207" i="28"/>
  <c r="J218" i="28"/>
  <c r="J232" i="28"/>
  <c r="J243" i="28"/>
  <c r="J257" i="28"/>
  <c r="J271" i="28"/>
  <c r="J282" i="28"/>
  <c r="J296" i="28"/>
  <c r="J307" i="28"/>
  <c r="J321" i="28"/>
  <c r="J335" i="28"/>
  <c r="J346" i="28"/>
  <c r="J360" i="28"/>
  <c r="J371" i="28"/>
  <c r="J385" i="28"/>
  <c r="J399" i="28"/>
  <c r="J410" i="28"/>
  <c r="J16" i="28"/>
  <c r="J27" i="28"/>
  <c r="J41" i="28"/>
  <c r="J55" i="28"/>
  <c r="J66" i="28"/>
  <c r="J80" i="28"/>
  <c r="J91" i="28"/>
  <c r="J105" i="28"/>
  <c r="J119" i="28"/>
  <c r="J130" i="28"/>
  <c r="J144" i="28"/>
  <c r="J155" i="28"/>
  <c r="J169" i="28"/>
  <c r="J183" i="28"/>
  <c r="J194" i="28"/>
  <c r="J208" i="28"/>
  <c r="J219" i="28"/>
  <c r="J233" i="28"/>
  <c r="J247" i="28"/>
  <c r="J258" i="28"/>
  <c r="J272" i="28"/>
  <c r="J283" i="28"/>
  <c r="J297" i="28"/>
  <c r="J311" i="28"/>
  <c r="J322" i="28"/>
  <c r="J336" i="28"/>
  <c r="J347" i="28"/>
  <c r="J361" i="28"/>
  <c r="J375" i="28"/>
  <c r="J386" i="28"/>
  <c r="J400" i="28"/>
  <c r="J411" i="28"/>
  <c r="J17" i="28"/>
  <c r="J31" i="28"/>
  <c r="J42" i="28"/>
  <c r="J56" i="28"/>
  <c r="J67" i="28"/>
  <c r="J81" i="28"/>
  <c r="J95" i="28"/>
  <c r="J106" i="28"/>
  <c r="J120" i="28"/>
  <c r="J131" i="28"/>
  <c r="J145" i="28"/>
  <c r="J159" i="28"/>
  <c r="J170" i="28"/>
  <c r="J184" i="28"/>
  <c r="J195" i="28"/>
  <c r="J209" i="28"/>
  <c r="J223" i="28"/>
  <c r="J234" i="28"/>
  <c r="J248" i="28"/>
  <c r="J259" i="28"/>
  <c r="J273" i="28"/>
  <c r="J287" i="28"/>
  <c r="J298" i="28"/>
  <c r="J312" i="28"/>
  <c r="J323" i="28"/>
  <c r="J337" i="28"/>
  <c r="J351" i="28"/>
  <c r="J362" i="28"/>
  <c r="J376" i="28"/>
  <c r="J387" i="28"/>
  <c r="J401" i="28"/>
  <c r="J18" i="28"/>
  <c r="J35" i="28"/>
  <c r="J58" i="28"/>
  <c r="J75" i="28"/>
  <c r="J98" i="28"/>
  <c r="J121" i="28"/>
  <c r="J138" i="28"/>
  <c r="J161" i="28"/>
  <c r="J178" i="28"/>
  <c r="J201" i="28"/>
  <c r="J224" i="28"/>
  <c r="J241" i="28"/>
  <c r="J264" i="28"/>
  <c r="J281" i="28"/>
  <c r="J304" i="28"/>
  <c r="J327" i="28"/>
  <c r="J344" i="28"/>
  <c r="J367" i="28"/>
  <c r="J384" i="28"/>
  <c r="J407" i="28"/>
  <c r="J19" i="28"/>
  <c r="J39" i="28"/>
  <c r="J59" i="28"/>
  <c r="J82" i="28"/>
  <c r="J99" i="28"/>
  <c r="J122" i="28"/>
  <c r="J139" i="28"/>
  <c r="J162" i="28"/>
  <c r="J185" i="28"/>
  <c r="J202" i="28"/>
  <c r="J225" i="28"/>
  <c r="J242" i="28"/>
  <c r="J265" i="28"/>
  <c r="J288" i="28"/>
  <c r="J305" i="28"/>
  <c r="J328" i="28"/>
  <c r="J345" i="28"/>
  <c r="J368" i="28"/>
  <c r="J391" i="28"/>
  <c r="J408" i="28"/>
  <c r="J23" i="28"/>
  <c r="J43" i="28"/>
  <c r="J63" i="28"/>
  <c r="J83" i="28"/>
  <c r="J103" i="28"/>
  <c r="J123" i="28"/>
  <c r="J146" i="28"/>
  <c r="J163" i="28"/>
  <c r="J186" i="28"/>
  <c r="J203" i="28"/>
  <c r="J226" i="28"/>
  <c r="J249" i="28"/>
  <c r="J266" i="28"/>
  <c r="J289" i="28"/>
  <c r="J306" i="28"/>
  <c r="J329" i="28"/>
  <c r="J352" i="28"/>
  <c r="J369" i="28"/>
  <c r="J392" i="28"/>
  <c r="J409" i="28"/>
  <c r="J24" i="28"/>
  <c r="J47" i="28"/>
  <c r="J64" i="28"/>
  <c r="J87" i="28"/>
  <c r="J107" i="28"/>
  <c r="J127" i="28"/>
  <c r="J147" i="28"/>
  <c r="J167" i="28"/>
  <c r="J187" i="28"/>
  <c r="J210" i="28"/>
  <c r="J227" i="28"/>
  <c r="J250" i="28"/>
  <c r="J267" i="28"/>
  <c r="J290" i="28"/>
  <c r="J313" i="28"/>
  <c r="J330" i="28"/>
  <c r="J353" i="28"/>
  <c r="J370" i="28"/>
  <c r="J393" i="28"/>
  <c r="J25" i="28"/>
  <c r="J48" i="28"/>
  <c r="J71" i="28"/>
  <c r="J88" i="28"/>
  <c r="J111" i="28"/>
  <c r="J128" i="28"/>
  <c r="J151" i="28"/>
  <c r="J171" i="28"/>
  <c r="J191" i="28"/>
  <c r="J211" i="28"/>
  <c r="J231" i="28"/>
  <c r="J251" i="28"/>
  <c r="J274" i="28"/>
  <c r="J291" i="28"/>
  <c r="J314" i="28"/>
  <c r="J331" i="28"/>
  <c r="J354" i="28"/>
  <c r="J377" i="28"/>
  <c r="J394" i="28"/>
  <c r="J32" i="28"/>
  <c r="J74" i="28"/>
  <c r="J136" i="28"/>
  <c r="J192" i="28"/>
  <c r="J240" i="28"/>
  <c r="J299" i="28"/>
  <c r="J355" i="28"/>
  <c r="J403" i="28"/>
  <c r="J112" i="28"/>
  <c r="J33" i="28"/>
  <c r="J89" i="28"/>
  <c r="J137" i="28"/>
  <c r="J199" i="28"/>
  <c r="J255" i="28"/>
  <c r="J303" i="28"/>
  <c r="J359" i="28"/>
  <c r="J160" i="28"/>
  <c r="J34" i="28"/>
  <c r="J96" i="28"/>
  <c r="J152" i="28"/>
  <c r="J200" i="28"/>
  <c r="J256" i="28"/>
  <c r="J315" i="28"/>
  <c r="J363" i="28"/>
  <c r="J216" i="28"/>
  <c r="J49" i="28"/>
  <c r="J97" i="28"/>
  <c r="J153" i="28"/>
  <c r="J215" i="28"/>
  <c r="J263" i="28"/>
  <c r="J319" i="28"/>
  <c r="J378" i="28"/>
  <c r="J50" i="28"/>
  <c r="J275" i="28"/>
  <c r="J320" i="28"/>
  <c r="J379" i="28"/>
  <c r="J57" i="28"/>
  <c r="J113" i="28"/>
  <c r="J72" i="28"/>
  <c r="J73" i="28"/>
  <c r="J239" i="28"/>
  <c r="J395" i="28"/>
  <c r="J338" i="28"/>
  <c r="J217" i="28"/>
  <c r="J114" i="28"/>
  <c r="J279" i="28"/>
  <c r="J402" i="28"/>
  <c r="J339" i="28"/>
  <c r="J235" i="28"/>
  <c r="J135" i="28"/>
  <c r="J280" i="28"/>
  <c r="J176" i="28"/>
  <c r="J343" i="28"/>
  <c r="J175" i="28"/>
  <c r="J295" i="28"/>
  <c r="J177" i="28"/>
  <c r="J383" i="28"/>
  <c r="K38" i="28"/>
  <c r="F16" i="12"/>
  <c r="D36" i="28"/>
  <c r="AT65" i="28"/>
  <c r="AT129" i="28"/>
  <c r="AT193" i="28"/>
  <c r="AT257" i="28"/>
  <c r="AT321" i="28"/>
  <c r="AT385" i="28"/>
  <c r="AP49" i="28"/>
  <c r="AP113" i="28"/>
  <c r="AP177" i="28"/>
  <c r="AP241" i="28"/>
  <c r="AT42" i="28"/>
  <c r="AT106" i="28"/>
  <c r="AT170" i="28"/>
  <c r="AT234" i="28"/>
  <c r="AT298" i="28"/>
  <c r="AT362" i="28"/>
  <c r="AP26" i="28"/>
  <c r="AT19" i="28"/>
  <c r="AT83" i="28"/>
  <c r="AT147" i="28"/>
  <c r="AT211" i="28"/>
  <c r="AT275" i="28"/>
  <c r="AT339" i="28"/>
  <c r="AT403" i="28"/>
  <c r="AP67" i="28"/>
  <c r="AP131" i="28"/>
  <c r="AT68" i="28"/>
  <c r="AT132" i="28"/>
  <c r="AT196" i="28"/>
  <c r="AT260" i="28"/>
  <c r="AT324" i="28"/>
  <c r="AT388" i="28"/>
  <c r="AP52" i="28"/>
  <c r="AT29" i="28"/>
  <c r="AT93" i="28"/>
  <c r="AT157" i="28"/>
  <c r="AT221" i="28"/>
  <c r="AT285" i="28"/>
  <c r="AT349" i="28"/>
  <c r="AT413" i="28"/>
  <c r="AP77" i="28"/>
  <c r="AP141" i="28"/>
  <c r="AP205" i="28"/>
  <c r="AT78" i="28"/>
  <c r="AT142" i="28"/>
  <c r="AT206" i="28"/>
  <c r="AT270" i="28"/>
  <c r="AT334" i="28"/>
  <c r="AT398" i="28"/>
  <c r="AP62" i="28"/>
  <c r="AP126" i="28"/>
  <c r="AT63" i="28"/>
  <c r="AT127" i="28"/>
  <c r="AT191" i="28"/>
  <c r="AT255" i="28"/>
  <c r="AT319" i="28"/>
  <c r="AT383" i="28"/>
  <c r="AP47" i="28"/>
  <c r="AP111" i="28"/>
  <c r="AP175" i="28"/>
  <c r="AP239" i="28"/>
  <c r="AP303" i="28"/>
  <c r="AP367" i="28"/>
  <c r="AP56" i="28"/>
  <c r="AP208" i="28"/>
  <c r="AP291" i="28"/>
  <c r="AP364" i="28"/>
  <c r="AL31" i="28"/>
  <c r="AL95" i="28"/>
  <c r="AL159" i="28"/>
  <c r="AL223" i="28"/>
  <c r="AL287" i="28"/>
  <c r="AL351" i="28"/>
  <c r="AH14" i="28"/>
  <c r="AT272" i="28"/>
  <c r="AP171" i="28"/>
  <c r="AP262" i="28"/>
  <c r="AP338" i="28"/>
  <c r="AP407" i="28"/>
  <c r="AL72" i="28"/>
  <c r="AL136" i="28"/>
  <c r="AL200" i="28"/>
  <c r="AT152" i="28"/>
  <c r="AP147" i="28"/>
  <c r="AP243" i="28"/>
  <c r="AP321" i="28"/>
  <c r="AP392" i="28"/>
  <c r="AL57" i="28"/>
  <c r="AL121" i="28"/>
  <c r="AL185" i="28"/>
  <c r="AT32" i="28"/>
  <c r="AP112" i="28"/>
  <c r="AP222" i="28"/>
  <c r="AP304" i="28"/>
  <c r="AP377" i="28"/>
  <c r="AL42" i="28"/>
  <c r="AL106" i="28"/>
  <c r="AL170" i="28"/>
  <c r="AL234" i="28"/>
  <c r="AP88" i="28"/>
  <c r="AP213" i="28"/>
  <c r="AP296" i="28"/>
  <c r="AP369" i="28"/>
  <c r="AL35" i="28"/>
  <c r="AL99" i="28"/>
  <c r="AL163" i="28"/>
  <c r="AL227" i="28"/>
  <c r="AL291" i="28"/>
  <c r="AL355" i="28"/>
  <c r="AT176" i="28"/>
  <c r="AP152" i="28"/>
  <c r="AP246" i="28"/>
  <c r="AP324" i="28"/>
  <c r="AP395" i="28"/>
  <c r="AL60" i="28"/>
  <c r="AL124" i="28"/>
  <c r="AT73" i="28"/>
  <c r="AT137" i="28"/>
  <c r="AT201" i="28"/>
  <c r="AT265" i="28"/>
  <c r="AT329" i="28"/>
  <c r="AT393" i="28"/>
  <c r="AP57" i="28"/>
  <c r="AP121" i="28"/>
  <c r="AP185" i="28"/>
  <c r="AP249" i="28"/>
  <c r="AT50" i="28"/>
  <c r="AT114" i="28"/>
  <c r="AT178" i="28"/>
  <c r="AT242" i="28"/>
  <c r="AT306" i="28"/>
  <c r="AT370" i="28"/>
  <c r="AP34" i="28"/>
  <c r="AT27" i="28"/>
  <c r="AT91" i="28"/>
  <c r="AT155" i="28"/>
  <c r="AT219" i="28"/>
  <c r="AT283" i="28"/>
  <c r="AT347" i="28"/>
  <c r="AT411" i="28"/>
  <c r="AP75" i="28"/>
  <c r="AP139" i="28"/>
  <c r="AT76" i="28"/>
  <c r="AT140" i="28"/>
  <c r="AT204" i="28"/>
  <c r="AT268" i="28"/>
  <c r="AT332" i="28"/>
  <c r="AT396" i="28"/>
  <c r="AP60" i="28"/>
  <c r="AT37" i="28"/>
  <c r="AT101" i="28"/>
  <c r="AT165" i="28"/>
  <c r="AT229" i="28"/>
  <c r="AT293" i="28"/>
  <c r="AT357" i="28"/>
  <c r="AP21" i="28"/>
  <c r="AP85" i="28"/>
  <c r="AP149" i="28"/>
  <c r="AT22" i="28"/>
  <c r="AT86" i="28"/>
  <c r="AT150" i="28"/>
  <c r="AT214" i="28"/>
  <c r="AT278" i="28"/>
  <c r="AT342" i="28"/>
  <c r="AT406" i="28"/>
  <c r="AP70" i="28"/>
  <c r="AP134" i="28"/>
  <c r="AT71" i="28"/>
  <c r="AT135" i="28"/>
  <c r="AT199" i="28"/>
  <c r="AT263" i="28"/>
  <c r="AT327" i="28"/>
  <c r="AT391" i="28"/>
  <c r="AP55" i="28"/>
  <c r="AP119" i="28"/>
  <c r="AP183" i="28"/>
  <c r="AP247" i="28"/>
  <c r="AP311" i="28"/>
  <c r="AP375" i="28"/>
  <c r="AP104" i="28"/>
  <c r="AP219" i="28"/>
  <c r="AP300" i="28"/>
  <c r="AP373" i="28"/>
  <c r="AL39" i="28"/>
  <c r="AL103" i="28"/>
  <c r="AL167" i="28"/>
  <c r="AL231" i="28"/>
  <c r="AL295" i="28"/>
  <c r="AL359" i="28"/>
  <c r="AH22" i="28"/>
  <c r="AT336" i="28"/>
  <c r="AP184" i="28"/>
  <c r="AP274" i="28"/>
  <c r="AP347" i="28"/>
  <c r="AL15" i="28"/>
  <c r="AT17" i="28"/>
  <c r="AT81" i="28"/>
  <c r="AT145" i="28"/>
  <c r="AT209" i="28"/>
  <c r="AT273" i="28"/>
  <c r="AT337" i="28"/>
  <c r="AT401" i="28"/>
  <c r="AP65" i="28"/>
  <c r="AP129" i="28"/>
  <c r="AP193" i="28"/>
  <c r="AP257" i="28"/>
  <c r="AT58" i="28"/>
  <c r="AT122" i="28"/>
  <c r="AT186" i="28"/>
  <c r="AT250" i="28"/>
  <c r="AT314" i="28"/>
  <c r="AT378" i="28"/>
  <c r="AP42" i="28"/>
  <c r="AT35" i="28"/>
  <c r="AT99" i="28"/>
  <c r="AT163" i="28"/>
  <c r="AT227" i="28"/>
  <c r="AT291" i="28"/>
  <c r="AT355" i="28"/>
  <c r="AP17" i="28"/>
  <c r="AP83" i="28"/>
  <c r="AT20" i="28"/>
  <c r="AT84" i="28"/>
  <c r="AT148" i="28"/>
  <c r="AT212" i="28"/>
  <c r="AT276" i="28"/>
  <c r="AT340" i="28"/>
  <c r="AT404" i="28"/>
  <c r="AP68" i="28"/>
  <c r="AT45" i="28"/>
  <c r="AT109" i="28"/>
  <c r="AT173" i="28"/>
  <c r="AT237" i="28"/>
  <c r="AT301" i="28"/>
  <c r="AT365" i="28"/>
  <c r="AP29" i="28"/>
  <c r="AP93" i="28"/>
  <c r="AP157" i="28"/>
  <c r="AT30" i="28"/>
  <c r="AT94" i="28"/>
  <c r="AT158" i="28"/>
  <c r="AT222" i="28"/>
  <c r="AT286" i="28"/>
  <c r="AT350" i="28"/>
  <c r="AP19" i="28"/>
  <c r="AP78" i="28"/>
  <c r="AT15" i="28"/>
  <c r="AT79" i="28"/>
  <c r="AT143" i="28"/>
  <c r="AT207" i="28"/>
  <c r="AT271" i="28"/>
  <c r="AT335" i="28"/>
  <c r="AT399" i="28"/>
  <c r="AP63" i="28"/>
  <c r="AP127" i="28"/>
  <c r="AP191" i="28"/>
  <c r="AP255" i="28"/>
  <c r="AP319" i="28"/>
  <c r="AT72" i="28"/>
  <c r="AP124" i="28"/>
  <c r="AP229" i="28"/>
  <c r="AP309" i="28"/>
  <c r="AP382" i="28"/>
  <c r="AL47" i="28"/>
  <c r="AL111" i="28"/>
  <c r="AL175" i="28"/>
  <c r="AL239" i="28"/>
  <c r="AL303" i="28"/>
  <c r="AL367" i="28"/>
  <c r="AH30" i="28"/>
  <c r="AT400" i="28"/>
  <c r="AP196" i="28"/>
  <c r="AP283" i="28"/>
  <c r="AP356" i="28"/>
  <c r="AL24" i="28"/>
  <c r="AL88" i="28"/>
  <c r="AL152" i="28"/>
  <c r="AL216" i="28"/>
  <c r="AT280" i="28"/>
  <c r="AT25" i="28"/>
  <c r="AT89" i="28"/>
  <c r="AT153" i="28"/>
  <c r="AT217" i="28"/>
  <c r="AT281" i="28"/>
  <c r="AT345" i="28"/>
  <c r="AT409" i="28"/>
  <c r="AP73" i="28"/>
  <c r="AP137" i="28"/>
  <c r="AP201" i="28"/>
  <c r="AP265" i="28"/>
  <c r="AT66" i="28"/>
  <c r="AT130" i="28"/>
  <c r="AT194" i="28"/>
  <c r="AT258" i="28"/>
  <c r="AT322" i="28"/>
  <c r="AT386" i="28"/>
  <c r="AP50" i="28"/>
  <c r="AT43" i="28"/>
  <c r="AT107" i="28"/>
  <c r="AT171" i="28"/>
  <c r="AT235" i="28"/>
  <c r="AT299" i="28"/>
  <c r="AT363" i="28"/>
  <c r="AP27" i="28"/>
  <c r="AP91" i="28"/>
  <c r="AT28" i="28"/>
  <c r="AT92" i="28"/>
  <c r="AT156" i="28"/>
  <c r="AT220" i="28"/>
  <c r="AT284" i="28"/>
  <c r="AT348" i="28"/>
  <c r="AT412" i="28"/>
  <c r="AP76" i="28"/>
  <c r="AT53" i="28"/>
  <c r="AT117" i="28"/>
  <c r="AT181" i="28"/>
  <c r="AT245" i="28"/>
  <c r="AT309" i="28"/>
  <c r="AT373" i="28"/>
  <c r="AP37" i="28"/>
  <c r="AP101" i="28"/>
  <c r="AP165" i="28"/>
  <c r="AT38" i="28"/>
  <c r="AT102" i="28"/>
  <c r="AT166" i="28"/>
  <c r="AT230" i="28"/>
  <c r="AT294" i="28"/>
  <c r="AT358" i="28"/>
  <c r="AP22" i="28"/>
  <c r="AP86" i="28"/>
  <c r="AT23" i="28"/>
  <c r="AT87" i="28"/>
  <c r="AT151" i="28"/>
  <c r="AT215" i="28"/>
  <c r="AT279" i="28"/>
  <c r="AT343" i="28"/>
  <c r="AT407" i="28"/>
  <c r="AP71" i="28"/>
  <c r="AP135" i="28"/>
  <c r="AP199" i="28"/>
  <c r="AP263" i="28"/>
  <c r="AP327" i="28"/>
  <c r="AT136" i="28"/>
  <c r="AP144" i="28"/>
  <c r="AP240" i="28"/>
  <c r="AP318" i="28"/>
  <c r="AP390" i="28"/>
  <c r="AL55" i="28"/>
  <c r="AL119" i="28"/>
  <c r="AL183" i="28"/>
  <c r="AL247" i="28"/>
  <c r="AL311" i="28"/>
  <c r="AL375" i="28"/>
  <c r="AH38" i="28"/>
  <c r="AP64" i="28"/>
  <c r="AP210" i="28"/>
  <c r="AP292" i="28"/>
  <c r="AP365" i="28"/>
  <c r="AL32" i="28"/>
  <c r="AL96" i="28"/>
  <c r="AT33" i="28"/>
  <c r="AT97" i="28"/>
  <c r="AT161" i="28"/>
  <c r="AT225" i="28"/>
  <c r="AT289" i="28"/>
  <c r="AT353" i="28"/>
  <c r="AP15" i="28"/>
  <c r="AP81" i="28"/>
  <c r="AP145" i="28"/>
  <c r="AP209" i="28"/>
  <c r="AP273" i="28"/>
  <c r="AT74" i="28"/>
  <c r="AT138" i="28"/>
  <c r="AT202" i="28"/>
  <c r="AT266" i="28"/>
  <c r="AT330" i="28"/>
  <c r="AT394" i="28"/>
  <c r="AP58" i="28"/>
  <c r="AT51" i="28"/>
  <c r="AT115" i="28"/>
  <c r="AT179" i="28"/>
  <c r="AT243" i="28"/>
  <c r="AT307" i="28"/>
  <c r="AT371" i="28"/>
  <c r="AP35" i="28"/>
  <c r="AP99" i="28"/>
  <c r="AT36" i="28"/>
  <c r="AT100" i="28"/>
  <c r="AT164" i="28"/>
  <c r="AT228" i="28"/>
  <c r="AT292" i="28"/>
  <c r="AT356" i="28"/>
  <c r="AP20" i="28"/>
  <c r="AP84" i="28"/>
  <c r="AT61" i="28"/>
  <c r="AT125" i="28"/>
  <c r="AT189" i="28"/>
  <c r="AT253" i="28"/>
  <c r="AT317" i="28"/>
  <c r="AT381" i="28"/>
  <c r="AP45" i="28"/>
  <c r="AP109" i="28"/>
  <c r="AP173" i="28"/>
  <c r="AT46" i="28"/>
  <c r="AT110" i="28"/>
  <c r="AT174" i="28"/>
  <c r="AT238" i="28"/>
  <c r="AT302" i="28"/>
  <c r="AT366" i="28"/>
  <c r="AP30" i="28"/>
  <c r="AP94" i="28"/>
  <c r="AT31" i="28"/>
  <c r="AT95" i="28"/>
  <c r="AT159" i="28"/>
  <c r="AT223" i="28"/>
  <c r="AT287" i="28"/>
  <c r="AT351" i="28"/>
  <c r="AL18" i="28"/>
  <c r="AP79" i="28"/>
  <c r="AP143" i="28"/>
  <c r="AP207" i="28"/>
  <c r="AP271" i="28"/>
  <c r="AP335" i="28"/>
  <c r="AT200" i="28"/>
  <c r="AP156" i="28"/>
  <c r="AP251" i="28"/>
  <c r="AP328" i="28"/>
  <c r="AP398" i="28"/>
  <c r="AL63" i="28"/>
  <c r="AL127" i="28"/>
  <c r="AL191" i="28"/>
  <c r="AT41" i="28"/>
  <c r="AT105" i="28"/>
  <c r="AT169" i="28"/>
  <c r="AT233" i="28"/>
  <c r="AT297" i="28"/>
  <c r="AT361" i="28"/>
  <c r="AP25" i="28"/>
  <c r="AP89" i="28"/>
  <c r="AP153" i="28"/>
  <c r="AP217" i="28"/>
  <c r="AT18" i="28"/>
  <c r="AT82" i="28"/>
  <c r="AT146" i="28"/>
  <c r="AT210" i="28"/>
  <c r="AT274" i="28"/>
  <c r="AT338" i="28"/>
  <c r="AT402" i="28"/>
  <c r="AP66" i="28"/>
  <c r="AT59" i="28"/>
  <c r="AT123" i="28"/>
  <c r="AT187" i="28"/>
  <c r="AT251" i="28"/>
  <c r="AT315" i="28"/>
  <c r="AT379" i="28"/>
  <c r="AP43" i="28"/>
  <c r="AP107" i="28"/>
  <c r="AT44" i="28"/>
  <c r="AT108" i="28"/>
  <c r="AT172" i="28"/>
  <c r="AT236" i="28"/>
  <c r="AT300" i="28"/>
  <c r="AT364" i="28"/>
  <c r="AP28" i="28"/>
  <c r="AP92" i="28"/>
  <c r="AT69" i="28"/>
  <c r="AT133" i="28"/>
  <c r="AT197" i="28"/>
  <c r="AT261" i="28"/>
  <c r="AT325" i="28"/>
  <c r="AT389" i="28"/>
  <c r="AP53" i="28"/>
  <c r="AP117" i="28"/>
  <c r="AP181" i="28"/>
  <c r="AT54" i="28"/>
  <c r="AT118" i="28"/>
  <c r="AT182" i="28"/>
  <c r="AT246" i="28"/>
  <c r="AT310" i="28"/>
  <c r="AT374" i="28"/>
  <c r="AP38" i="28"/>
  <c r="AP102" i="28"/>
  <c r="AT39" i="28"/>
  <c r="AT103" i="28"/>
  <c r="AT167" i="28"/>
  <c r="AT231" i="28"/>
  <c r="AT295" i="28"/>
  <c r="AT359" i="28"/>
  <c r="AP23" i="28"/>
  <c r="AP87" i="28"/>
  <c r="AP151" i="28"/>
  <c r="AP215" i="28"/>
  <c r="AP279" i="28"/>
  <c r="AP343" i="28"/>
  <c r="AT264" i="28"/>
  <c r="AP170" i="28"/>
  <c r="AP261" i="28"/>
  <c r="AP337" i="28"/>
  <c r="AP406" i="28"/>
  <c r="AL71" i="28"/>
  <c r="AL135" i="28"/>
  <c r="AL199" i="28"/>
  <c r="AL263" i="28"/>
  <c r="AL327" i="28"/>
  <c r="AL391" i="28"/>
  <c r="AT80" i="28"/>
  <c r="AP128" i="28"/>
  <c r="AP230" i="28"/>
  <c r="AP310" i="28"/>
  <c r="AP383" i="28"/>
  <c r="AT49" i="28"/>
  <c r="AT113" i="28"/>
  <c r="AT177" i="28"/>
  <c r="AT241" i="28"/>
  <c r="AT305" i="28"/>
  <c r="AT369" i="28"/>
  <c r="AP33" i="28"/>
  <c r="AP97" i="28"/>
  <c r="AP161" i="28"/>
  <c r="AP225" i="28"/>
  <c r="AT26" i="28"/>
  <c r="AT90" i="28"/>
  <c r="AT154" i="28"/>
  <c r="AT218" i="28"/>
  <c r="AT282" i="28"/>
  <c r="AT346" i="28"/>
  <c r="AT410" i="28"/>
  <c r="AP74" i="28"/>
  <c r="AT67" i="28"/>
  <c r="AT131" i="28"/>
  <c r="AT195" i="28"/>
  <c r="AT259" i="28"/>
  <c r="AT323" i="28"/>
  <c r="AT387" i="28"/>
  <c r="AP51" i="28"/>
  <c r="AP115" i="28"/>
  <c r="AT52" i="28"/>
  <c r="AT116" i="28"/>
  <c r="AT180" i="28"/>
  <c r="AT244" i="28"/>
  <c r="AT308" i="28"/>
  <c r="AT372" i="28"/>
  <c r="AP36" i="28"/>
  <c r="AP100" i="28"/>
  <c r="AT77" i="28"/>
  <c r="AT141" i="28"/>
  <c r="AT205" i="28"/>
  <c r="AT269" i="28"/>
  <c r="AT333" i="28"/>
  <c r="AT397" i="28"/>
  <c r="AP61" i="28"/>
  <c r="AP125" i="28"/>
  <c r="AP189" i="28"/>
  <c r="AT62" i="28"/>
  <c r="AT126" i="28"/>
  <c r="AT190" i="28"/>
  <c r="AT254" i="28"/>
  <c r="AT318" i="28"/>
  <c r="AT382" i="28"/>
  <c r="AP46" i="28"/>
  <c r="AP110" i="28"/>
  <c r="AT47" i="28"/>
  <c r="AT111" i="28"/>
  <c r="AT175" i="28"/>
  <c r="AT239" i="28"/>
  <c r="AT303" i="28"/>
  <c r="AT367" i="28"/>
  <c r="AP31" i="28"/>
  <c r="AP95" i="28"/>
  <c r="AP159" i="28"/>
  <c r="AP223" i="28"/>
  <c r="AP287" i="28"/>
  <c r="AP351" i="28"/>
  <c r="AT328" i="28"/>
  <c r="AP182" i="28"/>
  <c r="AP272" i="28"/>
  <c r="AP346" i="28"/>
  <c r="AP14" i="28"/>
  <c r="AL79" i="28"/>
  <c r="AL143" i="28"/>
  <c r="AL207" i="28"/>
  <c r="AL271" i="28"/>
  <c r="AL335" i="28"/>
  <c r="AL399" i="28"/>
  <c r="AT144" i="28"/>
  <c r="AP146" i="28"/>
  <c r="AP242" i="28"/>
  <c r="AP320" i="28"/>
  <c r="AP391" i="28"/>
  <c r="AL56" i="28"/>
  <c r="AL120" i="28"/>
  <c r="AL184" i="28"/>
  <c r="AT24" i="28"/>
  <c r="AP108" i="28"/>
  <c r="AP221" i="28"/>
  <c r="AP302" i="28"/>
  <c r="AP376" i="28"/>
  <c r="AL41" i="28"/>
  <c r="AL105" i="28"/>
  <c r="AL169" i="28"/>
  <c r="AL233" i="28"/>
  <c r="AP18" i="28"/>
  <c r="AP200" i="28"/>
  <c r="AP285" i="28"/>
  <c r="AP358" i="28"/>
  <c r="AL26" i="28"/>
  <c r="AL90" i="28"/>
  <c r="AL154" i="28"/>
  <c r="AL218" i="28"/>
  <c r="AT360" i="28"/>
  <c r="AP188" i="28"/>
  <c r="AP277" i="28"/>
  <c r="AP350" i="28"/>
  <c r="AL19" i="28"/>
  <c r="AL83" i="28"/>
  <c r="AL147" i="28"/>
  <c r="AL211" i="28"/>
  <c r="AL275" i="28"/>
  <c r="AL339" i="28"/>
  <c r="AT48" i="28"/>
  <c r="AP116" i="28"/>
  <c r="AP226" i="28"/>
  <c r="AP306" i="28"/>
  <c r="AP379" i="28"/>
  <c r="AL44" i="28"/>
  <c r="AL108" i="28"/>
  <c r="AL172" i="28"/>
  <c r="AL236" i="28"/>
  <c r="AL300" i="28"/>
  <c r="AP96" i="28"/>
  <c r="AP216" i="28"/>
  <c r="AP298" i="28"/>
  <c r="AP371" i="28"/>
  <c r="AL37" i="28"/>
  <c r="AL101" i="28"/>
  <c r="AL165" i="28"/>
  <c r="AL229" i="28"/>
  <c r="AL293" i="28"/>
  <c r="AL357" i="28"/>
  <c r="AH20" i="28"/>
  <c r="AH84" i="28"/>
  <c r="AH148" i="28"/>
  <c r="AH212" i="28"/>
  <c r="AH276" i="28"/>
  <c r="AP105" i="28"/>
  <c r="AT354" i="28"/>
  <c r="AT395" i="28"/>
  <c r="AT380" i="28"/>
  <c r="AT405" i="28"/>
  <c r="AT326" i="28"/>
  <c r="AT311" i="28"/>
  <c r="AT392" i="28"/>
  <c r="AL255" i="28"/>
  <c r="AP106" i="28"/>
  <c r="AL40" i="28"/>
  <c r="AL160" i="28"/>
  <c r="AT88" i="28"/>
  <c r="AP186" i="28"/>
  <c r="AP293" i="28"/>
  <c r="AP400" i="28"/>
  <c r="AL81" i="28"/>
  <c r="AL161" i="28"/>
  <c r="AT96" i="28"/>
  <c r="AP162" i="28"/>
  <c r="AP276" i="28"/>
  <c r="AP385" i="28"/>
  <c r="AL66" i="28"/>
  <c r="AL146" i="28"/>
  <c r="AT40" i="28"/>
  <c r="AP150" i="28"/>
  <c r="AP267" i="28"/>
  <c r="AP378" i="28"/>
  <c r="AL59" i="28"/>
  <c r="AL139" i="28"/>
  <c r="AL235" i="28"/>
  <c r="AL315" i="28"/>
  <c r="AL395" i="28"/>
  <c r="AP164" i="28"/>
  <c r="AP278" i="28"/>
  <c r="AP370" i="28"/>
  <c r="AL68" i="28"/>
  <c r="AL148" i="28"/>
  <c r="AL220" i="28"/>
  <c r="AL292" i="28"/>
  <c r="AP120" i="28"/>
  <c r="AP237" i="28"/>
  <c r="AP325" i="28"/>
  <c r="AP404" i="28"/>
  <c r="AL77" i="28"/>
  <c r="AL149" i="28"/>
  <c r="AL221" i="28"/>
  <c r="AL301" i="28"/>
  <c r="AL373" i="28"/>
  <c r="AH44" i="28"/>
  <c r="AH116" i="28"/>
  <c r="AH188" i="28"/>
  <c r="AH260" i="28"/>
  <c r="AT64" i="28"/>
  <c r="AL238" i="28"/>
  <c r="AL356" i="28"/>
  <c r="AH47" i="28"/>
  <c r="AH120" i="28"/>
  <c r="AH193" i="28"/>
  <c r="AH266" i="28"/>
  <c r="AH338" i="28"/>
  <c r="AH402" i="28"/>
  <c r="AE67" i="28"/>
  <c r="AE131" i="28"/>
  <c r="AE195" i="28"/>
  <c r="AE259" i="28"/>
  <c r="AP142" i="28"/>
  <c r="AL258" i="28"/>
  <c r="AL370" i="28"/>
  <c r="AH57" i="28"/>
  <c r="AH130" i="28"/>
  <c r="AH203" i="28"/>
  <c r="AH277" i="28"/>
  <c r="AH347" i="28"/>
  <c r="AH411" i="28"/>
  <c r="AE76" i="28"/>
  <c r="AL190" i="28"/>
  <c r="AL346" i="28"/>
  <c r="AH40" i="28"/>
  <c r="AH113" i="28"/>
  <c r="AH186" i="28"/>
  <c r="AH259" i="28"/>
  <c r="AH332" i="28"/>
  <c r="AH396" i="28"/>
  <c r="AE61" i="28"/>
  <c r="AE125" i="28"/>
  <c r="AP405" i="28"/>
  <c r="AL310" i="28"/>
  <c r="AL410" i="28"/>
  <c r="AH87" i="28"/>
  <c r="AH160" i="28"/>
  <c r="AH233" i="28"/>
  <c r="AH306" i="28"/>
  <c r="AH373" i="28"/>
  <c r="AE38" i="28"/>
  <c r="AE102" i="28"/>
  <c r="AL78" i="28"/>
  <c r="AL324" i="28"/>
  <c r="AH21" i="28"/>
  <c r="AH97" i="28"/>
  <c r="AH170" i="28"/>
  <c r="AH243" i="28"/>
  <c r="AH317" i="28"/>
  <c r="AH382" i="28"/>
  <c r="AE47" i="28"/>
  <c r="AE111" i="28"/>
  <c r="AT57" i="28"/>
  <c r="AP169" i="28"/>
  <c r="AP16" i="28"/>
  <c r="AP59" i="28"/>
  <c r="AP44" i="28"/>
  <c r="AP69" i="28"/>
  <c r="AT390" i="28"/>
  <c r="AT375" i="28"/>
  <c r="AP195" i="28"/>
  <c r="AL279" i="28"/>
  <c r="AP158" i="28"/>
  <c r="AL48" i="28"/>
  <c r="AL168" i="28"/>
  <c r="AT216" i="28"/>
  <c r="AP198" i="28"/>
  <c r="AP312" i="28"/>
  <c r="AP408" i="28"/>
  <c r="AL89" i="28"/>
  <c r="AL177" i="28"/>
  <c r="AT160" i="28"/>
  <c r="AP174" i="28"/>
  <c r="AP294" i="28"/>
  <c r="AP393" i="28"/>
  <c r="AL74" i="28"/>
  <c r="AL162" i="28"/>
  <c r="AT104" i="28"/>
  <c r="AP163" i="28"/>
  <c r="AP286" i="28"/>
  <c r="AP386" i="28"/>
  <c r="AL67" i="28"/>
  <c r="AL155" i="28"/>
  <c r="AL243" i="28"/>
  <c r="AL323" i="28"/>
  <c r="AT112" i="28"/>
  <c r="AP178" i="28"/>
  <c r="AP288" i="28"/>
  <c r="AP387" i="28"/>
  <c r="AL76" i="28"/>
  <c r="AL156" i="28"/>
  <c r="AL228" i="28"/>
  <c r="AT56" i="28"/>
  <c r="AP140" i="28"/>
  <c r="AP248" i="28"/>
  <c r="AP334" i="28"/>
  <c r="AP412" i="28"/>
  <c r="AL85" i="28"/>
  <c r="AL157" i="28"/>
  <c r="AL237" i="28"/>
  <c r="AL309" i="28"/>
  <c r="AL381" i="28"/>
  <c r="AH52" i="28"/>
  <c r="AH124" i="28"/>
  <c r="AH196" i="28"/>
  <c r="AH268" i="28"/>
  <c r="AP122" i="28"/>
  <c r="AL257" i="28"/>
  <c r="AL369" i="28"/>
  <c r="AH56" i="28"/>
  <c r="AH129" i="28"/>
  <c r="AH202" i="28"/>
  <c r="AH275" i="28"/>
  <c r="AH346" i="28"/>
  <c r="AH410" i="28"/>
  <c r="AE75" i="28"/>
  <c r="AE139" i="28"/>
  <c r="AE203" i="28"/>
  <c r="AE267" i="28"/>
  <c r="AP238" i="28"/>
  <c r="AL274" i="28"/>
  <c r="AL384" i="28"/>
  <c r="AH66" i="28"/>
  <c r="AH139" i="28"/>
  <c r="AH213" i="28"/>
  <c r="AH286" i="28"/>
  <c r="AH355" i="28"/>
  <c r="AE20" i="28"/>
  <c r="AT192" i="28"/>
  <c r="AL246" i="28"/>
  <c r="AL360" i="28"/>
  <c r="AH49" i="28"/>
  <c r="AH122" i="28"/>
  <c r="AH195" i="28"/>
  <c r="AH269" i="28"/>
  <c r="AH340" i="28"/>
  <c r="AH404" i="28"/>
  <c r="AT121" i="28"/>
  <c r="AP233" i="28"/>
  <c r="AP82" i="28"/>
  <c r="AP123" i="28"/>
  <c r="AT21" i="28"/>
  <c r="AP133" i="28"/>
  <c r="AP54" i="28"/>
  <c r="AP39" i="28"/>
  <c r="AP282" i="28"/>
  <c r="AL319" i="28"/>
  <c r="AP220" i="28"/>
  <c r="AL64" i="28"/>
  <c r="AL176" i="28"/>
  <c r="AT344" i="28"/>
  <c r="AP211" i="28"/>
  <c r="AP330" i="28"/>
  <c r="AL16" i="28"/>
  <c r="AL97" i="28"/>
  <c r="AL193" i="28"/>
  <c r="AT224" i="28"/>
  <c r="AP187" i="28"/>
  <c r="AP313" i="28"/>
  <c r="AP401" i="28"/>
  <c r="AL82" i="28"/>
  <c r="AL178" i="28"/>
  <c r="AT168" i="28"/>
  <c r="AP176" i="28"/>
  <c r="AP305" i="28"/>
  <c r="AP394" i="28"/>
  <c r="AL75" i="28"/>
  <c r="AL171" i="28"/>
  <c r="AL251" i="28"/>
  <c r="AL331" i="28"/>
  <c r="AT240" i="28"/>
  <c r="AP190" i="28"/>
  <c r="AP297" i="28"/>
  <c r="AP403" i="28"/>
  <c r="AL84" i="28"/>
  <c r="AL164" i="28"/>
  <c r="AL244" i="28"/>
  <c r="AT120" i="28"/>
  <c r="AP154" i="28"/>
  <c r="AP259" i="28"/>
  <c r="AP344" i="28"/>
  <c r="AL21" i="28"/>
  <c r="AL93" i="28"/>
  <c r="AL173" i="28"/>
  <c r="AL245" i="28"/>
  <c r="AL317" i="28"/>
  <c r="AL389" i="28"/>
  <c r="AH60" i="28"/>
  <c r="AH132" i="28"/>
  <c r="AH204" i="28"/>
  <c r="AH284" i="28"/>
  <c r="AP228" i="28"/>
  <c r="AL273" i="28"/>
  <c r="AL382" i="28"/>
  <c r="AH65" i="28"/>
  <c r="AH138" i="28"/>
  <c r="AH211" i="28"/>
  <c r="AH285" i="28"/>
  <c r="AH354" i="28"/>
  <c r="AE19" i="28"/>
  <c r="AE83" i="28"/>
  <c r="AE147" i="28"/>
  <c r="AE211" i="28"/>
  <c r="AE275" i="28"/>
  <c r="AP317" i="28"/>
  <c r="AL290" i="28"/>
  <c r="AL396" i="28"/>
  <c r="AH75" i="28"/>
  <c r="AH149" i="28"/>
  <c r="AH222" i="28"/>
  <c r="AH295" i="28"/>
  <c r="AH363" i="28"/>
  <c r="AE28" i="28"/>
  <c r="AP155" i="28"/>
  <c r="AL262" i="28"/>
  <c r="AL372" i="28"/>
  <c r="AH58" i="28"/>
  <c r="AH131" i="28"/>
  <c r="AH205" i="28"/>
  <c r="AH278" i="28"/>
  <c r="AH348" i="28"/>
  <c r="AH412" i="28"/>
  <c r="AE77" i="28"/>
  <c r="AE141" i="28"/>
  <c r="AL134" i="28"/>
  <c r="AL336" i="28"/>
  <c r="AH31" i="28"/>
  <c r="AT185" i="28"/>
  <c r="AT34" i="28"/>
  <c r="AT75" i="28"/>
  <c r="AT60" i="28"/>
  <c r="AT85" i="28"/>
  <c r="AP197" i="28"/>
  <c r="AP118" i="28"/>
  <c r="AP103" i="28"/>
  <c r="AP355" i="28"/>
  <c r="AL343" i="28"/>
  <c r="AP252" i="28"/>
  <c r="AL80" i="28"/>
  <c r="AL192" i="28"/>
  <c r="AT408" i="28"/>
  <c r="AP232" i="28"/>
  <c r="AP339" i="28"/>
  <c r="AL25" i="28"/>
  <c r="AL113" i="28"/>
  <c r="AL201" i="28"/>
  <c r="AT288" i="28"/>
  <c r="AP212" i="28"/>
  <c r="AP322" i="28"/>
  <c r="AP409" i="28"/>
  <c r="AL98" i="28"/>
  <c r="AL186" i="28"/>
  <c r="AT232" i="28"/>
  <c r="AP202" i="28"/>
  <c r="AP314" i="28"/>
  <c r="AP402" i="28"/>
  <c r="AL91" i="28"/>
  <c r="AL179" i="28"/>
  <c r="AL259" i="28"/>
  <c r="AL347" i="28"/>
  <c r="AT304" i="28"/>
  <c r="AP203" i="28"/>
  <c r="AP315" i="28"/>
  <c r="AP411" i="28"/>
  <c r="AL92" i="28"/>
  <c r="AL180" i="28"/>
  <c r="AL252" i="28"/>
  <c r="AT184" i="28"/>
  <c r="AP166" i="28"/>
  <c r="AP269" i="28"/>
  <c r="AP353" i="28"/>
  <c r="AL29" i="28"/>
  <c r="AL109" i="28"/>
  <c r="AL181" i="28"/>
  <c r="AL253" i="28"/>
  <c r="AL325" i="28"/>
  <c r="AL397" i="28"/>
  <c r="AH68" i="28"/>
  <c r="AH140" i="28"/>
  <c r="AH220" i="28"/>
  <c r="AH292" i="28"/>
  <c r="AP308" i="28"/>
  <c r="AL289" i="28"/>
  <c r="AL394" i="28"/>
  <c r="AH74" i="28"/>
  <c r="AH147" i="28"/>
  <c r="AH221" i="28"/>
  <c r="AH294" i="28"/>
  <c r="AH362" i="28"/>
  <c r="AE27" i="28"/>
  <c r="AE91" i="28"/>
  <c r="AE155" i="28"/>
  <c r="AE219" i="28"/>
  <c r="AE283" i="28"/>
  <c r="AP389" i="28"/>
  <c r="AL306" i="28"/>
  <c r="AL408" i="28"/>
  <c r="AH85" i="28"/>
  <c r="AH158" i="28"/>
  <c r="AH231" i="28"/>
  <c r="AH304" i="28"/>
  <c r="AH371" i="28"/>
  <c r="AE36" i="28"/>
  <c r="AP250" i="28"/>
  <c r="AL278" i="28"/>
  <c r="AL385" i="28"/>
  <c r="AH67" i="28"/>
  <c r="AH141" i="28"/>
  <c r="AH214" i="28"/>
  <c r="AH287" i="28"/>
  <c r="AH356" i="28"/>
  <c r="AE21" i="28"/>
  <c r="AE85" i="28"/>
  <c r="AE149" i="28"/>
  <c r="AT249" i="28"/>
  <c r="AT98" i="28"/>
  <c r="AT139" i="28"/>
  <c r="AT124" i="28"/>
  <c r="AT149" i="28"/>
  <c r="AT70" i="28"/>
  <c r="AT55" i="28"/>
  <c r="AP167" i="28"/>
  <c r="AL23" i="28"/>
  <c r="AL383" i="28"/>
  <c r="AP301" i="28"/>
  <c r="AL104" i="28"/>
  <c r="AL208" i="28"/>
  <c r="AP72" i="28"/>
  <c r="AP253" i="28"/>
  <c r="AP348" i="28"/>
  <c r="AL33" i="28"/>
  <c r="AL129" i="28"/>
  <c r="AL209" i="28"/>
  <c r="AT352" i="28"/>
  <c r="AP234" i="28"/>
  <c r="AP331" i="28"/>
  <c r="AL17" i="28"/>
  <c r="AL114" i="28"/>
  <c r="AL194" i="28"/>
  <c r="AT296" i="28"/>
  <c r="AP224" i="28"/>
  <c r="AP323" i="28"/>
  <c r="AP410" i="28"/>
  <c r="AL107" i="28"/>
  <c r="AL187" i="28"/>
  <c r="AL267" i="28"/>
  <c r="AL363" i="28"/>
  <c r="AT368" i="28"/>
  <c r="AP214" i="28"/>
  <c r="AP333" i="28"/>
  <c r="AL20" i="28"/>
  <c r="AL100" i="28"/>
  <c r="AL188" i="28"/>
  <c r="AL260" i="28"/>
  <c r="AT248" i="28"/>
  <c r="AP179" i="28"/>
  <c r="AP280" i="28"/>
  <c r="AP362" i="28"/>
  <c r="AL45" i="28"/>
  <c r="AL117" i="28"/>
  <c r="AL189" i="28"/>
  <c r="AL261" i="28"/>
  <c r="AL333" i="28"/>
  <c r="AL405" i="28"/>
  <c r="AH76" i="28"/>
  <c r="AH156" i="28"/>
  <c r="AH228" i="28"/>
  <c r="AH300" i="28"/>
  <c r="AP381" i="28"/>
  <c r="AL305" i="28"/>
  <c r="AL406" i="28"/>
  <c r="AH83" i="28"/>
  <c r="AH157" i="28"/>
  <c r="AH230" i="28"/>
  <c r="AH303" i="28"/>
  <c r="AH370" i="28"/>
  <c r="AE35" i="28"/>
  <c r="AE99" i="28"/>
  <c r="AE163" i="28"/>
  <c r="AE227" i="28"/>
  <c r="AE291" i="28"/>
  <c r="AL54" i="28"/>
  <c r="AL320" i="28"/>
  <c r="AH17" i="28"/>
  <c r="AH94" i="28"/>
  <c r="AH167" i="28"/>
  <c r="AH240" i="28"/>
  <c r="AH313" i="28"/>
  <c r="AT313" i="28"/>
  <c r="AT162" i="28"/>
  <c r="AT203" i="28"/>
  <c r="AT188" i="28"/>
  <c r="AT213" i="28"/>
  <c r="AT134" i="28"/>
  <c r="AT119" i="28"/>
  <c r="AP231" i="28"/>
  <c r="AL87" i="28"/>
  <c r="AL407" i="28"/>
  <c r="AP329" i="28"/>
  <c r="AL112" i="28"/>
  <c r="AL224" i="28"/>
  <c r="AP130" i="28"/>
  <c r="AP264" i="28"/>
  <c r="AP357" i="28"/>
  <c r="AL49" i="28"/>
  <c r="AL137" i="28"/>
  <c r="AL217" i="28"/>
  <c r="AP80" i="28"/>
  <c r="AP244" i="28"/>
  <c r="AP340" i="28"/>
  <c r="AL34" i="28"/>
  <c r="AL122" i="28"/>
  <c r="AL202" i="28"/>
  <c r="AP24" i="28"/>
  <c r="AP235" i="28"/>
  <c r="AP332" i="28"/>
  <c r="AL27" i="28"/>
  <c r="AL115" i="28"/>
  <c r="AL195" i="28"/>
  <c r="AL283" i="28"/>
  <c r="AL371" i="28"/>
  <c r="AP32" i="28"/>
  <c r="AP236" i="28"/>
  <c r="AP342" i="28"/>
  <c r="AL28" i="28"/>
  <c r="AL116" i="28"/>
  <c r="AL196" i="28"/>
  <c r="AL268" i="28"/>
  <c r="AT312" i="28"/>
  <c r="AP192" i="28"/>
  <c r="AP289" i="28"/>
  <c r="AP380" i="28"/>
  <c r="AL53" i="28"/>
  <c r="AL125" i="28"/>
  <c r="AL197" i="28"/>
  <c r="AL269" i="28"/>
  <c r="AL341" i="28"/>
  <c r="AL413" i="28"/>
  <c r="AH92" i="28"/>
  <c r="AH164" i="28"/>
  <c r="AH236" i="28"/>
  <c r="AH308" i="28"/>
  <c r="AL46" i="28"/>
  <c r="AL318" i="28"/>
  <c r="AH16" i="28"/>
  <c r="AH93" i="28"/>
  <c r="AH166" i="28"/>
  <c r="AH239" i="28"/>
  <c r="AH312" i="28"/>
  <c r="AH378" i="28"/>
  <c r="AE43" i="28"/>
  <c r="AE107" i="28"/>
  <c r="AE171" i="28"/>
  <c r="AE235" i="28"/>
  <c r="AE299" i="28"/>
  <c r="AL118" i="28"/>
  <c r="AL332" i="28"/>
  <c r="AH27" i="28"/>
  <c r="AH103" i="28"/>
  <c r="AH176" i="28"/>
  <c r="AH249" i="28"/>
  <c r="AH322" i="28"/>
  <c r="AH387" i="28"/>
  <c r="AE52" i="28"/>
  <c r="AP397" i="28"/>
  <c r="AL308" i="28"/>
  <c r="AL409" i="28"/>
  <c r="AH86" i="28"/>
  <c r="AH159" i="28"/>
  <c r="AH232" i="28"/>
  <c r="AH305" i="28"/>
  <c r="AH372" i="28"/>
  <c r="AT377" i="28"/>
  <c r="AT226" i="28"/>
  <c r="AT267" i="28"/>
  <c r="AT252" i="28"/>
  <c r="AT277" i="28"/>
  <c r="AT198" i="28"/>
  <c r="AT183" i="28"/>
  <c r="AP295" i="28"/>
  <c r="AL151" i="28"/>
  <c r="AT16" i="28"/>
  <c r="AP374" i="28"/>
  <c r="AL128" i="28"/>
  <c r="AL232" i="28"/>
  <c r="AP160" i="28"/>
  <c r="AP275" i="28"/>
  <c r="AP366" i="28"/>
  <c r="AL65" i="28"/>
  <c r="AL145" i="28"/>
  <c r="AL225" i="28"/>
  <c r="AP132" i="28"/>
  <c r="AP254" i="28"/>
  <c r="AP349" i="28"/>
  <c r="AL50" i="28"/>
  <c r="AL130" i="28"/>
  <c r="AL210" i="28"/>
  <c r="AP114" i="28"/>
  <c r="AP245" i="28"/>
  <c r="AP341" i="28"/>
  <c r="AL43" i="28"/>
  <c r="AL123" i="28"/>
  <c r="AL203" i="28"/>
  <c r="AL299" i="28"/>
  <c r="AL379" i="28"/>
  <c r="AP90" i="28"/>
  <c r="AP258" i="28"/>
  <c r="AP352" i="28"/>
  <c r="AL36" i="28"/>
  <c r="AL132" i="28"/>
  <c r="AL204" i="28"/>
  <c r="AL276" i="28"/>
  <c r="AT376" i="28"/>
  <c r="AP204" i="28"/>
  <c r="AP307" i="28"/>
  <c r="AP388" i="28"/>
  <c r="AL61" i="28"/>
  <c r="AL133" i="28"/>
  <c r="AL205" i="28"/>
  <c r="AL277" i="28"/>
  <c r="AL349" i="28"/>
  <c r="AH28" i="28"/>
  <c r="AH100" i="28"/>
  <c r="AH172" i="28"/>
  <c r="AH244" i="28"/>
  <c r="AH316" i="28"/>
  <c r="AL110" i="28"/>
  <c r="AL330" i="28"/>
  <c r="AH26" i="28"/>
  <c r="AH102" i="28"/>
  <c r="AH175" i="28"/>
  <c r="AH248" i="28"/>
  <c r="AH321" i="28"/>
  <c r="AH386" i="28"/>
  <c r="AE51" i="28"/>
  <c r="AE115" i="28"/>
  <c r="AE179" i="28"/>
  <c r="AE243" i="28"/>
  <c r="AE307" i="28"/>
  <c r="AL182" i="28"/>
  <c r="AL345" i="28"/>
  <c r="AH39" i="28"/>
  <c r="AH112" i="28"/>
  <c r="AH185" i="28"/>
  <c r="AH258" i="28"/>
  <c r="AH331" i="28"/>
  <c r="AH395" i="28"/>
  <c r="AE60" i="28"/>
  <c r="AL62" i="28"/>
  <c r="AL321" i="28"/>
  <c r="AH18" i="28"/>
  <c r="AH95" i="28"/>
  <c r="AH168" i="28"/>
  <c r="AH241" i="28"/>
  <c r="AH314" i="28"/>
  <c r="AH380" i="28"/>
  <c r="AE45" i="28"/>
  <c r="AE109" i="28"/>
  <c r="AP260" i="28"/>
  <c r="AL280" i="28"/>
  <c r="AL386" i="28"/>
  <c r="AH69" i="28"/>
  <c r="AH142" i="28"/>
  <c r="AH215" i="28"/>
  <c r="AH288" i="28"/>
  <c r="AH357" i="28"/>
  <c r="AE22" i="28"/>
  <c r="AE86" i="28"/>
  <c r="AP345" i="28"/>
  <c r="AL297" i="28"/>
  <c r="AL401" i="28"/>
  <c r="AH79" i="28"/>
  <c r="AH152" i="28"/>
  <c r="AH225" i="28"/>
  <c r="AH298" i="28"/>
  <c r="AH366" i="28"/>
  <c r="AE31" i="28"/>
  <c r="AE95" i="28"/>
  <c r="AE159" i="28"/>
  <c r="AE223" i="28"/>
  <c r="AP194" i="28"/>
  <c r="AL266" i="28"/>
  <c r="AL377" i="28"/>
  <c r="AH62" i="28"/>
  <c r="AH135" i="28"/>
  <c r="AH208" i="28"/>
  <c r="AH281" i="28"/>
  <c r="AH351" i="28"/>
  <c r="AE16" i="28"/>
  <c r="AE80" i="28"/>
  <c r="AE144" i="28"/>
  <c r="AL30" i="28"/>
  <c r="AL314" i="28"/>
  <c r="AL14" i="28"/>
  <c r="AH90" i="28"/>
  <c r="AH163" i="28"/>
  <c r="AH237" i="28"/>
  <c r="AH310" i="28"/>
  <c r="AH376" i="28"/>
  <c r="AE41" i="28"/>
  <c r="AE105" i="28"/>
  <c r="AE169" i="28"/>
  <c r="AE233" i="28"/>
  <c r="AE297" i="28"/>
  <c r="AE361" i="28"/>
  <c r="S24" i="28"/>
  <c r="S88" i="28"/>
  <c r="S152" i="28"/>
  <c r="AP98" i="28"/>
  <c r="AH409" i="28"/>
  <c r="AE210" i="28"/>
  <c r="AE306" i="28"/>
  <c r="AE380" i="28"/>
  <c r="S52" i="28"/>
  <c r="S125" i="28"/>
  <c r="S198" i="28"/>
  <c r="S264" i="28"/>
  <c r="S328" i="28"/>
  <c r="S392" i="28"/>
  <c r="O56" i="28"/>
  <c r="O120" i="28"/>
  <c r="O184" i="28"/>
  <c r="O248" i="28"/>
  <c r="AL272" i="28"/>
  <c r="AE82" i="28"/>
  <c r="AE224" i="28"/>
  <c r="AE317" i="28"/>
  <c r="AE390" i="28"/>
  <c r="S62" i="28"/>
  <c r="S135" i="28"/>
  <c r="S209" i="28"/>
  <c r="S273" i="28"/>
  <c r="S337" i="28"/>
  <c r="AP41" i="28"/>
  <c r="AL215" i="28"/>
  <c r="AL73" i="28"/>
  <c r="AL226" i="28"/>
  <c r="AL387" i="28"/>
  <c r="AP40" i="28"/>
  <c r="AL365" i="28"/>
  <c r="AH37" i="28"/>
  <c r="AE187" i="28"/>
  <c r="AH267" i="28"/>
  <c r="AL294" i="28"/>
  <c r="AH223" i="28"/>
  <c r="AE53" i="28"/>
  <c r="AP336" i="28"/>
  <c r="AL361" i="28"/>
  <c r="AH96" i="28"/>
  <c r="AH187" i="28"/>
  <c r="AH279" i="28"/>
  <c r="AH381" i="28"/>
  <c r="AE62" i="28"/>
  <c r="AP270" i="28"/>
  <c r="AL337" i="28"/>
  <c r="AH51" i="28"/>
  <c r="AH143" i="28"/>
  <c r="AH253" i="28"/>
  <c r="AH342" i="28"/>
  <c r="AE23" i="28"/>
  <c r="AE119" i="28"/>
  <c r="AE191" i="28"/>
  <c r="AE263" i="28"/>
  <c r="AL214" i="28"/>
  <c r="AL364" i="28"/>
  <c r="AH71" i="28"/>
  <c r="AH153" i="28"/>
  <c r="AH235" i="28"/>
  <c r="AH318" i="28"/>
  <c r="AH391" i="28"/>
  <c r="AE64" i="28"/>
  <c r="AE136" i="28"/>
  <c r="AL94" i="28"/>
  <c r="AL340" i="28"/>
  <c r="AH45" i="28"/>
  <c r="AH127" i="28"/>
  <c r="AH209" i="28"/>
  <c r="AH291" i="28"/>
  <c r="AH368" i="28"/>
  <c r="AE49" i="28"/>
  <c r="AE121" i="28"/>
  <c r="AE193" i="28"/>
  <c r="AE265" i="28"/>
  <c r="AE337" i="28"/>
  <c r="AE409" i="28"/>
  <c r="S80" i="28"/>
  <c r="S160" i="28"/>
  <c r="AL368" i="28"/>
  <c r="AE134" i="28"/>
  <c r="AE261" i="28"/>
  <c r="AE352" i="28"/>
  <c r="S34" i="28"/>
  <c r="S116" i="28"/>
  <c r="S207" i="28"/>
  <c r="S280" i="28"/>
  <c r="S352" i="28"/>
  <c r="O24" i="28"/>
  <c r="O96" i="28"/>
  <c r="O168" i="28"/>
  <c r="O240" i="28"/>
  <c r="AL380" i="28"/>
  <c r="AE138" i="28"/>
  <c r="AE262" i="28"/>
  <c r="AE354" i="28"/>
  <c r="S35" i="28"/>
  <c r="S117" i="28"/>
  <c r="S199" i="28"/>
  <c r="S281" i="28"/>
  <c r="S353" i="28"/>
  <c r="O17" i="28"/>
  <c r="AH293" i="28"/>
  <c r="AE188" i="28"/>
  <c r="AE287" i="28"/>
  <c r="AE364" i="28"/>
  <c r="S36" i="28"/>
  <c r="S109" i="28"/>
  <c r="S182" i="28"/>
  <c r="S250" i="28"/>
  <c r="S314" i="28"/>
  <c r="S378" i="28"/>
  <c r="AH82" i="28"/>
  <c r="AE142" i="28"/>
  <c r="AE253" i="28"/>
  <c r="AE338" i="28"/>
  <c r="AE411" i="28"/>
  <c r="S83" i="28"/>
  <c r="S156" i="28"/>
  <c r="S227" i="28"/>
  <c r="AT290" i="28"/>
  <c r="AT208" i="28"/>
  <c r="AL153" i="28"/>
  <c r="AP136" i="28"/>
  <c r="AP138" i="28"/>
  <c r="AP227" i="28"/>
  <c r="AH36" i="28"/>
  <c r="AH111" i="28"/>
  <c r="AE251" i="28"/>
  <c r="AH339" i="28"/>
  <c r="AL334" i="28"/>
  <c r="AH250" i="28"/>
  <c r="AE69" i="28"/>
  <c r="AL70" i="28"/>
  <c r="AL374" i="28"/>
  <c r="AH105" i="28"/>
  <c r="AH197" i="28"/>
  <c r="AH297" i="28"/>
  <c r="AH389" i="28"/>
  <c r="AE70" i="28"/>
  <c r="AP413" i="28"/>
  <c r="AL350" i="28"/>
  <c r="AH61" i="28"/>
  <c r="AH161" i="28"/>
  <c r="AH262" i="28"/>
  <c r="AH350" i="28"/>
  <c r="AE39" i="28"/>
  <c r="AE127" i="28"/>
  <c r="AE199" i="28"/>
  <c r="AE271" i="28"/>
  <c r="AL250" i="28"/>
  <c r="AL390" i="28"/>
  <c r="AH80" i="28"/>
  <c r="AH162" i="28"/>
  <c r="AH245" i="28"/>
  <c r="AH327" i="28"/>
  <c r="AH399" i="28"/>
  <c r="AE72" i="28"/>
  <c r="AE152" i="28"/>
  <c r="AL158" i="28"/>
  <c r="AL353" i="28"/>
  <c r="AH54" i="28"/>
  <c r="AH136" i="28"/>
  <c r="AH218" i="28"/>
  <c r="AH301" i="28"/>
  <c r="AH384" i="28"/>
  <c r="AE57" i="28"/>
  <c r="AE129" i="28"/>
  <c r="AE201" i="28"/>
  <c r="AE273" i="28"/>
  <c r="AE345" i="28"/>
  <c r="S16" i="28"/>
  <c r="S96" i="28"/>
  <c r="S168" i="28"/>
  <c r="AH55" i="28"/>
  <c r="AE156" i="28"/>
  <c r="AE274" i="28"/>
  <c r="AE362" i="28"/>
  <c r="S43" i="28"/>
  <c r="S134" i="28"/>
  <c r="S216" i="28"/>
  <c r="S288" i="28"/>
  <c r="S360" i="28"/>
  <c r="O32" i="28"/>
  <c r="O104" i="28"/>
  <c r="O176" i="28"/>
  <c r="O256" i="28"/>
  <c r="AH64" i="28"/>
  <c r="AE157" i="28"/>
  <c r="AE276" i="28"/>
  <c r="AE363" i="28"/>
  <c r="S44" i="28"/>
  <c r="S126" i="28"/>
  <c r="S217" i="28"/>
  <c r="S289" i="28"/>
  <c r="S361" i="28"/>
  <c r="O25" i="28"/>
  <c r="AH361" i="28"/>
  <c r="AE200" i="28"/>
  <c r="AE298" i="28"/>
  <c r="AE373" i="28"/>
  <c r="S45" i="28"/>
  <c r="S118" i="28"/>
  <c r="S191" i="28"/>
  <c r="S258" i="28"/>
  <c r="S322" i="28"/>
  <c r="S386" i="28"/>
  <c r="AH155" i="28"/>
  <c r="AE162" i="28"/>
  <c r="AE266" i="28"/>
  <c r="AE347" i="28"/>
  <c r="S19" i="28"/>
  <c r="S92" i="28"/>
  <c r="S165" i="28"/>
  <c r="AT331" i="28"/>
  <c r="AP399" i="28"/>
  <c r="AL241" i="28"/>
  <c r="AP256" i="28"/>
  <c r="AP268" i="28"/>
  <c r="AP316" i="28"/>
  <c r="AH108" i="28"/>
  <c r="AH184" i="28"/>
  <c r="AT128" i="28"/>
  <c r="AH379" i="28"/>
  <c r="AL398" i="28"/>
  <c r="AH296" i="28"/>
  <c r="AE93" i="28"/>
  <c r="AL198" i="28"/>
  <c r="AL400" i="28"/>
  <c r="AH114" i="28"/>
  <c r="AH206" i="28"/>
  <c r="AH315" i="28"/>
  <c r="AH397" i="28"/>
  <c r="AE78" i="28"/>
  <c r="AL142" i="28"/>
  <c r="AL362" i="28"/>
  <c r="AH70" i="28"/>
  <c r="AH179" i="28"/>
  <c r="AH271" i="28"/>
  <c r="AH358" i="28"/>
  <c r="AE55" i="28"/>
  <c r="AE135" i="28"/>
  <c r="AE207" i="28"/>
  <c r="AT384" i="28"/>
  <c r="AL282" i="28"/>
  <c r="AL402" i="28"/>
  <c r="AH89" i="28"/>
  <c r="AH171" i="28"/>
  <c r="AH254" i="28"/>
  <c r="AH335" i="28"/>
  <c r="AH407" i="28"/>
  <c r="AE88" i="28"/>
  <c r="AE160" i="28"/>
  <c r="AL222" i="28"/>
  <c r="AL366" i="28"/>
  <c r="AH63" i="28"/>
  <c r="AH145" i="28"/>
  <c r="AH227" i="28"/>
  <c r="AH319" i="28"/>
  <c r="AH392" i="28"/>
  <c r="AE65" i="28"/>
  <c r="AE137" i="28"/>
  <c r="AE209" i="28"/>
  <c r="AE281" i="28"/>
  <c r="AE353" i="28"/>
  <c r="S32" i="28"/>
  <c r="S104" i="28"/>
  <c r="S176" i="28"/>
  <c r="AH128" i="28"/>
  <c r="AE172" i="28"/>
  <c r="AE285" i="28"/>
  <c r="AE371" i="28"/>
  <c r="S61" i="28"/>
  <c r="S143" i="28"/>
  <c r="S224" i="28"/>
  <c r="S296" i="28"/>
  <c r="S368" i="28"/>
  <c r="O40" i="28"/>
  <c r="O112" i="28"/>
  <c r="O192" i="28"/>
  <c r="O264" i="28"/>
  <c r="AH137" i="28"/>
  <c r="AE173" i="28"/>
  <c r="AE286" i="28"/>
  <c r="AE372" i="28"/>
  <c r="S53" i="28"/>
  <c r="S145" i="28"/>
  <c r="S225" i="28"/>
  <c r="S297" i="28"/>
  <c r="S369" i="28"/>
  <c r="AP299" i="28"/>
  <c r="AE26" i="28"/>
  <c r="AE213" i="28"/>
  <c r="AE309" i="28"/>
  <c r="AE382" i="28"/>
  <c r="S54" i="28"/>
  <c r="S127" i="28"/>
  <c r="S201" i="28"/>
  <c r="S266" i="28"/>
  <c r="S330" i="28"/>
  <c r="S394" i="28"/>
  <c r="AH229" i="28"/>
  <c r="AE176" i="28"/>
  <c r="AE278" i="28"/>
  <c r="AE356" i="28"/>
  <c r="S28" i="28"/>
  <c r="S101" i="28"/>
  <c r="S174" i="28"/>
  <c r="S243" i="28"/>
  <c r="S307" i="28"/>
  <c r="AT316" i="28"/>
  <c r="AL144" i="28"/>
  <c r="AP148" i="28"/>
  <c r="AP360" i="28"/>
  <c r="AP361" i="28"/>
  <c r="AP396" i="28"/>
  <c r="AH180" i="28"/>
  <c r="AH257" i="28"/>
  <c r="AL242" i="28"/>
  <c r="AH403" i="28"/>
  <c r="AH29" i="28"/>
  <c r="AH323" i="28"/>
  <c r="AE101" i="28"/>
  <c r="AL248" i="28"/>
  <c r="AH19" i="28"/>
  <c r="AH123" i="28"/>
  <c r="AH224" i="28"/>
  <c r="AH325" i="28"/>
  <c r="AH405" i="28"/>
  <c r="AE94" i="28"/>
  <c r="AL206" i="28"/>
  <c r="AL376" i="28"/>
  <c r="AH88" i="28"/>
  <c r="AH189" i="28"/>
  <c r="AH280" i="28"/>
  <c r="AH374" i="28"/>
  <c r="AE63" i="28"/>
  <c r="AE143" i="28"/>
  <c r="AE215" i="28"/>
  <c r="AP281" i="28"/>
  <c r="AL298" i="28"/>
  <c r="AL412" i="28"/>
  <c r="AH98" i="28"/>
  <c r="AH181" i="28"/>
  <c r="AH263" i="28"/>
  <c r="AH343" i="28"/>
  <c r="AE24" i="28"/>
  <c r="AE96" i="28"/>
  <c r="AE168" i="28"/>
  <c r="AL254" i="28"/>
  <c r="AL378" i="28"/>
  <c r="AH72" i="28"/>
  <c r="AH154" i="28"/>
  <c r="AH246" i="28"/>
  <c r="AH328" i="28"/>
  <c r="AH400" i="28"/>
  <c r="AE73" i="28"/>
  <c r="AE145" i="28"/>
  <c r="AE217" i="28"/>
  <c r="AE289" i="28"/>
  <c r="AE369" i="28"/>
  <c r="S40" i="28"/>
  <c r="S112" i="28"/>
  <c r="S184" i="28"/>
  <c r="AH201" i="28"/>
  <c r="AE184" i="28"/>
  <c r="AE295" i="28"/>
  <c r="AE389" i="28"/>
  <c r="S70" i="28"/>
  <c r="S153" i="28"/>
  <c r="S232" i="28"/>
  <c r="S304" i="28"/>
  <c r="S376" i="28"/>
  <c r="O48" i="28"/>
  <c r="O128" i="28"/>
  <c r="O200" i="28"/>
  <c r="O272" i="28"/>
  <c r="AH210" i="28"/>
  <c r="AE186" i="28"/>
  <c r="AE296" i="28"/>
  <c r="AE381" i="28"/>
  <c r="S71" i="28"/>
  <c r="S154" i="28"/>
  <c r="S233" i="28"/>
  <c r="S305" i="28"/>
  <c r="S377" i="28"/>
  <c r="AL288" i="28"/>
  <c r="AE84" i="28"/>
  <c r="AE226" i="28"/>
  <c r="AE318" i="28"/>
  <c r="AE391" i="28"/>
  <c r="S63" i="28"/>
  <c r="S137" i="28"/>
  <c r="S210" i="28"/>
  <c r="S274" i="28"/>
  <c r="S338" i="28"/>
  <c r="S402" i="28"/>
  <c r="AH302" i="28"/>
  <c r="AE189" i="28"/>
  <c r="AE288" i="28"/>
  <c r="AE365" i="28"/>
  <c r="S37" i="28"/>
  <c r="S110" i="28"/>
  <c r="S183" i="28"/>
  <c r="S251" i="28"/>
  <c r="S315" i="28"/>
  <c r="AT341" i="28"/>
  <c r="AL240" i="28"/>
  <c r="AP266" i="28"/>
  <c r="AL51" i="28"/>
  <c r="AL52" i="28"/>
  <c r="AL69" i="28"/>
  <c r="AH252" i="28"/>
  <c r="AH330" i="28"/>
  <c r="AL358" i="28"/>
  <c r="AE44" i="28"/>
  <c r="AH77" i="28"/>
  <c r="AH364" i="28"/>
  <c r="AE117" i="28"/>
  <c r="AL264" i="28"/>
  <c r="AH41" i="28"/>
  <c r="AH133" i="28"/>
  <c r="AH242" i="28"/>
  <c r="AH333" i="28"/>
  <c r="AH413" i="28"/>
  <c r="AE110" i="28"/>
  <c r="AL249" i="28"/>
  <c r="AL388" i="28"/>
  <c r="AH106" i="28"/>
  <c r="AH198" i="28"/>
  <c r="AH289" i="28"/>
  <c r="AH390" i="28"/>
  <c r="AE71" i="28"/>
  <c r="AE151" i="28"/>
  <c r="AE231" i="28"/>
  <c r="AP354" i="28"/>
  <c r="AL313" i="28"/>
  <c r="AH23" i="28"/>
  <c r="AH107" i="28"/>
  <c r="AH190" i="28"/>
  <c r="AH272" i="28"/>
  <c r="AH359" i="28"/>
  <c r="AE32" i="28"/>
  <c r="AE104" i="28"/>
  <c r="AP48" i="28"/>
  <c r="AL270" i="28"/>
  <c r="AL392" i="28"/>
  <c r="AH81" i="28"/>
  <c r="AH173" i="28"/>
  <c r="AH255" i="28"/>
  <c r="AH336" i="28"/>
  <c r="AH408" i="28"/>
  <c r="AE81" i="28"/>
  <c r="AE153" i="28"/>
  <c r="AE225" i="28"/>
  <c r="AE305" i="28"/>
  <c r="AE377" i="28"/>
  <c r="S48" i="28"/>
  <c r="S120" i="28"/>
  <c r="S192" i="28"/>
  <c r="AH274" i="28"/>
  <c r="AE197" i="28"/>
  <c r="AE316" i="28"/>
  <c r="AE398" i="28"/>
  <c r="S79" i="28"/>
  <c r="S162" i="28"/>
  <c r="S240" i="28"/>
  <c r="S312" i="28"/>
  <c r="S384" i="28"/>
  <c r="O64" i="28"/>
  <c r="O136" i="28"/>
  <c r="O208" i="28"/>
  <c r="O280" i="28"/>
  <c r="AH283" i="28"/>
  <c r="AE198" i="28"/>
  <c r="AE308" i="28"/>
  <c r="AE399" i="28"/>
  <c r="S81" i="28"/>
  <c r="S163" i="28"/>
  <c r="S241" i="28"/>
  <c r="S313" i="28"/>
  <c r="S385" i="28"/>
  <c r="AL393" i="28"/>
  <c r="AE116" i="28"/>
  <c r="AE238" i="28"/>
  <c r="AE327" i="28"/>
  <c r="AE400" i="28"/>
  <c r="S73" i="28"/>
  <c r="S146" i="28"/>
  <c r="S218" i="28"/>
  <c r="S282" i="28"/>
  <c r="AT262" i="28"/>
  <c r="AP172" i="28"/>
  <c r="AP368" i="28"/>
  <c r="AL131" i="28"/>
  <c r="AL140" i="28"/>
  <c r="AL141" i="28"/>
  <c r="AH324" i="28"/>
  <c r="AH394" i="28"/>
  <c r="AH48" i="28"/>
  <c r="AE68" i="28"/>
  <c r="AH104" i="28"/>
  <c r="AH388" i="28"/>
  <c r="AE133" i="28"/>
  <c r="AL296" i="28"/>
  <c r="AH50" i="28"/>
  <c r="AH151" i="28"/>
  <c r="AH251" i="28"/>
  <c r="AH341" i="28"/>
  <c r="AE30" i="28"/>
  <c r="AE118" i="28"/>
  <c r="AL265" i="28"/>
  <c r="AL411" i="28"/>
  <c r="AH115" i="28"/>
  <c r="AH207" i="28"/>
  <c r="AH307" i="28"/>
  <c r="AH398" i="28"/>
  <c r="AE79" i="28"/>
  <c r="AE167" i="28"/>
  <c r="AE239" i="28"/>
  <c r="AL22" i="28"/>
  <c r="AL326" i="28"/>
  <c r="AH33" i="28"/>
  <c r="AH117" i="28"/>
  <c r="AH199" i="28"/>
  <c r="AH290" i="28"/>
  <c r="AH367" i="28"/>
  <c r="AE40" i="28"/>
  <c r="AE112" i="28"/>
  <c r="AP206" i="28"/>
  <c r="AL286" i="28"/>
  <c r="AL403" i="28"/>
  <c r="AH99" i="28"/>
  <c r="AH182" i="28"/>
  <c r="AH264" i="28"/>
  <c r="AH344" i="28"/>
  <c r="AE17" i="28"/>
  <c r="AE89" i="28"/>
  <c r="AE161" i="28"/>
  <c r="AE241" i="28"/>
  <c r="AE313" i="28"/>
  <c r="AE385" i="28"/>
  <c r="S56" i="28"/>
  <c r="S128" i="28"/>
  <c r="S200" i="28"/>
  <c r="AH345" i="28"/>
  <c r="AE222" i="28"/>
  <c r="AE325" i="28"/>
  <c r="AE407" i="28"/>
  <c r="S89" i="28"/>
  <c r="S171" i="28"/>
  <c r="S248" i="28"/>
  <c r="S320" i="28"/>
  <c r="S400" i="28"/>
  <c r="O72" i="28"/>
  <c r="O144" i="28"/>
  <c r="O216" i="28"/>
  <c r="O288" i="28"/>
  <c r="AH353" i="28"/>
  <c r="AE212" i="28"/>
  <c r="AE326" i="28"/>
  <c r="AE408" i="28"/>
  <c r="S90" i="28"/>
  <c r="S172" i="28"/>
  <c r="S249" i="28"/>
  <c r="S321" i="28"/>
  <c r="S393" i="28"/>
  <c r="AH73" i="28"/>
  <c r="AE140" i="28"/>
  <c r="AE252" i="28"/>
  <c r="AE336" i="28"/>
  <c r="AE410" i="28"/>
  <c r="S82" i="28"/>
  <c r="S155" i="28"/>
  <c r="S226" i="28"/>
  <c r="AT247" i="28"/>
  <c r="AP284" i="28"/>
  <c r="AL58" i="28"/>
  <c r="AL219" i="28"/>
  <c r="AL212" i="28"/>
  <c r="AL213" i="28"/>
  <c r="AL174" i="28"/>
  <c r="AE59" i="28"/>
  <c r="AH121" i="28"/>
  <c r="AP326" i="28"/>
  <c r="AH150" i="28"/>
  <c r="AE29" i="28"/>
  <c r="AT256" i="28"/>
  <c r="AL322" i="28"/>
  <c r="AH59" i="28"/>
  <c r="AH169" i="28"/>
  <c r="AH261" i="28"/>
  <c r="AH349" i="28"/>
  <c r="AE46" i="28"/>
  <c r="AT320" i="28"/>
  <c r="AL281" i="28"/>
  <c r="AH32" i="28"/>
  <c r="AH125" i="28"/>
  <c r="AH216" i="28"/>
  <c r="AH326" i="28"/>
  <c r="AH406" i="28"/>
  <c r="AE87" i="28"/>
  <c r="AE175" i="28"/>
  <c r="AE247" i="28"/>
  <c r="AL86" i="28"/>
  <c r="AL338" i="28"/>
  <c r="AH43" i="28"/>
  <c r="AH126" i="28"/>
  <c r="AH217" i="28"/>
  <c r="AH299" i="28"/>
  <c r="AH375" i="28"/>
  <c r="AE48" i="28"/>
  <c r="AE120" i="28"/>
  <c r="AP290" i="28"/>
  <c r="AL302" i="28"/>
  <c r="AH24" i="28"/>
  <c r="AH109" i="28"/>
  <c r="AH191" i="28"/>
  <c r="AH273" i="28"/>
  <c r="AH352" i="28"/>
  <c r="AE25" i="28"/>
  <c r="AE97" i="28"/>
  <c r="AE177" i="28"/>
  <c r="AE249" i="28"/>
  <c r="AE321" i="28"/>
  <c r="AE393" i="28"/>
  <c r="S64" i="28"/>
  <c r="S136" i="28"/>
  <c r="S208" i="28"/>
  <c r="AE74" i="28"/>
  <c r="AE236" i="28"/>
  <c r="AE334" i="28"/>
  <c r="S15" i="28"/>
  <c r="S98" i="28"/>
  <c r="S180" i="28"/>
  <c r="S256" i="28"/>
  <c r="S336" i="28"/>
  <c r="S408" i="28"/>
  <c r="O80" i="28"/>
  <c r="O152" i="28"/>
  <c r="O224" i="28"/>
  <c r="O296" i="28"/>
  <c r="AE18" i="28"/>
  <c r="AE237" i="28"/>
  <c r="AE335" i="28"/>
  <c r="S17" i="28"/>
  <c r="S99" i="28"/>
  <c r="S181" i="28"/>
  <c r="S257" i="28"/>
  <c r="S329" i="28"/>
  <c r="S401" i="28"/>
  <c r="AH146" i="28"/>
  <c r="AE158" i="28"/>
  <c r="AE264" i="28"/>
  <c r="AE346" i="28"/>
  <c r="S18" i="28"/>
  <c r="S91" i="28"/>
  <c r="S164" i="28"/>
  <c r="S234" i="28"/>
  <c r="S298" i="28"/>
  <c r="S362" i="28"/>
  <c r="AL304" i="28"/>
  <c r="AE90" i="28"/>
  <c r="AE228" i="28"/>
  <c r="AE319" i="28"/>
  <c r="AE392" i="28"/>
  <c r="S65" i="28"/>
  <c r="S138" i="28"/>
  <c r="S211" i="28"/>
  <c r="S275" i="28"/>
  <c r="S339" i="28"/>
  <c r="S403" i="28"/>
  <c r="AH165" i="28"/>
  <c r="AE164" i="28"/>
  <c r="AE268" i="28"/>
  <c r="AE348" i="28"/>
  <c r="S20" i="28"/>
  <c r="S93" i="28"/>
  <c r="S166" i="28"/>
  <c r="S236" i="28"/>
  <c r="S300" i="28"/>
  <c r="S364" i="28"/>
  <c r="O28" i="28"/>
  <c r="O92" i="28"/>
  <c r="O156" i="28"/>
  <c r="AL102" i="28"/>
  <c r="AE50" i="28"/>
  <c r="AE218" i="28"/>
  <c r="AE312" i="28"/>
  <c r="AE386" i="28"/>
  <c r="S58" i="28"/>
  <c r="S131" i="28"/>
  <c r="S204" i="28"/>
  <c r="S269" i="28"/>
  <c r="S333" i="28"/>
  <c r="S397" i="28"/>
  <c r="O61" i="28"/>
  <c r="AH256" i="28"/>
  <c r="AE181" i="28"/>
  <c r="AE282" i="28"/>
  <c r="AE359" i="28"/>
  <c r="S31" i="28"/>
  <c r="S105" i="28"/>
  <c r="S178" i="28"/>
  <c r="S246" i="28"/>
  <c r="S310" i="28"/>
  <c r="S374" i="28"/>
  <c r="O38" i="28"/>
  <c r="O102" i="28"/>
  <c r="O166" i="28"/>
  <c r="O230" i="28"/>
  <c r="O294" i="28"/>
  <c r="O358" i="28"/>
  <c r="AL230" i="28"/>
  <c r="S271" i="28"/>
  <c r="O107" i="28"/>
  <c r="O210" i="28"/>
  <c r="O297" i="28"/>
  <c r="O370" i="28"/>
  <c r="AP359" i="28"/>
  <c r="AH194" i="28"/>
  <c r="AH270" i="28"/>
  <c r="AH334" i="28"/>
  <c r="AH144" i="28"/>
  <c r="AH34" i="28"/>
  <c r="AE257" i="28"/>
  <c r="AE343" i="28"/>
  <c r="O160" i="28"/>
  <c r="S190" i="28"/>
  <c r="S27" i="28"/>
  <c r="S370" i="28"/>
  <c r="AE214" i="28"/>
  <c r="S46" i="28"/>
  <c r="S219" i="28"/>
  <c r="S331" i="28"/>
  <c r="S411" i="28"/>
  <c r="AH311" i="28"/>
  <c r="AE204" i="28"/>
  <c r="AE311" i="28"/>
  <c r="AE394" i="28"/>
  <c r="S75" i="28"/>
  <c r="S157" i="28"/>
  <c r="S244" i="28"/>
  <c r="S316" i="28"/>
  <c r="S388" i="28"/>
  <c r="O60" i="28"/>
  <c r="O132" i="28"/>
  <c r="O204" i="28"/>
  <c r="AH385" i="28"/>
  <c r="AE230" i="28"/>
  <c r="AE331" i="28"/>
  <c r="AE413" i="28"/>
  <c r="S94" i="28"/>
  <c r="S177" i="28"/>
  <c r="S253" i="28"/>
  <c r="S325" i="28"/>
  <c r="S405" i="28"/>
  <c r="O77" i="28"/>
  <c r="AE58" i="28"/>
  <c r="AE232" i="28"/>
  <c r="AE332" i="28"/>
  <c r="AE14" i="28"/>
  <c r="S95" i="28"/>
  <c r="S187" i="28"/>
  <c r="S262" i="28"/>
  <c r="S334" i="28"/>
  <c r="S406" i="28"/>
  <c r="O78" i="28"/>
  <c r="O150" i="28"/>
  <c r="O222" i="28"/>
  <c r="O302" i="28"/>
  <c r="O374" i="28"/>
  <c r="S133" i="28"/>
  <c r="O95" i="28"/>
  <c r="O221" i="28"/>
  <c r="O315" i="28"/>
  <c r="O397" i="28"/>
  <c r="S69" i="28"/>
  <c r="O67" i="28"/>
  <c r="O173" i="28"/>
  <c r="O266" i="28"/>
  <c r="O344" i="28"/>
  <c r="S78" i="28"/>
  <c r="O71" i="28"/>
  <c r="O175" i="28"/>
  <c r="O267" i="28"/>
  <c r="O345" i="28"/>
  <c r="AH119" i="28"/>
  <c r="S295" i="28"/>
  <c r="O113" i="28"/>
  <c r="O215" i="28"/>
  <c r="O300" i="28"/>
  <c r="O373" i="28"/>
  <c r="AE351" i="28"/>
  <c r="O42" i="28"/>
  <c r="AP384" i="28"/>
  <c r="AL126" i="28"/>
  <c r="AH365" i="28"/>
  <c r="AE15" i="28"/>
  <c r="AH226" i="28"/>
  <c r="AH118" i="28"/>
  <c r="AE329" i="28"/>
  <c r="S25" i="28"/>
  <c r="O232" i="28"/>
  <c r="S265" i="28"/>
  <c r="S100" i="28"/>
  <c r="S410" i="28"/>
  <c r="AE240" i="28"/>
  <c r="S55" i="28"/>
  <c r="S235" i="28"/>
  <c r="S347" i="28"/>
  <c r="O19" i="28"/>
  <c r="AH377" i="28"/>
  <c r="AE216" i="28"/>
  <c r="AE320" i="28"/>
  <c r="AE403" i="28"/>
  <c r="S84" i="28"/>
  <c r="S175" i="28"/>
  <c r="S252" i="28"/>
  <c r="S324" i="28"/>
  <c r="S396" i="28"/>
  <c r="O68" i="28"/>
  <c r="O140" i="28"/>
  <c r="O212" i="28"/>
  <c r="AE98" i="28"/>
  <c r="AE244" i="28"/>
  <c r="AE340" i="28"/>
  <c r="S21" i="28"/>
  <c r="S103" i="28"/>
  <c r="S186" i="28"/>
  <c r="S261" i="28"/>
  <c r="S341" i="28"/>
  <c r="S413" i="28"/>
  <c r="AL166" i="28"/>
  <c r="AE100" i="28"/>
  <c r="AE245" i="28"/>
  <c r="AE341" i="28"/>
  <c r="S22" i="28"/>
  <c r="S114" i="28"/>
  <c r="S196" i="28"/>
  <c r="S270" i="28"/>
  <c r="S342" i="28"/>
  <c r="S14" i="28"/>
  <c r="O86" i="28"/>
  <c r="O158" i="28"/>
  <c r="O238" i="28"/>
  <c r="O310" i="28"/>
  <c r="O382" i="28"/>
  <c r="S206" i="28"/>
  <c r="O121" i="28"/>
  <c r="O233" i="28"/>
  <c r="O324" i="28"/>
  <c r="O407" i="28"/>
  <c r="S142" i="28"/>
  <c r="O83" i="28"/>
  <c r="O186" i="28"/>
  <c r="O276" i="28"/>
  <c r="O353" i="28"/>
  <c r="S151" i="28"/>
  <c r="O85" i="28"/>
  <c r="O187" i="28"/>
  <c r="O277" i="28"/>
  <c r="O354" i="28"/>
  <c r="AE154" i="28"/>
  <c r="S359" i="28"/>
  <c r="O125" i="28"/>
  <c r="O226" i="28"/>
  <c r="O309" i="28"/>
  <c r="AL138" i="28"/>
  <c r="AH177" i="28"/>
  <c r="AE54" i="28"/>
  <c r="AE103" i="28"/>
  <c r="AH309" i="28"/>
  <c r="AH200" i="28"/>
  <c r="AE401" i="28"/>
  <c r="S107" i="28"/>
  <c r="AP218" i="28"/>
  <c r="S345" i="28"/>
  <c r="S173" i="28"/>
  <c r="AP372" i="28"/>
  <c r="AE300" i="28"/>
  <c r="S74" i="28"/>
  <c r="S259" i="28"/>
  <c r="S355" i="28"/>
  <c r="O27" i="28"/>
  <c r="AE42" i="28"/>
  <c r="AE229" i="28"/>
  <c r="AE330" i="28"/>
  <c r="AE412" i="28"/>
  <c r="S102" i="28"/>
  <c r="S185" i="28"/>
  <c r="S260" i="28"/>
  <c r="S332" i="28"/>
  <c r="S404" i="28"/>
  <c r="O76" i="28"/>
  <c r="O148" i="28"/>
  <c r="AL329" i="28"/>
  <c r="AE126" i="28"/>
  <c r="AE256" i="28"/>
  <c r="AE349" i="28"/>
  <c r="S30" i="28"/>
  <c r="S113" i="28"/>
  <c r="S195" i="28"/>
  <c r="S277" i="28"/>
  <c r="S349" i="28"/>
  <c r="O21" i="28"/>
  <c r="AL342" i="28"/>
  <c r="AE130" i="28"/>
  <c r="AE258" i="28"/>
  <c r="AE350" i="28"/>
  <c r="S41" i="28"/>
  <c r="S123" i="28"/>
  <c r="S205" i="28"/>
  <c r="S278" i="28"/>
  <c r="S350" i="28"/>
  <c r="O22" i="28"/>
  <c r="O94" i="28"/>
  <c r="O174" i="28"/>
  <c r="O246" i="28"/>
  <c r="O318" i="28"/>
  <c r="O390" i="28"/>
  <c r="S335" i="28"/>
  <c r="O133" i="28"/>
  <c r="O243" i="28"/>
  <c r="O333" i="28"/>
  <c r="S215" i="28"/>
  <c r="O97" i="28"/>
  <c r="O199" i="28"/>
  <c r="O287" i="28"/>
  <c r="O362" i="28"/>
  <c r="S223" i="28"/>
  <c r="O98" i="28"/>
  <c r="O201" i="28"/>
  <c r="O289" i="28"/>
  <c r="O363" i="28"/>
  <c r="AE260" i="28"/>
  <c r="O18" i="28"/>
  <c r="O138" i="28"/>
  <c r="O236" i="28"/>
  <c r="O319" i="28"/>
  <c r="O392" i="28"/>
  <c r="AL307" i="28"/>
  <c r="AE37" i="28"/>
  <c r="AP180" i="28"/>
  <c r="AE183" i="28"/>
  <c r="AH383" i="28"/>
  <c r="AH282" i="28"/>
  <c r="S72" i="28"/>
  <c r="S189" i="28"/>
  <c r="AE114" i="28"/>
  <c r="S409" i="28"/>
  <c r="S242" i="28"/>
  <c r="AL404" i="28"/>
  <c r="AE310" i="28"/>
  <c r="S119" i="28"/>
  <c r="S267" i="28"/>
  <c r="S363" i="28"/>
  <c r="AL38" i="28"/>
  <c r="AE92" i="28"/>
  <c r="AE242" i="28"/>
  <c r="AE339" i="28"/>
  <c r="S29" i="28"/>
  <c r="S111" i="28"/>
  <c r="S194" i="28"/>
  <c r="S268" i="28"/>
  <c r="S340" i="28"/>
  <c r="S412" i="28"/>
  <c r="O84" i="28"/>
  <c r="O164" i="28"/>
  <c r="AH25" i="28"/>
  <c r="AE148" i="28"/>
  <c r="AE269" i="28"/>
  <c r="AE358" i="28"/>
  <c r="S39" i="28"/>
  <c r="S122" i="28"/>
  <c r="S213" i="28"/>
  <c r="S285" i="28"/>
  <c r="S357" i="28"/>
  <c r="O29" i="28"/>
  <c r="AH35" i="28"/>
  <c r="AE150" i="28"/>
  <c r="AE270" i="28"/>
  <c r="AE368" i="28"/>
  <c r="S50" i="28"/>
  <c r="S132" i="28"/>
  <c r="S214" i="28"/>
  <c r="S286" i="28"/>
  <c r="S358" i="28"/>
  <c r="O30" i="28"/>
  <c r="O110" i="28"/>
  <c r="O182" i="28"/>
  <c r="O254" i="28"/>
  <c r="O326" i="28"/>
  <c r="O398" i="28"/>
  <c r="AE66" i="28"/>
  <c r="S399" i="28"/>
  <c r="O146" i="28"/>
  <c r="O253" i="28"/>
  <c r="O343" i="28"/>
  <c r="AL354" i="28"/>
  <c r="S279" i="28"/>
  <c r="O109" i="28"/>
  <c r="O211" i="28"/>
  <c r="O298" i="28"/>
  <c r="O371" i="28"/>
  <c r="AH46" i="28"/>
  <c r="S287" i="28"/>
  <c r="O111" i="28"/>
  <c r="O213" i="28"/>
  <c r="O299" i="28"/>
  <c r="O372" i="28"/>
  <c r="AE342" i="28"/>
  <c r="O41" i="28"/>
  <c r="O151" i="28"/>
  <c r="O247" i="28"/>
  <c r="O328" i="28"/>
  <c r="O401" i="28"/>
  <c r="AL284" i="28"/>
  <c r="AP168" i="28"/>
  <c r="AL312" i="28"/>
  <c r="AE255" i="28"/>
  <c r="AE56" i="28"/>
  <c r="AH360" i="28"/>
  <c r="S144" i="28"/>
  <c r="S272" i="28"/>
  <c r="AE250" i="28"/>
  <c r="AH219" i="28"/>
  <c r="S290" i="28"/>
  <c r="AH369" i="28"/>
  <c r="AE328" i="28"/>
  <c r="S129" i="28"/>
  <c r="S283" i="28"/>
  <c r="S371" i="28"/>
  <c r="AL316" i="28"/>
  <c r="AE124" i="28"/>
  <c r="AE254" i="28"/>
  <c r="AE357" i="28"/>
  <c r="S38" i="28"/>
  <c r="S121" i="28"/>
  <c r="S203" i="28"/>
  <c r="S276" i="28"/>
  <c r="S348" i="28"/>
  <c r="O20" i="28"/>
  <c r="O100" i="28"/>
  <c r="O172" i="28"/>
  <c r="AH101" i="28"/>
  <c r="AE165" i="28"/>
  <c r="AE280" i="28"/>
  <c r="AE367" i="28"/>
  <c r="S49" i="28"/>
  <c r="S140" i="28"/>
  <c r="S221" i="28"/>
  <c r="S293" i="28"/>
  <c r="S365" i="28"/>
  <c r="O37" i="28"/>
  <c r="AH110" i="28"/>
  <c r="AE166" i="28"/>
  <c r="AE293" i="28"/>
  <c r="AE378" i="28"/>
  <c r="S59" i="28"/>
  <c r="S141" i="28"/>
  <c r="S222" i="28"/>
  <c r="S294" i="28"/>
  <c r="S366" i="28"/>
  <c r="O46" i="28"/>
  <c r="O118" i="28"/>
  <c r="O190" i="28"/>
  <c r="O262" i="28"/>
  <c r="O334" i="28"/>
  <c r="O406" i="28"/>
  <c r="AE221" i="28"/>
  <c r="O34" i="28"/>
  <c r="O159" i="28"/>
  <c r="O265" i="28"/>
  <c r="O352" i="28"/>
  <c r="AE106" i="28"/>
  <c r="S343" i="28"/>
  <c r="O122" i="28"/>
  <c r="O223" i="28"/>
  <c r="O307" i="28"/>
  <c r="O380" i="28"/>
  <c r="AE132" i="28"/>
  <c r="S351" i="28"/>
  <c r="O123" i="28"/>
  <c r="O225" i="28"/>
  <c r="O308" i="28"/>
  <c r="O381" i="28"/>
  <c r="AL285" i="28"/>
  <c r="AL348" i="28"/>
  <c r="AH42" i="28"/>
  <c r="AL150" i="28"/>
  <c r="AE128" i="28"/>
  <c r="AE33" i="28"/>
  <c r="AL256" i="28"/>
  <c r="S344" i="28"/>
  <c r="AE344" i="28"/>
  <c r="AE174" i="28"/>
  <c r="S306" i="28"/>
  <c r="AE34" i="28"/>
  <c r="AE374" i="28"/>
  <c r="S147" i="28"/>
  <c r="S291" i="28"/>
  <c r="S379" i="28"/>
  <c r="AH15" i="28"/>
  <c r="AE146" i="28"/>
  <c r="AE279" i="28"/>
  <c r="AE366" i="28"/>
  <c r="S47" i="28"/>
  <c r="S130" i="28"/>
  <c r="S212" i="28"/>
  <c r="S284" i="28"/>
  <c r="S356" i="28"/>
  <c r="O36" i="28"/>
  <c r="O108" i="28"/>
  <c r="O180" i="28"/>
  <c r="AH174" i="28"/>
  <c r="AE180" i="28"/>
  <c r="AE292" i="28"/>
  <c r="AE376" i="28"/>
  <c r="S67" i="28"/>
  <c r="S149" i="28"/>
  <c r="S229" i="28"/>
  <c r="S301" i="28"/>
  <c r="S373" i="28"/>
  <c r="O45" i="28"/>
  <c r="AH183" i="28"/>
  <c r="AE194" i="28"/>
  <c r="AE303" i="28"/>
  <c r="AE387" i="28"/>
  <c r="S68" i="28"/>
  <c r="S150" i="28"/>
  <c r="S230" i="28"/>
  <c r="S302" i="28"/>
  <c r="S382" i="28"/>
  <c r="O54" i="28"/>
  <c r="O126" i="28"/>
  <c r="O198" i="28"/>
  <c r="O270" i="28"/>
  <c r="O342" i="28"/>
  <c r="O14" i="28"/>
  <c r="AE315" i="28"/>
  <c r="O50" i="28"/>
  <c r="O171" i="28"/>
  <c r="O275" i="28"/>
  <c r="O361" i="28"/>
  <c r="AE234" i="28"/>
  <c r="S407" i="28"/>
  <c r="O135" i="28"/>
  <c r="O234" i="28"/>
  <c r="O316" i="28"/>
  <c r="O389" i="28"/>
  <c r="AE246" i="28"/>
  <c r="O15" i="28"/>
  <c r="O137" i="28"/>
  <c r="O235" i="28"/>
  <c r="O317" i="28"/>
  <c r="O391" i="28"/>
  <c r="AL344" i="28"/>
  <c r="AH78" i="28"/>
  <c r="AH134" i="28"/>
  <c r="AL352" i="28"/>
  <c r="AP363" i="28"/>
  <c r="AE113" i="28"/>
  <c r="AE108" i="28"/>
  <c r="O16" i="28"/>
  <c r="S26" i="28"/>
  <c r="AE277" i="28"/>
  <c r="S346" i="28"/>
  <c r="AE122" i="28"/>
  <c r="AE383" i="28"/>
  <c r="S193" i="28"/>
  <c r="S299" i="28"/>
  <c r="S387" i="28"/>
  <c r="AH91" i="28"/>
  <c r="AE178" i="28"/>
  <c r="AE290" i="28"/>
  <c r="AE375" i="28"/>
  <c r="S57" i="28"/>
  <c r="S139" i="28"/>
  <c r="S220" i="28"/>
  <c r="S292" i="28"/>
  <c r="S372" i="28"/>
  <c r="O44" i="28"/>
  <c r="O116" i="28"/>
  <c r="O188" i="28"/>
  <c r="AH247" i="28"/>
  <c r="AE192" i="28"/>
  <c r="AE302" i="28"/>
  <c r="AE395" i="28"/>
  <c r="S76" i="28"/>
  <c r="S158" i="28"/>
  <c r="S237" i="28"/>
  <c r="S309" i="28"/>
  <c r="S381" i="28"/>
  <c r="O53" i="28"/>
  <c r="AH329" i="28"/>
  <c r="AE206" i="28"/>
  <c r="AE314" i="28"/>
  <c r="AE396" i="28"/>
  <c r="S77" i="28"/>
  <c r="S159" i="28"/>
  <c r="S238" i="28"/>
  <c r="S318" i="28"/>
  <c r="S390" i="28"/>
  <c r="O62" i="28"/>
  <c r="O134" i="28"/>
  <c r="O206" i="28"/>
  <c r="O278" i="28"/>
  <c r="O350" i="28"/>
  <c r="AE388" i="28"/>
  <c r="O66" i="28"/>
  <c r="O185" i="28"/>
  <c r="O285" i="28"/>
  <c r="O379" i="28"/>
  <c r="AE324" i="28"/>
  <c r="O35" i="28"/>
  <c r="O147" i="28"/>
  <c r="O244" i="28"/>
  <c r="O325" i="28"/>
  <c r="O399" i="28"/>
  <c r="AE333" i="28"/>
  <c r="O39" i="28"/>
  <c r="O149" i="28"/>
  <c r="O245" i="28"/>
  <c r="O327" i="28"/>
  <c r="O400" i="28"/>
  <c r="S161" i="28"/>
  <c r="O87" i="28"/>
  <c r="O189" i="28"/>
  <c r="O279" i="28"/>
  <c r="O355" i="28"/>
  <c r="AE170" i="28"/>
  <c r="S367" i="28"/>
  <c r="O127" i="28"/>
  <c r="O227" i="28"/>
  <c r="O311" i="28"/>
  <c r="O384" i="28"/>
  <c r="AE360" i="28"/>
  <c r="O43" i="28"/>
  <c r="O154" i="28"/>
  <c r="O250" i="28"/>
  <c r="O330" i="28"/>
  <c r="O403" i="28"/>
  <c r="S42" i="28"/>
  <c r="O63" i="28"/>
  <c r="O169" i="28"/>
  <c r="O261" i="28"/>
  <c r="O340" i="28"/>
  <c r="O413" i="28"/>
  <c r="O387" i="28"/>
  <c r="O242" i="28"/>
  <c r="O157" i="28"/>
  <c r="S51" i="28"/>
  <c r="AE123" i="28"/>
  <c r="S108" i="28"/>
  <c r="AH238" i="28"/>
  <c r="S380" i="28"/>
  <c r="S85" i="28"/>
  <c r="AE323" i="28"/>
  <c r="O142" i="28"/>
  <c r="O82" i="28"/>
  <c r="O255" i="28"/>
  <c r="O55" i="28"/>
  <c r="O73" i="28"/>
  <c r="O337" i="28"/>
  <c r="S170" i="28"/>
  <c r="O114" i="28"/>
  <c r="O237" i="28"/>
  <c r="O329" i="28"/>
  <c r="O411" i="28"/>
  <c r="S179" i="28"/>
  <c r="O103" i="28"/>
  <c r="O218" i="28"/>
  <c r="O312" i="28"/>
  <c r="O394" i="28"/>
  <c r="AE196" i="28"/>
  <c r="O31" i="28"/>
  <c r="O155" i="28"/>
  <c r="O273" i="28"/>
  <c r="O359" i="28"/>
  <c r="O220" i="28"/>
  <c r="O252" i="28"/>
  <c r="O360" i="28"/>
  <c r="O295" i="28"/>
  <c r="O369" i="28"/>
  <c r="S197" i="28"/>
  <c r="AH178" i="28"/>
  <c r="AE355" i="28"/>
  <c r="AE190" i="28"/>
  <c r="O52" i="28"/>
  <c r="S167" i="28"/>
  <c r="AE405" i="28"/>
  <c r="O214" i="28"/>
  <c r="O197" i="28"/>
  <c r="O335" i="28"/>
  <c r="O162" i="28"/>
  <c r="O99" i="28"/>
  <c r="O346" i="28"/>
  <c r="S239" i="28"/>
  <c r="O139" i="28"/>
  <c r="O249" i="28"/>
  <c r="O338" i="28"/>
  <c r="S247" i="28"/>
  <c r="O115" i="28"/>
  <c r="O228" i="28"/>
  <c r="O321" i="28"/>
  <c r="O412" i="28"/>
  <c r="AE294" i="28"/>
  <c r="O47" i="28"/>
  <c r="O181" i="28"/>
  <c r="O283" i="28"/>
  <c r="O368" i="28"/>
  <c r="O305" i="28"/>
  <c r="AE304" i="28"/>
  <c r="O332" i="28"/>
  <c r="D18" i="28"/>
  <c r="D23" i="28"/>
  <c r="AH234" i="28"/>
  <c r="S354" i="28"/>
  <c r="AE301" i="28"/>
  <c r="O124" i="28"/>
  <c r="S245" i="28"/>
  <c r="S86" i="28"/>
  <c r="O286" i="28"/>
  <c r="O306" i="28"/>
  <c r="O408" i="28"/>
  <c r="O257" i="28"/>
  <c r="O163" i="28"/>
  <c r="O364" i="28"/>
  <c r="S303" i="28"/>
  <c r="O153" i="28"/>
  <c r="O259" i="28"/>
  <c r="O347" i="28"/>
  <c r="S311" i="28"/>
  <c r="O129" i="28"/>
  <c r="O239" i="28"/>
  <c r="O339" i="28"/>
  <c r="AE370" i="28"/>
  <c r="O79" i="28"/>
  <c r="O194" i="28"/>
  <c r="O293" i="28"/>
  <c r="O377" i="28"/>
  <c r="O378" i="28"/>
  <c r="D218" i="28"/>
  <c r="O33" i="28"/>
  <c r="O405" i="28"/>
  <c r="D19" i="28"/>
  <c r="AH53" i="28"/>
  <c r="AE202" i="28"/>
  <c r="AE384" i="28"/>
  <c r="O196" i="28"/>
  <c r="S317" i="28"/>
  <c r="S169" i="28"/>
  <c r="O366" i="28"/>
  <c r="O388" i="28"/>
  <c r="O336" i="28"/>
  <c r="O177" i="28"/>
  <c r="O383" i="28"/>
  <c r="O23" i="28"/>
  <c r="O165" i="28"/>
  <c r="O269" i="28"/>
  <c r="O356" i="28"/>
  <c r="AH265" i="28"/>
  <c r="S375" i="28"/>
  <c r="O141" i="28"/>
  <c r="O260" i="28"/>
  <c r="O348" i="28"/>
  <c r="S115" i="28"/>
  <c r="O91" i="28"/>
  <c r="O207" i="28"/>
  <c r="O304" i="28"/>
  <c r="O386" i="28"/>
  <c r="AE208" i="28"/>
  <c r="O145" i="28"/>
  <c r="S124" i="28"/>
  <c r="AL328" i="28"/>
  <c r="AE402" i="28"/>
  <c r="S66" i="28"/>
  <c r="AH320" i="28"/>
  <c r="S389" i="28"/>
  <c r="S254" i="28"/>
  <c r="O409" i="28"/>
  <c r="W14" i="28"/>
  <c r="O202" i="28"/>
  <c r="O410" i="28"/>
  <c r="AH192" i="28"/>
  <c r="O58" i="28"/>
  <c r="O178" i="28"/>
  <c r="O281" i="28"/>
  <c r="O365" i="28"/>
  <c r="AE182" i="28"/>
  <c r="O26" i="28"/>
  <c r="O167" i="28"/>
  <c r="O271" i="28"/>
  <c r="O357" i="28"/>
  <c r="S188" i="28"/>
  <c r="O105" i="28"/>
  <c r="O219" i="28"/>
  <c r="O313" i="28"/>
  <c r="O395" i="28"/>
  <c r="S391" i="28"/>
  <c r="O323" i="28"/>
  <c r="O65" i="28"/>
  <c r="O81" i="28"/>
  <c r="AE185" i="28"/>
  <c r="S202" i="28"/>
  <c r="S148" i="28"/>
  <c r="AE205" i="28"/>
  <c r="O69" i="28"/>
  <c r="S326" i="28"/>
  <c r="AE397" i="28"/>
  <c r="S87" i="28"/>
  <c r="O258" i="28"/>
  <c r="AE272" i="28"/>
  <c r="O74" i="28"/>
  <c r="O191" i="28"/>
  <c r="O291" i="28"/>
  <c r="O375" i="28"/>
  <c r="AE284" i="28"/>
  <c r="O59" i="28"/>
  <c r="O179" i="28"/>
  <c r="O282" i="28"/>
  <c r="O367" i="28"/>
  <c r="S255" i="28"/>
  <c r="O117" i="28"/>
  <c r="O229" i="28"/>
  <c r="O322" i="28"/>
  <c r="O404" i="28"/>
  <c r="AH401" i="28"/>
  <c r="O131" i="28"/>
  <c r="O396" i="28"/>
  <c r="O170" i="28"/>
  <c r="O183" i="28"/>
  <c r="O93" i="28"/>
  <c r="S263" i="28"/>
  <c r="AE248" i="28"/>
  <c r="S323" i="28"/>
  <c r="S228" i="28"/>
  <c r="AE322" i="28"/>
  <c r="AH393" i="28"/>
  <c r="S398" i="28"/>
  <c r="O51" i="28"/>
  <c r="S231" i="28"/>
  <c r="O268" i="28"/>
  <c r="S23" i="28"/>
  <c r="O89" i="28"/>
  <c r="O203" i="28"/>
  <c r="O301" i="28"/>
  <c r="O393" i="28"/>
  <c r="S33" i="28"/>
  <c r="O75" i="28"/>
  <c r="O193" i="28"/>
  <c r="O292" i="28"/>
  <c r="O376" i="28"/>
  <c r="S319" i="28"/>
  <c r="O130" i="28"/>
  <c r="O241" i="28"/>
  <c r="O331" i="28"/>
  <c r="S327" i="28"/>
  <c r="O231" i="28"/>
  <c r="AE379" i="28"/>
  <c r="O263" i="28"/>
  <c r="O274" i="28"/>
  <c r="O195" i="28"/>
  <c r="O106" i="28"/>
  <c r="O88" i="28"/>
  <c r="S395" i="28"/>
  <c r="S308" i="28"/>
  <c r="AE404" i="28"/>
  <c r="AE220" i="28"/>
  <c r="O70" i="28"/>
  <c r="S60" i="28"/>
  <c r="O161" i="28"/>
  <c r="AE406" i="28"/>
  <c r="O57" i="28"/>
  <c r="O290" i="28"/>
  <c r="S97" i="28"/>
  <c r="O101" i="28"/>
  <c r="O217" i="28"/>
  <c r="O320" i="28"/>
  <c r="O402" i="28"/>
  <c r="S106" i="28"/>
  <c r="O90" i="28"/>
  <c r="O205" i="28"/>
  <c r="O303" i="28"/>
  <c r="O385" i="28"/>
  <c r="AH337" i="28"/>
  <c r="S383" i="28"/>
  <c r="O143" i="28"/>
  <c r="O251" i="28"/>
  <c r="O349" i="28"/>
  <c r="O119" i="28"/>
  <c r="O314" i="28"/>
  <c r="O49" i="28"/>
  <c r="O341" i="28"/>
  <c r="O351" i="28"/>
  <c r="O284" i="28"/>
  <c r="O209" i="28"/>
  <c r="D20" i="28"/>
  <c r="D14" i="28"/>
  <c r="D21" i="28"/>
  <c r="D15" i="28"/>
  <c r="D16" i="28"/>
  <c r="D22" i="28"/>
  <c r="D24" i="28"/>
  <c r="D17" i="28"/>
  <c r="D25" i="28"/>
  <c r="D26" i="28"/>
  <c r="D27" i="28"/>
  <c r="D28" i="28"/>
  <c r="D29" i="28"/>
  <c r="D30" i="28"/>
  <c r="D31" i="28"/>
  <c r="D32" i="28"/>
  <c r="D33" i="28"/>
  <c r="D34" i="28"/>
  <c r="D35" i="28"/>
  <c r="B39" i="28"/>
  <c r="C38" i="28"/>
  <c r="D37" i="28" s="1"/>
  <c r="V197" i="12"/>
  <c r="V61" i="12"/>
  <c r="V349" i="12"/>
  <c r="V317" i="12"/>
  <c r="K385" i="12"/>
  <c r="V189" i="12"/>
  <c r="V389" i="12"/>
  <c r="V341" i="12"/>
  <c r="V149" i="12"/>
  <c r="V277" i="12"/>
  <c r="AD404" i="12"/>
  <c r="V381" i="12"/>
  <c r="V261" i="12"/>
  <c r="V85" i="12"/>
  <c r="AD356" i="12"/>
  <c r="V53" i="12"/>
  <c r="V181" i="12"/>
  <c r="V413" i="12"/>
  <c r="V309" i="12"/>
  <c r="V157" i="12"/>
  <c r="V405" i="12"/>
  <c r="V285" i="12"/>
  <c r="V93" i="12"/>
  <c r="V373" i="12"/>
  <c r="V253" i="12"/>
  <c r="V69" i="12"/>
  <c r="AD340" i="12"/>
  <c r="V245" i="12"/>
  <c r="V133" i="12"/>
  <c r="V29" i="12"/>
  <c r="AD292" i="12"/>
  <c r="V325" i="12"/>
  <c r="V221" i="12"/>
  <c r="V125" i="12"/>
  <c r="V21" i="12"/>
  <c r="AD276" i="12"/>
  <c r="V213" i="12"/>
  <c r="V117" i="12"/>
  <c r="AD212" i="12"/>
  <c r="K409" i="12"/>
  <c r="K398" i="12"/>
  <c r="AD388" i="12"/>
  <c r="AD196" i="12"/>
  <c r="AD68" i="12"/>
  <c r="AD380" i="12"/>
  <c r="AD316" i="12"/>
  <c r="AD252" i="12"/>
  <c r="AD188" i="12"/>
  <c r="AD124" i="12"/>
  <c r="AD60" i="12"/>
  <c r="AD324" i="12"/>
  <c r="AD132" i="12"/>
  <c r="AD372" i="12"/>
  <c r="AD308" i="12"/>
  <c r="AD244" i="12"/>
  <c r="AD180" i="12"/>
  <c r="AD116" i="12"/>
  <c r="AD52" i="12"/>
  <c r="AD260" i="12"/>
  <c r="AD364" i="12"/>
  <c r="AD300" i="12"/>
  <c r="AD236" i="12"/>
  <c r="AD172" i="12"/>
  <c r="AD108" i="12"/>
  <c r="AD44" i="12"/>
  <c r="AD228" i="12"/>
  <c r="AD164" i="12"/>
  <c r="AD100" i="12"/>
  <c r="AD36" i="12"/>
  <c r="AD412" i="12"/>
  <c r="AD348" i="12"/>
  <c r="AD284" i="12"/>
  <c r="AD220" i="12"/>
  <c r="AD156" i="12"/>
  <c r="AD92" i="12"/>
  <c r="AD28" i="12"/>
  <c r="AD148" i="12"/>
  <c r="AD84" i="12"/>
  <c r="AD20" i="12"/>
  <c r="AD396" i="12"/>
  <c r="AD332" i="12"/>
  <c r="AD268" i="12"/>
  <c r="AD204" i="12"/>
  <c r="AD140" i="12"/>
  <c r="AD76" i="12"/>
  <c r="K373" i="12"/>
  <c r="K346" i="12"/>
  <c r="K321" i="12"/>
  <c r="K296" i="12"/>
  <c r="K270" i="12"/>
  <c r="K245" i="12"/>
  <c r="K397" i="12"/>
  <c r="K384" i="12"/>
  <c r="K358" i="12"/>
  <c r="K333" i="12"/>
  <c r="K306" i="12"/>
  <c r="K281" i="12"/>
  <c r="K406" i="12"/>
  <c r="K394" i="12"/>
  <c r="K382" i="12"/>
  <c r="K369" i="12"/>
  <c r="K357" i="12"/>
  <c r="K344" i="12"/>
  <c r="K330" i="12"/>
  <c r="K318" i="12"/>
  <c r="K305" i="12"/>
  <c r="K293" i="12"/>
  <c r="K280" i="12"/>
  <c r="K266" i="12"/>
  <c r="K254" i="12"/>
  <c r="K241" i="12"/>
  <c r="K229" i="12"/>
  <c r="K393" i="12"/>
  <c r="K342" i="12"/>
  <c r="K290" i="12"/>
  <c r="K265" i="12"/>
  <c r="K13" i="12"/>
  <c r="K378" i="12"/>
  <c r="K353" i="12"/>
  <c r="K328" i="12"/>
  <c r="K302" i="12"/>
  <c r="K289" i="12"/>
  <c r="K264" i="12"/>
  <c r="K250" i="12"/>
  <c r="K238" i="12"/>
  <c r="K224" i="12"/>
  <c r="K368" i="12"/>
  <c r="K317" i="12"/>
  <c r="K278" i="12"/>
  <c r="K240" i="12"/>
  <c r="K403" i="12"/>
  <c r="K392" i="12"/>
  <c r="K366" i="12"/>
  <c r="K341" i="12"/>
  <c r="K314" i="12"/>
  <c r="K277" i="12"/>
  <c r="K413" i="12"/>
  <c r="K402" i="12"/>
  <c r="K390" i="12"/>
  <c r="K377" i="12"/>
  <c r="K365" i="12"/>
  <c r="K352" i="12"/>
  <c r="K338" i="12"/>
  <c r="K326" i="12"/>
  <c r="K313" i="12"/>
  <c r="K301" i="12"/>
  <c r="K288" i="12"/>
  <c r="K274" i="12"/>
  <c r="K262" i="12"/>
  <c r="K249" i="12"/>
  <c r="K237" i="12"/>
  <c r="K222" i="12"/>
  <c r="K24" i="12"/>
  <c r="K405" i="12"/>
  <c r="K381" i="12"/>
  <c r="K329" i="12"/>
  <c r="K253" i="12"/>
  <c r="K389" i="12"/>
  <c r="K350" i="12"/>
  <c r="K325" i="12"/>
  <c r="K286" i="12"/>
  <c r="K261" i="12"/>
  <c r="K234" i="12"/>
  <c r="K354" i="12"/>
  <c r="K304" i="12"/>
  <c r="K226" i="12"/>
  <c r="K411" i="12"/>
  <c r="K401" i="12"/>
  <c r="K376" i="12"/>
  <c r="K362" i="12"/>
  <c r="K337" i="12"/>
  <c r="K312" i="12"/>
  <c r="K298" i="12"/>
  <c r="K273" i="12"/>
  <c r="K248" i="12"/>
  <c r="K410" i="12"/>
  <c r="K400" i="12"/>
  <c r="K386" i="12"/>
  <c r="K374" i="12"/>
  <c r="K361" i="12"/>
  <c r="K349" i="12"/>
  <c r="K336" i="12"/>
  <c r="K322" i="12"/>
  <c r="K310" i="12"/>
  <c r="K297" i="12"/>
  <c r="K285" i="12"/>
  <c r="K272" i="12"/>
  <c r="K258" i="12"/>
  <c r="K246" i="12"/>
  <c r="K233" i="12"/>
  <c r="K360" i="12"/>
  <c r="K334" i="12"/>
  <c r="K309" i="12"/>
  <c r="K282" i="12"/>
  <c r="K257" i="12"/>
  <c r="K232" i="12"/>
  <c r="K408" i="12"/>
  <c r="K370" i="12"/>
  <c r="K345" i="12"/>
  <c r="K320" i="12"/>
  <c r="K294" i="12"/>
  <c r="K269" i="12"/>
  <c r="K256" i="12"/>
  <c r="K242" i="12"/>
  <c r="K230" i="12"/>
  <c r="V397" i="12"/>
  <c r="V333" i="12"/>
  <c r="V269" i="12"/>
  <c r="V205" i="12"/>
  <c r="V141" i="12"/>
  <c r="V77" i="12"/>
  <c r="V365" i="12"/>
  <c r="V301" i="12"/>
  <c r="V237" i="12"/>
  <c r="V173" i="12"/>
  <c r="V109" i="12"/>
  <c r="V45" i="12"/>
  <c r="V357" i="12"/>
  <c r="V293" i="12"/>
  <c r="V229" i="12"/>
  <c r="V165" i="12"/>
  <c r="V101" i="12"/>
  <c r="V37" i="12"/>
  <c r="AD395" i="12"/>
  <c r="AD363" i="12"/>
  <c r="AD323" i="12"/>
  <c r="AD283" i="12"/>
  <c r="AD251" i="12"/>
  <c r="AD211" i="12"/>
  <c r="AD187" i="12"/>
  <c r="AD155" i="12"/>
  <c r="AD107" i="12"/>
  <c r="AD67" i="12"/>
  <c r="AD27" i="12"/>
  <c r="AD394" i="12"/>
  <c r="AD354" i="12"/>
  <c r="AD314" i="12"/>
  <c r="AD282" i="12"/>
  <c r="AD250" i="12"/>
  <c r="AD226" i="12"/>
  <c r="AD186" i="12"/>
  <c r="AD154" i="12"/>
  <c r="AD138" i="12"/>
  <c r="AD130" i="12"/>
  <c r="AD114" i="12"/>
  <c r="AD106" i="12"/>
  <c r="AE106" i="12" s="1"/>
  <c r="AD98" i="12"/>
  <c r="AD90" i="12"/>
  <c r="AD82" i="12"/>
  <c r="AD50" i="12"/>
  <c r="AE50" i="12" s="1"/>
  <c r="AD34" i="12"/>
  <c r="AD26" i="12"/>
  <c r="AD18" i="12"/>
  <c r="AD409" i="12"/>
  <c r="AD401" i="12"/>
  <c r="AD393" i="12"/>
  <c r="AD385" i="12"/>
  <c r="AD377" i="12"/>
  <c r="AD369" i="12"/>
  <c r="AD361" i="12"/>
  <c r="AD353" i="12"/>
  <c r="AD345" i="12"/>
  <c r="AD337" i="12"/>
  <c r="AD329" i="12"/>
  <c r="AD321" i="12"/>
  <c r="AD313" i="12"/>
  <c r="AD305" i="12"/>
  <c r="AD297" i="12"/>
  <c r="AD289" i="12"/>
  <c r="AD281" i="12"/>
  <c r="AD273" i="12"/>
  <c r="AD265" i="12"/>
  <c r="AD257" i="12"/>
  <c r="AD249" i="12"/>
  <c r="AD241" i="12"/>
  <c r="AD233" i="12"/>
  <c r="AD225" i="12"/>
  <c r="AD217" i="12"/>
  <c r="AD209" i="12"/>
  <c r="AD201" i="12"/>
  <c r="AD193" i="12"/>
  <c r="AD185" i="12"/>
  <c r="AD177" i="12"/>
  <c r="AD169" i="12"/>
  <c r="AD161" i="12"/>
  <c r="AD153" i="12"/>
  <c r="AD145" i="12"/>
  <c r="AD137" i="12"/>
  <c r="AD129" i="12"/>
  <c r="AD121" i="12"/>
  <c r="AD113" i="12"/>
  <c r="AD105" i="12"/>
  <c r="AD97" i="12"/>
  <c r="AD89" i="12"/>
  <c r="AE89" i="12" s="1"/>
  <c r="AD81" i="12"/>
  <c r="AD73" i="12"/>
  <c r="AD65" i="12"/>
  <c r="AD57" i="12"/>
  <c r="AE57" i="12" s="1"/>
  <c r="AD49" i="12"/>
  <c r="AD41" i="12"/>
  <c r="AD33" i="12"/>
  <c r="AD25" i="12"/>
  <c r="AD17" i="12"/>
  <c r="AE108" i="12"/>
  <c r="AD379" i="12"/>
  <c r="AD347" i="12"/>
  <c r="AD315" i="12"/>
  <c r="AD275" i="12"/>
  <c r="AD235" i="12"/>
  <c r="AD195" i="12"/>
  <c r="AD163" i="12"/>
  <c r="AD123" i="12"/>
  <c r="AD83" i="12"/>
  <c r="AE83" i="12" s="1"/>
  <c r="AD35" i="12"/>
  <c r="AE35" i="12" s="1"/>
  <c r="AD402" i="12"/>
  <c r="AD370" i="12"/>
  <c r="AD338" i="12"/>
  <c r="AD298" i="12"/>
  <c r="AD258" i="12"/>
  <c r="AD218" i="12"/>
  <c r="AD170" i="12"/>
  <c r="AD66" i="12"/>
  <c r="AE66" i="12" s="1"/>
  <c r="AD408" i="12"/>
  <c r="AD400" i="12"/>
  <c r="AD392" i="12"/>
  <c r="AD384" i="12"/>
  <c r="AD376" i="12"/>
  <c r="AD368" i="12"/>
  <c r="AD360" i="12"/>
  <c r="AD352" i="12"/>
  <c r="AD344" i="12"/>
  <c r="AD336" i="12"/>
  <c r="AD328" i="12"/>
  <c r="AD320" i="12"/>
  <c r="AD312" i="12"/>
  <c r="AD304" i="12"/>
  <c r="AD296" i="12"/>
  <c r="AD288" i="12"/>
  <c r="AD280" i="12"/>
  <c r="AD272" i="12"/>
  <c r="AD264" i="12"/>
  <c r="AD256" i="12"/>
  <c r="AD248" i="12"/>
  <c r="AD240" i="12"/>
  <c r="AD232" i="12"/>
  <c r="AD224" i="12"/>
  <c r="AD216" i="12"/>
  <c r="AD208" i="12"/>
  <c r="AD200" i="12"/>
  <c r="AD192" i="12"/>
  <c r="AD184" i="12"/>
  <c r="AD176" i="12"/>
  <c r="AD168" i="12"/>
  <c r="AD160" i="12"/>
  <c r="AD152" i="12"/>
  <c r="AD144" i="12"/>
  <c r="AD136" i="12"/>
  <c r="AD128" i="12"/>
  <c r="AD120" i="12"/>
  <c r="AD112" i="12"/>
  <c r="AD104" i="12"/>
  <c r="AD96" i="12"/>
  <c r="AD88" i="12"/>
  <c r="AD80" i="12"/>
  <c r="AD72" i="12"/>
  <c r="AD64" i="12"/>
  <c r="AD56" i="12"/>
  <c r="AD48" i="12"/>
  <c r="AD40" i="12"/>
  <c r="AD32" i="12"/>
  <c r="AD24" i="12"/>
  <c r="AD16" i="12"/>
  <c r="AD411" i="12"/>
  <c r="AD355" i="12"/>
  <c r="AD291" i="12"/>
  <c r="AD243" i="12"/>
  <c r="AD203" i="12"/>
  <c r="AD139" i="12"/>
  <c r="AD91" i="12"/>
  <c r="AE91" i="12" s="1"/>
  <c r="AD51" i="12"/>
  <c r="AE51" i="12" s="1"/>
  <c r="AD386" i="12"/>
  <c r="AD330" i="12"/>
  <c r="AD274" i="12"/>
  <c r="AD202" i="12"/>
  <c r="AD58" i="12"/>
  <c r="AE58" i="12" s="1"/>
  <c r="AD407" i="12"/>
  <c r="AD399" i="12"/>
  <c r="AD391" i="12"/>
  <c r="AD383" i="12"/>
  <c r="AD375" i="12"/>
  <c r="AD367" i="12"/>
  <c r="AD359" i="12"/>
  <c r="AD351" i="12"/>
  <c r="AD343" i="12"/>
  <c r="AD335" i="12"/>
  <c r="AD327" i="12"/>
  <c r="AD319" i="12"/>
  <c r="AD311" i="12"/>
  <c r="AD303" i="12"/>
  <c r="AD295" i="12"/>
  <c r="AD287" i="12"/>
  <c r="AD279" i="12"/>
  <c r="AD271" i="12"/>
  <c r="AD263" i="12"/>
  <c r="AD255" i="12"/>
  <c r="AD247" i="12"/>
  <c r="AD239" i="12"/>
  <c r="AD231" i="12"/>
  <c r="AD223" i="12"/>
  <c r="AD215" i="12"/>
  <c r="AD207" i="12"/>
  <c r="AD199" i="12"/>
  <c r="AD191" i="12"/>
  <c r="AD183" i="12"/>
  <c r="AD175" i="12"/>
  <c r="AD167" i="12"/>
  <c r="AD159" i="12"/>
  <c r="AD151" i="12"/>
  <c r="AD143" i="12"/>
  <c r="AD135" i="12"/>
  <c r="AD127" i="12"/>
  <c r="AD119" i="12"/>
  <c r="AD111" i="12"/>
  <c r="AD103" i="12"/>
  <c r="AD95" i="12"/>
  <c r="AD87" i="12"/>
  <c r="AD79" i="12"/>
  <c r="AD71" i="12"/>
  <c r="AD63" i="12"/>
  <c r="AD55" i="12"/>
  <c r="AE55" i="12" s="1"/>
  <c r="AD47" i="12"/>
  <c r="AD39" i="12"/>
  <c r="AD31" i="12"/>
  <c r="AD23" i="12"/>
  <c r="AD15" i="12"/>
  <c r="AE84" i="12"/>
  <c r="AD403" i="12"/>
  <c r="AD371" i="12"/>
  <c r="AD331" i="12"/>
  <c r="AD307" i="12"/>
  <c r="AD267" i="12"/>
  <c r="AD227" i="12"/>
  <c r="AD171" i="12"/>
  <c r="AD131" i="12"/>
  <c r="AD99" i="12"/>
  <c r="AE99" i="12" s="1"/>
  <c r="AD75" i="12"/>
  <c r="AE75" i="12" s="1"/>
  <c r="AD43" i="12"/>
  <c r="AD410" i="12"/>
  <c r="AD362" i="12"/>
  <c r="AD322" i="12"/>
  <c r="AD290" i="12"/>
  <c r="AD242" i="12"/>
  <c r="AD210" i="12"/>
  <c r="AD162" i="12"/>
  <c r="AD74" i="12"/>
  <c r="AE74" i="12" s="1"/>
  <c r="AD13" i="12"/>
  <c r="AD398" i="12"/>
  <c r="AD390" i="12"/>
  <c r="AD382" i="12"/>
  <c r="AD366" i="12"/>
  <c r="AD358" i="12"/>
  <c r="AD350" i="12"/>
  <c r="AD342" i="12"/>
  <c r="AD334" i="12"/>
  <c r="AD326" i="12"/>
  <c r="AD318" i="12"/>
  <c r="AD310" i="12"/>
  <c r="AD302" i="12"/>
  <c r="AD294" i="12"/>
  <c r="AD286" i="12"/>
  <c r="AD278" i="12"/>
  <c r="AD270" i="12"/>
  <c r="AD262" i="12"/>
  <c r="AD254" i="12"/>
  <c r="AD246" i="12"/>
  <c r="AD238" i="12"/>
  <c r="AD230" i="12"/>
  <c r="AD222" i="12"/>
  <c r="AD214" i="12"/>
  <c r="AD206" i="12"/>
  <c r="AD198" i="12"/>
  <c r="AD190" i="12"/>
  <c r="AD182" i="12"/>
  <c r="AD174" i="12"/>
  <c r="AD166" i="12"/>
  <c r="AD158" i="12"/>
  <c r="AD150" i="12"/>
  <c r="AD142" i="12"/>
  <c r="AD134" i="12"/>
  <c r="AD126" i="12"/>
  <c r="AD118" i="12"/>
  <c r="AD110" i="12"/>
  <c r="AD102" i="12"/>
  <c r="AE102" i="12" s="1"/>
  <c r="AD94" i="12"/>
  <c r="AD86" i="12"/>
  <c r="AD78" i="12"/>
  <c r="AD70" i="12"/>
  <c r="AE70" i="12" s="1"/>
  <c r="AD62" i="12"/>
  <c r="AD54" i="12"/>
  <c r="AD46" i="12"/>
  <c r="AD38" i="12"/>
  <c r="AD30" i="12"/>
  <c r="AD22" i="12"/>
  <c r="AD14" i="12"/>
  <c r="AE124" i="12"/>
  <c r="AE92" i="12"/>
  <c r="AD387" i="12"/>
  <c r="AD339" i="12"/>
  <c r="AD299" i="12"/>
  <c r="AD259" i="12"/>
  <c r="AD219" i="12"/>
  <c r="AD179" i="12"/>
  <c r="AD147" i="12"/>
  <c r="AD115" i="12"/>
  <c r="AE115" i="12" s="1"/>
  <c r="AD59" i="12"/>
  <c r="AD19" i="12"/>
  <c r="AD378" i="12"/>
  <c r="AD346" i="12"/>
  <c r="AD306" i="12"/>
  <c r="AD266" i="12"/>
  <c r="AD234" i="12"/>
  <c r="AD194" i="12"/>
  <c r="AD178" i="12"/>
  <c r="AD146" i="12"/>
  <c r="AD122" i="12"/>
  <c r="AE122" i="12" s="1"/>
  <c r="AD42" i="12"/>
  <c r="AD406" i="12"/>
  <c r="AD374" i="12"/>
  <c r="AD413" i="12"/>
  <c r="AD405" i="12"/>
  <c r="AD397" i="12"/>
  <c r="AD389" i="12"/>
  <c r="AD381" i="12"/>
  <c r="AD373" i="12"/>
  <c r="AD365" i="12"/>
  <c r="AD357" i="12"/>
  <c r="AD349" i="12"/>
  <c r="AD341" i="12"/>
  <c r="AD333" i="12"/>
  <c r="AD325" i="12"/>
  <c r="AD317" i="12"/>
  <c r="AD309" i="12"/>
  <c r="AD301" i="12"/>
  <c r="AD293" i="12"/>
  <c r="AD285" i="12"/>
  <c r="AD277" i="12"/>
  <c r="AD269" i="12"/>
  <c r="AD261" i="12"/>
  <c r="AD253" i="12"/>
  <c r="AD245" i="12"/>
  <c r="AD237" i="12"/>
  <c r="AD229" i="12"/>
  <c r="AD221" i="12"/>
  <c r="AD213" i="12"/>
  <c r="AD205" i="12"/>
  <c r="AD197" i="12"/>
  <c r="AD189" i="12"/>
  <c r="AD181" i="12"/>
  <c r="AD173" i="12"/>
  <c r="AD165" i="12"/>
  <c r="AD157" i="12"/>
  <c r="AD149" i="12"/>
  <c r="AD141" i="12"/>
  <c r="AD133" i="12"/>
  <c r="AD125" i="12"/>
  <c r="AE125" i="12" s="1"/>
  <c r="AD117" i="12"/>
  <c r="AE117" i="12" s="1"/>
  <c r="AD109" i="12"/>
  <c r="AE109" i="12" s="1"/>
  <c r="AD101" i="12"/>
  <c r="AE101" i="12" s="1"/>
  <c r="AD93" i="12"/>
  <c r="AE93" i="12" s="1"/>
  <c r="AD85" i="12"/>
  <c r="AE85" i="12" s="1"/>
  <c r="AD77" i="12"/>
  <c r="AD69" i="12"/>
  <c r="AE69" i="12" s="1"/>
  <c r="AD61" i="12"/>
  <c r="AE61" i="12" s="1"/>
  <c r="AD53" i="12"/>
  <c r="AE53" i="12" s="1"/>
  <c r="AD45" i="12"/>
  <c r="AE45" i="12" s="1"/>
  <c r="AD37" i="12"/>
  <c r="AE37" i="12" s="1"/>
  <c r="AD29" i="12"/>
  <c r="K407" i="12"/>
  <c r="K399" i="12"/>
  <c r="K391" i="12"/>
  <c r="K383" i="12"/>
  <c r="K375" i="12"/>
  <c r="K367" i="12"/>
  <c r="K359" i="12"/>
  <c r="K351" i="12"/>
  <c r="K343" i="12"/>
  <c r="K335" i="12"/>
  <c r="K327" i="12"/>
  <c r="K319" i="12"/>
  <c r="K311" i="12"/>
  <c r="K303" i="12"/>
  <c r="K295" i="12"/>
  <c r="K287" i="12"/>
  <c r="K279" i="12"/>
  <c r="K271" i="12"/>
  <c r="K263" i="12"/>
  <c r="K255" i="12"/>
  <c r="K247" i="12"/>
  <c r="K239" i="12"/>
  <c r="K231" i="12"/>
  <c r="K223" i="12"/>
  <c r="K221" i="12"/>
  <c r="K412" i="12"/>
  <c r="K404" i="12"/>
  <c r="K396" i="12"/>
  <c r="K388" i="12"/>
  <c r="K380" i="12"/>
  <c r="K372" i="12"/>
  <c r="K364" i="12"/>
  <c r="K356" i="12"/>
  <c r="K348" i="12"/>
  <c r="K340" i="12"/>
  <c r="K332" i="12"/>
  <c r="K324" i="12"/>
  <c r="K316" i="12"/>
  <c r="K308" i="12"/>
  <c r="K300" i="12"/>
  <c r="K292" i="12"/>
  <c r="K284" i="12"/>
  <c r="K276" i="12"/>
  <c r="K268" i="12"/>
  <c r="K260" i="12"/>
  <c r="K252" i="12"/>
  <c r="K244" i="12"/>
  <c r="K236" i="12"/>
  <c r="K228" i="12"/>
  <c r="K220" i="12"/>
  <c r="K395" i="12"/>
  <c r="K387" i="12"/>
  <c r="K379" i="12"/>
  <c r="K371" i="12"/>
  <c r="K363" i="12"/>
  <c r="K355" i="12"/>
  <c r="K347" i="12"/>
  <c r="K339" i="12"/>
  <c r="K331" i="12"/>
  <c r="K323" i="12"/>
  <c r="K315" i="12"/>
  <c r="K307" i="12"/>
  <c r="K299" i="12"/>
  <c r="K291" i="12"/>
  <c r="K283" i="12"/>
  <c r="K275" i="12"/>
  <c r="K267" i="12"/>
  <c r="K259" i="12"/>
  <c r="K251" i="12"/>
  <c r="K243" i="12"/>
  <c r="K235" i="12"/>
  <c r="K227" i="12"/>
  <c r="K219" i="12"/>
  <c r="K19" i="12"/>
  <c r="K225" i="12"/>
  <c r="W85" i="12"/>
  <c r="V412" i="12"/>
  <c r="V404" i="12"/>
  <c r="V396" i="12"/>
  <c r="V388" i="12"/>
  <c r="V380" i="12"/>
  <c r="V372" i="12"/>
  <c r="V364" i="12"/>
  <c r="V356" i="12"/>
  <c r="V348" i="12"/>
  <c r="V340" i="12"/>
  <c r="V332" i="12"/>
  <c r="V324" i="12"/>
  <c r="V316" i="12"/>
  <c r="V308" i="12"/>
  <c r="V300" i="12"/>
  <c r="V292" i="12"/>
  <c r="V284" i="12"/>
  <c r="V276" i="12"/>
  <c r="V268" i="12"/>
  <c r="V260" i="12"/>
  <c r="V252" i="12"/>
  <c r="V244" i="12"/>
  <c r="V236" i="12"/>
  <c r="V228" i="12"/>
  <c r="V220" i="12"/>
  <c r="V212" i="12"/>
  <c r="V204" i="12"/>
  <c r="V196" i="12"/>
  <c r="V188" i="12"/>
  <c r="V180" i="12"/>
  <c r="V172" i="12"/>
  <c r="V164" i="12"/>
  <c r="V156" i="12"/>
  <c r="V148" i="12"/>
  <c r="V140" i="12"/>
  <c r="V132" i="12"/>
  <c r="V124" i="12"/>
  <c r="W124" i="12" s="1"/>
  <c r="V116" i="12"/>
  <c r="V108" i="12"/>
  <c r="W108" i="12" s="1"/>
  <c r="V100" i="12"/>
  <c r="W101" i="12" s="1"/>
  <c r="V92" i="12"/>
  <c r="W92" i="12" s="1"/>
  <c r="V84" i="12"/>
  <c r="V76" i="12"/>
  <c r="V68" i="12"/>
  <c r="V60" i="12"/>
  <c r="V52" i="12"/>
  <c r="V44" i="12"/>
  <c r="V36" i="12"/>
  <c r="V28" i="12"/>
  <c r="V20" i="12"/>
  <c r="V395" i="12"/>
  <c r="V347" i="12"/>
  <c r="V323" i="12"/>
  <c r="V307" i="12"/>
  <c r="V299" i="12"/>
  <c r="V291" i="12"/>
  <c r="V283" i="12"/>
  <c r="V275" i="12"/>
  <c r="V267" i="12"/>
  <c r="V259" i="12"/>
  <c r="V251" i="12"/>
  <c r="V243" i="12"/>
  <c r="V235" i="12"/>
  <c r="V227" i="12"/>
  <c r="V219" i="12"/>
  <c r="V211" i="12"/>
  <c r="V203" i="12"/>
  <c r="V195" i="12"/>
  <c r="V187" i="12"/>
  <c r="V179" i="12"/>
  <c r="V171" i="12"/>
  <c r="V163" i="12"/>
  <c r="V155" i="12"/>
  <c r="V147" i="12"/>
  <c r="V139" i="12"/>
  <c r="V131" i="12"/>
  <c r="V123" i="12"/>
  <c r="V115" i="12"/>
  <c r="V107" i="12"/>
  <c r="V99" i="12"/>
  <c r="V91" i="12"/>
  <c r="V83" i="12"/>
  <c r="V75" i="12"/>
  <c r="V67" i="12"/>
  <c r="V59" i="12"/>
  <c r="V51" i="12"/>
  <c r="V43" i="12"/>
  <c r="V35" i="12"/>
  <c r="V27" i="12"/>
  <c r="V19" i="12"/>
  <c r="W117" i="12"/>
  <c r="V411" i="12"/>
  <c r="V387" i="12"/>
  <c r="V355" i="12"/>
  <c r="V331" i="12"/>
  <c r="V394" i="12"/>
  <c r="V370" i="12"/>
  <c r="V346" i="12"/>
  <c r="V330" i="12"/>
  <c r="V322" i="12"/>
  <c r="V314" i="12"/>
  <c r="V306" i="12"/>
  <c r="V298" i="12"/>
  <c r="V290" i="12"/>
  <c r="V282" i="12"/>
  <c r="V274" i="12"/>
  <c r="V266" i="12"/>
  <c r="V258" i="12"/>
  <c r="V250" i="12"/>
  <c r="V242" i="12"/>
  <c r="V234" i="12"/>
  <c r="V226" i="12"/>
  <c r="V218" i="12"/>
  <c r="V210" i="12"/>
  <c r="V202" i="12"/>
  <c r="V194" i="12"/>
  <c r="V186" i="12"/>
  <c r="V178" i="12"/>
  <c r="V170" i="12"/>
  <c r="V162" i="12"/>
  <c r="V154" i="12"/>
  <c r="V146" i="12"/>
  <c r="V138" i="12"/>
  <c r="V130" i="12"/>
  <c r="V122" i="12"/>
  <c r="V114" i="12"/>
  <c r="W114" i="12" s="1"/>
  <c r="V106" i="12"/>
  <c r="V98" i="12"/>
  <c r="V90" i="12"/>
  <c r="V82" i="12"/>
  <c r="V74" i="12"/>
  <c r="V66" i="12"/>
  <c r="W66" i="12" s="1"/>
  <c r="V58" i="12"/>
  <c r="V50" i="12"/>
  <c r="V42" i="12"/>
  <c r="V34" i="12"/>
  <c r="V26" i="12"/>
  <c r="V18" i="12"/>
  <c r="V403" i="12"/>
  <c r="V371" i="12"/>
  <c r="V315" i="12"/>
  <c r="V402" i="12"/>
  <c r="V378" i="12"/>
  <c r="V354" i="12"/>
  <c r="V401" i="12"/>
  <c r="V385" i="12"/>
  <c r="V369" i="12"/>
  <c r="V353" i="12"/>
  <c r="V345" i="12"/>
  <c r="V337" i="12"/>
  <c r="V329" i="12"/>
  <c r="V321" i="12"/>
  <c r="V313" i="12"/>
  <c r="V305" i="12"/>
  <c r="V297" i="12"/>
  <c r="V289" i="12"/>
  <c r="V281" i="12"/>
  <c r="V273" i="12"/>
  <c r="V265" i="12"/>
  <c r="V257" i="12"/>
  <c r="V249" i="12"/>
  <c r="V241" i="12"/>
  <c r="V233" i="12"/>
  <c r="V225" i="12"/>
  <c r="V217" i="12"/>
  <c r="V209" i="12"/>
  <c r="V201" i="12"/>
  <c r="V193" i="12"/>
  <c r="V185" i="12"/>
  <c r="V177" i="12"/>
  <c r="V169" i="12"/>
  <c r="V161" i="12"/>
  <c r="V153" i="12"/>
  <c r="V145" i="12"/>
  <c r="V137" i="12"/>
  <c r="V129" i="12"/>
  <c r="V121" i="12"/>
  <c r="V113" i="12"/>
  <c r="V105" i="12"/>
  <c r="W105" i="12" s="1"/>
  <c r="V97" i="12"/>
  <c r="W97" i="12" s="1"/>
  <c r="V89" i="12"/>
  <c r="V81" i="12"/>
  <c r="V73" i="12"/>
  <c r="V65" i="12"/>
  <c r="V57" i="12"/>
  <c r="W57" i="12" s="1"/>
  <c r="V49" i="12"/>
  <c r="V41" i="12"/>
  <c r="V33" i="12"/>
  <c r="V25" i="12"/>
  <c r="V17" i="12"/>
  <c r="V379" i="12"/>
  <c r="V363" i="12"/>
  <c r="V339" i="12"/>
  <c r="V410" i="12"/>
  <c r="V386" i="12"/>
  <c r="V362" i="12"/>
  <c r="V338" i="12"/>
  <c r="V409" i="12"/>
  <c r="V393" i="12"/>
  <c r="V377" i="12"/>
  <c r="V361" i="12"/>
  <c r="V408" i="12"/>
  <c r="V400" i="12"/>
  <c r="V392" i="12"/>
  <c r="V384" i="12"/>
  <c r="V376" i="12"/>
  <c r="V368" i="12"/>
  <c r="V360" i="12"/>
  <c r="V352" i="12"/>
  <c r="V344" i="12"/>
  <c r="V336" i="12"/>
  <c r="V328" i="12"/>
  <c r="V320" i="12"/>
  <c r="V312" i="12"/>
  <c r="V304" i="12"/>
  <c r="V296" i="12"/>
  <c r="V288" i="12"/>
  <c r="V280" i="12"/>
  <c r="V272" i="12"/>
  <c r="V264" i="12"/>
  <c r="V256" i="12"/>
  <c r="V248" i="12"/>
  <c r="V240" i="12"/>
  <c r="V232" i="12"/>
  <c r="V224" i="12"/>
  <c r="V216" i="12"/>
  <c r="V208" i="12"/>
  <c r="V200" i="12"/>
  <c r="V192" i="12"/>
  <c r="V184" i="12"/>
  <c r="V176" i="12"/>
  <c r="V168" i="12"/>
  <c r="V160" i="12"/>
  <c r="V152" i="12"/>
  <c r="V144" i="12"/>
  <c r="V136" i="12"/>
  <c r="V128" i="12"/>
  <c r="V120" i="12"/>
  <c r="V112" i="12"/>
  <c r="V104" i="12"/>
  <c r="V96" i="12"/>
  <c r="V88" i="12"/>
  <c r="V80" i="12"/>
  <c r="V72" i="12"/>
  <c r="W72" i="12" s="1"/>
  <c r="V64" i="12"/>
  <c r="W64" i="12" s="1"/>
  <c r="V56" i="12"/>
  <c r="V48" i="12"/>
  <c r="V40" i="12"/>
  <c r="V32" i="12"/>
  <c r="V24" i="12"/>
  <c r="V16" i="12"/>
  <c r="V399" i="12"/>
  <c r="V383" i="12"/>
  <c r="V367" i="12"/>
  <c r="V359" i="12"/>
  <c r="V351" i="12"/>
  <c r="V343" i="12"/>
  <c r="V335" i="12"/>
  <c r="V327" i="12"/>
  <c r="V319" i="12"/>
  <c r="V311" i="12"/>
  <c r="V303" i="12"/>
  <c r="V295" i="12"/>
  <c r="V287" i="12"/>
  <c r="V279" i="12"/>
  <c r="V271" i="12"/>
  <c r="V263" i="12"/>
  <c r="V255" i="12"/>
  <c r="V247" i="12"/>
  <c r="V239" i="12"/>
  <c r="V231" i="12"/>
  <c r="V223" i="12"/>
  <c r="V215" i="12"/>
  <c r="V207" i="12"/>
  <c r="V199" i="12"/>
  <c r="V191" i="12"/>
  <c r="V183" i="12"/>
  <c r="V175" i="12"/>
  <c r="V167" i="12"/>
  <c r="V159" i="12"/>
  <c r="V151" i="12"/>
  <c r="V143" i="12"/>
  <c r="V135" i="12"/>
  <c r="V127" i="12"/>
  <c r="V119" i="12"/>
  <c r="V111" i="12"/>
  <c r="W111" i="12" s="1"/>
  <c r="V103" i="12"/>
  <c r="V95" i="12"/>
  <c r="W95" i="12" s="1"/>
  <c r="V87" i="12"/>
  <c r="W87" i="12" s="1"/>
  <c r="V79" i="12"/>
  <c r="W79" i="12" s="1"/>
  <c r="V71" i="12"/>
  <c r="V63" i="12"/>
  <c r="V55" i="12"/>
  <c r="W55" i="12" s="1"/>
  <c r="V47" i="12"/>
  <c r="V39" i="12"/>
  <c r="V31" i="12"/>
  <c r="V23" i="12"/>
  <c r="V15" i="12"/>
  <c r="V407" i="12"/>
  <c r="V391" i="12"/>
  <c r="V375" i="12"/>
  <c r="V13" i="12"/>
  <c r="V406" i="12"/>
  <c r="V398" i="12"/>
  <c r="V390" i="12"/>
  <c r="V382" i="12"/>
  <c r="V374" i="12"/>
  <c r="V366" i="12"/>
  <c r="V358" i="12"/>
  <c r="V350" i="12"/>
  <c r="V342" i="12"/>
  <c r="V334" i="12"/>
  <c r="V326" i="12"/>
  <c r="V318" i="12"/>
  <c r="V310" i="12"/>
  <c r="V302" i="12"/>
  <c r="V294" i="12"/>
  <c r="V286" i="12"/>
  <c r="V278" i="12"/>
  <c r="V270" i="12"/>
  <c r="V262" i="12"/>
  <c r="V254" i="12"/>
  <c r="V246" i="12"/>
  <c r="V238" i="12"/>
  <c r="V230" i="12"/>
  <c r="V222" i="12"/>
  <c r="V214" i="12"/>
  <c r="V206" i="12"/>
  <c r="V198" i="12"/>
  <c r="V190" i="12"/>
  <c r="V182" i="12"/>
  <c r="V174" i="12"/>
  <c r="V166" i="12"/>
  <c r="V158" i="12"/>
  <c r="V150" i="12"/>
  <c r="V142" i="12"/>
  <c r="V134" i="12"/>
  <c r="V126" i="12"/>
  <c r="V118" i="12"/>
  <c r="W118" i="12" s="1"/>
  <c r="V110" i="12"/>
  <c r="W110" i="12" s="1"/>
  <c r="V102" i="12"/>
  <c r="W102" i="12" s="1"/>
  <c r="V94" i="12"/>
  <c r="W94" i="12" s="1"/>
  <c r="V86" i="12"/>
  <c r="W86" i="12" s="1"/>
  <c r="V78" i="12"/>
  <c r="W78" i="12" s="1"/>
  <c r="V70" i="12"/>
  <c r="W70" i="12" s="1"/>
  <c r="V62" i="12"/>
  <c r="W62" i="12" s="1"/>
  <c r="V54" i="12"/>
  <c r="W54" i="12" s="1"/>
  <c r="V46" i="12"/>
  <c r="W46" i="12" s="1"/>
  <c r="V38" i="12"/>
  <c r="V30" i="12"/>
  <c r="V22" i="12"/>
  <c r="R373" i="12"/>
  <c r="R181" i="12"/>
  <c r="R301" i="12"/>
  <c r="R237" i="12"/>
  <c r="R408" i="12"/>
  <c r="R357" i="12"/>
  <c r="R293" i="12"/>
  <c r="R229" i="12"/>
  <c r="R405" i="12"/>
  <c r="R349" i="12"/>
  <c r="R285" i="12"/>
  <c r="R221" i="12"/>
  <c r="R309" i="12"/>
  <c r="R413" i="12"/>
  <c r="R173" i="12"/>
  <c r="R400" i="12"/>
  <c r="R341" i="12"/>
  <c r="R277" i="12"/>
  <c r="R213" i="12"/>
  <c r="R397" i="12"/>
  <c r="R333" i="12"/>
  <c r="R269" i="12"/>
  <c r="R205" i="12"/>
  <c r="R245" i="12"/>
  <c r="R365" i="12"/>
  <c r="R389" i="12"/>
  <c r="R325" i="12"/>
  <c r="R261" i="12"/>
  <c r="R197" i="12"/>
  <c r="R381" i="12"/>
  <c r="R317" i="12"/>
  <c r="R253" i="12"/>
  <c r="R189" i="12"/>
  <c r="R157" i="12"/>
  <c r="R133" i="12"/>
  <c r="R117" i="12"/>
  <c r="R101" i="12"/>
  <c r="R93" i="12"/>
  <c r="R77" i="12"/>
  <c r="R45" i="12"/>
  <c r="R21" i="12"/>
  <c r="R412" i="12"/>
  <c r="R404" i="12"/>
  <c r="R396" i="12"/>
  <c r="R388" i="12"/>
  <c r="R380" i="12"/>
  <c r="R372" i="12"/>
  <c r="R364" i="12"/>
  <c r="R356" i="12"/>
  <c r="R348" i="12"/>
  <c r="R340" i="12"/>
  <c r="R332" i="12"/>
  <c r="R324" i="12"/>
  <c r="R316" i="12"/>
  <c r="R308" i="12"/>
  <c r="R300" i="12"/>
  <c r="R292" i="12"/>
  <c r="R284" i="12"/>
  <c r="R276" i="12"/>
  <c r="R268" i="12"/>
  <c r="R260" i="12"/>
  <c r="R252" i="12"/>
  <c r="R244" i="12"/>
  <c r="R236" i="12"/>
  <c r="R228" i="12"/>
  <c r="R220" i="12"/>
  <c r="R212" i="12"/>
  <c r="R204" i="12"/>
  <c r="R196" i="12"/>
  <c r="R188" i="12"/>
  <c r="R180" i="12"/>
  <c r="R172" i="12"/>
  <c r="R164" i="12"/>
  <c r="R156" i="12"/>
  <c r="R148" i="12"/>
  <c r="R140" i="12"/>
  <c r="R132" i="12"/>
  <c r="R124" i="12"/>
  <c r="R116" i="12"/>
  <c r="S116" i="12" s="1"/>
  <c r="R108" i="12"/>
  <c r="S108" i="12" s="1"/>
  <c r="R100" i="12"/>
  <c r="S100" i="12" s="1"/>
  <c r="R92" i="12"/>
  <c r="R84" i="12"/>
  <c r="R76" i="12"/>
  <c r="R68" i="12"/>
  <c r="R60" i="12"/>
  <c r="S60" i="12" s="1"/>
  <c r="R52" i="12"/>
  <c r="S52" i="12" s="1"/>
  <c r="R44" i="12"/>
  <c r="R36" i="12"/>
  <c r="R28" i="12"/>
  <c r="R20" i="12"/>
  <c r="R165" i="12"/>
  <c r="R141" i="12"/>
  <c r="R125" i="12"/>
  <c r="S125" i="12" s="1"/>
  <c r="R109" i="12"/>
  <c r="S109" i="12" s="1"/>
  <c r="R85" i="12"/>
  <c r="S85" i="12" s="1"/>
  <c r="R69" i="12"/>
  <c r="R53" i="12"/>
  <c r="S53" i="12" s="1"/>
  <c r="R29" i="12"/>
  <c r="R411" i="12"/>
  <c r="R403" i="12"/>
  <c r="R395" i="12"/>
  <c r="R387" i="12"/>
  <c r="R379" i="12"/>
  <c r="R371" i="12"/>
  <c r="R363" i="12"/>
  <c r="R355" i="12"/>
  <c r="R347" i="12"/>
  <c r="R339" i="12"/>
  <c r="R331" i="12"/>
  <c r="R323" i="12"/>
  <c r="R315" i="12"/>
  <c r="R307" i="12"/>
  <c r="R299" i="12"/>
  <c r="R291" i="12"/>
  <c r="R283" i="12"/>
  <c r="R275" i="12"/>
  <c r="R267" i="12"/>
  <c r="R259" i="12"/>
  <c r="R251" i="12"/>
  <c r="R243" i="12"/>
  <c r="R235" i="12"/>
  <c r="R227" i="12"/>
  <c r="R219" i="12"/>
  <c r="R211" i="12"/>
  <c r="R203" i="12"/>
  <c r="R195" i="12"/>
  <c r="R187" i="12"/>
  <c r="R179" i="12"/>
  <c r="R171" i="12"/>
  <c r="R163" i="12"/>
  <c r="R155" i="12"/>
  <c r="R147" i="12"/>
  <c r="R139" i="12"/>
  <c r="R131" i="12"/>
  <c r="R123" i="12"/>
  <c r="R115" i="12"/>
  <c r="S115" i="12" s="1"/>
  <c r="R107" i="12"/>
  <c r="R99" i="12"/>
  <c r="R91" i="12"/>
  <c r="R83" i="12"/>
  <c r="S83" i="12" s="1"/>
  <c r="R75" i="12"/>
  <c r="R67" i="12"/>
  <c r="S67" i="12" s="1"/>
  <c r="R59" i="12"/>
  <c r="R51" i="12"/>
  <c r="R43" i="12"/>
  <c r="R35" i="12"/>
  <c r="S35" i="12" s="1"/>
  <c r="R27" i="12"/>
  <c r="R19" i="12"/>
  <c r="R149" i="12"/>
  <c r="R37" i="12"/>
  <c r="R402" i="12"/>
  <c r="R386" i="12"/>
  <c r="R370" i="12"/>
  <c r="R362" i="12"/>
  <c r="R354" i="12"/>
  <c r="R346" i="12"/>
  <c r="R338" i="12"/>
  <c r="R330" i="12"/>
  <c r="R322" i="12"/>
  <c r="R314" i="12"/>
  <c r="R306" i="12"/>
  <c r="R298" i="12"/>
  <c r="R290" i="12"/>
  <c r="R282" i="12"/>
  <c r="R274" i="12"/>
  <c r="R266" i="12"/>
  <c r="R258" i="12"/>
  <c r="R250" i="12"/>
  <c r="R242" i="12"/>
  <c r="R234" i="12"/>
  <c r="R226" i="12"/>
  <c r="R218" i="12"/>
  <c r="R210" i="12"/>
  <c r="R202" i="12"/>
  <c r="R194" i="12"/>
  <c r="R186" i="12"/>
  <c r="R178" i="12"/>
  <c r="R170" i="12"/>
  <c r="R162" i="12"/>
  <c r="R154" i="12"/>
  <c r="R146" i="12"/>
  <c r="R138" i="12"/>
  <c r="R130" i="12"/>
  <c r="R122" i="12"/>
  <c r="R114" i="12"/>
  <c r="R106" i="12"/>
  <c r="R98" i="12"/>
  <c r="S98" i="12" s="1"/>
  <c r="R90" i="12"/>
  <c r="S90" i="12" s="1"/>
  <c r="R82" i="12"/>
  <c r="R74" i="12"/>
  <c r="R66" i="12"/>
  <c r="R58" i="12"/>
  <c r="R50" i="12"/>
  <c r="S50" i="12" s="1"/>
  <c r="R42" i="12"/>
  <c r="R34" i="12"/>
  <c r="R26" i="12"/>
  <c r="R18" i="12"/>
  <c r="R61" i="12"/>
  <c r="S61" i="12" s="1"/>
  <c r="R410" i="12"/>
  <c r="R394" i="12"/>
  <c r="R378" i="12"/>
  <c r="R409" i="12"/>
  <c r="R401" i="12"/>
  <c r="R393" i="12"/>
  <c r="R385" i="12"/>
  <c r="R377" i="12"/>
  <c r="R369" i="12"/>
  <c r="R361" i="12"/>
  <c r="R353" i="12"/>
  <c r="R345" i="12"/>
  <c r="R337" i="12"/>
  <c r="R329" i="12"/>
  <c r="R321" i="12"/>
  <c r="R313" i="12"/>
  <c r="R305" i="12"/>
  <c r="R297" i="12"/>
  <c r="R289" i="12"/>
  <c r="R281" i="12"/>
  <c r="R273" i="12"/>
  <c r="R265" i="12"/>
  <c r="R257" i="12"/>
  <c r="R249" i="12"/>
  <c r="R241" i="12"/>
  <c r="R233" i="12"/>
  <c r="R225" i="12"/>
  <c r="R217" i="12"/>
  <c r="R209" i="12"/>
  <c r="R201" i="12"/>
  <c r="R193" i="12"/>
  <c r="R185" i="12"/>
  <c r="R177" i="12"/>
  <c r="R169" i="12"/>
  <c r="R161" i="12"/>
  <c r="R153" i="12"/>
  <c r="R145" i="12"/>
  <c r="R137" i="12"/>
  <c r="R129" i="12"/>
  <c r="R121" i="12"/>
  <c r="R113" i="12"/>
  <c r="R105" i="12"/>
  <c r="R97" i="12"/>
  <c r="R89" i="12"/>
  <c r="R81" i="12"/>
  <c r="R73" i="12"/>
  <c r="R65" i="12"/>
  <c r="R57" i="12"/>
  <c r="R49" i="12"/>
  <c r="R41" i="12"/>
  <c r="R33" i="12"/>
  <c r="R25" i="12"/>
  <c r="R17" i="12"/>
  <c r="R392" i="12"/>
  <c r="R384" i="12"/>
  <c r="R376" i="12"/>
  <c r="R368" i="12"/>
  <c r="R360" i="12"/>
  <c r="R352" i="12"/>
  <c r="R344" i="12"/>
  <c r="R336" i="12"/>
  <c r="R328" i="12"/>
  <c r="R320" i="12"/>
  <c r="R312" i="12"/>
  <c r="R304" i="12"/>
  <c r="R296" i="12"/>
  <c r="R288" i="12"/>
  <c r="R280" i="12"/>
  <c r="R272" i="12"/>
  <c r="R264" i="12"/>
  <c r="R256" i="12"/>
  <c r="R248" i="12"/>
  <c r="R240" i="12"/>
  <c r="R232" i="12"/>
  <c r="R224" i="12"/>
  <c r="R216" i="12"/>
  <c r="R208" i="12"/>
  <c r="R200" i="12"/>
  <c r="R192" i="12"/>
  <c r="R184" i="12"/>
  <c r="R176" i="12"/>
  <c r="R168" i="12"/>
  <c r="R160" i="12"/>
  <c r="R152" i="12"/>
  <c r="R144" i="12"/>
  <c r="R136" i="12"/>
  <c r="R128" i="12"/>
  <c r="R120" i="12"/>
  <c r="S120" i="12" s="1"/>
  <c r="R112" i="12"/>
  <c r="S112" i="12" s="1"/>
  <c r="R104" i="12"/>
  <c r="R96" i="12"/>
  <c r="R88" i="12"/>
  <c r="R80" i="12"/>
  <c r="S80" i="12" s="1"/>
  <c r="R72" i="12"/>
  <c r="R64" i="12"/>
  <c r="S64" i="12" s="1"/>
  <c r="R56" i="12"/>
  <c r="R48" i="12"/>
  <c r="R40" i="12"/>
  <c r="R32" i="12"/>
  <c r="R24" i="12"/>
  <c r="R16" i="12"/>
  <c r="R407" i="12"/>
  <c r="R391" i="12"/>
  <c r="R375" i="12"/>
  <c r="R359" i="12"/>
  <c r="R351" i="12"/>
  <c r="R335" i="12"/>
  <c r="R327" i="12"/>
  <c r="R319" i="12"/>
  <c r="R311" i="12"/>
  <c r="R303" i="12"/>
  <c r="R295" i="12"/>
  <c r="R287" i="12"/>
  <c r="R279" i="12"/>
  <c r="R271" i="12"/>
  <c r="R263" i="12"/>
  <c r="R255" i="12"/>
  <c r="R247" i="12"/>
  <c r="R239" i="12"/>
  <c r="R231" i="12"/>
  <c r="R223" i="12"/>
  <c r="R215" i="12"/>
  <c r="R207" i="12"/>
  <c r="R199" i="12"/>
  <c r="R191" i="12"/>
  <c r="R183" i="12"/>
  <c r="R175" i="12"/>
  <c r="R167" i="12"/>
  <c r="R159" i="12"/>
  <c r="R151" i="12"/>
  <c r="R143" i="12"/>
  <c r="R135" i="12"/>
  <c r="R127" i="12"/>
  <c r="R119" i="12"/>
  <c r="S119" i="12" s="1"/>
  <c r="R111" i="12"/>
  <c r="R103" i="12"/>
  <c r="S103" i="12" s="1"/>
  <c r="R95" i="12"/>
  <c r="R87" i="12"/>
  <c r="S87" i="12" s="1"/>
  <c r="R79" i="12"/>
  <c r="R71" i="12"/>
  <c r="R63" i="12"/>
  <c r="R55" i="12"/>
  <c r="S55" i="12" s="1"/>
  <c r="R47" i="12"/>
  <c r="R39" i="12"/>
  <c r="R31" i="12"/>
  <c r="R23" i="12"/>
  <c r="R15" i="12"/>
  <c r="R399" i="12"/>
  <c r="R383" i="12"/>
  <c r="R367" i="12"/>
  <c r="R343" i="12"/>
  <c r="R13" i="12"/>
  <c r="R406" i="12"/>
  <c r="R398" i="12"/>
  <c r="R390" i="12"/>
  <c r="R382" i="12"/>
  <c r="R374" i="12"/>
  <c r="R366" i="12"/>
  <c r="R358" i="12"/>
  <c r="R350" i="12"/>
  <c r="R342" i="12"/>
  <c r="R334" i="12"/>
  <c r="R326" i="12"/>
  <c r="R318" i="12"/>
  <c r="R310" i="12"/>
  <c r="R302" i="12"/>
  <c r="R294" i="12"/>
  <c r="R286" i="12"/>
  <c r="R278" i="12"/>
  <c r="R270" i="12"/>
  <c r="R262" i="12"/>
  <c r="R254" i="12"/>
  <c r="R246" i="12"/>
  <c r="R238" i="12"/>
  <c r="R230" i="12"/>
  <c r="R222" i="12"/>
  <c r="R214" i="12"/>
  <c r="R206" i="12"/>
  <c r="R198" i="12"/>
  <c r="R190" i="12"/>
  <c r="R182" i="12"/>
  <c r="R174" i="12"/>
  <c r="R166" i="12"/>
  <c r="R158" i="12"/>
  <c r="R150" i="12"/>
  <c r="R142" i="12"/>
  <c r="R134" i="12"/>
  <c r="R126" i="12"/>
  <c r="R118" i="12"/>
  <c r="S118" i="12" s="1"/>
  <c r="R110" i="12"/>
  <c r="S110" i="12" s="1"/>
  <c r="R102" i="12"/>
  <c r="S102" i="12" s="1"/>
  <c r="R94" i="12"/>
  <c r="S94" i="12" s="1"/>
  <c r="R86" i="12"/>
  <c r="S86" i="12" s="1"/>
  <c r="R78" i="12"/>
  <c r="S78" i="12" s="1"/>
  <c r="R70" i="12"/>
  <c r="S70" i="12" s="1"/>
  <c r="R62" i="12"/>
  <c r="S62" i="12" s="1"/>
  <c r="R54" i="12"/>
  <c r="R46" i="12"/>
  <c r="R38" i="12"/>
  <c r="R30" i="12"/>
  <c r="R22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O75" i="12" s="1"/>
  <c r="N74" i="12"/>
  <c r="N73" i="12"/>
  <c r="N72" i="12"/>
  <c r="O72" i="12" s="1"/>
  <c r="N71" i="12"/>
  <c r="O71" i="12" s="1"/>
  <c r="N70" i="12"/>
  <c r="N69" i="12"/>
  <c r="N68" i="12"/>
  <c r="N67" i="12"/>
  <c r="O67" i="12" s="1"/>
  <c r="N66" i="12"/>
  <c r="N65" i="12"/>
  <c r="N64" i="12"/>
  <c r="N63" i="12"/>
  <c r="O63" i="12" s="1"/>
  <c r="N62" i="12"/>
  <c r="N61" i="12"/>
  <c r="N60" i="12"/>
  <c r="N59" i="12"/>
  <c r="O59" i="12" s="1"/>
  <c r="N58" i="12"/>
  <c r="N57" i="12"/>
  <c r="N56" i="12"/>
  <c r="N55" i="12"/>
  <c r="O55" i="12" s="1"/>
  <c r="N54" i="12"/>
  <c r="N53" i="12"/>
  <c r="N52" i="12"/>
  <c r="N51" i="12"/>
  <c r="O51" i="12" s="1"/>
  <c r="N50" i="12"/>
  <c r="N49" i="12"/>
  <c r="N48" i="12"/>
  <c r="N47" i="12"/>
  <c r="N46" i="12"/>
  <c r="N45" i="12"/>
  <c r="N44" i="12"/>
  <c r="N43" i="12"/>
  <c r="N42" i="12"/>
  <c r="N41" i="12"/>
  <c r="N40" i="12"/>
  <c r="N39" i="12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K39" i="28" l="1"/>
  <c r="F16" i="28"/>
  <c r="F17" i="28"/>
  <c r="O60" i="12"/>
  <c r="O53" i="12"/>
  <c r="O69" i="12"/>
  <c r="O54" i="12"/>
  <c r="O62" i="12"/>
  <c r="O70" i="12"/>
  <c r="S66" i="12"/>
  <c r="S59" i="12"/>
  <c r="W73" i="12"/>
  <c r="AE56" i="12"/>
  <c r="S56" i="12"/>
  <c r="S57" i="12"/>
  <c r="S74" i="12"/>
  <c r="W56" i="12"/>
  <c r="W50" i="12"/>
  <c r="W51" i="12"/>
  <c r="W52" i="12"/>
  <c r="AE64" i="12"/>
  <c r="S65" i="12"/>
  <c r="S75" i="12"/>
  <c r="W58" i="12"/>
  <c r="W59" i="12"/>
  <c r="W60" i="12"/>
  <c r="AE63" i="12"/>
  <c r="AE72" i="12"/>
  <c r="AE68" i="12"/>
  <c r="O56" i="12"/>
  <c r="O65" i="12"/>
  <c r="S72" i="12"/>
  <c r="S73" i="12"/>
  <c r="S68" i="12"/>
  <c r="W63" i="12"/>
  <c r="W67" i="12"/>
  <c r="W68" i="12"/>
  <c r="AE71" i="12"/>
  <c r="O64" i="12"/>
  <c r="O57" i="12"/>
  <c r="O73" i="12"/>
  <c r="O50" i="12"/>
  <c r="O58" i="12"/>
  <c r="O66" i="12"/>
  <c r="O74" i="12"/>
  <c r="S54" i="12"/>
  <c r="S63" i="12"/>
  <c r="W71" i="12"/>
  <c r="W74" i="12"/>
  <c r="W75" i="12"/>
  <c r="AE59" i="12"/>
  <c r="AE54" i="12"/>
  <c r="AE52" i="12"/>
  <c r="AE60" i="12"/>
  <c r="W69" i="12"/>
  <c r="W61" i="12"/>
  <c r="S71" i="12"/>
  <c r="AE62" i="12"/>
  <c r="O52" i="12"/>
  <c r="AE65" i="12"/>
  <c r="AE67" i="12"/>
  <c r="W53" i="12"/>
  <c r="O68" i="12"/>
  <c r="O61" i="12"/>
  <c r="S58" i="12"/>
  <c r="S51" i="12"/>
  <c r="S69" i="12"/>
  <c r="W65" i="12"/>
  <c r="AE73" i="12"/>
  <c r="B40" i="28"/>
  <c r="C39" i="28"/>
  <c r="D38" i="28" s="1"/>
  <c r="AE42" i="12"/>
  <c r="S37" i="12"/>
  <c r="W41" i="12"/>
  <c r="W38" i="12"/>
  <c r="O46" i="12"/>
  <c r="O40" i="12"/>
  <c r="O48" i="12"/>
  <c r="S46" i="12"/>
  <c r="AE48" i="12"/>
  <c r="W49" i="12"/>
  <c r="O37" i="12"/>
  <c r="O45" i="12"/>
  <c r="O38" i="12"/>
  <c r="O47" i="12"/>
  <c r="O39" i="12"/>
  <c r="O41" i="12"/>
  <c r="O49" i="12"/>
  <c r="S47" i="12"/>
  <c r="AE49" i="12"/>
  <c r="O42" i="12"/>
  <c r="AE40" i="12"/>
  <c r="W45" i="12"/>
  <c r="AE44" i="12"/>
  <c r="O36" i="12"/>
  <c r="O44" i="12"/>
  <c r="AE47" i="12"/>
  <c r="O43" i="12"/>
  <c r="S48" i="12"/>
  <c r="S49" i="12"/>
  <c r="S44" i="12"/>
  <c r="S45" i="12"/>
  <c r="W48" i="12"/>
  <c r="AE38" i="12"/>
  <c r="S39" i="12"/>
  <c r="W47" i="12"/>
  <c r="AE46" i="12"/>
  <c r="AE32" i="12"/>
  <c r="AE39" i="12"/>
  <c r="AE43" i="12"/>
  <c r="AE33" i="12"/>
  <c r="AE36" i="12"/>
  <c r="AE41" i="12"/>
  <c r="AE34" i="12"/>
  <c r="W33" i="12"/>
  <c r="W32" i="12"/>
  <c r="W40" i="12"/>
  <c r="W34" i="12"/>
  <c r="W35" i="12"/>
  <c r="W36" i="12"/>
  <c r="W39" i="12"/>
  <c r="W42" i="12"/>
  <c r="W43" i="12"/>
  <c r="W44" i="12"/>
  <c r="W37" i="12"/>
  <c r="S38" i="12"/>
  <c r="S34" i="12"/>
  <c r="S42" i="12"/>
  <c r="S32" i="12"/>
  <c r="S33" i="12"/>
  <c r="S43" i="12"/>
  <c r="S40" i="12"/>
  <c r="S41" i="12"/>
  <c r="S36" i="12"/>
  <c r="AE110" i="12"/>
  <c r="AE116" i="12"/>
  <c r="AE97" i="12"/>
  <c r="AE114" i="12"/>
  <c r="AE118" i="12"/>
  <c r="AE79" i="12"/>
  <c r="AE80" i="12"/>
  <c r="AE105" i="12"/>
  <c r="AE87" i="12"/>
  <c r="AE88" i="12"/>
  <c r="AE113" i="12"/>
  <c r="AE95" i="12"/>
  <c r="AE96" i="12"/>
  <c r="AE121" i="12"/>
  <c r="AE78" i="12"/>
  <c r="AE103" i="12"/>
  <c r="AE104" i="12"/>
  <c r="AE82" i="12"/>
  <c r="AE86" i="12"/>
  <c r="AE111" i="12"/>
  <c r="AE112" i="12"/>
  <c r="AE123" i="12"/>
  <c r="AE90" i="12"/>
  <c r="AE107" i="12"/>
  <c r="AE94" i="12"/>
  <c r="AE119" i="12"/>
  <c r="AE120" i="12"/>
  <c r="AE81" i="12"/>
  <c r="AE98" i="12"/>
  <c r="AE100" i="12"/>
  <c r="W81" i="12"/>
  <c r="W115" i="12"/>
  <c r="W125" i="12"/>
  <c r="W89" i="12"/>
  <c r="W122" i="12"/>
  <c r="W123" i="12"/>
  <c r="W116" i="12"/>
  <c r="W88" i="12"/>
  <c r="W96" i="12"/>
  <c r="W113" i="12"/>
  <c r="W82" i="12"/>
  <c r="W83" i="12"/>
  <c r="W109" i="12"/>
  <c r="W80" i="12"/>
  <c r="W103" i="12"/>
  <c r="W104" i="12"/>
  <c r="W121" i="12"/>
  <c r="W90" i="12"/>
  <c r="W91" i="12"/>
  <c r="W84" i="12"/>
  <c r="W112" i="12"/>
  <c r="W98" i="12"/>
  <c r="W99" i="12"/>
  <c r="W119" i="12"/>
  <c r="W120" i="12"/>
  <c r="W93" i="12"/>
  <c r="W106" i="12"/>
  <c r="W107" i="12"/>
  <c r="W100" i="12"/>
  <c r="S111" i="12"/>
  <c r="S82" i="12"/>
  <c r="S124" i="12"/>
  <c r="S93" i="12"/>
  <c r="S101" i="12"/>
  <c r="S81" i="12"/>
  <c r="S91" i="12"/>
  <c r="S117" i="12"/>
  <c r="S88" i="12"/>
  <c r="S89" i="12"/>
  <c r="S106" i="12"/>
  <c r="S99" i="12"/>
  <c r="S84" i="12"/>
  <c r="S121" i="12"/>
  <c r="S79" i="12"/>
  <c r="S96" i="12"/>
  <c r="S97" i="12"/>
  <c r="S114" i="12"/>
  <c r="S107" i="12"/>
  <c r="S92" i="12"/>
  <c r="S104" i="12"/>
  <c r="S105" i="12"/>
  <c r="S122" i="12"/>
  <c r="S95" i="12"/>
  <c r="S113" i="12"/>
  <c r="S123" i="12"/>
  <c r="C13" i="12"/>
  <c r="B19" i="12"/>
  <c r="K14" i="12" l="1"/>
  <c r="K40" i="28"/>
  <c r="C40" i="28"/>
  <c r="D39" i="28" s="1"/>
  <c r="B41" i="28"/>
  <c r="B14" i="12"/>
  <c r="K41" i="28" l="1"/>
  <c r="K15" i="12"/>
  <c r="B15" i="12"/>
  <c r="D14" i="12"/>
  <c r="B42" i="28"/>
  <c r="C41" i="28"/>
  <c r="D40" i="28" s="1"/>
  <c r="C14" i="12"/>
  <c r="C19" i="12"/>
  <c r="B24" i="12"/>
  <c r="K16" i="12" l="1"/>
  <c r="K20" i="12"/>
  <c r="K42" i="28"/>
  <c r="B16" i="12"/>
  <c r="D15" i="12"/>
  <c r="C15" i="12"/>
  <c r="B20" i="12"/>
  <c r="C20" i="12" s="1"/>
  <c r="D24" i="12"/>
  <c r="C42" i="28"/>
  <c r="D41" i="28" s="1"/>
  <c r="B43" i="28"/>
  <c r="C24" i="12"/>
  <c r="K21" i="12" l="1"/>
  <c r="K43" i="28"/>
  <c r="K17" i="12"/>
  <c r="B21" i="12"/>
  <c r="D20" i="12"/>
  <c r="B17" i="12"/>
  <c r="D16" i="12"/>
  <c r="C16" i="12"/>
  <c r="B44" i="28"/>
  <c r="C43" i="28"/>
  <c r="D42" i="28" s="1"/>
  <c r="K18" i="12" l="1"/>
  <c r="K44" i="28"/>
  <c r="F17" i="12"/>
  <c r="K22" i="12"/>
  <c r="B22" i="12"/>
  <c r="C21" i="12"/>
  <c r="D21" i="12" s="1"/>
  <c r="B18" i="12"/>
  <c r="D17" i="12"/>
  <c r="C17" i="12"/>
  <c r="C44" i="28"/>
  <c r="D43" i="28" s="1"/>
  <c r="B45" i="28"/>
  <c r="K23" i="12" l="1"/>
  <c r="K45" i="28"/>
  <c r="C18" i="12"/>
  <c r="D19" i="12" s="1"/>
  <c r="B23" i="12"/>
  <c r="C22" i="12"/>
  <c r="D22" i="12" s="1"/>
  <c r="B46" i="28"/>
  <c r="C45" i="28"/>
  <c r="D44" i="28" s="1"/>
  <c r="D18" i="12" l="1"/>
  <c r="K25" i="12"/>
  <c r="K46" i="28"/>
  <c r="B25" i="12"/>
  <c r="C23" i="12"/>
  <c r="D23" i="12" s="1"/>
  <c r="B47" i="28"/>
  <c r="C46" i="28"/>
  <c r="D45" i="28" s="1"/>
  <c r="K47" i="28" l="1"/>
  <c r="K26" i="12"/>
  <c r="B26" i="12"/>
  <c r="D25" i="12"/>
  <c r="C25" i="12"/>
  <c r="B48" i="28"/>
  <c r="C47" i="28"/>
  <c r="D46" i="28" s="1"/>
  <c r="K27" i="12" l="1"/>
  <c r="K48" i="28"/>
  <c r="B27" i="12"/>
  <c r="D26" i="12"/>
  <c r="C26" i="12"/>
  <c r="B49" i="28"/>
  <c r="C48" i="28"/>
  <c r="D47" i="28" s="1"/>
  <c r="K49" i="28" l="1"/>
  <c r="K28" i="12"/>
  <c r="B28" i="12"/>
  <c r="D27" i="12"/>
  <c r="C27" i="12"/>
  <c r="B50" i="28"/>
  <c r="C49" i="28"/>
  <c r="D48" i="28" s="1"/>
  <c r="K50" i="28" l="1"/>
  <c r="K29" i="12"/>
  <c r="B29" i="12"/>
  <c r="D28" i="12"/>
  <c r="C28" i="12"/>
  <c r="B51" i="28"/>
  <c r="C50" i="28"/>
  <c r="D49" i="28" s="1"/>
  <c r="K30" i="12" l="1"/>
  <c r="K51" i="28"/>
  <c r="B30" i="12"/>
  <c r="D29" i="12"/>
  <c r="C29" i="12"/>
  <c r="B52" i="28"/>
  <c r="C51" i="28"/>
  <c r="D50" i="28" s="1"/>
  <c r="K52" i="28" l="1"/>
  <c r="K31" i="12"/>
  <c r="B31" i="12"/>
  <c r="D30" i="12"/>
  <c r="C30" i="12"/>
  <c r="B53" i="28"/>
  <c r="C52" i="28"/>
  <c r="D51" i="28" s="1"/>
  <c r="K32" i="12" l="1"/>
  <c r="K53" i="28"/>
  <c r="B32" i="12"/>
  <c r="D31" i="12"/>
  <c r="C31" i="12"/>
  <c r="B54" i="28"/>
  <c r="C53" i="28"/>
  <c r="D52" i="28" s="1"/>
  <c r="K54" i="28" l="1"/>
  <c r="K33" i="12"/>
  <c r="B33" i="12"/>
  <c r="C32" i="12"/>
  <c r="D32" i="12" s="1"/>
  <c r="C54" i="28"/>
  <c r="D53" i="28" s="1"/>
  <c r="B55" i="28"/>
  <c r="K34" i="12" l="1"/>
  <c r="K55" i="28"/>
  <c r="B34" i="12"/>
  <c r="D33" i="12"/>
  <c r="C33" i="12"/>
  <c r="B56" i="28"/>
  <c r="C55" i="28"/>
  <c r="D54" i="28" s="1"/>
  <c r="K56" i="28" l="1"/>
  <c r="K35" i="12"/>
  <c r="B35" i="12"/>
  <c r="D34" i="12"/>
  <c r="C34" i="12"/>
  <c r="C56" i="28"/>
  <c r="D55" i="28" s="1"/>
  <c r="B57" i="28"/>
  <c r="K36" i="12" l="1"/>
  <c r="K57" i="28"/>
  <c r="B36" i="12"/>
  <c r="D35" i="12"/>
  <c r="C35" i="12"/>
  <c r="B58" i="28"/>
  <c r="C57" i="28"/>
  <c r="D56" i="28" s="1"/>
  <c r="K58" i="28" l="1"/>
  <c r="K37" i="12"/>
  <c r="B37" i="12"/>
  <c r="D36" i="12"/>
  <c r="C36" i="12"/>
  <c r="C58" i="28"/>
  <c r="D57" i="28" s="1"/>
  <c r="B59" i="28"/>
  <c r="K59" i="28" l="1"/>
  <c r="K38" i="12"/>
  <c r="B38" i="12"/>
  <c r="D37" i="12"/>
  <c r="C37" i="12"/>
  <c r="B60" i="28"/>
  <c r="C59" i="28"/>
  <c r="D58" i="28" s="1"/>
  <c r="K39" i="12" l="1"/>
  <c r="K60" i="28"/>
  <c r="B39" i="12"/>
  <c r="D38" i="12"/>
  <c r="C38" i="12"/>
  <c r="C60" i="28"/>
  <c r="D59" i="28" s="1"/>
  <c r="B61" i="28"/>
  <c r="K61" i="28" l="1"/>
  <c r="K40" i="12"/>
  <c r="B40" i="12"/>
  <c r="D39" i="12"/>
  <c r="C39" i="12"/>
  <c r="B62" i="28"/>
  <c r="C61" i="28"/>
  <c r="D60" i="28" s="1"/>
  <c r="K41" i="12" l="1"/>
  <c r="K62" i="28"/>
  <c r="B41" i="12"/>
  <c r="D40" i="12"/>
  <c r="C40" i="12"/>
  <c r="C62" i="28"/>
  <c r="D61" i="28" s="1"/>
  <c r="B63" i="28"/>
  <c r="K63" i="28" l="1"/>
  <c r="K42" i="12"/>
  <c r="B42" i="12"/>
  <c r="D41" i="12"/>
  <c r="C41" i="12"/>
  <c r="B64" i="28"/>
  <c r="C63" i="28"/>
  <c r="D62" i="28" s="1"/>
  <c r="K43" i="12" l="1"/>
  <c r="K64" i="28"/>
  <c r="B43" i="12"/>
  <c r="D42" i="12"/>
  <c r="C42" i="12"/>
  <c r="C64" i="28"/>
  <c r="D63" i="28" s="1"/>
  <c r="B65" i="28"/>
  <c r="K65" i="28" l="1"/>
  <c r="K44" i="12"/>
  <c r="B44" i="12"/>
  <c r="D43" i="12"/>
  <c r="C43" i="12"/>
  <c r="B66" i="28"/>
  <c r="C65" i="28"/>
  <c r="D64" i="28" s="1"/>
  <c r="K66" i="28" l="1"/>
  <c r="K45" i="12"/>
  <c r="B45" i="12"/>
  <c r="D44" i="12"/>
  <c r="C44" i="12"/>
  <c r="C66" i="28"/>
  <c r="D65" i="28" s="1"/>
  <c r="B67" i="28"/>
  <c r="K67" i="28" l="1"/>
  <c r="K46" i="12"/>
  <c r="B46" i="12"/>
  <c r="D45" i="12"/>
  <c r="C45" i="12"/>
  <c r="B68" i="28"/>
  <c r="C67" i="28"/>
  <c r="D66" i="28" s="1"/>
  <c r="K47" i="12" l="1"/>
  <c r="K68" i="28"/>
  <c r="B47" i="12"/>
  <c r="D46" i="12"/>
  <c r="C46" i="12"/>
  <c r="C68" i="28"/>
  <c r="D67" i="28" s="1"/>
  <c r="B69" i="28"/>
  <c r="K69" i="28" l="1"/>
  <c r="K48" i="12"/>
  <c r="B48" i="12"/>
  <c r="D47" i="12"/>
  <c r="C47" i="12"/>
  <c r="B70" i="28"/>
  <c r="C69" i="28"/>
  <c r="D68" i="28" s="1"/>
  <c r="K49" i="12" l="1"/>
  <c r="K70" i="28"/>
  <c r="B49" i="12"/>
  <c r="D48" i="12"/>
  <c r="C48" i="12"/>
  <c r="C70" i="28"/>
  <c r="D69" i="28" s="1"/>
  <c r="B71" i="28"/>
  <c r="K71" i="28" l="1"/>
  <c r="K50" i="12"/>
  <c r="B50" i="12"/>
  <c r="D49" i="12"/>
  <c r="C49" i="12"/>
  <c r="B72" i="28"/>
  <c r="C71" i="28"/>
  <c r="D70" i="28" s="1"/>
  <c r="K51" i="12" l="1"/>
  <c r="K72" i="28"/>
  <c r="B51" i="12"/>
  <c r="D50" i="12"/>
  <c r="C50" i="12"/>
  <c r="C72" i="28"/>
  <c r="D71" i="28" s="1"/>
  <c r="B73" i="28"/>
  <c r="K73" i="28" l="1"/>
  <c r="K52" i="12"/>
  <c r="B52" i="12"/>
  <c r="D51" i="12"/>
  <c r="C51" i="12"/>
  <c r="B74" i="28"/>
  <c r="C73" i="28"/>
  <c r="D72" i="28" s="1"/>
  <c r="K53" i="12" l="1"/>
  <c r="K74" i="28"/>
  <c r="B53" i="12"/>
  <c r="D52" i="12"/>
  <c r="C52" i="12"/>
  <c r="C74" i="28"/>
  <c r="D73" i="28" s="1"/>
  <c r="B75" i="28"/>
  <c r="K75" i="28" l="1"/>
  <c r="K54" i="12"/>
  <c r="B54" i="12"/>
  <c r="D53" i="12"/>
  <c r="C53" i="12"/>
  <c r="B76" i="28"/>
  <c r="C75" i="28"/>
  <c r="D74" i="28" s="1"/>
  <c r="K55" i="12" l="1"/>
  <c r="K76" i="28"/>
  <c r="B55" i="12"/>
  <c r="D54" i="12"/>
  <c r="C54" i="12"/>
  <c r="C76" i="28"/>
  <c r="D75" i="28" s="1"/>
  <c r="B77" i="28"/>
  <c r="K77" i="28" l="1"/>
  <c r="K56" i="12"/>
  <c r="B56" i="12"/>
  <c r="D55" i="12"/>
  <c r="C55" i="12"/>
  <c r="B78" i="28"/>
  <c r="C77" i="28"/>
  <c r="D76" i="28" s="1"/>
  <c r="K57" i="12" l="1"/>
  <c r="K78" i="28"/>
  <c r="B57" i="12"/>
  <c r="D56" i="12"/>
  <c r="C56" i="12"/>
  <c r="C78" i="28"/>
  <c r="D77" i="28" s="1"/>
  <c r="B79" i="28"/>
  <c r="K79" i="28" l="1"/>
  <c r="K58" i="12"/>
  <c r="B58" i="12"/>
  <c r="D57" i="12"/>
  <c r="C57" i="12"/>
  <c r="B80" i="28"/>
  <c r="C79" i="28"/>
  <c r="D78" i="28" s="1"/>
  <c r="K59" i="12" l="1"/>
  <c r="K80" i="28"/>
  <c r="B59" i="12"/>
  <c r="C58" i="12"/>
  <c r="D58" i="12" s="1"/>
  <c r="C80" i="28"/>
  <c r="D79" i="28" s="1"/>
  <c r="B81" i="28"/>
  <c r="K81" i="28" l="1"/>
  <c r="K60" i="12"/>
  <c r="B60" i="12"/>
  <c r="C59" i="12"/>
  <c r="D59" i="12" s="1"/>
  <c r="B82" i="28"/>
  <c r="C81" i="28"/>
  <c r="D80" i="28" s="1"/>
  <c r="K61" i="12" l="1"/>
  <c r="K82" i="28"/>
  <c r="B61" i="12"/>
  <c r="C60" i="12"/>
  <c r="D60" i="12" s="1"/>
  <c r="C82" i="28"/>
  <c r="D81" i="28" s="1"/>
  <c r="B83" i="28"/>
  <c r="K83" i="28" l="1"/>
  <c r="K62" i="12"/>
  <c r="B62" i="12"/>
  <c r="D61" i="12"/>
  <c r="C61" i="12"/>
  <c r="B84" i="28"/>
  <c r="C83" i="28"/>
  <c r="D82" i="28" s="1"/>
  <c r="K84" i="28" l="1"/>
  <c r="K63" i="12"/>
  <c r="B63" i="12"/>
  <c r="D62" i="12"/>
  <c r="C62" i="12"/>
  <c r="C84" i="28"/>
  <c r="D83" i="28" s="1"/>
  <c r="B85" i="28"/>
  <c r="K64" i="12" l="1"/>
  <c r="K85" i="28"/>
  <c r="B64" i="12"/>
  <c r="D63" i="12"/>
  <c r="C63" i="12"/>
  <c r="C85" i="28"/>
  <c r="D84" i="28" s="1"/>
  <c r="B86" i="28"/>
  <c r="K86" i="28" l="1"/>
  <c r="K65" i="12"/>
  <c r="B65" i="12"/>
  <c r="D64" i="12"/>
  <c r="C64" i="12"/>
  <c r="B87" i="28"/>
  <c r="C86" i="28"/>
  <c r="D85" i="28" s="1"/>
  <c r="K66" i="12" l="1"/>
  <c r="K87" i="28"/>
  <c r="B66" i="12"/>
  <c r="D65" i="12"/>
  <c r="C65" i="12"/>
  <c r="B88" i="28"/>
  <c r="C87" i="28"/>
  <c r="D86" i="28" s="1"/>
  <c r="K67" i="12" l="1"/>
  <c r="K88" i="28"/>
  <c r="B67" i="12"/>
  <c r="D66" i="12"/>
  <c r="C66" i="12"/>
  <c r="B89" i="28"/>
  <c r="C88" i="28"/>
  <c r="D87" i="28" s="1"/>
  <c r="K89" i="28" l="1"/>
  <c r="K68" i="12"/>
  <c r="B68" i="12"/>
  <c r="D67" i="12"/>
  <c r="C67" i="12"/>
  <c r="B90" i="28"/>
  <c r="C89" i="28"/>
  <c r="D88" i="28" s="1"/>
  <c r="K69" i="12" l="1"/>
  <c r="K90" i="28"/>
  <c r="B69" i="12"/>
  <c r="D68" i="12"/>
  <c r="C68" i="12"/>
  <c r="B91" i="28"/>
  <c r="C90" i="28"/>
  <c r="D89" i="28" s="1"/>
  <c r="K91" i="28" l="1"/>
  <c r="K70" i="12"/>
  <c r="B70" i="12"/>
  <c r="D69" i="12"/>
  <c r="C69" i="12"/>
  <c r="B92" i="28"/>
  <c r="C91" i="28"/>
  <c r="D90" i="28" s="1"/>
  <c r="K71" i="12" l="1"/>
  <c r="K92" i="28"/>
  <c r="B71" i="12"/>
  <c r="D70" i="12"/>
  <c r="C70" i="12"/>
  <c r="C92" i="28"/>
  <c r="D91" i="28" s="1"/>
  <c r="B93" i="28"/>
  <c r="K93" i="28" l="1"/>
  <c r="K72" i="12"/>
  <c r="B72" i="12"/>
  <c r="D71" i="12"/>
  <c r="C71" i="12"/>
  <c r="B94" i="28"/>
  <c r="C93" i="28"/>
  <c r="D92" i="28" s="1"/>
  <c r="K73" i="12" l="1"/>
  <c r="K94" i="28"/>
  <c r="B73" i="12"/>
  <c r="D72" i="12"/>
  <c r="C72" i="12"/>
  <c r="C94" i="28"/>
  <c r="D93" i="28" s="1"/>
  <c r="B95" i="28"/>
  <c r="K74" i="12" l="1"/>
  <c r="K95" i="28"/>
  <c r="B74" i="12"/>
  <c r="D73" i="12"/>
  <c r="C73" i="12"/>
  <c r="B96" i="28"/>
  <c r="C95" i="28"/>
  <c r="D94" i="28" s="1"/>
  <c r="K75" i="12" l="1"/>
  <c r="K96" i="28"/>
  <c r="B75" i="12"/>
  <c r="D74" i="12"/>
  <c r="C74" i="12"/>
  <c r="C96" i="28"/>
  <c r="D95" i="28" s="1"/>
  <c r="B97" i="28"/>
  <c r="K97" i="28" l="1"/>
  <c r="K76" i="12"/>
  <c r="B76" i="12"/>
  <c r="D75" i="12"/>
  <c r="C75" i="12"/>
  <c r="B98" i="28"/>
  <c r="C97" i="28"/>
  <c r="D96" i="28" s="1"/>
  <c r="K77" i="12" l="1"/>
  <c r="K98" i="28"/>
  <c r="B77" i="12"/>
  <c r="D76" i="12"/>
  <c r="C76" i="12"/>
  <c r="B99" i="28"/>
  <c r="C98" i="28"/>
  <c r="D97" i="28" s="1"/>
  <c r="K99" i="28" l="1"/>
  <c r="K78" i="12"/>
  <c r="B78" i="12"/>
  <c r="D77" i="12"/>
  <c r="C77" i="12"/>
  <c r="B100" i="28"/>
  <c r="C99" i="28"/>
  <c r="D98" i="28" s="1"/>
  <c r="K79" i="12" l="1"/>
  <c r="K100" i="28"/>
  <c r="B79" i="12"/>
  <c r="D78" i="12"/>
  <c r="C78" i="12"/>
  <c r="C100" i="28"/>
  <c r="D99" i="28" s="1"/>
  <c r="B101" i="28"/>
  <c r="K80" i="12" l="1"/>
  <c r="K101" i="28"/>
  <c r="B80" i="12"/>
  <c r="D79" i="12"/>
  <c r="C79" i="12"/>
  <c r="B102" i="28"/>
  <c r="C101" i="28"/>
  <c r="D100" i="28" s="1"/>
  <c r="K102" i="28" l="1"/>
  <c r="K81" i="12"/>
  <c r="B81" i="12"/>
  <c r="D80" i="12"/>
  <c r="C80" i="12"/>
  <c r="C102" i="28"/>
  <c r="D101" i="28" s="1"/>
  <c r="B103" i="28"/>
  <c r="K82" i="12" l="1"/>
  <c r="K103" i="28"/>
  <c r="B82" i="12"/>
  <c r="D81" i="12"/>
  <c r="C81" i="12"/>
  <c r="B104" i="28"/>
  <c r="C103" i="28"/>
  <c r="D102" i="28" s="1"/>
  <c r="K83" i="12" l="1"/>
  <c r="K104" i="28"/>
  <c r="B83" i="12"/>
  <c r="D82" i="12"/>
  <c r="C82" i="12"/>
  <c r="C104" i="28"/>
  <c r="D103" i="28" s="1"/>
  <c r="B105" i="28"/>
  <c r="K84" i="12" l="1"/>
  <c r="K105" i="28"/>
  <c r="B84" i="12"/>
  <c r="D83" i="12"/>
  <c r="C83" i="12"/>
  <c r="B106" i="28"/>
  <c r="C105" i="28"/>
  <c r="D104" i="28" s="1"/>
  <c r="K106" i="28" l="1"/>
  <c r="K85" i="12"/>
  <c r="B85" i="12"/>
  <c r="D84" i="12"/>
  <c r="C84" i="12"/>
  <c r="B107" i="28"/>
  <c r="C106" i="28"/>
  <c r="D105" i="28" s="1"/>
  <c r="K107" i="28" l="1"/>
  <c r="K86" i="12"/>
  <c r="B86" i="12"/>
  <c r="D85" i="12"/>
  <c r="C85" i="12"/>
  <c r="B108" i="28"/>
  <c r="C107" i="28"/>
  <c r="D106" i="28" s="1"/>
  <c r="K87" i="12" l="1"/>
  <c r="K108" i="28"/>
  <c r="B87" i="12"/>
  <c r="D86" i="12"/>
  <c r="C86" i="12"/>
  <c r="C108" i="28"/>
  <c r="D107" i="28" s="1"/>
  <c r="B109" i="28"/>
  <c r="K109" i="28" l="1"/>
  <c r="K88" i="12"/>
  <c r="B88" i="12"/>
  <c r="D87" i="12"/>
  <c r="C87" i="12"/>
  <c r="B110" i="28"/>
  <c r="C109" i="28"/>
  <c r="D108" i="28" s="1"/>
  <c r="K89" i="12" l="1"/>
  <c r="K110" i="28"/>
  <c r="B89" i="12"/>
  <c r="D88" i="12"/>
  <c r="C88" i="12"/>
  <c r="C110" i="28"/>
  <c r="D109" i="28" s="1"/>
  <c r="B111" i="28"/>
  <c r="K111" i="28" l="1"/>
  <c r="K90" i="12"/>
  <c r="B90" i="12"/>
  <c r="D89" i="12"/>
  <c r="C89" i="12"/>
  <c r="B112" i="28"/>
  <c r="C111" i="28"/>
  <c r="D110" i="28" s="1"/>
  <c r="K91" i="12" l="1"/>
  <c r="K112" i="28"/>
  <c r="B91" i="12"/>
  <c r="D90" i="12"/>
  <c r="C90" i="12"/>
  <c r="C112" i="28"/>
  <c r="D111" i="28" s="1"/>
  <c r="B113" i="28"/>
  <c r="K113" i="28" l="1"/>
  <c r="K92" i="12"/>
  <c r="B92" i="12"/>
  <c r="D91" i="12"/>
  <c r="C91" i="12"/>
  <c r="B114" i="28"/>
  <c r="C113" i="28"/>
  <c r="D112" i="28" s="1"/>
  <c r="K93" i="12" l="1"/>
  <c r="K114" i="28"/>
  <c r="B93" i="12"/>
  <c r="D92" i="12"/>
  <c r="C92" i="12"/>
  <c r="B115" i="28"/>
  <c r="C114" i="28"/>
  <c r="D113" i="28" s="1"/>
  <c r="K115" i="28" l="1"/>
  <c r="K94" i="12"/>
  <c r="B94" i="12"/>
  <c r="D93" i="12"/>
  <c r="C93" i="12"/>
  <c r="B116" i="28"/>
  <c r="C115" i="28"/>
  <c r="D114" i="28" s="1"/>
  <c r="K95" i="12" l="1"/>
  <c r="K116" i="28"/>
  <c r="B95" i="12"/>
  <c r="D94" i="12"/>
  <c r="C94" i="12"/>
  <c r="C116" i="28"/>
  <c r="D115" i="28" s="1"/>
  <c r="B117" i="28"/>
  <c r="K117" i="28" l="1"/>
  <c r="K96" i="12"/>
  <c r="B96" i="12"/>
  <c r="D95" i="12"/>
  <c r="C95" i="12"/>
  <c r="B118" i="28"/>
  <c r="C117" i="28"/>
  <c r="D116" i="28" s="1"/>
  <c r="K97" i="12" l="1"/>
  <c r="K118" i="28"/>
  <c r="B97" i="12"/>
  <c r="D96" i="12"/>
  <c r="C96" i="12"/>
  <c r="B119" i="28"/>
  <c r="C118" i="28"/>
  <c r="D117" i="28" s="1"/>
  <c r="K119" i="28" l="1"/>
  <c r="K98" i="12"/>
  <c r="B98" i="12"/>
  <c r="D97" i="12"/>
  <c r="C97" i="12"/>
  <c r="B120" i="28"/>
  <c r="C119" i="28"/>
  <c r="D118" i="28" s="1"/>
  <c r="K120" i="28" l="1"/>
  <c r="K99" i="12"/>
  <c r="B99" i="12"/>
  <c r="D98" i="12"/>
  <c r="C98" i="12"/>
  <c r="B121" i="28"/>
  <c r="C120" i="28"/>
  <c r="D119" i="28" s="1"/>
  <c r="K100" i="12" l="1"/>
  <c r="K121" i="28"/>
  <c r="B100" i="12"/>
  <c r="D99" i="12"/>
  <c r="C99" i="12"/>
  <c r="B122" i="28"/>
  <c r="C121" i="28"/>
  <c r="D120" i="28" s="1"/>
  <c r="K122" i="28" l="1"/>
  <c r="K101" i="12"/>
  <c r="B101" i="12"/>
  <c r="D100" i="12"/>
  <c r="C100" i="12"/>
  <c r="B123" i="28"/>
  <c r="C122" i="28"/>
  <c r="D121" i="28" s="1"/>
  <c r="K123" i="28" l="1"/>
  <c r="K102" i="12"/>
  <c r="B102" i="12"/>
  <c r="D101" i="12"/>
  <c r="C101" i="12"/>
  <c r="B124" i="28"/>
  <c r="C123" i="28"/>
  <c r="D122" i="28" s="1"/>
  <c r="K103" i="12" l="1"/>
  <c r="K124" i="28"/>
  <c r="D102" i="12"/>
  <c r="C102" i="12"/>
  <c r="B103" i="12"/>
  <c r="C124" i="28"/>
  <c r="D123" i="28" s="1"/>
  <c r="B125" i="28"/>
  <c r="K125" i="28" l="1"/>
  <c r="K104" i="12"/>
  <c r="D103" i="12"/>
  <c r="C103" i="12"/>
  <c r="B104" i="12"/>
  <c r="B126" i="28"/>
  <c r="C125" i="28"/>
  <c r="D124" i="28" s="1"/>
  <c r="K126" i="28" l="1"/>
  <c r="K105" i="12"/>
  <c r="D104" i="12"/>
  <c r="B105" i="12"/>
  <c r="C104" i="12"/>
  <c r="C126" i="28"/>
  <c r="D125" i="28" s="1"/>
  <c r="B127" i="28"/>
  <c r="K106" i="12" l="1"/>
  <c r="K127" i="28"/>
  <c r="D105" i="12"/>
  <c r="B106" i="12"/>
  <c r="C105" i="12"/>
  <c r="B128" i="28"/>
  <c r="C127" i="28"/>
  <c r="D126" i="28" s="1"/>
  <c r="K128" i="28" l="1"/>
  <c r="K107" i="12"/>
  <c r="D106" i="12"/>
  <c r="B107" i="12"/>
  <c r="C106" i="12"/>
  <c r="C128" i="28"/>
  <c r="D127" i="28" s="1"/>
  <c r="B129" i="28"/>
  <c r="K108" i="12" l="1"/>
  <c r="K129" i="28"/>
  <c r="D107" i="12"/>
  <c r="C107" i="12"/>
  <c r="B108" i="12"/>
  <c r="B130" i="28"/>
  <c r="C129" i="28"/>
  <c r="D128" i="28" s="1"/>
  <c r="K130" i="28" l="1"/>
  <c r="K109" i="12"/>
  <c r="D108" i="12"/>
  <c r="C108" i="12"/>
  <c r="B109" i="12"/>
  <c r="B131" i="28"/>
  <c r="C130" i="28"/>
  <c r="D129" i="28" s="1"/>
  <c r="K110" i="12" l="1"/>
  <c r="K131" i="28"/>
  <c r="D109" i="12"/>
  <c r="B110" i="12"/>
  <c r="C109" i="12"/>
  <c r="B132" i="28"/>
  <c r="C131" i="28"/>
  <c r="D130" i="28" s="1"/>
  <c r="K111" i="12" l="1"/>
  <c r="K132" i="28"/>
  <c r="D110" i="12"/>
  <c r="C110" i="12"/>
  <c r="B111" i="12"/>
  <c r="C132" i="28"/>
  <c r="D131" i="28" s="1"/>
  <c r="B133" i="28"/>
  <c r="K133" i="28" l="1"/>
  <c r="K112" i="12"/>
  <c r="D111" i="12"/>
  <c r="B112" i="12"/>
  <c r="C111" i="12"/>
  <c r="B134" i="28"/>
  <c r="C133" i="28"/>
  <c r="D132" i="28" s="1"/>
  <c r="K134" i="28" l="1"/>
  <c r="K113" i="12"/>
  <c r="D112" i="12"/>
  <c r="C112" i="12"/>
  <c r="B113" i="12"/>
  <c r="B135" i="28"/>
  <c r="C134" i="28"/>
  <c r="D133" i="28" s="1"/>
  <c r="K114" i="12" l="1"/>
  <c r="K135" i="28"/>
  <c r="D113" i="12"/>
  <c r="B114" i="12"/>
  <c r="C113" i="12"/>
  <c r="B136" i="28"/>
  <c r="C135" i="28"/>
  <c r="D134" i="28" s="1"/>
  <c r="K115" i="12" l="1"/>
  <c r="K136" i="28"/>
  <c r="D114" i="12"/>
  <c r="C114" i="12"/>
  <c r="B115" i="12"/>
  <c r="C136" i="28"/>
  <c r="D135" i="28" s="1"/>
  <c r="B137" i="28"/>
  <c r="K137" i="28" l="1"/>
  <c r="K116" i="12"/>
  <c r="D115" i="12"/>
  <c r="B116" i="12"/>
  <c r="C115" i="12"/>
  <c r="B138" i="28"/>
  <c r="C137" i="28"/>
  <c r="D136" i="28" s="1"/>
  <c r="K138" i="28" l="1"/>
  <c r="K117" i="12"/>
  <c r="D116" i="12"/>
  <c r="C116" i="12"/>
  <c r="B117" i="12"/>
  <c r="C138" i="28"/>
  <c r="D137" i="28" s="1"/>
  <c r="B139" i="28"/>
  <c r="K139" i="28" l="1"/>
  <c r="K118" i="12"/>
  <c r="D117" i="12"/>
  <c r="B118" i="12"/>
  <c r="C117" i="12"/>
  <c r="B140" i="28"/>
  <c r="C139" i="28"/>
  <c r="D138" i="28" s="1"/>
  <c r="K119" i="12" l="1"/>
  <c r="K140" i="28"/>
  <c r="D118" i="12"/>
  <c r="C118" i="12"/>
  <c r="B119" i="12"/>
  <c r="C140" i="28"/>
  <c r="D139" i="28" s="1"/>
  <c r="B141" i="28"/>
  <c r="K141" i="28" l="1"/>
  <c r="K120" i="12"/>
  <c r="D119" i="12"/>
  <c r="B120" i="12"/>
  <c r="C119" i="12"/>
  <c r="B142" i="28"/>
  <c r="C141" i="28"/>
  <c r="D140" i="28" s="1"/>
  <c r="K121" i="12" l="1"/>
  <c r="K142" i="28"/>
  <c r="D120" i="12"/>
  <c r="C120" i="12"/>
  <c r="B121" i="12"/>
  <c r="C142" i="28"/>
  <c r="D141" i="28" s="1"/>
  <c r="B143" i="28"/>
  <c r="K143" i="28" l="1"/>
  <c r="K122" i="12"/>
  <c r="D121" i="12"/>
  <c r="B122" i="12"/>
  <c r="C121" i="12"/>
  <c r="B144" i="28"/>
  <c r="C143" i="28"/>
  <c r="D142" i="28" s="1"/>
  <c r="K123" i="12" l="1"/>
  <c r="K144" i="28"/>
  <c r="D122" i="12"/>
  <c r="C122" i="12"/>
  <c r="B123" i="12"/>
  <c r="C144" i="28"/>
  <c r="D143" i="28" s="1"/>
  <c r="B145" i="28"/>
  <c r="K145" i="28" l="1"/>
  <c r="K124" i="12"/>
  <c r="D123" i="12"/>
  <c r="B124" i="12"/>
  <c r="C123" i="12"/>
  <c r="B146" i="28"/>
  <c r="C145" i="28"/>
  <c r="D144" i="28" s="1"/>
  <c r="K125" i="12" l="1"/>
  <c r="K146" i="28"/>
  <c r="D124" i="12"/>
  <c r="C124" i="12"/>
  <c r="B125" i="12"/>
  <c r="C146" i="28"/>
  <c r="D145" i="28" s="1"/>
  <c r="B147" i="28"/>
  <c r="K147" i="28" l="1"/>
  <c r="K126" i="12"/>
  <c r="D125" i="12"/>
  <c r="B126" i="12"/>
  <c r="C125" i="12"/>
  <c r="B148" i="28"/>
  <c r="C147" i="28"/>
  <c r="D146" i="28" s="1"/>
  <c r="K148" i="28" l="1"/>
  <c r="K127" i="12"/>
  <c r="D126" i="12"/>
  <c r="C126" i="12"/>
  <c r="B127" i="12"/>
  <c r="C148" i="28"/>
  <c r="D147" i="28" s="1"/>
  <c r="B149" i="28"/>
  <c r="K128" i="12" l="1"/>
  <c r="K149" i="28"/>
  <c r="D127" i="12"/>
  <c r="B128" i="12"/>
  <c r="C127" i="12"/>
  <c r="B150" i="28"/>
  <c r="C149" i="28"/>
  <c r="D148" i="28" s="1"/>
  <c r="K150" i="28" l="1"/>
  <c r="K129" i="12"/>
  <c r="D128" i="12"/>
  <c r="C128" i="12"/>
  <c r="B129" i="12"/>
  <c r="C150" i="28"/>
  <c r="D149" i="28" s="1"/>
  <c r="B151" i="28"/>
  <c r="K130" i="12" l="1"/>
  <c r="K151" i="28"/>
  <c r="D129" i="12"/>
  <c r="B130" i="12"/>
  <c r="C129" i="12"/>
  <c r="B152" i="28"/>
  <c r="C151" i="28"/>
  <c r="D150" i="28" s="1"/>
  <c r="K152" i="28" l="1"/>
  <c r="K131" i="12"/>
  <c r="D130" i="12"/>
  <c r="C130" i="12"/>
  <c r="B131" i="12"/>
  <c r="C152" i="28"/>
  <c r="D151" i="28" s="1"/>
  <c r="B153" i="28"/>
  <c r="K132" i="12" l="1"/>
  <c r="K153" i="28"/>
  <c r="D131" i="12"/>
  <c r="B132" i="12"/>
  <c r="C131" i="12"/>
  <c r="B154" i="28"/>
  <c r="C153" i="28"/>
  <c r="D152" i="28" s="1"/>
  <c r="K154" i="28" l="1"/>
  <c r="K133" i="12"/>
  <c r="D132" i="12"/>
  <c r="C132" i="12"/>
  <c r="B133" i="12"/>
  <c r="B155" i="28"/>
  <c r="C154" i="28"/>
  <c r="D153" i="28" s="1"/>
  <c r="K134" i="12" l="1"/>
  <c r="K155" i="28"/>
  <c r="D133" i="12"/>
  <c r="B134" i="12"/>
  <c r="C133" i="12"/>
  <c r="B156" i="28"/>
  <c r="C155" i="28"/>
  <c r="D154" i="28" s="1"/>
  <c r="K135" i="12" l="1"/>
  <c r="K156" i="28"/>
  <c r="D134" i="12"/>
  <c r="C134" i="12"/>
  <c r="B135" i="12"/>
  <c r="C156" i="28"/>
  <c r="D155" i="28" s="1"/>
  <c r="B157" i="28"/>
  <c r="K157" i="28" l="1"/>
  <c r="K136" i="12"/>
  <c r="D135" i="12"/>
  <c r="B136" i="12"/>
  <c r="C135" i="12"/>
  <c r="C157" i="28"/>
  <c r="D156" i="28" s="1"/>
  <c r="B158" i="28"/>
  <c r="K158" i="28" l="1"/>
  <c r="K137" i="12"/>
  <c r="D136" i="12"/>
  <c r="C136" i="12"/>
  <c r="B137" i="12"/>
  <c r="C158" i="28"/>
  <c r="D157" i="28" s="1"/>
  <c r="B159" i="28"/>
  <c r="K138" i="12" l="1"/>
  <c r="K159" i="28"/>
  <c r="D137" i="12"/>
  <c r="B138" i="12"/>
  <c r="C137" i="12"/>
  <c r="C159" i="28"/>
  <c r="D158" i="28" s="1"/>
  <c r="B160" i="28"/>
  <c r="K160" i="28" l="1"/>
  <c r="K139" i="12"/>
  <c r="D138" i="12"/>
  <c r="C138" i="12"/>
  <c r="B139" i="12"/>
  <c r="C160" i="28"/>
  <c r="D159" i="28" s="1"/>
  <c r="B161" i="28"/>
  <c r="K140" i="12" l="1"/>
  <c r="K161" i="28"/>
  <c r="D139" i="12"/>
  <c r="B140" i="12"/>
  <c r="C139" i="12"/>
  <c r="B162" i="28"/>
  <c r="C161" i="28"/>
  <c r="D160" i="28" s="1"/>
  <c r="K162" i="28" l="1"/>
  <c r="K141" i="12"/>
  <c r="D140" i="12"/>
  <c r="C140" i="12"/>
  <c r="B141" i="12"/>
  <c r="C162" i="28"/>
  <c r="D161" i="28" s="1"/>
  <c r="B163" i="28"/>
  <c r="K142" i="12" l="1"/>
  <c r="K163" i="28"/>
  <c r="D141" i="12"/>
  <c r="B142" i="12"/>
  <c r="C141" i="12"/>
  <c r="B164" i="28"/>
  <c r="C163" i="28"/>
  <c r="D162" i="28" s="1"/>
  <c r="K143" i="12" l="1"/>
  <c r="K164" i="28"/>
  <c r="D142" i="12"/>
  <c r="C142" i="12"/>
  <c r="B143" i="12"/>
  <c r="C164" i="28"/>
  <c r="D163" i="28" s="1"/>
  <c r="B165" i="28"/>
  <c r="K165" i="28" l="1"/>
  <c r="K144" i="12"/>
  <c r="D143" i="12"/>
  <c r="B144" i="12"/>
  <c r="C143" i="12"/>
  <c r="C165" i="28"/>
  <c r="D164" i="28" s="1"/>
  <c r="B166" i="28"/>
  <c r="K145" i="12" l="1"/>
  <c r="K166" i="28"/>
  <c r="D144" i="12"/>
  <c r="C144" i="12"/>
  <c r="B145" i="12"/>
  <c r="C166" i="28"/>
  <c r="D165" i="28" s="1"/>
  <c r="B167" i="28"/>
  <c r="K167" i="28" l="1"/>
  <c r="K146" i="12"/>
  <c r="D145" i="12"/>
  <c r="B146" i="12"/>
  <c r="C145" i="12"/>
  <c r="B168" i="28"/>
  <c r="C167" i="28"/>
  <c r="D166" i="28" s="1"/>
  <c r="K147" i="12" l="1"/>
  <c r="K168" i="28"/>
  <c r="D146" i="12"/>
  <c r="C146" i="12"/>
  <c r="B147" i="12"/>
  <c r="C168" i="28"/>
  <c r="D167" i="28" s="1"/>
  <c r="B169" i="28"/>
  <c r="K169" i="28" l="1"/>
  <c r="K148" i="12"/>
  <c r="D147" i="12"/>
  <c r="B148" i="12"/>
  <c r="C147" i="12"/>
  <c r="B170" i="28"/>
  <c r="C169" i="28"/>
  <c r="D168" i="28" s="1"/>
  <c r="K149" i="12" l="1"/>
  <c r="K170" i="28"/>
  <c r="D148" i="12"/>
  <c r="C148" i="12"/>
  <c r="B149" i="12"/>
  <c r="C170" i="28"/>
  <c r="D169" i="28" s="1"/>
  <c r="B171" i="28"/>
  <c r="K171" i="28" l="1"/>
  <c r="K150" i="12"/>
  <c r="D149" i="12"/>
  <c r="B150" i="12"/>
  <c r="C149" i="12"/>
  <c r="B172" i="28"/>
  <c r="C171" i="28"/>
  <c r="D170" i="28" s="1"/>
  <c r="K151" i="12" l="1"/>
  <c r="K172" i="28"/>
  <c r="D150" i="12"/>
  <c r="C150" i="12"/>
  <c r="B151" i="12"/>
  <c r="C172" i="28"/>
  <c r="D171" i="28" s="1"/>
  <c r="B173" i="28"/>
  <c r="K173" i="28" l="1"/>
  <c r="K152" i="12"/>
  <c r="D151" i="12"/>
  <c r="B152" i="12"/>
  <c r="C151" i="12"/>
  <c r="B174" i="28"/>
  <c r="C173" i="28"/>
  <c r="D172" i="28" s="1"/>
  <c r="K153" i="12" l="1"/>
  <c r="K174" i="28"/>
  <c r="D152" i="12"/>
  <c r="B153" i="12"/>
  <c r="C152" i="12"/>
  <c r="C174" i="28"/>
  <c r="D173" i="28" s="1"/>
  <c r="B175" i="28"/>
  <c r="K175" i="28" l="1"/>
  <c r="K154" i="12"/>
  <c r="D153" i="12"/>
  <c r="B154" i="12"/>
  <c r="C153" i="12"/>
  <c r="C175" i="28"/>
  <c r="D174" i="28" s="1"/>
  <c r="B176" i="28"/>
  <c r="K155" i="12" l="1"/>
  <c r="K176" i="28"/>
  <c r="D154" i="12"/>
  <c r="C154" i="12"/>
  <c r="B155" i="12"/>
  <c r="C176" i="28"/>
  <c r="D175" i="28" s="1"/>
  <c r="B177" i="28"/>
  <c r="K177" i="28" l="1"/>
  <c r="K156" i="12"/>
  <c r="D155" i="12"/>
  <c r="B156" i="12"/>
  <c r="C155" i="12"/>
  <c r="B178" i="28"/>
  <c r="C177" i="28"/>
  <c r="D176" i="28" s="1"/>
  <c r="K178" i="28" l="1"/>
  <c r="K157" i="12"/>
  <c r="D156" i="12"/>
  <c r="C156" i="12"/>
  <c r="B157" i="12"/>
  <c r="C178" i="28"/>
  <c r="D177" i="28" s="1"/>
  <c r="B179" i="28"/>
  <c r="K158" i="12" l="1"/>
  <c r="K179" i="28"/>
  <c r="D157" i="12"/>
  <c r="C157" i="12"/>
  <c r="B158" i="12"/>
  <c r="B180" i="28"/>
  <c r="C179" i="28"/>
  <c r="D178" i="28" s="1"/>
  <c r="K159" i="12" l="1"/>
  <c r="K180" i="28"/>
  <c r="D158" i="12"/>
  <c r="C158" i="12"/>
  <c r="B159" i="12"/>
  <c r="C180" i="28"/>
  <c r="D179" i="28" s="1"/>
  <c r="B181" i="28"/>
  <c r="K160" i="12" l="1"/>
  <c r="K181" i="28"/>
  <c r="D159" i="12"/>
  <c r="B160" i="12"/>
  <c r="C159" i="12"/>
  <c r="B182" i="28"/>
  <c r="C181" i="28"/>
  <c r="D180" i="28" s="1"/>
  <c r="K182" i="28" l="1"/>
  <c r="K161" i="12"/>
  <c r="D160" i="12"/>
  <c r="C160" i="12"/>
  <c r="B161" i="12"/>
  <c r="C182" i="28"/>
  <c r="D181" i="28" s="1"/>
  <c r="B183" i="28"/>
  <c r="K183" i="28" l="1"/>
  <c r="K162" i="12"/>
  <c r="D161" i="12"/>
  <c r="B162" i="12"/>
  <c r="C161" i="12"/>
  <c r="B184" i="28"/>
  <c r="C183" i="28"/>
  <c r="D182" i="28" s="1"/>
  <c r="K184" i="28" l="1"/>
  <c r="K163" i="12"/>
  <c r="D162" i="12"/>
  <c r="C162" i="12"/>
  <c r="B163" i="12"/>
  <c r="C184" i="28"/>
  <c r="D183" i="28" s="1"/>
  <c r="B185" i="28"/>
  <c r="K164" i="12" l="1"/>
  <c r="K185" i="28"/>
  <c r="D163" i="12"/>
  <c r="B164" i="12"/>
  <c r="C163" i="12"/>
  <c r="B186" i="28"/>
  <c r="C185" i="28"/>
  <c r="D184" i="28" s="1"/>
  <c r="K186" i="28" l="1"/>
  <c r="K165" i="12"/>
  <c r="D164" i="12"/>
  <c r="C164" i="12"/>
  <c r="B165" i="12"/>
  <c r="C186" i="28"/>
  <c r="D185" i="28" s="1"/>
  <c r="B187" i="28"/>
  <c r="K166" i="12" l="1"/>
  <c r="K187" i="28"/>
  <c r="D165" i="12"/>
  <c r="B166" i="12"/>
  <c r="C165" i="12"/>
  <c r="B188" i="28"/>
  <c r="C187" i="28"/>
  <c r="D186" i="28" s="1"/>
  <c r="K188" i="28" l="1"/>
  <c r="K167" i="12"/>
  <c r="D166" i="12"/>
  <c r="C166" i="12"/>
  <c r="B167" i="12"/>
  <c r="C188" i="28"/>
  <c r="D187" i="28" s="1"/>
  <c r="B189" i="28"/>
  <c r="K168" i="12" l="1"/>
  <c r="K189" i="28"/>
  <c r="D167" i="12"/>
  <c r="B168" i="12"/>
  <c r="C167" i="12"/>
  <c r="B190" i="28"/>
  <c r="C189" i="28"/>
  <c r="D188" i="28" s="1"/>
  <c r="K190" i="28" l="1"/>
  <c r="K169" i="12"/>
  <c r="D168" i="12"/>
  <c r="C168" i="12"/>
  <c r="B169" i="12"/>
  <c r="C190" i="28"/>
  <c r="D189" i="28" s="1"/>
  <c r="B191" i="28"/>
  <c r="K170" i="12" l="1"/>
  <c r="K191" i="28"/>
  <c r="D169" i="12"/>
  <c r="B170" i="12"/>
  <c r="C169" i="12"/>
  <c r="B192" i="28"/>
  <c r="C191" i="28"/>
  <c r="D190" i="28" s="1"/>
  <c r="K171" i="12" l="1"/>
  <c r="K192" i="28"/>
  <c r="D170" i="12"/>
  <c r="C170" i="12"/>
  <c r="B171" i="12"/>
  <c r="C192" i="28"/>
  <c r="D191" i="28" s="1"/>
  <c r="B193" i="28"/>
  <c r="K193" i="28" l="1"/>
  <c r="K172" i="12"/>
  <c r="D171" i="12"/>
  <c r="B172" i="12"/>
  <c r="C171" i="12"/>
  <c r="B194" i="28"/>
  <c r="C193" i="28"/>
  <c r="D192" i="28" s="1"/>
  <c r="K173" i="12" l="1"/>
  <c r="K194" i="28"/>
  <c r="D172" i="12"/>
  <c r="C172" i="12"/>
  <c r="B173" i="12"/>
  <c r="C194" i="28"/>
  <c r="D193" i="28" s="1"/>
  <c r="B195" i="28"/>
  <c r="K195" i="28" l="1"/>
  <c r="K174" i="12"/>
  <c r="D173" i="12"/>
  <c r="B174" i="12"/>
  <c r="C173" i="12"/>
  <c r="B196" i="28"/>
  <c r="C195" i="28"/>
  <c r="D194" i="28" s="1"/>
  <c r="K196" i="28" l="1"/>
  <c r="K175" i="12"/>
  <c r="D174" i="12"/>
  <c r="C174" i="12"/>
  <c r="B175" i="12"/>
  <c r="C196" i="28"/>
  <c r="D195" i="28" s="1"/>
  <c r="B197" i="28"/>
  <c r="K176" i="12" l="1"/>
  <c r="K197" i="28"/>
  <c r="D175" i="12"/>
  <c r="C175" i="12"/>
  <c r="B176" i="12"/>
  <c r="B198" i="28"/>
  <c r="C197" i="28"/>
  <c r="D196" i="28" s="1"/>
  <c r="K198" i="28" l="1"/>
  <c r="K177" i="12"/>
  <c r="D176" i="12"/>
  <c r="C176" i="12"/>
  <c r="B177" i="12"/>
  <c r="C198" i="28"/>
  <c r="D197" i="28" s="1"/>
  <c r="B199" i="28"/>
  <c r="K178" i="12" l="1"/>
  <c r="K199" i="28"/>
  <c r="D177" i="12"/>
  <c r="B178" i="12"/>
  <c r="C177" i="12"/>
  <c r="B200" i="28"/>
  <c r="C199" i="28"/>
  <c r="D198" i="28" s="1"/>
  <c r="K179" i="12" l="1"/>
  <c r="K200" i="28"/>
  <c r="D178" i="12"/>
  <c r="C178" i="12"/>
  <c r="B179" i="12"/>
  <c r="C200" i="28"/>
  <c r="D199" i="28" s="1"/>
  <c r="B201" i="28"/>
  <c r="K201" i="28" l="1"/>
  <c r="K180" i="12"/>
  <c r="D179" i="12"/>
  <c r="B180" i="12"/>
  <c r="C179" i="12"/>
  <c r="B202" i="28"/>
  <c r="C201" i="28"/>
  <c r="D200" i="28" s="1"/>
  <c r="K202" i="28" l="1"/>
  <c r="K181" i="12"/>
  <c r="D180" i="12"/>
  <c r="C180" i="12"/>
  <c r="B181" i="12"/>
  <c r="C202" i="28"/>
  <c r="D201" i="28" s="1"/>
  <c r="B203" i="28"/>
  <c r="K182" i="12" l="1"/>
  <c r="K203" i="28"/>
  <c r="D181" i="12"/>
  <c r="B182" i="12"/>
  <c r="C181" i="12"/>
  <c r="B204" i="28"/>
  <c r="C203" i="28"/>
  <c r="D202" i="28" s="1"/>
  <c r="K183" i="12" l="1"/>
  <c r="K204" i="28"/>
  <c r="D182" i="12"/>
  <c r="C182" i="12"/>
  <c r="B183" i="12"/>
  <c r="C204" i="28"/>
  <c r="D203" i="28" s="1"/>
  <c r="B205" i="28"/>
  <c r="K205" i="28" l="1"/>
  <c r="K184" i="12"/>
  <c r="D183" i="12"/>
  <c r="B184" i="12"/>
  <c r="C183" i="12"/>
  <c r="B206" i="28"/>
  <c r="C205" i="28"/>
  <c r="D204" i="28" s="1"/>
  <c r="K185" i="12" l="1"/>
  <c r="K206" i="28"/>
  <c r="D184" i="12"/>
  <c r="C184" i="12"/>
  <c r="B185" i="12"/>
  <c r="C206" i="28"/>
  <c r="D205" i="28" s="1"/>
  <c r="B207" i="28"/>
  <c r="K207" i="28" l="1"/>
  <c r="K186" i="12"/>
  <c r="D185" i="12"/>
  <c r="B186" i="12"/>
  <c r="C185" i="12"/>
  <c r="B208" i="28"/>
  <c r="C207" i="28"/>
  <c r="D206" i="28" s="1"/>
  <c r="K187" i="12" l="1"/>
  <c r="K208" i="28"/>
  <c r="D186" i="12"/>
  <c r="C186" i="12"/>
  <c r="B187" i="12"/>
  <c r="C208" i="28"/>
  <c r="D207" i="28" s="1"/>
  <c r="B209" i="28"/>
  <c r="K209" i="28" l="1"/>
  <c r="K188" i="12"/>
  <c r="D187" i="12"/>
  <c r="C187" i="12"/>
  <c r="B188" i="12"/>
  <c r="B210" i="28"/>
  <c r="C209" i="28"/>
  <c r="D208" i="28" s="1"/>
  <c r="K189" i="12" l="1"/>
  <c r="K210" i="28"/>
  <c r="D188" i="12"/>
  <c r="C188" i="12"/>
  <c r="B189" i="12"/>
  <c r="C210" i="28"/>
  <c r="D209" i="28" s="1"/>
  <c r="B211" i="28"/>
  <c r="K211" i="28" l="1"/>
  <c r="K190" i="12"/>
  <c r="D189" i="12"/>
  <c r="B190" i="12"/>
  <c r="C189" i="12"/>
  <c r="B212" i="28"/>
  <c r="C211" i="28"/>
  <c r="D210" i="28" s="1"/>
  <c r="K191" i="12" l="1"/>
  <c r="K212" i="28"/>
  <c r="D190" i="12"/>
  <c r="C190" i="12"/>
  <c r="B191" i="12"/>
  <c r="C212" i="28"/>
  <c r="D211" i="28" s="1"/>
  <c r="B213" i="28"/>
  <c r="K192" i="12" l="1"/>
  <c r="K213" i="28"/>
  <c r="D191" i="12"/>
  <c r="B192" i="12"/>
  <c r="C191" i="12"/>
  <c r="B214" i="28"/>
  <c r="C213" i="28"/>
  <c r="D212" i="28" s="1"/>
  <c r="K214" i="28" l="1"/>
  <c r="K193" i="12"/>
  <c r="D192" i="12"/>
  <c r="C192" i="12"/>
  <c r="B193" i="12"/>
  <c r="C214" i="28"/>
  <c r="D213" i="28" s="1"/>
  <c r="B215" i="28"/>
  <c r="K215" i="28" l="1"/>
  <c r="K194" i="12"/>
  <c r="D193" i="12"/>
  <c r="B194" i="12"/>
  <c r="C193" i="12"/>
  <c r="B216" i="28"/>
  <c r="C215" i="28"/>
  <c r="D214" i="28" s="1"/>
  <c r="K216" i="28" l="1"/>
  <c r="K195" i="12"/>
  <c r="D194" i="12"/>
  <c r="C194" i="12"/>
  <c r="B195" i="12"/>
  <c r="C216" i="28"/>
  <c r="D215" i="28" s="1"/>
  <c r="B217" i="28"/>
  <c r="K196" i="12" l="1"/>
  <c r="K217" i="28"/>
  <c r="D195" i="12"/>
  <c r="B196" i="12"/>
  <c r="C195" i="12"/>
  <c r="B218" i="28"/>
  <c r="C217" i="28"/>
  <c r="D216" i="28" s="1"/>
  <c r="K218" i="28" l="1"/>
  <c r="F20" i="28" s="1"/>
  <c r="F19" i="28"/>
  <c r="K197" i="12"/>
  <c r="C218" i="28"/>
  <c r="D217" i="28" s="1"/>
  <c r="D196" i="12"/>
  <c r="C196" i="12"/>
  <c r="B197" i="12"/>
  <c r="F21" i="28" l="1"/>
  <c r="I22" i="48" s="1"/>
  <c r="F30" i="48" s="1"/>
  <c r="G30" i="48" s="1"/>
  <c r="K198" i="12"/>
  <c r="D197" i="12"/>
  <c r="B198" i="12"/>
  <c r="C197" i="12"/>
  <c r="K199" i="12" l="1"/>
  <c r="D198" i="12"/>
  <c r="C198" i="12"/>
  <c r="B199" i="12"/>
  <c r="K200" i="12" l="1"/>
  <c r="D199" i="12"/>
  <c r="B200" i="12"/>
  <c r="C199" i="12"/>
  <c r="K201" i="12" l="1"/>
  <c r="D200" i="12"/>
  <c r="C200" i="12"/>
  <c r="B201" i="12"/>
  <c r="K202" i="12" l="1"/>
  <c r="D201" i="12"/>
  <c r="C201" i="12"/>
  <c r="B202" i="12"/>
  <c r="K203" i="12" l="1"/>
  <c r="D202" i="12"/>
  <c r="C202" i="12"/>
  <c r="B203" i="12"/>
  <c r="K204" i="12" l="1"/>
  <c r="D203" i="12"/>
  <c r="C203" i="12"/>
  <c r="B204" i="12"/>
  <c r="K205" i="12" l="1"/>
  <c r="D204" i="12"/>
  <c r="C204" i="12"/>
  <c r="B205" i="12"/>
  <c r="K206" i="12" l="1"/>
  <c r="D205" i="12"/>
  <c r="B206" i="12"/>
  <c r="C205" i="12"/>
  <c r="K207" i="12" l="1"/>
  <c r="D206" i="12"/>
  <c r="C206" i="12"/>
  <c r="B207" i="12"/>
  <c r="K208" i="12" l="1"/>
  <c r="D207" i="12"/>
  <c r="B208" i="12"/>
  <c r="C207" i="12"/>
  <c r="K209" i="12" l="1"/>
  <c r="D208" i="12"/>
  <c r="C208" i="12"/>
  <c r="B209" i="12"/>
  <c r="K210" i="12" l="1"/>
  <c r="D209" i="12"/>
  <c r="B210" i="12"/>
  <c r="C209" i="12"/>
  <c r="K211" i="12" l="1"/>
  <c r="D210" i="12"/>
  <c r="C210" i="12"/>
  <c r="B211" i="12"/>
  <c r="K212" i="12" l="1"/>
  <c r="D211" i="12"/>
  <c r="B212" i="12"/>
  <c r="C211" i="12"/>
  <c r="K213" i="12" l="1"/>
  <c r="D212" i="12"/>
  <c r="C212" i="12"/>
  <c r="B213" i="12"/>
  <c r="K214" i="12" l="1"/>
  <c r="D213" i="12"/>
  <c r="B214" i="12"/>
  <c r="C213" i="12"/>
  <c r="K215" i="12" l="1"/>
  <c r="D214" i="12"/>
  <c r="C214" i="12"/>
  <c r="B215" i="12"/>
  <c r="K216" i="12" l="1"/>
  <c r="D215" i="12"/>
  <c r="B216" i="12"/>
  <c r="C215" i="12"/>
  <c r="K217" i="12" l="1"/>
  <c r="D216" i="12"/>
  <c r="C216" i="12"/>
  <c r="B217" i="12"/>
  <c r="K218" i="12" l="1"/>
  <c r="D217" i="12"/>
  <c r="B218" i="12"/>
  <c r="C217" i="12"/>
  <c r="F19" i="12" l="1"/>
  <c r="F20" i="12"/>
  <c r="C218" i="12"/>
  <c r="D218" i="12"/>
  <c r="F21" i="12" l="1"/>
  <c r="E22" i="48" s="1"/>
  <c r="F29" i="48" s="1"/>
  <c r="G29" i="48" s="1"/>
  <c r="H29" i="48" l="1"/>
  <c r="I28" i="48" s="1"/>
  <c r="I35" i="48" s="1"/>
  <c r="C36" i="4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D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Sünek Betonarme 0.6
Sünek Betonarme Yumuşak Kat 1.0
Sünek olmayan Betonarme 1.2
Sünek olmayan Betonarme 1.5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D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Sünek Betonarme 0.6
Sünek Betonarme Yumuşak Kat 1.0
Sünek olmayan Betonarme 1.2
Sünek olmayan Betonarme 1.5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name="04811" type="6" refreshedVersion="8" background="1" saveData="1">
    <textPr prompt="0" sourceFile="C:\Users\Omer-SERVER\Documents\048.csv" comma="1">
      <textFields>
        <textField/>
      </textFields>
    </textPr>
  </connection>
  <connection id="2" xr16:uid="{00000000-0015-0000-FFFF-FFFF03000000}" name="048111" type="6" refreshedVersion="8" background="1" saveData="1">
    <textPr prompt="0" sourceFile="C:\Users\Omer-SERVER\Documents\048.csv" comma="1">
      <textFields>
        <textField/>
      </textFields>
    </textPr>
  </connection>
  <connection id="3" xr16:uid="{00000000-0015-0000-FFFF-FFFF04000000}" name="04812" type="6" refreshedVersion="6" background="1" saveData="1">
    <textPr prompt="0" sourceFile="G:\0 - DOKTORA TEZİ\Excel Veri Toplama\048.csv" decimal="," thousands="." comma="1">
      <textFields>
        <textField/>
      </textFields>
    </textPr>
  </connection>
  <connection id="4" xr16:uid="{00000000-0015-0000-FFFF-FFFF05000000}" name="04821" type="6" refreshedVersion="6" background="1" saveData="1">
    <textPr prompt="0" sourceFile="D:\Data Collection Test\048.csv" decimal="," thousands="." comma="1">
      <textFields>
        <textField/>
      </textFields>
    </textPr>
  </connection>
  <connection id="5" xr16:uid="{00000000-0015-0000-FFFF-FFFF06000000}" name="04822" type="6" refreshedVersion="6" background="1" saveData="1">
    <textPr prompt="0" sourceFile="D:\Data Collection Test\048.csv" decimal="," thousands="." comma="1">
      <textFields>
        <textField/>
      </textFields>
    </textPr>
  </connection>
  <connection id="6" xr16:uid="{00000000-0015-0000-FFFF-FFFF07000000}" name="04823" type="6" refreshedVersion="6" background="1" saveData="1">
    <textPr prompt="0" sourceFile="D:\Data Collection Test\048.csv" decimal="," thousands="." comma="1">
      <textFields>
        <textField/>
      </textFields>
    </textPr>
  </connection>
  <connection id="7" xr16:uid="{00000000-0015-0000-FFFF-FFFF08000000}" name="04824" type="6" refreshedVersion="6" background="1" saveData="1">
    <textPr prompt="0" sourceFile="D:\Data Collection Test\048.csv" decimal="," thousands="." comma="1">
      <textFields>
        <textField/>
      </textFields>
    </textPr>
  </connection>
  <connection id="8" xr16:uid="{00000000-0015-0000-FFFF-FFFF0A000000}" name="0501" type="6" refreshedVersion="8" background="1" saveData="1">
    <textPr prompt="0" sourceFile="C:\Users\Omer-SERVER\Documents\050.csv" comma="1">
      <textFields>
        <textField/>
      </textFields>
    </textPr>
  </connection>
  <connection id="9" xr16:uid="{00000000-0015-0000-FFFF-FFFF0B000000}" name="05011" type="6" refreshedVersion="8" background="1" saveData="1">
    <textPr prompt="0" sourceFile="C:\Users\Omer-SERVER\Documents\050.csv" comma="1">
      <textFields>
        <textField/>
      </textFields>
    </textPr>
  </connection>
  <connection id="10" xr16:uid="{00000000-0015-0000-FFFF-FFFF0C000000}" name="05012" type="6" refreshedVersion="8" background="1" saveData="1">
    <textPr prompt="0" sourceFile="C:\Users\Omer-SERVER\Documents\050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<sst xmlns="http://schemas.openxmlformats.org/spreadsheetml/2006/main" count="504" uniqueCount="205">
  <si>
    <t>TB</t>
  </si>
  <si>
    <t>TA</t>
  </si>
  <si>
    <t>PGA</t>
  </si>
  <si>
    <r>
      <t>S</t>
    </r>
    <r>
      <rPr>
        <vertAlign val="subscript"/>
        <sz val="11"/>
        <color theme="1"/>
        <rFont val="Calibri"/>
        <family val="2"/>
        <charset val="162"/>
        <scheme val="minor"/>
      </rPr>
      <t>s</t>
    </r>
  </si>
  <si>
    <r>
      <t>S</t>
    </r>
    <r>
      <rPr>
        <vertAlign val="subscript"/>
        <sz val="11"/>
        <color theme="1"/>
        <rFont val="Calibri"/>
        <family val="2"/>
        <charset val="162"/>
        <scheme val="minor"/>
      </rPr>
      <t>1</t>
    </r>
  </si>
  <si>
    <r>
      <t>S</t>
    </r>
    <r>
      <rPr>
        <vertAlign val="subscript"/>
        <sz val="11"/>
        <color theme="1"/>
        <rFont val="Calibri"/>
        <family val="2"/>
        <charset val="162"/>
        <scheme val="minor"/>
      </rPr>
      <t>D1</t>
    </r>
  </si>
  <si>
    <r>
      <t>S</t>
    </r>
    <r>
      <rPr>
        <vertAlign val="subscript"/>
        <sz val="11"/>
        <color theme="1"/>
        <rFont val="Calibri"/>
        <family val="2"/>
        <charset val="162"/>
        <scheme val="minor"/>
      </rPr>
      <t>DS</t>
    </r>
  </si>
  <si>
    <r>
      <t>T</t>
    </r>
    <r>
      <rPr>
        <vertAlign val="subscript"/>
        <sz val="11"/>
        <color theme="1"/>
        <rFont val="Calibri"/>
        <family val="2"/>
        <charset val="162"/>
        <scheme val="minor"/>
      </rPr>
      <t>A</t>
    </r>
  </si>
  <si>
    <r>
      <t>T</t>
    </r>
    <r>
      <rPr>
        <vertAlign val="subscript"/>
        <sz val="11"/>
        <color theme="1"/>
        <rFont val="Calibri"/>
        <family val="2"/>
        <charset val="162"/>
        <scheme val="minor"/>
      </rPr>
      <t>B</t>
    </r>
  </si>
  <si>
    <r>
      <t>T</t>
    </r>
    <r>
      <rPr>
        <vertAlign val="subscript"/>
        <sz val="11"/>
        <color theme="1"/>
        <rFont val="Calibri"/>
        <family val="2"/>
        <charset val="162"/>
        <scheme val="minor"/>
      </rPr>
      <t>L</t>
    </r>
  </si>
  <si>
    <r>
      <t>T</t>
    </r>
    <r>
      <rPr>
        <b/>
        <vertAlign val="subscript"/>
        <sz val="11"/>
        <color theme="1"/>
        <rFont val="Calibri"/>
        <family val="2"/>
        <charset val="162"/>
        <scheme val="minor"/>
      </rPr>
      <t>n</t>
    </r>
    <r>
      <rPr>
        <b/>
        <sz val="11"/>
        <color theme="1"/>
        <rFont val="Calibri"/>
        <family val="2"/>
        <charset val="162"/>
        <scheme val="minor"/>
      </rPr>
      <t xml:space="preserve"> (sn)</t>
    </r>
  </si>
  <si>
    <r>
      <t>S</t>
    </r>
    <r>
      <rPr>
        <b/>
        <vertAlign val="subscript"/>
        <sz val="11"/>
        <color theme="1"/>
        <rFont val="Calibri"/>
        <family val="2"/>
        <charset val="162"/>
        <scheme val="minor"/>
      </rPr>
      <t>a</t>
    </r>
    <r>
      <rPr>
        <b/>
        <sz val="11"/>
        <color theme="1"/>
        <rFont val="Calibri"/>
        <family val="2"/>
        <charset val="162"/>
        <scheme val="minor"/>
      </rPr>
      <t xml:space="preserve"> (g)</t>
    </r>
  </si>
  <si>
    <t>K</t>
  </si>
  <si>
    <t>S</t>
  </si>
  <si>
    <t>I</t>
  </si>
  <si>
    <t>C</t>
  </si>
  <si>
    <r>
      <t>C</t>
    </r>
    <r>
      <rPr>
        <b/>
        <vertAlign val="subscript"/>
        <sz val="11"/>
        <color theme="1"/>
        <rFont val="Calibri"/>
        <family val="2"/>
        <charset val="162"/>
        <scheme val="minor"/>
      </rPr>
      <t>o</t>
    </r>
  </si>
  <si>
    <t>T (s)</t>
  </si>
  <si>
    <r>
      <t>T</t>
    </r>
    <r>
      <rPr>
        <b/>
        <vertAlign val="subscript"/>
        <sz val="11"/>
        <color theme="1"/>
        <rFont val="Calibri"/>
        <family val="2"/>
        <charset val="162"/>
        <scheme val="minor"/>
      </rPr>
      <t>A</t>
    </r>
  </si>
  <si>
    <r>
      <t>T</t>
    </r>
    <r>
      <rPr>
        <b/>
        <vertAlign val="subscript"/>
        <sz val="11"/>
        <color theme="1"/>
        <rFont val="Calibri"/>
        <family val="2"/>
        <charset val="162"/>
        <scheme val="minor"/>
      </rPr>
      <t>B</t>
    </r>
  </si>
  <si>
    <r>
      <t>S</t>
    </r>
    <r>
      <rPr>
        <b/>
        <vertAlign val="subscript"/>
        <sz val="11"/>
        <color theme="1"/>
        <rFont val="Calibri"/>
        <family val="2"/>
        <charset val="162"/>
        <scheme val="minor"/>
      </rPr>
      <t>a</t>
    </r>
    <r>
      <rPr>
        <b/>
        <sz val="11"/>
        <color theme="1"/>
        <rFont val="Calibri"/>
        <family val="2"/>
        <charset val="162"/>
        <scheme val="minor"/>
      </rPr>
      <t xml:space="preserve"> (m/s</t>
    </r>
    <r>
      <rPr>
        <b/>
        <vertAlign val="superscript"/>
        <sz val="11"/>
        <color theme="1"/>
        <rFont val="Calibri"/>
        <family val="2"/>
        <charset val="162"/>
        <scheme val="minor"/>
      </rPr>
      <t>2</t>
    </r>
    <r>
      <rPr>
        <b/>
        <sz val="11"/>
        <color theme="1"/>
        <rFont val="Calibri"/>
        <family val="2"/>
        <charset val="162"/>
        <scheme val="minor"/>
      </rPr>
      <t>)</t>
    </r>
  </si>
  <si>
    <t>TEC 2007 (Z3)</t>
  </si>
  <si>
    <t>TEC 2018</t>
  </si>
  <si>
    <t>R</t>
  </si>
  <si>
    <r>
      <t>T</t>
    </r>
    <r>
      <rPr>
        <b/>
        <vertAlign val="subscript"/>
        <sz val="11"/>
        <color theme="1"/>
        <rFont val="Calibri"/>
        <family val="2"/>
        <charset val="162"/>
        <scheme val="minor"/>
      </rPr>
      <t>o</t>
    </r>
  </si>
  <si>
    <t>Weights</t>
  </si>
  <si>
    <t>Hidden Layer</t>
  </si>
  <si>
    <t>Normalization</t>
  </si>
  <si>
    <t>De-Normalition</t>
  </si>
  <si>
    <t>Input Variables</t>
  </si>
  <si>
    <t>Amp.</t>
  </si>
  <si>
    <t>Offset</t>
  </si>
  <si>
    <t>N. Val.</t>
  </si>
  <si>
    <t>Input</t>
  </si>
  <si>
    <t>Output</t>
  </si>
  <si>
    <t>Unut</t>
  </si>
  <si>
    <t>Number of Storeys(NoS)</t>
  </si>
  <si>
    <t>Unit</t>
  </si>
  <si>
    <t>second</t>
  </si>
  <si>
    <t>Concrete compressive strength (fck)</t>
  </si>
  <si>
    <t>MPa</t>
  </si>
  <si>
    <t>Concrete - Modulus of elasticity (Ec)</t>
  </si>
  <si>
    <t>Infill wall strength (fm)</t>
  </si>
  <si>
    <t>Infill wall - Modulus of elasticity (Em)</t>
  </si>
  <si>
    <t>Storey Height (SH)</t>
  </si>
  <si>
    <t>m</t>
  </si>
  <si>
    <t>Plan width  (PW)</t>
  </si>
  <si>
    <t>Plan height (PH)</t>
  </si>
  <si>
    <t>Slab thickness (St)</t>
  </si>
  <si>
    <t>Number of  axles - X direction (NoHA)</t>
  </si>
  <si>
    <t>Number of  axles - Y direction (NoHA)</t>
  </si>
  <si>
    <t>Overhange area to plan area ratio(OhR)</t>
  </si>
  <si>
    <t>-</t>
  </si>
  <si>
    <t>Overhange in the X direction (OHX)</t>
  </si>
  <si>
    <t>Y/N</t>
  </si>
  <si>
    <t>Overhange in the Y direction (OHY)</t>
  </si>
  <si>
    <t>Damage factor for columns (DMfC)</t>
  </si>
  <si>
    <t>Damage factor for beams (DMfB)</t>
  </si>
  <si>
    <t>Damage factor for Shearwalls - X Direction (DMSWx)</t>
  </si>
  <si>
    <t>Damage factor for Shearwalls - Y Direction (DMSWy)</t>
  </si>
  <si>
    <t>Soft storey presence (SS)</t>
  </si>
  <si>
    <t>Shear wall area in X direction-to-floor area ratio  (SWx/Ap)</t>
  </si>
  <si>
    <t>Shear wall area in Y direction-to-floor area ratio  (SWy/Ap)</t>
  </si>
  <si>
    <t>Infill wall area in X direction-to-floor area ratio  (Ainfx/Ap)</t>
  </si>
  <si>
    <t>Infill wall area in Y direction-to-floor area ratio (Ainfy/Ap)</t>
  </si>
  <si>
    <t>Output Variables</t>
  </si>
  <si>
    <t>(Tx) Fundamental vibration period in X direction (Tx)</t>
  </si>
  <si>
    <t>(Ty) Fundamental vibration period in Y direction (Ty)</t>
  </si>
  <si>
    <t>Date:</t>
  </si>
  <si>
    <t>Form No:</t>
  </si>
  <si>
    <t>Latitude:</t>
  </si>
  <si>
    <t>Longtitude:</t>
  </si>
  <si>
    <t>Adress:</t>
  </si>
  <si>
    <t>Slope of Soil:</t>
  </si>
  <si>
    <t>Number of Storeys:</t>
  </si>
  <si>
    <t>Building Const. Year:</t>
  </si>
  <si>
    <t>Age of Building:</t>
  </si>
  <si>
    <t>Value</t>
  </si>
  <si>
    <t>Soil Type:</t>
  </si>
  <si>
    <t>Load Bearing Type:</t>
  </si>
  <si>
    <t>Position of Neighboring Slabs:</t>
  </si>
  <si>
    <t>Neighboring Formation:</t>
  </si>
  <si>
    <t>Soft Storey:</t>
  </si>
  <si>
    <t>Short Column:</t>
  </si>
  <si>
    <t>Plan Iregularities:</t>
  </si>
  <si>
    <t>Vertical Irregularities:</t>
  </si>
  <si>
    <t>Overhange Value (X):</t>
  </si>
  <si>
    <t>Overhange :</t>
  </si>
  <si>
    <t>Overhange Value (Y):</t>
  </si>
  <si>
    <t>Number of Axes (X)</t>
  </si>
  <si>
    <t>Number of Axes (Y)</t>
  </si>
  <si>
    <t>Beams Damage Type:</t>
  </si>
  <si>
    <t>Columns Damage Type:</t>
  </si>
  <si>
    <t>Slab Thickness</t>
  </si>
  <si>
    <t>Total column section area (m2):</t>
  </si>
  <si>
    <t>Total Shearwall section area (X) (m2):</t>
  </si>
  <si>
    <t>Total Shearwall section area (Y) (m2):</t>
  </si>
  <si>
    <t>Total Infill Wall section area (X) (m2):</t>
  </si>
  <si>
    <t>Total Infill Wall section area (Y) (m2):</t>
  </si>
  <si>
    <t>Shearwalls Damage Type (X):</t>
  </si>
  <si>
    <t>Shearwalls Damage Type (Y):</t>
  </si>
  <si>
    <t>Infill Wall Damage Type:</t>
  </si>
  <si>
    <t>Damage factor for Infill Wall  (DMinf)</t>
  </si>
  <si>
    <t>Number of Storey</t>
  </si>
  <si>
    <t>Seismic Zone</t>
  </si>
  <si>
    <t>Soil Type</t>
  </si>
  <si>
    <t>Building Age</t>
  </si>
  <si>
    <t>Seismic Code</t>
  </si>
  <si>
    <t>Load Bearing Type</t>
  </si>
  <si>
    <t>Neighboring Formation</t>
  </si>
  <si>
    <t>Vertical Irregularities</t>
  </si>
  <si>
    <t>Overhange</t>
  </si>
  <si>
    <t>Plan Irregularities</t>
  </si>
  <si>
    <t>Short Column</t>
  </si>
  <si>
    <t>Position of Neighboring Slabs</t>
  </si>
  <si>
    <t>Soft Storey</t>
  </si>
  <si>
    <t>Slope of Soil</t>
  </si>
  <si>
    <t>Structure Score</t>
  </si>
  <si>
    <t>Sds</t>
  </si>
  <si>
    <t>Ground Floor Plan Lenght (Y):</t>
  </si>
  <si>
    <t>Ground Floor Plan Width (X):</t>
  </si>
  <si>
    <t>Damage factor for Infill walls  (DMinf)</t>
  </si>
  <si>
    <t>Column section area to plan area ratio (AcAp)</t>
  </si>
  <si>
    <t>Infill wall- Modulus of elasticity (Ec)</t>
  </si>
  <si>
    <t>Output LAYER</t>
  </si>
  <si>
    <t>Damaged Form</t>
  </si>
  <si>
    <t>Input Layer - Damaged FORM</t>
  </si>
  <si>
    <t>Column section area to plan plan area ratio (AcAp)</t>
  </si>
  <si>
    <t>Structural System Ductility:</t>
  </si>
  <si>
    <t>Site Spectrum</t>
  </si>
  <si>
    <t>TEC 2007 (Z1)</t>
  </si>
  <si>
    <t>TEC 2007 (Z2)</t>
  </si>
  <si>
    <t>TEC 2007 (Z4)</t>
  </si>
  <si>
    <t>TEC 1975 Ductile - Soft Storey</t>
  </si>
  <si>
    <t>TEC 1975 - Ductile - No Soft Storey</t>
  </si>
  <si>
    <t>TEC 1975 - Brittle - No Soft Storey</t>
  </si>
  <si>
    <t>TEC 1975 - Brittle - Soft Storey</t>
  </si>
  <si>
    <r>
      <t>T</t>
    </r>
    <r>
      <rPr>
        <b/>
        <vertAlign val="subscript"/>
        <sz val="11"/>
        <color theme="1"/>
        <rFont val="Calibri"/>
        <family val="2"/>
        <charset val="162"/>
        <scheme val="minor"/>
      </rPr>
      <t>A,undamaged</t>
    </r>
  </si>
  <si>
    <r>
      <t>T</t>
    </r>
    <r>
      <rPr>
        <b/>
        <vertAlign val="subscript"/>
        <sz val="11"/>
        <color theme="1"/>
        <rFont val="Calibri"/>
        <family val="2"/>
        <charset val="162"/>
        <scheme val="minor"/>
      </rPr>
      <t>A,damaged</t>
    </r>
  </si>
  <si>
    <t>Sd1</t>
  </si>
  <si>
    <t>Design Area</t>
  </si>
  <si>
    <t xml:space="preserve">  Overcome Areas</t>
  </si>
  <si>
    <t xml:space="preserve"> Area - Exceeded</t>
  </si>
  <si>
    <t xml:space="preserve"> Area - Not Exceeded</t>
  </si>
  <si>
    <t>Demand Area</t>
  </si>
  <si>
    <t>Area</t>
  </si>
  <si>
    <t>Checking</t>
  </si>
  <si>
    <t>Earthquake Code</t>
  </si>
  <si>
    <t>EARTHQUAKE CODE Inforce</t>
  </si>
  <si>
    <t>Total Building Weight</t>
  </si>
  <si>
    <t>Number of Storeys</t>
  </si>
  <si>
    <t>Slab thickness</t>
  </si>
  <si>
    <t>Total Column Section Area</t>
  </si>
  <si>
    <t>Total Shearwall Section Area</t>
  </si>
  <si>
    <t>Plan Area</t>
  </si>
  <si>
    <t>Plan area (m2):</t>
  </si>
  <si>
    <t>Storey Height</t>
  </si>
  <si>
    <t>Concrete Compressive Strenght</t>
  </si>
  <si>
    <t xml:space="preserve">0.20 x fck = </t>
  </si>
  <si>
    <t xml:space="preserve">Building Axial Load Ratio </t>
  </si>
  <si>
    <t>Axial Ratio Comparison</t>
  </si>
  <si>
    <t>TEC 1975 - Ductile - Soft Storey</t>
  </si>
  <si>
    <t>THREE STAGE ESTIMATION METHOD FOR MODERATELY DAMAGE BUILDINGS</t>
  </si>
  <si>
    <t>Form ID:</t>
  </si>
  <si>
    <t>Address:</t>
  </si>
  <si>
    <t>Summary of  Building Information</t>
  </si>
  <si>
    <t xml:space="preserve"> Construction Year:</t>
  </si>
  <si>
    <t>Earthquake Code:</t>
  </si>
  <si>
    <t>Number of Storey:</t>
  </si>
  <si>
    <t>Storey Height:</t>
  </si>
  <si>
    <t>Plan Area:</t>
  </si>
  <si>
    <t>Overhange:</t>
  </si>
  <si>
    <t>Damage Status of Structural Elements</t>
  </si>
  <si>
    <t>Beam:</t>
  </si>
  <si>
    <t>Column:</t>
  </si>
  <si>
    <t>Shearwall:</t>
  </si>
  <si>
    <t>Infill Wall:</t>
  </si>
  <si>
    <t>Determined Period Values</t>
  </si>
  <si>
    <t>Undamaged Period (X):</t>
  </si>
  <si>
    <t>Damaged Period (X):</t>
  </si>
  <si>
    <t>Undamaged Period (Y):</t>
  </si>
  <si>
    <t>Damaged Period (Y):</t>
  </si>
  <si>
    <t xml:space="preserve">Building Demand and Design Capacity </t>
  </si>
  <si>
    <t>Structure Score:</t>
  </si>
  <si>
    <t>Axial Load Ratio:</t>
  </si>
  <si>
    <t>0,20 x fck:</t>
  </si>
  <si>
    <t xml:space="preserve">Point </t>
  </si>
  <si>
    <t>1. Stage: Evaluation of Building Demand and Design Capacity Stage</t>
  </si>
  <si>
    <t>Demand Design Spectrum Ratio (X):</t>
  </si>
  <si>
    <t>Demand Design Spectrum Ratio (Y):</t>
  </si>
  <si>
    <t>2. Stage: Rapid Screening Score Assessment</t>
  </si>
  <si>
    <t>TOTAL FILTERIN POINT</t>
  </si>
  <si>
    <t xml:space="preserve">Demand - Design Spect. Ratio (X):  </t>
  </si>
  <si>
    <t xml:space="preserve">Demand - Design Spectr.Ratio (Y):  </t>
  </si>
  <si>
    <t>3. Stage: Material - Mechanical Propertie</t>
  </si>
  <si>
    <t>fck:</t>
  </si>
  <si>
    <t>Result :</t>
  </si>
  <si>
    <t>STAGES</t>
  </si>
  <si>
    <t>Soil Type (Previous Code)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</si>
  <si>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(g)</t>
    </r>
  </si>
  <si>
    <t>1975 determination Spectra Selection</t>
  </si>
  <si>
    <t>…</t>
  </si>
  <si>
    <t>ZE</t>
  </si>
  <si>
    <t>Demand - Design Spectrum Graphic (X)</t>
  </si>
  <si>
    <t>Demand - Design Spectrum Graphic 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</si>
</sst>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000"/>
    <numFmt numFmtId="167" formatCode="0.000000"/>
    <numFmt numFmtId="168" formatCode="0.00000"/>
  </numFmts>
  <fonts count="22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vertAlign val="subscript"/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b/>
      <vertAlign val="superscript"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scheme val="minor"/>
    </font>
    <font>
      <b/>
      <sz val="11"/>
      <color rgb="FF0000FF"/>
      <name val="Calibri"/>
      <family val="2"/>
      <charset val="162"/>
      <scheme val="minor"/>
    </font>
    <font>
      <b/>
      <sz val="11"/>
      <color rgb="FF009900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charset val="162"/>
      <scheme val="minor"/>
    </font>
    <font>
      <sz val="10"/>
      <color theme="1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sz val="10"/>
      <color theme="0"/>
      <name val="Times New Roman"/>
      <family val="1"/>
      <charset val="162"/>
    </font>
    <font>
      <sz val="10"/>
      <color theme="0" tint="-0.34998626667073579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/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7" xfId="0" applyBorder="1"/>
    <xf numFmtId="165" fontId="0" fillId="0" borderId="6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6" xfId="0" applyNumberFormat="1" applyBorder="1" applyAlignment="1" applyProtection="1">
      <alignment horizontal="center" vertical="top" wrapText="1"/>
      <protection locked="0"/>
    </xf>
    <xf numFmtId="164" fontId="0" fillId="0" borderId="6" xfId="0" applyNumberFormat="1" applyBorder="1" applyAlignment="1" applyProtection="1">
      <alignment horizontal="center"/>
      <protection locked="0"/>
    </xf>
    <xf numFmtId="164" fontId="10" fillId="0" borderId="6" xfId="0" applyNumberFormat="1" applyFont="1" applyBorder="1" applyAlignment="1">
      <alignment horizontal="center"/>
    </xf>
    <xf numFmtId="164" fontId="11" fillId="0" borderId="12" xfId="0" applyNumberFormat="1" applyFont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0" xfId="0" applyProtection="1">
      <protection locked="0"/>
    </xf>
    <xf numFmtId="164" fontId="0" fillId="0" borderId="6" xfId="0" applyNumberFormat="1" applyBorder="1" applyAlignment="1">
      <alignment horizontal="center" vertical="top" wrapText="1"/>
    </xf>
    <xf numFmtId="0" fontId="2" fillId="0" borderId="0" xfId="0" applyFont="1" applyProtection="1">
      <protection locked="0"/>
    </xf>
    <xf numFmtId="164" fontId="0" fillId="0" borderId="6" xfId="0" applyNumberFormat="1" applyBorder="1" applyAlignment="1" applyProtection="1">
      <alignment horizontal="center" vertical="top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13" xfId="0" applyBorder="1"/>
    <xf numFmtId="0" fontId="0" fillId="0" borderId="14" xfId="0" applyBorder="1"/>
    <xf numFmtId="164" fontId="0" fillId="0" borderId="0" xfId="0" applyNumberFormat="1" applyAlignment="1">
      <alignment horizontal="center"/>
    </xf>
    <xf numFmtId="14" fontId="0" fillId="0" borderId="0" xfId="0" applyNumberFormat="1"/>
    <xf numFmtId="165" fontId="9" fillId="0" borderId="6" xfId="0" applyNumberFormat="1" applyFont="1" applyBorder="1" applyAlignment="1" applyProtection="1">
      <alignment horizontal="center"/>
      <protection locked="0"/>
    </xf>
    <xf numFmtId="165" fontId="9" fillId="0" borderId="6" xfId="0" applyNumberFormat="1" applyFont="1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vertical="center"/>
    </xf>
    <xf numFmtId="2" fontId="0" fillId="0" borderId="0" xfId="0" applyNumberFormat="1"/>
    <xf numFmtId="1" fontId="0" fillId="0" borderId="0" xfId="0" applyNumberFormat="1"/>
    <xf numFmtId="1" fontId="0" fillId="0" borderId="6" xfId="0" applyNumberFormat="1" applyBorder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0" fillId="0" borderId="4" xfId="0" applyBorder="1"/>
    <xf numFmtId="164" fontId="10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0" fillId="0" borderId="6" xfId="0" applyBorder="1" applyProtection="1">
      <protection locked="0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13" fillId="0" borderId="0" xfId="0" applyNumberFormat="1" applyFont="1"/>
    <xf numFmtId="0" fontId="2" fillId="0" borderId="0" xfId="0" applyFont="1" applyAlignment="1">
      <alignment horizontal="left" vertical="center"/>
    </xf>
    <xf numFmtId="2" fontId="8" fillId="0" borderId="0" xfId="0" applyNumberFormat="1" applyFont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right"/>
    </xf>
    <xf numFmtId="0" fontId="2" fillId="0" borderId="19" xfId="0" applyFont="1" applyBorder="1"/>
    <xf numFmtId="164" fontId="0" fillId="0" borderId="20" xfId="0" applyNumberForma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21" xfId="0" applyBorder="1"/>
    <xf numFmtId="0" fontId="0" fillId="0" borderId="22" xfId="0" applyBorder="1"/>
    <xf numFmtId="1" fontId="0" fillId="0" borderId="8" xfId="0" applyNumberFormat="1" applyBorder="1"/>
    <xf numFmtId="0" fontId="0" fillId="0" borderId="8" xfId="0" applyBorder="1"/>
    <xf numFmtId="0" fontId="0" fillId="0" borderId="24" xfId="0" applyBorder="1"/>
    <xf numFmtId="0" fontId="0" fillId="0" borderId="19" xfId="0" applyBorder="1"/>
    <xf numFmtId="0" fontId="0" fillId="0" borderId="20" xfId="0" applyBorder="1"/>
    <xf numFmtId="2" fontId="0" fillId="0" borderId="25" xfId="0" applyNumberFormat="1" applyBorder="1"/>
    <xf numFmtId="0" fontId="0" fillId="0" borderId="6" xfId="0" applyBorder="1" applyAlignment="1">
      <alignment horizontal="right"/>
    </xf>
    <xf numFmtId="2" fontId="0" fillId="0" borderId="6" xfId="0" applyNumberForma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32" xfId="0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0" fontId="15" fillId="0" borderId="10" xfId="0" applyFont="1" applyBorder="1" applyAlignment="1">
      <alignment vertical="center"/>
    </xf>
    <xf numFmtId="0" fontId="0" fillId="0" borderId="0" xfId="0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22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14" fontId="15" fillId="0" borderId="28" xfId="0" applyNumberFormat="1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right" vertical="center"/>
    </xf>
    <xf numFmtId="0" fontId="15" fillId="0" borderId="28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15" fillId="0" borderId="9" xfId="0" applyFont="1" applyBorder="1" applyAlignment="1">
      <alignment horizontal="right" vertical="center"/>
    </xf>
    <xf numFmtId="0" fontId="15" fillId="0" borderId="29" xfId="0" applyFont="1" applyBorder="1" applyAlignment="1">
      <alignment horizontal="right" vertical="center"/>
    </xf>
    <xf numFmtId="0" fontId="15" fillId="0" borderId="18" xfId="0" applyFont="1" applyBorder="1" applyAlignment="1">
      <alignment vertical="center"/>
    </xf>
    <xf numFmtId="0" fontId="15" fillId="0" borderId="21" xfId="0" applyFont="1" applyBorder="1" applyAlignment="1">
      <alignment horizontal="right" vertical="center"/>
    </xf>
    <xf numFmtId="0" fontId="15" fillId="0" borderId="28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22" xfId="0" applyFont="1" applyBorder="1" applyAlignment="1">
      <alignment horizontal="center" vertical="center"/>
    </xf>
    <xf numFmtId="0" fontId="15" fillId="0" borderId="13" xfId="0" applyFont="1" applyBorder="1" applyAlignment="1">
      <alignment vertical="center"/>
    </xf>
    <xf numFmtId="0" fontId="15" fillId="0" borderId="14" xfId="0" applyFont="1" applyBorder="1" applyAlignment="1">
      <alignment vertical="center"/>
    </xf>
    <xf numFmtId="0" fontId="15" fillId="0" borderId="23" xfId="0" applyFont="1" applyBorder="1" applyAlignment="1">
      <alignment vertical="center"/>
    </xf>
    <xf numFmtId="0" fontId="17" fillId="0" borderId="0" xfId="0" applyFont="1" applyAlignment="1">
      <alignment vertical="center"/>
    </xf>
    <xf numFmtId="2" fontId="15" fillId="0" borderId="9" xfId="0" applyNumberFormat="1" applyFont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17" fontId="0" fillId="0" borderId="0" xfId="0" applyNumberFormat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9" xfId="0" applyFont="1" applyBorder="1" applyAlignment="1">
      <alignment vertical="center"/>
    </xf>
    <xf numFmtId="0" fontId="18" fillId="0" borderId="1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2" fontId="18" fillId="0" borderId="18" xfId="0" applyNumberFormat="1" applyFont="1" applyBorder="1" applyAlignment="1">
      <alignment horizontal="left" vertical="center"/>
    </xf>
    <xf numFmtId="0" fontId="18" fillId="0" borderId="18" xfId="0" applyFont="1" applyBorder="1" applyAlignment="1">
      <alignment horizontal="left" vertical="center"/>
    </xf>
    <xf numFmtId="164" fontId="18" fillId="0" borderId="22" xfId="0" applyNumberFormat="1" applyFont="1" applyBorder="1" applyAlignment="1">
      <alignment horizontal="left" vertical="center"/>
    </xf>
    <xf numFmtId="164" fontId="18" fillId="0" borderId="30" xfId="0" applyNumberFormat="1" applyFont="1" applyBorder="1" applyAlignment="1">
      <alignment horizontal="left" vertical="center"/>
    </xf>
    <xf numFmtId="164" fontId="18" fillId="0" borderId="0" xfId="0" applyNumberFormat="1" applyFont="1" applyAlignment="1">
      <alignment horizontal="left" vertical="center"/>
    </xf>
    <xf numFmtId="164" fontId="18" fillId="0" borderId="9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5" fillId="0" borderId="27" xfId="0" applyFont="1" applyBorder="1" applyAlignment="1">
      <alignment horizontal="right"/>
    </xf>
    <xf numFmtId="0" fontId="15" fillId="0" borderId="29" xfId="0" applyFont="1" applyBorder="1" applyAlignment="1">
      <alignment horizontal="right"/>
    </xf>
    <xf numFmtId="0" fontId="18" fillId="0" borderId="4" xfId="0" applyFont="1" applyBorder="1" applyAlignment="1">
      <alignment horizontal="left" vertical="center"/>
    </xf>
    <xf numFmtId="2" fontId="0" fillId="0" borderId="0" xfId="0" applyNumberFormat="1" applyAlignment="1">
      <alignment horizontal="right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167" fontId="8" fillId="0" borderId="0" xfId="0" applyNumberFormat="1" applyFont="1"/>
    <xf numFmtId="168" fontId="0" fillId="0" borderId="0" xfId="0" applyNumberFormat="1"/>
    <xf numFmtId="168" fontId="20" fillId="0" borderId="14" xfId="0" applyNumberFormat="1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/>
    </xf>
    <xf numFmtId="0" fontId="15" fillId="0" borderId="31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9" xfId="0" applyFont="1" applyBorder="1" applyAlignment="1">
      <alignment horizontal="right" vertical="center"/>
    </xf>
    <xf numFmtId="0" fontId="15" fillId="0" borderId="27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5" fillId="0" borderId="21" xfId="0" applyFont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2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9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6" xfId="0" applyFont="1" applyBorder="1" applyAlignment="1">
      <alignment horizontal="left" vertical="center"/>
    </xf>
    <xf numFmtId="0" fontId="19" fillId="0" borderId="27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5" fillId="0" borderId="12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2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9" fillId="0" borderId="31" xfId="0" applyFont="1" applyBorder="1" applyAlignment="1">
      <alignment horizontal="right" vertical="center"/>
    </xf>
    <xf numFmtId="0" fontId="19" fillId="0" borderId="18" xfId="0" applyFont="1" applyBorder="1" applyAlignment="1">
      <alignment horizontal="right" vertical="center"/>
    </xf>
    <xf numFmtId="0" fontId="16" fillId="0" borderId="19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5" fillId="0" borderId="28" xfId="0" applyFont="1" applyBorder="1" applyAlignment="1">
      <alignment horizontal="left" vertical="center"/>
    </xf>
    <xf numFmtId="0" fontId="19" fillId="0" borderId="11" xfId="0" applyFont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30" xfId="0" applyFont="1" applyBorder="1" applyAlignment="1">
      <alignment horizontal="left" vertical="center"/>
    </xf>
    <xf numFmtId="0" fontId="19" fillId="0" borderId="31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5" fillId="0" borderId="27" xfId="0" applyFont="1" applyBorder="1" applyAlignment="1">
      <alignment horizontal="right" vertical="center"/>
    </xf>
    <xf numFmtId="0" fontId="15" fillId="0" borderId="4" xfId="0" applyFont="1" applyBorder="1" applyAlignment="1">
      <alignment horizontal="right" vertical="center"/>
    </xf>
    <xf numFmtId="0" fontId="0" fillId="0" borderId="0" xfId="0" applyAlignment="1" applyProtection="1">
      <alignment horizontal="left"/>
      <protection locked="0"/>
    </xf>
    <xf numFmtId="0" fontId="2" fillId="0" borderId="6" xfId="0" applyFont="1" applyBorder="1" applyAlignment="1">
      <alignment horizontal="left"/>
    </xf>
    <xf numFmtId="0" fontId="0" fillId="0" borderId="6" xfId="0" applyBorder="1" applyAlignment="1" applyProtection="1">
      <alignment horizontal="left"/>
      <protection locked="0"/>
    </xf>
    <xf numFmtId="0" fontId="2" fillId="0" borderId="1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14" fillId="4" borderId="15" xfId="0" applyFont="1" applyFill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14" fillId="4" borderId="17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/mm/yyyy"/>
    </dxf>
    <dxf>
      <font>
        <color rgb="FFFF0000"/>
      </font>
    </dxf>
    <dxf>
      <font>
        <color rgb="FF00B0F0"/>
      </font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rgb="FF00B0F0"/>
      </font>
    </dxf>
    <dxf>
      <font>
        <color theme="9" tint="-0.24994659260841701"/>
      </font>
    </dxf>
    <dxf>
      <fill>
        <patternFill>
          <bgColor theme="9" tint="0.59996337778862885"/>
        </patternFill>
      </fill>
    </dxf>
    <dxf>
      <fill>
        <patternFill patternType="solid">
          <bgColor rgb="FFFFABAB"/>
        </patternFill>
      </fill>
    </dxf>
  </dxfs>
  <tableStyles count="0" defaultTableStyle="TableStyleMedium2" defaultPivotStyle="PivotStyleLight16"/>
  <colors>
    <mruColors>
      <color rgb="FFFF898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5.xml"/><Relationship Id="rId18" Type="http://schemas.openxmlformats.org/officeDocument/2006/relationships/chartsheet" Target="chartsheets/sheet10.xml"/><Relationship Id="rId26" Type="http://schemas.openxmlformats.org/officeDocument/2006/relationships/chartsheet" Target="chartsheets/sheet18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chartsheet" Target="chartsheets/sheet9.xml"/><Relationship Id="rId25" Type="http://schemas.openxmlformats.org/officeDocument/2006/relationships/chartsheet" Target="chartsheets/sheet17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chartsheet" Target="chartsheets/sheet1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24" Type="http://schemas.openxmlformats.org/officeDocument/2006/relationships/chartsheet" Target="chartsheets/sheet16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23" Type="http://schemas.openxmlformats.org/officeDocument/2006/relationships/chartsheet" Target="chartsheets/sheet15.xml"/><Relationship Id="rId28" Type="http://schemas.openxmlformats.org/officeDocument/2006/relationships/chartsheet" Target="chartsheets/sheet20.xml"/><Relationship Id="rId10" Type="http://schemas.openxmlformats.org/officeDocument/2006/relationships/chartsheet" Target="chartsheets/sheet2.xml"/><Relationship Id="rId19" Type="http://schemas.openxmlformats.org/officeDocument/2006/relationships/chartsheet" Target="chartsheets/sheet1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openxmlformats.org/officeDocument/2006/relationships/chartsheet" Target="chartsheets/sheet14.xml"/><Relationship Id="rId27" Type="http://schemas.openxmlformats.org/officeDocument/2006/relationships/chartsheet" Target="chartsheets/sheet19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62E-445E-8D69-E12EDE35E16A}"/>
            </c:ext>
          </c:extLst>
        </c:ser>
        <c:ser>
          <c:idx val="0"/>
          <c:order val="1"/>
          <c:tx>
            <c:strRef>
              <c:f>'Demand-DesignCapacity (X)'!$B$11</c:f>
              <c:strCache>
                <c:ptCount val="1"/>
                <c:pt idx="0">
                  <c:v>TEC 2018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(X)'!$B$13:$B$101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(X)'!$C$13:$C$101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62E-445E-8D69-E12EDE35E16A}"/>
            </c:ext>
          </c:extLst>
        </c:ser>
        <c:ser>
          <c:idx val="2"/>
          <c:order val="2"/>
          <c:tx>
            <c:strRef>
              <c:f>'Demand-DesignCapacity (X)'!$M$11:$N$11</c:f>
              <c:strCache>
                <c:ptCount val="1"/>
                <c:pt idx="0">
                  <c:v>TEC 2007 (Z1)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'Demand-DesignCapacity (X)'!$M$13:$M$413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(X)'!$N$13:$N$413</c:f>
              <c:numCache>
                <c:formatCode>General</c:formatCode>
                <c:ptCount val="401"/>
                <c:pt idx="0">
                  <c:v>0.4</c:v>
                </c:pt>
                <c:pt idx="1">
                  <c:v>0.45999999999999996</c:v>
                </c:pt>
                <c:pt idx="2">
                  <c:v>0.52</c:v>
                </c:pt>
                <c:pt idx="3">
                  <c:v>0.57999999999999996</c:v>
                </c:pt>
                <c:pt idx="4">
                  <c:v>0.64000000000000012</c:v>
                </c:pt>
                <c:pt idx="5">
                  <c:v>0.70000000000000007</c:v>
                </c:pt>
                <c:pt idx="6">
                  <c:v>0.76</c:v>
                </c:pt>
                <c:pt idx="7">
                  <c:v>0.82</c:v>
                </c:pt>
                <c:pt idx="8">
                  <c:v>0.88000000000000012</c:v>
                </c:pt>
                <c:pt idx="9">
                  <c:v>0.94000000000000006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0.97410920815903335</c:v>
                </c:pt>
                <c:pt idx="32">
                  <c:v>0.94967940771022163</c:v>
                </c:pt>
                <c:pt idx="33">
                  <c:v>0.92658625135586969</c:v>
                </c:pt>
                <c:pt idx="34">
                  <c:v>0.90471933146270522</c:v>
                </c:pt>
                <c:pt idx="35">
                  <c:v>0.88398026269503882</c:v>
                </c:pt>
                <c:pt idx="36">
                  <c:v>0.86428107444720692</c:v>
                </c:pt>
                <c:pt idx="37">
                  <c:v>0.84554285597889633</c:v>
                </c:pt>
                <c:pt idx="38">
                  <c:v>0.8276946089089906</c:v>
                </c:pt>
                <c:pt idx="39">
                  <c:v>0.81067227081675641</c:v>
                </c:pt>
                <c:pt idx="40">
                  <c:v>0.79441788078660913</c:v>
                </c:pt>
                <c:pt idx="41">
                  <c:v>0.7788788632950292</c:v>
                </c:pt>
                <c:pt idx="42">
                  <c:v>0.76400741123219218</c:v>
                </c:pt>
                <c:pt idx="43">
                  <c:v>0.74975995234344195</c:v>
                </c:pt>
                <c:pt idx="44">
                  <c:v>0.73609668616813828</c:v>
                </c:pt>
                <c:pt idx="45">
                  <c:v>0.72298118079846574</c:v>
                </c:pt>
                <c:pt idx="46">
                  <c:v>0.71038002059539807</c:v>
                </c:pt>
                <c:pt idx="47">
                  <c:v>0.69826249747310287</c:v>
                </c:pt>
                <c:pt idx="48">
                  <c:v>0.68660033956632371</c:v>
                </c:pt>
                <c:pt idx="49">
                  <c:v>0.67536747208198955</c:v>
                </c:pt>
                <c:pt idx="50">
                  <c:v>0.66453980594897388</c:v>
                </c:pt>
                <c:pt idx="51">
                  <c:v>0.65409505055210515</c:v>
                </c:pt>
                <c:pt idx="52">
                  <c:v>0.64401254739471581</c:v>
                </c:pt>
                <c:pt idx="53">
                  <c:v>0.63427312199935104</c:v>
                </c:pt>
                <c:pt idx="54">
                  <c:v>0.62485895174560824</c:v>
                </c:pt>
                <c:pt idx="55">
                  <c:v>0.61575344767101692</c:v>
                </c:pt>
                <c:pt idx="56">
                  <c:v>0.6069411485363414</c:v>
                </c:pt>
                <c:pt idx="57">
                  <c:v>0.59840762568954631</c:v>
                </c:pt>
                <c:pt idx="58">
                  <c:v>0.59013939746013511</c:v>
                </c:pt>
                <c:pt idx="59">
                  <c:v>0.58212385198353889</c:v>
                </c:pt>
                <c:pt idx="60">
                  <c:v>0.57434917749851755</c:v>
                </c:pt>
                <c:pt idx="61">
                  <c:v>0.56680429928311549</c:v>
                </c:pt>
                <c:pt idx="62">
                  <c:v>0.55947882249987291</c:v>
                </c:pt>
                <c:pt idx="63">
                  <c:v>0.55236298031142916</c:v>
                </c:pt>
                <c:pt idx="64">
                  <c:v>0.54544758670564508</c:v>
                </c:pt>
                <c:pt idx="65">
                  <c:v>0.53872399353678135</c:v>
                </c:pt>
                <c:pt idx="66">
                  <c:v>0.53218405134767832</c:v>
                </c:pt>
                <c:pt idx="67">
                  <c:v>0.52582007358860638</c:v>
                </c:pt>
                <c:pt idx="68">
                  <c:v>0.51962480389261334</c:v>
                </c:pt>
                <c:pt idx="69">
                  <c:v>0.51359138610569932</c:v>
                </c:pt>
                <c:pt idx="70">
                  <c:v>0.50771333680381892</c:v>
                </c:pt>
                <c:pt idx="71">
                  <c:v>0.50198452005819283</c:v>
                </c:pt>
                <c:pt idx="72">
                  <c:v>0.49639912423628818</c:v>
                </c:pt>
                <c:pt idx="73">
                  <c:v>0.49095164064857644</c:v>
                </c:pt>
                <c:pt idx="74">
                  <c:v>0.48563684387122646</c:v>
                </c:pt>
                <c:pt idx="75">
                  <c:v>0.48044977359257246</c:v>
                </c:pt>
                <c:pt idx="76">
                  <c:v>0.47538571784683586</c:v>
                </c:pt>
                <c:pt idx="77">
                  <c:v>0.4704401975124306</c:v>
                </c:pt>
                <c:pt idx="78">
                  <c:v>0.46560895196445951</c:v>
                </c:pt>
                <c:pt idx="79">
                  <c:v>0.46088792578192728</c:v>
                </c:pt>
                <c:pt idx="80">
                  <c:v>0.45627325641990429</c:v>
                </c:pt>
                <c:pt idx="81">
                  <c:v>0.45176126276553136</c:v>
                </c:pt>
                <c:pt idx="82">
                  <c:v>0.44734843450448036</c:v>
                </c:pt>
                <c:pt idx="83">
                  <c:v>0.44303142223139053</c:v>
                </c:pt>
                <c:pt idx="84">
                  <c:v>0.43880702824398121</c:v>
                </c:pt>
                <c:pt idx="85">
                  <c:v>0.43467219796608036</c:v>
                </c:pt>
                <c:pt idx="86">
                  <c:v>0.43062401194978356</c:v>
                </c:pt>
                <c:pt idx="87">
                  <c:v>0.42665967841142349</c:v>
                </c:pt>
                <c:pt idx="88">
                  <c:v>0.42277652626005469</c:v>
                </c:pt>
                <c:pt idx="89">
                  <c:v>0.41897199858077833</c:v>
                </c:pt>
                <c:pt idx="90">
                  <c:v>0.41524364653850576</c:v>
                </c:pt>
                <c:pt idx="91">
                  <c:v>0.41158912367070449</c:v>
                </c:pt>
                <c:pt idx="92">
                  <c:v>0.40800618054034676</c:v>
                </c:pt>
                <c:pt idx="93">
                  <c:v>0.40449265972269344</c:v>
                </c:pt>
                <c:pt idx="94">
                  <c:v>0.40104649110173729</c:v>
                </c:pt>
                <c:pt idx="95">
                  <c:v>0.39766568745411734</c:v>
                </c:pt>
                <c:pt idx="96">
                  <c:v>0.39434834030012084</c:v>
                </c:pt>
                <c:pt idx="97">
                  <c:v>0.39109261600302636</c:v>
                </c:pt>
                <c:pt idx="98">
                  <c:v>0.38789675209954361</c:v>
                </c:pt>
                <c:pt idx="99">
                  <c:v>0.38475905384545578</c:v>
                </c:pt>
                <c:pt idx="100">
                  <c:v>0.38167789096181753</c:v>
                </c:pt>
                <c:pt idx="101">
                  <c:v>0.37865169456819348</c:v>
                </c:pt>
                <c:pt idx="102">
                  <c:v>0.37567895429045284</c:v>
                </c:pt>
                <c:pt idx="103">
                  <c:v>0.37275821553158706</c:v>
                </c:pt>
                <c:pt idx="104">
                  <c:v>0.36988807689488001</c:v>
                </c:pt>
                <c:pt idx="105">
                  <c:v>0.3670671877495541</c:v>
                </c:pt>
                <c:pt idx="106">
                  <c:v>0.36429424592974419</c:v>
                </c:pt>
                <c:pt idx="107">
                  <c:v>0.36156799555831809</c:v>
                </c:pt>
                <c:pt idx="108">
                  <c:v>0.35888722498767589</c:v>
                </c:pt>
                <c:pt idx="109">
                  <c:v>0.35625076485022167</c:v>
                </c:pt>
                <c:pt idx="110">
                  <c:v>0.35365748621172499</c:v>
                </c:pt>
                <c:pt idx="111">
                  <c:v>0.35110629882125949</c:v>
                </c:pt>
                <c:pt idx="112">
                  <c:v>0.3485961494518533</c:v>
                </c:pt>
                <c:pt idx="113">
                  <c:v>0.34612602032638384</c:v>
                </c:pt>
                <c:pt idx="114">
                  <c:v>0.34369492762363163</c:v>
                </c:pt>
                <c:pt idx="115">
                  <c:v>0.34130192005974602</c:v>
                </c:pt>
                <c:pt idx="116">
                  <c:v>0.33894607754069939</c:v>
                </c:pt>
                <c:pt idx="117">
                  <c:v>0.33662650988160103</c:v>
                </c:pt>
                <c:pt idx="118">
                  <c:v>0.33434235558901426</c:v>
                </c:pt>
                <c:pt idx="119">
                  <c:v>0.3320927807026719</c:v>
                </c:pt>
                <c:pt idx="120">
                  <c:v>0.32987697769322361</c:v>
                </c:pt>
                <c:pt idx="121">
                  <c:v>0.32769416441286237</c:v>
                </c:pt>
                <c:pt idx="122">
                  <c:v>0.325543583095881</c:v>
                </c:pt>
                <c:pt idx="123">
                  <c:v>0.32342449940639428</c:v>
                </c:pt>
                <c:pt idx="124">
                  <c:v>0.32133620153064113</c:v>
                </c:pt>
                <c:pt idx="125">
                  <c:v>0.31927799931143658</c:v>
                </c:pt>
                <c:pt idx="126">
                  <c:v>0.31724922342249917</c:v>
                </c:pt>
                <c:pt idx="127">
                  <c:v>0.31524922458051585</c:v>
                </c:pt>
                <c:pt idx="128">
                  <c:v>0.31327737279293855</c:v>
                </c:pt>
                <c:pt idx="129">
                  <c:v>0.31133305663962713</c:v>
                </c:pt>
                <c:pt idx="130">
                  <c:v>0.30941568258656704</c:v>
                </c:pt>
                <c:pt idx="131">
                  <c:v>0.30752467432999542</c:v>
                </c:pt>
                <c:pt idx="132">
                  <c:v>0.30565947216936779</c:v>
                </c:pt>
                <c:pt idx="133">
                  <c:v>0.30381953240769022</c:v>
                </c:pt>
                <c:pt idx="134">
                  <c:v>0.30200432677782607</c:v>
                </c:pt>
                <c:pt idx="135">
                  <c:v>0.3002133418934696</c:v>
                </c:pt>
                <c:pt idx="136">
                  <c:v>0.29844607872355094</c:v>
                </c:pt>
                <c:pt idx="137">
                  <c:v>0.29670205208890849</c:v>
                </c:pt>
                <c:pt idx="138">
                  <c:v>0.29498079018013196</c:v>
                </c:pt>
                <c:pt idx="139">
                  <c:v>0.29328183409553793</c:v>
                </c:pt>
                <c:pt idx="140">
                  <c:v>0.29160473739830112</c:v>
                </c:pt>
                <c:pt idx="141">
                  <c:v>0.28994906569181533</c:v>
                </c:pt>
                <c:pt idx="142">
                  <c:v>0.28831439621241112</c:v>
                </c:pt>
                <c:pt idx="143">
                  <c:v>0.28670031743860486</c:v>
                </c:pt>
                <c:pt idx="144">
                  <c:v>0.28510642871609648</c:v>
                </c:pt>
                <c:pt idx="145">
                  <c:v>0.28353233989777904</c:v>
                </c:pt>
                <c:pt idx="146">
                  <c:v>0.28197767099805759</c:v>
                </c:pt>
                <c:pt idx="147">
                  <c:v>0.28044205186081778</c:v>
                </c:pt>
                <c:pt idx="148">
                  <c:v>0.2789251218404149</c:v>
                </c:pt>
                <c:pt idx="149">
                  <c:v>0.277426529495089</c:v>
                </c:pt>
                <c:pt idx="150">
                  <c:v>0.2759459322922429</c:v>
                </c:pt>
                <c:pt idx="151">
                  <c:v>0.27448299632504836</c:v>
                </c:pt>
                <c:pt idx="152">
                  <c:v>0.27303739603987248</c:v>
                </c:pt>
                <c:pt idx="153">
                  <c:v>0.27160881397404446</c:v>
                </c:pt>
                <c:pt idx="154">
                  <c:v>0.27019694050350468</c:v>
                </c:pt>
                <c:pt idx="155">
                  <c:v>0.26880147359990308</c:v>
                </c:pt>
                <c:pt idx="156">
                  <c:v>0.26742211859673398</c:v>
                </c:pt>
                <c:pt idx="157">
                  <c:v>0.26605858796411669</c:v>
                </c:pt>
                <c:pt idx="158">
                  <c:v>0.26471060109184769</c:v>
                </c:pt>
                <c:pt idx="159">
                  <c:v>0.26337788408037305</c:v>
                </c:pt>
                <c:pt idx="160">
                  <c:v>0.26206016953934219</c:v>
                </c:pt>
                <c:pt idx="161">
                  <c:v>0.26075719639342315</c:v>
                </c:pt>
                <c:pt idx="162">
                  <c:v>0.25946870969507452</c:v>
                </c:pt>
                <c:pt idx="163">
                  <c:v>0.25819446044398447</c:v>
                </c:pt>
                <c:pt idx="164">
                  <c:v>0.25693420541289763</c:v>
                </c:pt>
                <c:pt idx="165">
                  <c:v>0.25568770697957</c:v>
                </c:pt>
                <c:pt idx="166">
                  <c:v>0.25445473296459753</c:v>
                </c:pt>
                <c:pt idx="167">
                  <c:v>0.25323505647488126</c:v>
                </c:pt>
                <c:pt idx="168">
                  <c:v>0.25202845575249927</c:v>
                </c:pt>
                <c:pt idx="169">
                  <c:v>0.250834714028769</c:v>
                </c:pt>
                <c:pt idx="170">
                  <c:v>0.249653619383291</c:v>
                </c:pt>
                <c:pt idx="171">
                  <c:v>0.24848496460777639</c:v>
                </c:pt>
                <c:pt idx="172">
                  <c:v>0.24732854707446991</c:v>
                </c:pt>
                <c:pt idx="173">
                  <c:v>0.24618416860898532</c:v>
                </c:pt>
                <c:pt idx="174">
                  <c:v>0.24505163536738311</c:v>
                </c:pt>
                <c:pt idx="175">
                  <c:v>0.24393075771732425</c:v>
                </c:pt>
                <c:pt idx="176">
                  <c:v>0.24282135012314277</c:v>
                </c:pt>
                <c:pt idx="177">
                  <c:v>0.24172323103468607</c:v>
                </c:pt>
                <c:pt idx="178">
                  <c:v>0.24063622277978008</c:v>
                </c:pt>
                <c:pt idx="179">
                  <c:v>0.23956015146017992</c:v>
                </c:pt>
                <c:pt idx="180">
                  <c:v>0.23849484685087591</c:v>
                </c:pt>
                <c:pt idx="181">
                  <c:v>0.23744014230262739</c:v>
                </c:pt>
                <c:pt idx="182">
                  <c:v>0.23639587464760475</c:v>
                </c:pt>
                <c:pt idx="183">
                  <c:v>0.23536188410802344</c:v>
                </c:pt>
                <c:pt idx="184">
                  <c:v>0.23433801420765976</c:v>
                </c:pt>
                <c:pt idx="185">
                  <c:v>0.2333241116861422</c:v>
                </c:pt>
                <c:pt idx="186">
                  <c:v>0.23232002641591665</c:v>
                </c:pt>
                <c:pt idx="187">
                  <c:v>0.23132561132178867</c:v>
                </c:pt>
                <c:pt idx="188">
                  <c:v>0.23034072230294927</c:v>
                </c:pt>
                <c:pt idx="189">
                  <c:v>0.22936521815739469</c:v>
                </c:pt>
                <c:pt idx="190">
                  <c:v>0.22839896050865482</c:v>
                </c:pt>
                <c:pt idx="191">
                  <c:v>0.22744181373474742</c:v>
                </c:pt>
                <c:pt idx="192">
                  <c:v>0.22649364489927987</c:v>
                </c:pt>
                <c:pt idx="193">
                  <c:v>0.22555432368462267</c:v>
                </c:pt>
                <c:pt idx="194">
                  <c:v>0.22462372232708169</c:v>
                </c:pt>
                <c:pt idx="195">
                  <c:v>0.22370171555399959</c:v>
                </c:pt>
                <c:pt idx="196">
                  <c:v>0.22278818052271926</c:v>
                </c:pt>
                <c:pt idx="197">
                  <c:v>0.2218829967613461</c:v>
                </c:pt>
                <c:pt idx="198">
                  <c:v>0.22098604611124537</c:v>
                </c:pt>
                <c:pt idx="199">
                  <c:v>0.22009721267121668</c:v>
                </c:pt>
                <c:pt idx="200">
                  <c:v>0.21921638274328883</c:v>
                </c:pt>
                <c:pt idx="201">
                  <c:v>0.21834344478007842</c:v>
                </c:pt>
                <c:pt idx="202">
                  <c:v>0.21747828933366181</c:v>
                </c:pt>
                <c:pt idx="203">
                  <c:v>0.21662080900590813</c:v>
                </c:pt>
                <c:pt idx="204">
                  <c:v>0.21577089840022473</c:v>
                </c:pt>
                <c:pt idx="205">
                  <c:v>0.21492845407466932</c:v>
                </c:pt>
                <c:pt idx="206">
                  <c:v>0.21409337449638211</c:v>
                </c:pt>
                <c:pt idx="207">
                  <c:v>0.21326555999729627</c:v>
                </c:pt>
                <c:pt idx="208">
                  <c:v>0.21244491273108271</c:v>
                </c:pt>
                <c:pt idx="209">
                  <c:v>0.21163133663129183</c:v>
                </c:pt>
                <c:pt idx="210">
                  <c:v>0.21082473737065027</c:v>
                </c:pt>
                <c:pt idx="211">
                  <c:v>0.21002502232147863</c:v>
                </c:pt>
                <c:pt idx="212">
                  <c:v>0.20923210051719121</c:v>
                </c:pt>
                <c:pt idx="213">
                  <c:v>0.2084458826148457</c:v>
                </c:pt>
                <c:pt idx="214">
                  <c:v>0.20766628085870767</c:v>
                </c:pt>
                <c:pt idx="215">
                  <c:v>0.20689320904479871</c:v>
                </c:pt>
                <c:pt idx="216">
                  <c:v>0.20612658248639706</c:v>
                </c:pt>
                <c:pt idx="217">
                  <c:v>0.20536631798046034</c:v>
                </c:pt>
                <c:pt idx="218">
                  <c:v>0.20461233377494256</c:v>
                </c:pt>
                <c:pt idx="219">
                  <c:v>0.20386454953697697</c:v>
                </c:pt>
                <c:pt idx="220">
                  <c:v>0.20312288632189751</c:v>
                </c:pt>
                <c:pt idx="221">
                  <c:v>0.20238726654307471</c:v>
                </c:pt>
                <c:pt idx="222">
                  <c:v>0.20165761394253906</c:v>
                </c:pt>
                <c:pt idx="223">
                  <c:v>0.20093385356236948</c:v>
                </c:pt>
                <c:pt idx="224">
                  <c:v>0.20021591171682218</c:v>
                </c:pt>
                <c:pt idx="225">
                  <c:v>0.19950371596517935</c:v>
                </c:pt>
                <c:pt idx="226">
                  <c:v>0.1987971950852937</c:v>
                </c:pt>
                <c:pt idx="227">
                  <c:v>0.19809627904781066</c:v>
                </c:pt>
                <c:pt idx="228">
                  <c:v>0.19740089899104532</c:v>
                </c:pt>
                <c:pt idx="229">
                  <c:v>0.19671098719649677</c:v>
                </c:pt>
                <c:pt idx="230">
                  <c:v>0.19602647706497983</c:v>
                </c:pt>
                <c:pt idx="231">
                  <c:v>0.19534730309335657</c:v>
                </c:pt>
                <c:pt idx="232">
                  <c:v>0.19467340085184937</c:v>
                </c:pt>
                <c:pt idx="233">
                  <c:v>0.19400470696191954</c:v>
                </c:pt>
                <c:pt idx="234">
                  <c:v>0.19334115907469418</c:v>
                </c:pt>
                <c:pt idx="235">
                  <c:v>0.19268269584992528</c:v>
                </c:pt>
                <c:pt idx="236">
                  <c:v>0.19202925693546724</c:v>
                </c:pt>
                <c:pt idx="237">
                  <c:v>0.19138078294725569</c:v>
                </c:pt>
                <c:pt idx="238">
                  <c:v>0.19073721544977509</c:v>
                </c:pt>
                <c:pt idx="239">
                  <c:v>0.19009849693700057</c:v>
                </c:pt>
                <c:pt idx="240">
                  <c:v>0.18946457081379975</c:v>
                </c:pt>
                <c:pt idx="241">
                  <c:v>0.18883538137778358</c:v>
                </c:pt>
                <c:pt idx="242">
                  <c:v>0.18821087380159152</c:v>
                </c:pt>
                <c:pt idx="243">
                  <c:v>0.18759099411559929</c:v>
                </c:pt>
                <c:pt idx="244">
                  <c:v>0.18697568919103949</c:v>
                </c:pt>
                <c:pt idx="245">
                  <c:v>0.18636490672351991</c:v>
                </c:pt>
                <c:pt idx="246">
                  <c:v>0.1857585952169323</c:v>
                </c:pt>
                <c:pt idx="247">
                  <c:v>0.1851567039677379</c:v>
                </c:pt>
                <c:pt idx="248">
                  <c:v>0.1845591830496216</c:v>
                </c:pt>
                <c:pt idx="249">
                  <c:v>0.183965983298503</c:v>
                </c:pt>
                <c:pt idx="250">
                  <c:v>0.18337705629789586</c:v>
                </c:pt>
                <c:pt idx="251">
                  <c:v>0.18279235436460542</c:v>
                </c:pt>
                <c:pt idx="252">
                  <c:v>0.18221183053475579</c:v>
                </c:pt>
                <c:pt idx="253">
                  <c:v>0.18163543855013708</c:v>
                </c:pt>
                <c:pt idx="254">
                  <c:v>0.18106313284486475</c:v>
                </c:pt>
                <c:pt idx="255">
                  <c:v>0.18049486853234245</c:v>
                </c:pt>
                <c:pt idx="256">
                  <c:v>0.17993060139252065</c:v>
                </c:pt>
                <c:pt idx="257">
                  <c:v>0.17937028785944231</c:v>
                </c:pt>
                <c:pt idx="258">
                  <c:v>0.17881388500906925</c:v>
                </c:pt>
                <c:pt idx="259">
                  <c:v>0.17826135054738038</c:v>
                </c:pt>
                <c:pt idx="260">
                  <c:v>0.17771264279873711</c:v>
                </c:pt>
                <c:pt idx="261">
                  <c:v>0.17716772069450568</c:v>
                </c:pt>
                <c:pt idx="262">
                  <c:v>0.17662654376193232</c:v>
                </c:pt>
                <c:pt idx="263">
                  <c:v>0.17608907211326388</c:v>
                </c:pt>
                <c:pt idx="264">
                  <c:v>0.17555526643510741</c:v>
                </c:pt>
                <c:pt idx="265">
                  <c:v>0.17502508797802244</c:v>
                </c:pt>
                <c:pt idx="266">
                  <c:v>0.17449849854634106</c:v>
                </c:pt>
                <c:pt idx="267">
                  <c:v>0.17397546048820803</c:v>
                </c:pt>
                <c:pt idx="268">
                  <c:v>0.17345593668583789</c:v>
                </c:pt>
                <c:pt idx="269">
                  <c:v>0.17293989054598111</c:v>
                </c:pt>
                <c:pt idx="270">
                  <c:v>0.17242728599059545</c:v>
                </c:pt>
                <c:pt idx="271">
                  <c:v>0.17191808744771786</c:v>
                </c:pt>
                <c:pt idx="272">
                  <c:v>0.17141225984252928</c:v>
                </c:pt>
                <c:pt idx="273">
                  <c:v>0.1709097685886114</c:v>
                </c:pt>
                <c:pt idx="274">
                  <c:v>0.17041057957938688</c:v>
                </c:pt>
                <c:pt idx="275">
                  <c:v>0.16991465917974158</c:v>
                </c:pt>
                <c:pt idx="276">
                  <c:v>0.16942197421782157</c:v>
                </c:pt>
                <c:pt idx="277">
                  <c:v>0.16893249197700291</c:v>
                </c:pt>
                <c:pt idx="278">
                  <c:v>0.16844618018802893</c:v>
                </c:pt>
                <c:pt idx="279">
                  <c:v>0.16796300702131017</c:v>
                </c:pt>
                <c:pt idx="280">
                  <c:v>0.16748294107938544</c:v>
                </c:pt>
                <c:pt idx="281">
                  <c:v>0.16700595138953678</c:v>
                </c:pt>
                <c:pt idx="282">
                  <c:v>0.16653200739655774</c:v>
                </c:pt>
                <c:pt idx="283">
                  <c:v>0.16606107895566916</c:v>
                </c:pt>
                <c:pt idx="284">
                  <c:v>0.16559313632558004</c:v>
                </c:pt>
                <c:pt idx="285">
                  <c:v>0.16512815016168944</c:v>
                </c:pt>
                <c:pt idx="286">
                  <c:v>0.16466609150942652</c:v>
                </c:pt>
                <c:pt idx="287">
                  <c:v>0.16420693179772516</c:v>
                </c:pt>
                <c:pt idx="288">
                  <c:v>0.16375064283262974</c:v>
                </c:pt>
                <c:pt idx="289">
                  <c:v>0.16329719679102972</c:v>
                </c:pt>
                <c:pt idx="290">
                  <c:v>0.16284656621451954</c:v>
                </c:pt>
                <c:pt idx="291">
                  <c:v>0.16239872400338021</c:v>
                </c:pt>
                <c:pt idx="292">
                  <c:v>0.16195364341068197</c:v>
                </c:pt>
                <c:pt idx="293">
                  <c:v>0.16151129803650194</c:v>
                </c:pt>
                <c:pt idx="294">
                  <c:v>0.16107166182225729</c:v>
                </c:pt>
                <c:pt idx="295">
                  <c:v>0.16063470904514932</c:v>
                </c:pt>
                <c:pt idx="296">
                  <c:v>0.16020041431271606</c:v>
                </c:pt>
                <c:pt idx="297">
                  <c:v>0.15976875255749234</c:v>
                </c:pt>
                <c:pt idx="298">
                  <c:v>0.15933969903177259</c:v>
                </c:pt>
                <c:pt idx="299">
                  <c:v>0.15891322930247609</c:v>
                </c:pt>
                <c:pt idx="300">
                  <c:v>0.15848931924611132</c:v>
                </c:pt>
                <c:pt idx="301">
                  <c:v>0.15806794504383742</c:v>
                </c:pt>
                <c:pt idx="302">
                  <c:v>0.15764908317662019</c:v>
                </c:pt>
                <c:pt idx="303">
                  <c:v>0.15723271042048118</c:v>
                </c:pt>
                <c:pt idx="304">
                  <c:v>0.15681880384183772</c:v>
                </c:pt>
                <c:pt idx="305">
                  <c:v>0.15640734079293084</c:v>
                </c:pt>
                <c:pt idx="306">
                  <c:v>0.15599829890734029</c:v>
                </c:pt>
                <c:pt idx="307">
                  <c:v>0.15559165609558462</c:v>
                </c:pt>
                <c:pt idx="308">
                  <c:v>0.15518739054080377</c:v>
                </c:pt>
                <c:pt idx="309">
                  <c:v>0.15478548069452255</c:v>
                </c:pt>
                <c:pt idx="310">
                  <c:v>0.15438590527249377</c:v>
                </c:pt>
                <c:pt idx="311">
                  <c:v>0.15398864325061912</c:v>
                </c:pt>
                <c:pt idx="312">
                  <c:v>0.15359367386094519</c:v>
                </c:pt>
                <c:pt idx="313">
                  <c:v>0.15320097658773424</c:v>
                </c:pt>
                <c:pt idx="314">
                  <c:v>0.1528105311636074</c:v>
                </c:pt>
                <c:pt idx="315">
                  <c:v>0.15242231756575919</c:v>
                </c:pt>
                <c:pt idx="316">
                  <c:v>0.15203631601224088</c:v>
                </c:pt>
                <c:pt idx="317">
                  <c:v>0.15165250695831278</c:v>
                </c:pt>
                <c:pt idx="318">
                  <c:v>0.15127087109286219</c:v>
                </c:pt>
                <c:pt idx="319">
                  <c:v>0.15089138933488702</c:v>
                </c:pt>
                <c:pt idx="320">
                  <c:v>0.15051404283004322</c:v>
                </c:pt>
                <c:pt idx="321">
                  <c:v>0.15013881294725431</c:v>
                </c:pt>
                <c:pt idx="322">
                  <c:v>0.14976568127538192</c:v>
                </c:pt>
                <c:pt idx="323">
                  <c:v>0.14939462961995689</c:v>
                </c:pt>
                <c:pt idx="324">
                  <c:v>0.14902563999996768</c:v>
                </c:pt>
                <c:pt idx="325">
                  <c:v>0.14865869464470738</c:v>
                </c:pt>
                <c:pt idx="326">
                  <c:v>0.14829377599067597</c:v>
                </c:pt>
                <c:pt idx="327">
                  <c:v>0.14793086667853778</c:v>
                </c:pt>
                <c:pt idx="328">
                  <c:v>0.14756994955013295</c:v>
                </c:pt>
                <c:pt idx="329">
                  <c:v>0.14721100764554126</c:v>
                </c:pt>
                <c:pt idx="330">
                  <c:v>0.14685402420019797</c:v>
                </c:pt>
                <c:pt idx="331">
                  <c:v>0.14649898264206004</c:v>
                </c:pt>
                <c:pt idx="332">
                  <c:v>0.14614586658882148</c:v>
                </c:pt>
                <c:pt idx="333">
                  <c:v>0.14579465984517806</c:v>
                </c:pt>
                <c:pt idx="334">
                  <c:v>0.14544534640013868</c:v>
                </c:pt>
                <c:pt idx="335">
                  <c:v>0.14509791042438377</c:v>
                </c:pt>
                <c:pt idx="336">
                  <c:v>0.14475233626766951</c:v>
                </c:pt>
                <c:pt idx="337">
                  <c:v>0.14440860845627576</c:v>
                </c:pt>
                <c:pt idx="338">
                  <c:v>0.14406671169049937</c:v>
                </c:pt>
                <c:pt idx="339">
                  <c:v>0.14372663084218859</c:v>
                </c:pt>
                <c:pt idx="340">
                  <c:v>0.14338835095232114</c:v>
                </c:pt>
                <c:pt idx="341">
                  <c:v>0.14305185722862238</c:v>
                </c:pt>
                <c:pt idx="342">
                  <c:v>0.14271713504322461</c:v>
                </c:pt>
                <c:pt idx="343">
                  <c:v>0.14238416993036543</c:v>
                </c:pt>
                <c:pt idx="344">
                  <c:v>0.14205294758412515</c:v>
                </c:pt>
                <c:pt idx="345">
                  <c:v>0.1417234538562025</c:v>
                </c:pt>
                <c:pt idx="346">
                  <c:v>0.14139567475372708</c:v>
                </c:pt>
                <c:pt idx="347">
                  <c:v>0.14106959643710876</c:v>
                </c:pt>
                <c:pt idx="348">
                  <c:v>0.14074520521792311</c:v>
                </c:pt>
                <c:pt idx="349">
                  <c:v>0.14042248755683129</c:v>
                </c:pt>
                <c:pt idx="350">
                  <c:v>0.14010143006153533</c:v>
                </c:pt>
                <c:pt idx="351">
                  <c:v>0.13978201948476637</c:v>
                </c:pt>
                <c:pt idx="352">
                  <c:v>0.13946424272230656</c:v>
                </c:pt>
                <c:pt idx="353">
                  <c:v>0.13914808681104349</c:v>
                </c:pt>
                <c:pt idx="354">
                  <c:v>0.13883353892705605</c:v>
                </c:pt>
                <c:pt idx="355">
                  <c:v>0.13852058638373213</c:v>
                </c:pt>
                <c:pt idx="356">
                  <c:v>0.13820921662991673</c:v>
                </c:pt>
                <c:pt idx="357">
                  <c:v>0.13789941724808977</c:v>
                </c:pt>
                <c:pt idx="358">
                  <c:v>0.13759117595257461</c:v>
                </c:pt>
                <c:pt idx="359">
                  <c:v>0.13728448058777395</c:v>
                </c:pt>
                <c:pt idx="360">
                  <c:v>0.13697931912643546</c:v>
                </c:pt>
                <c:pt idx="361">
                  <c:v>0.13667567966794461</c:v>
                </c:pt>
                <c:pt idx="362">
                  <c:v>0.13637355043664501</c:v>
                </c:pt>
                <c:pt idx="363">
                  <c:v>0.1360729197801856</c:v>
                </c:pt>
                <c:pt idx="364">
                  <c:v>0.13577377616789443</c:v>
                </c:pt>
                <c:pt idx="365">
                  <c:v>0.13547610818917766</c:v>
                </c:pt>
                <c:pt idx="366">
                  <c:v>0.13517990455194467</c:v>
                </c:pt>
                <c:pt idx="367">
                  <c:v>0.13488515408105758</c:v>
                </c:pt>
                <c:pt idx="368">
                  <c:v>0.1345918457168053</c:v>
                </c:pt>
                <c:pt idx="369">
                  <c:v>0.13429996851340195</c:v>
                </c:pt>
                <c:pt idx="370">
                  <c:v>0.13400951163750804</c:v>
                </c:pt>
                <c:pt idx="371">
                  <c:v>0.13372046436677557</c:v>
                </c:pt>
                <c:pt idx="372">
                  <c:v>0.13343281608841559</c:v>
                </c:pt>
                <c:pt idx="373">
                  <c:v>0.13314655629778752</c:v>
                </c:pt>
                <c:pt idx="374">
                  <c:v>0.13286167459701106</c:v>
                </c:pt>
                <c:pt idx="375">
                  <c:v>0.13257816069359946</c:v>
                </c:pt>
                <c:pt idx="376">
                  <c:v>0.13229600439911335</c:v>
                </c:pt>
                <c:pt idx="377">
                  <c:v>0.13201519562783581</c:v>
                </c:pt>
                <c:pt idx="378">
                  <c:v>0.13173572439546763</c:v>
                </c:pt>
                <c:pt idx="379">
                  <c:v>0.13145758081784265</c:v>
                </c:pt>
                <c:pt idx="380">
                  <c:v>0.13118075510966232</c:v>
                </c:pt>
                <c:pt idx="381">
                  <c:v>0.13090523758324976</c:v>
                </c:pt>
                <c:pt idx="382">
                  <c:v>0.13063101864732318</c:v>
                </c:pt>
                <c:pt idx="383">
                  <c:v>0.1303580888057872</c:v>
                </c:pt>
                <c:pt idx="384">
                  <c:v>0.13008643865654265</c:v>
                </c:pt>
                <c:pt idx="385">
                  <c:v>0.12981605889031458</c:v>
                </c:pt>
                <c:pt idx="386">
                  <c:v>0.12954694028949743</c:v>
                </c:pt>
                <c:pt idx="387">
                  <c:v>0.12927907372701794</c:v>
                </c:pt>
                <c:pt idx="388">
                  <c:v>0.12901245016521476</c:v>
                </c:pt>
                <c:pt idx="389">
                  <c:v>0.12874706065473501</c:v>
                </c:pt>
                <c:pt idx="390">
                  <c:v>0.12848289633344698</c:v>
                </c:pt>
                <c:pt idx="391">
                  <c:v>0.12821994842536907</c:v>
                </c:pt>
                <c:pt idx="392">
                  <c:v>0.12795820823961504</c:v>
                </c:pt>
                <c:pt idx="393">
                  <c:v>0.12769766716935368</c:v>
                </c:pt>
                <c:pt idx="394">
                  <c:v>0.12743831669078537</c:v>
                </c:pt>
                <c:pt idx="395">
                  <c:v>0.12718014836213198</c:v>
                </c:pt>
                <c:pt idx="396">
                  <c:v>0.12692315382264324</c:v>
                </c:pt>
                <c:pt idx="397">
                  <c:v>0.12666732479161605</c:v>
                </c:pt>
                <c:pt idx="398">
                  <c:v>0.12641265306742963</c:v>
                </c:pt>
                <c:pt idx="399">
                  <c:v>0.126159130526593</c:v>
                </c:pt>
                <c:pt idx="400">
                  <c:v>0.12590674912280808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10-4883-9D40-ECE3CB28FFE2}"/>
            </c:ext>
          </c:extLst>
        </c:ser>
        <c:ser>
          <c:idx val="1"/>
          <c:order val="3"/>
          <c:tx>
            <c:strRef>
              <c:f>'Demand-DesignCapacity (X)'!$Q$11:$R$11</c:f>
              <c:strCache>
                <c:ptCount val="1"/>
                <c:pt idx="0">
                  <c:v>TEC 1975 - Ductile - No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(X)'!$Q$13:$Q$413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(X)'!$R$13:$R$413</c:f>
              <c:numCache>
                <c:formatCode>General</c:formatCode>
                <c:ptCount val="401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0.24</c:v>
                </c:pt>
                <c:pt idx="52">
                  <c:v>0.24</c:v>
                </c:pt>
                <c:pt idx="53">
                  <c:v>0.24</c:v>
                </c:pt>
                <c:pt idx="54">
                  <c:v>0.24</c:v>
                </c:pt>
                <c:pt idx="55">
                  <c:v>0.24</c:v>
                </c:pt>
                <c:pt idx="56">
                  <c:v>0.24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0.23762376237623756</c:v>
                </c:pt>
                <c:pt idx="64">
                  <c:v>0.23529411764705879</c:v>
                </c:pt>
                <c:pt idx="65">
                  <c:v>0.23300970873786403</c:v>
                </c:pt>
                <c:pt idx="66">
                  <c:v>0.23076923076923073</c:v>
                </c:pt>
                <c:pt idx="67">
                  <c:v>0.22857142857142851</c:v>
                </c:pt>
                <c:pt idx="68">
                  <c:v>0.22641509433962262</c:v>
                </c:pt>
                <c:pt idx="69">
                  <c:v>0.22429906542056074</c:v>
                </c:pt>
                <c:pt idx="70">
                  <c:v>0.22222222222222218</c:v>
                </c:pt>
                <c:pt idx="71">
                  <c:v>0.22018348623853209</c:v>
                </c:pt>
                <c:pt idx="72">
                  <c:v>0.21818181818181817</c:v>
                </c:pt>
                <c:pt idx="73">
                  <c:v>0.21621621621621617</c:v>
                </c:pt>
                <c:pt idx="74">
                  <c:v>0.21428571428571427</c:v>
                </c:pt>
                <c:pt idx="75">
                  <c:v>0.21238938053097342</c:v>
                </c:pt>
                <c:pt idx="76">
                  <c:v>0.21052631578947367</c:v>
                </c:pt>
                <c:pt idx="77">
                  <c:v>0.208695652173913</c:v>
                </c:pt>
                <c:pt idx="78">
                  <c:v>0.2068965517241379</c:v>
                </c:pt>
                <c:pt idx="79">
                  <c:v>0.20512820512820509</c:v>
                </c:pt>
                <c:pt idx="80">
                  <c:v>0.20338983050847453</c:v>
                </c:pt>
                <c:pt idx="81">
                  <c:v>0.20168067226890754</c:v>
                </c:pt>
                <c:pt idx="82">
                  <c:v>0.19999999999999998</c:v>
                </c:pt>
                <c:pt idx="83">
                  <c:v>0.19834710743801653</c:v>
                </c:pt>
                <c:pt idx="84">
                  <c:v>0.1967213114754098</c:v>
                </c:pt>
                <c:pt idx="85">
                  <c:v>0.19512195121951217</c:v>
                </c:pt>
                <c:pt idx="86">
                  <c:v>0.19354838709677416</c:v>
                </c:pt>
                <c:pt idx="87">
                  <c:v>0.192</c:v>
                </c:pt>
                <c:pt idx="88">
                  <c:v>0.19047619047619044</c:v>
                </c:pt>
                <c:pt idx="89">
                  <c:v>0.18897637795275588</c:v>
                </c:pt>
                <c:pt idx="90">
                  <c:v>0.18749999999999997</c:v>
                </c:pt>
                <c:pt idx="91">
                  <c:v>0.18604651162790695</c:v>
                </c:pt>
                <c:pt idx="92">
                  <c:v>0.18461538461538457</c:v>
                </c:pt>
                <c:pt idx="93">
                  <c:v>0.18320610687022898</c:v>
                </c:pt>
                <c:pt idx="94">
                  <c:v>0.18181818181818182</c:v>
                </c:pt>
                <c:pt idx="95">
                  <c:v>0.18045112781954886</c:v>
                </c:pt>
                <c:pt idx="96">
                  <c:v>0.17910447761194029</c:v>
                </c:pt>
                <c:pt idx="97">
                  <c:v>0.17777777777777776</c:v>
                </c:pt>
                <c:pt idx="98">
                  <c:v>0.1764705882352941</c:v>
                </c:pt>
                <c:pt idx="99">
                  <c:v>0.1751824817518248</c:v>
                </c:pt>
                <c:pt idx="100">
                  <c:v>0.17391304347826084</c:v>
                </c:pt>
                <c:pt idx="101">
                  <c:v>0.1726618705035971</c:v>
                </c:pt>
                <c:pt idx="102">
                  <c:v>0.1714285714285714</c:v>
                </c:pt>
                <c:pt idx="103">
                  <c:v>0.17021276595744678</c:v>
                </c:pt>
                <c:pt idx="104">
                  <c:v>0.16901408450704222</c:v>
                </c:pt>
                <c:pt idx="105">
                  <c:v>0.16783216783216781</c:v>
                </c:pt>
                <c:pt idx="106">
                  <c:v>0.16666666666666663</c:v>
                </c:pt>
                <c:pt idx="107">
                  <c:v>0.16551724137931031</c:v>
                </c:pt>
                <c:pt idx="108">
                  <c:v>0.16438356164383561</c:v>
                </c:pt>
                <c:pt idx="109">
                  <c:v>0.16326530612244894</c:v>
                </c:pt>
                <c:pt idx="110">
                  <c:v>0.16216216216216212</c:v>
                </c:pt>
                <c:pt idx="111">
                  <c:v>0.16107382550335567</c:v>
                </c:pt>
                <c:pt idx="112">
                  <c:v>0.15999999999999995</c:v>
                </c:pt>
                <c:pt idx="113">
                  <c:v>0.15894039735099338</c:v>
                </c:pt>
                <c:pt idx="114">
                  <c:v>0.15789473684210528</c:v>
                </c:pt>
                <c:pt idx="115">
                  <c:v>0.15686274509803921</c:v>
                </c:pt>
                <c:pt idx="116">
                  <c:v>0.15584415584415584</c:v>
                </c:pt>
                <c:pt idx="117">
                  <c:v>0.15483870967741933</c:v>
                </c:pt>
                <c:pt idx="118">
                  <c:v>0.15384615384615383</c:v>
                </c:pt>
                <c:pt idx="119">
                  <c:v>0.15286624203821655</c:v>
                </c:pt>
                <c:pt idx="120">
                  <c:v>0.15189873417721517</c:v>
                </c:pt>
                <c:pt idx="121">
                  <c:v>0.15094339622641512</c:v>
                </c:pt>
                <c:pt idx="122">
                  <c:v>0.15</c:v>
                </c:pt>
                <c:pt idx="123">
                  <c:v>0.14906832298136641</c:v>
                </c:pt>
                <c:pt idx="124">
                  <c:v>0.14814814814814814</c:v>
                </c:pt>
                <c:pt idx="125">
                  <c:v>0.14723926380368099</c:v>
                </c:pt>
                <c:pt idx="126">
                  <c:v>0.14634146341463414</c:v>
                </c:pt>
                <c:pt idx="127">
                  <c:v>0.14545454545454542</c:v>
                </c:pt>
                <c:pt idx="128">
                  <c:v>0.14457831325301204</c:v>
                </c:pt>
                <c:pt idx="129">
                  <c:v>0.1437125748502994</c:v>
                </c:pt>
                <c:pt idx="130">
                  <c:v>0.14285714285714285</c:v>
                </c:pt>
                <c:pt idx="131">
                  <c:v>0.1420118343195266</c:v>
                </c:pt>
                <c:pt idx="132">
                  <c:v>0.14117647058823526</c:v>
                </c:pt>
                <c:pt idx="133">
                  <c:v>0.14035087719298245</c:v>
                </c:pt>
                <c:pt idx="134">
                  <c:v>0.1395348837209302</c:v>
                </c:pt>
                <c:pt idx="135">
                  <c:v>0.13872832369942192</c:v>
                </c:pt>
                <c:pt idx="136">
                  <c:v>0.13793103448275862</c:v>
                </c:pt>
                <c:pt idx="137">
                  <c:v>0.13714285714285712</c:v>
                </c:pt>
                <c:pt idx="138">
                  <c:v>0.13636363636363638</c:v>
                </c:pt>
                <c:pt idx="139">
                  <c:v>0.13559322033898305</c:v>
                </c:pt>
                <c:pt idx="140">
                  <c:v>0.13483146067415727</c:v>
                </c:pt>
                <c:pt idx="141">
                  <c:v>0.13407821229050279</c:v>
                </c:pt>
                <c:pt idx="142">
                  <c:v>0.13333333333333333</c:v>
                </c:pt>
                <c:pt idx="143">
                  <c:v>0.13259668508287292</c:v>
                </c:pt>
                <c:pt idx="144">
                  <c:v>0.13186813186813184</c:v>
                </c:pt>
                <c:pt idx="145">
                  <c:v>0.13114754098360654</c:v>
                </c:pt>
                <c:pt idx="146">
                  <c:v>0.13043478260869568</c:v>
                </c:pt>
                <c:pt idx="147">
                  <c:v>0.12972972972972971</c:v>
                </c:pt>
                <c:pt idx="148">
                  <c:v>0.1290322580645161</c:v>
                </c:pt>
                <c:pt idx="149">
                  <c:v>0.1283422459893048</c:v>
                </c:pt>
                <c:pt idx="150">
                  <c:v>0.1276595744680851</c:v>
                </c:pt>
                <c:pt idx="151">
                  <c:v>0.12698412698412698</c:v>
                </c:pt>
                <c:pt idx="152">
                  <c:v>0.12631578947368416</c:v>
                </c:pt>
                <c:pt idx="153">
                  <c:v>0.1256544502617801</c:v>
                </c:pt>
                <c:pt idx="154">
                  <c:v>0.125</c:v>
                </c:pt>
                <c:pt idx="155">
                  <c:v>0.1243523316062176</c:v>
                </c:pt>
                <c:pt idx="156">
                  <c:v>0.12371134020618554</c:v>
                </c:pt>
                <c:pt idx="157">
                  <c:v>0.12307692307692306</c:v>
                </c:pt>
                <c:pt idx="158">
                  <c:v>0.12244897959183673</c:v>
                </c:pt>
                <c:pt idx="159">
                  <c:v>0.12182741116751268</c:v>
                </c:pt>
                <c:pt idx="160">
                  <c:v>0.12121212121212119</c:v>
                </c:pt>
                <c:pt idx="161">
                  <c:v>0.12060301507537687</c:v>
                </c:pt>
                <c:pt idx="162">
                  <c:v>0.12</c:v>
                </c:pt>
                <c:pt idx="163">
                  <c:v>0.11940298507462688</c:v>
                </c:pt>
                <c:pt idx="164">
                  <c:v>0.11881188118811881</c:v>
                </c:pt>
                <c:pt idx="165">
                  <c:v>0.11822660098522166</c:v>
                </c:pt>
                <c:pt idx="166">
                  <c:v>0.1176470588235294</c:v>
                </c:pt>
                <c:pt idx="167">
                  <c:v>0.11707317073170732</c:v>
                </c:pt>
                <c:pt idx="168">
                  <c:v>0.11650485436893204</c:v>
                </c:pt>
                <c:pt idx="169">
                  <c:v>0.11594202898550722</c:v>
                </c:pt>
                <c:pt idx="170">
                  <c:v>0.11538461538461536</c:v>
                </c:pt>
                <c:pt idx="171">
                  <c:v>0.11483253588516747</c:v>
                </c:pt>
                <c:pt idx="172">
                  <c:v>0.11428571428571427</c:v>
                </c:pt>
                <c:pt idx="173">
                  <c:v>0.11374407582938387</c:v>
                </c:pt>
                <c:pt idx="174">
                  <c:v>0.11320754716981131</c:v>
                </c:pt>
                <c:pt idx="175">
                  <c:v>0.11267605633802817</c:v>
                </c:pt>
                <c:pt idx="176">
                  <c:v>0.11214953271028037</c:v>
                </c:pt>
                <c:pt idx="177">
                  <c:v>0.11162790697674417</c:v>
                </c:pt>
                <c:pt idx="178">
                  <c:v>0.11111111111111109</c:v>
                </c:pt>
                <c:pt idx="179">
                  <c:v>0.11059907834101382</c:v>
                </c:pt>
                <c:pt idx="180">
                  <c:v>0.11009174311926605</c:v>
                </c:pt>
                <c:pt idx="181">
                  <c:v>0.10958904109589039</c:v>
                </c:pt>
                <c:pt idx="182">
                  <c:v>0.10909090909090909</c:v>
                </c:pt>
                <c:pt idx="183">
                  <c:v>0.10859728506787331</c:v>
                </c:pt>
                <c:pt idx="184">
                  <c:v>0.10810810810810809</c:v>
                </c:pt>
                <c:pt idx="185">
                  <c:v>0.1076233183856502</c:v>
                </c:pt>
                <c:pt idx="186">
                  <c:v>0.10714285714285714</c:v>
                </c:pt>
                <c:pt idx="187">
                  <c:v>0.10666666666666666</c:v>
                </c:pt>
                <c:pt idx="188">
                  <c:v>0.10619469026548672</c:v>
                </c:pt>
                <c:pt idx="189">
                  <c:v>0.10572687224669602</c:v>
                </c:pt>
                <c:pt idx="190">
                  <c:v>0.10526315789473684</c:v>
                </c:pt>
                <c:pt idx="191">
                  <c:v>0.10480349344978165</c:v>
                </c:pt>
                <c:pt idx="192">
                  <c:v>0.10434782608695653</c:v>
                </c:pt>
                <c:pt idx="193">
                  <c:v>0.10389610389610389</c:v>
                </c:pt>
                <c:pt idx="194">
                  <c:v>0.10344827586206895</c:v>
                </c:pt>
                <c:pt idx="195">
                  <c:v>0.10300429184549356</c:v>
                </c:pt>
                <c:pt idx="196">
                  <c:v>0.10256410256410257</c:v>
                </c:pt>
                <c:pt idx="197">
                  <c:v>0.10212765957446808</c:v>
                </c:pt>
                <c:pt idx="198">
                  <c:v>0.10169491525423727</c:v>
                </c:pt>
                <c:pt idx="199">
                  <c:v>0.10126582278481011</c:v>
                </c:pt>
                <c:pt idx="200">
                  <c:v>0.10084033613445378</c:v>
                </c:pt>
                <c:pt idx="201">
                  <c:v>0.100418410041841</c:v>
                </c:pt>
                <c:pt idx="202">
                  <c:v>9.9999999999999992E-2</c:v>
                </c:pt>
                <c:pt idx="203">
                  <c:v>9.9585062240663894E-2</c:v>
                </c:pt>
                <c:pt idx="204">
                  <c:v>9.9173553719008267E-2</c:v>
                </c:pt>
                <c:pt idx="205">
                  <c:v>9.876543209876544E-2</c:v>
                </c:pt>
                <c:pt idx="206">
                  <c:v>9.8360655737704902E-2</c:v>
                </c:pt>
                <c:pt idx="207">
                  <c:v>9.7959183673469369E-2</c:v>
                </c:pt>
                <c:pt idx="208">
                  <c:v>9.7560975609756087E-2</c:v>
                </c:pt>
                <c:pt idx="209">
                  <c:v>9.7165991902834009E-2</c:v>
                </c:pt>
                <c:pt idx="210">
                  <c:v>9.677419354838708E-2</c:v>
                </c:pt>
                <c:pt idx="211">
                  <c:v>9.6385542168674676E-2</c:v>
                </c:pt>
                <c:pt idx="212">
                  <c:v>9.6000000000000002E-2</c:v>
                </c:pt>
                <c:pt idx="213">
                  <c:v>9.5617529880478086E-2</c:v>
                </c:pt>
                <c:pt idx="214">
                  <c:v>9.5238095238095219E-2</c:v>
                </c:pt>
                <c:pt idx="215">
                  <c:v>9.4861660079051363E-2</c:v>
                </c:pt>
                <c:pt idx="216">
                  <c:v>9.4488188976377938E-2</c:v>
                </c:pt>
                <c:pt idx="217">
                  <c:v>9.4117647058823542E-2</c:v>
                </c:pt>
                <c:pt idx="218">
                  <c:v>9.3749999999999986E-2</c:v>
                </c:pt>
                <c:pt idx="219">
                  <c:v>9.3385214007782089E-2</c:v>
                </c:pt>
                <c:pt idx="220">
                  <c:v>9.3023255813953473E-2</c:v>
                </c:pt>
                <c:pt idx="221">
                  <c:v>9.2664092664092659E-2</c:v>
                </c:pt>
                <c:pt idx="222">
                  <c:v>9.2307692307692285E-2</c:v>
                </c:pt>
                <c:pt idx="223">
                  <c:v>9.1954022988505732E-2</c:v>
                </c:pt>
                <c:pt idx="224">
                  <c:v>9.160305343511449E-2</c:v>
                </c:pt>
                <c:pt idx="225">
                  <c:v>9.125475285171103E-2</c:v>
                </c:pt>
                <c:pt idx="226">
                  <c:v>9.0909090909090912E-2</c:v>
                </c:pt>
                <c:pt idx="227">
                  <c:v>9.056603773584905E-2</c:v>
                </c:pt>
                <c:pt idx="228">
                  <c:v>9.0225563909774431E-2</c:v>
                </c:pt>
                <c:pt idx="229">
                  <c:v>8.98876404494382E-2</c:v>
                </c:pt>
                <c:pt idx="230">
                  <c:v>8.9552238805970158E-2</c:v>
                </c:pt>
                <c:pt idx="231">
                  <c:v>8.9219330855018569E-2</c:v>
                </c:pt>
                <c:pt idx="232">
                  <c:v>8.8888888888888878E-2</c:v>
                </c:pt>
                <c:pt idx="233">
                  <c:v>8.8560885608856083E-2</c:v>
                </c:pt>
                <c:pt idx="234">
                  <c:v>8.8235294117647065E-2</c:v>
                </c:pt>
                <c:pt idx="235">
                  <c:v>8.7912087912087891E-2</c:v>
                </c:pt>
                <c:pt idx="236">
                  <c:v>8.7591240875912399E-2</c:v>
                </c:pt>
                <c:pt idx="237">
                  <c:v>8.7272727272727266E-2</c:v>
                </c:pt>
                <c:pt idx="238">
                  <c:v>8.6956521739130446E-2</c:v>
                </c:pt>
                <c:pt idx="239">
                  <c:v>8.6642599277978322E-2</c:v>
                </c:pt>
                <c:pt idx="240">
                  <c:v>8.6330935251798552E-2</c:v>
                </c:pt>
                <c:pt idx="241">
                  <c:v>8.6021505376344079E-2</c:v>
                </c:pt>
                <c:pt idx="242">
                  <c:v>8.5714285714285715E-2</c:v>
                </c:pt>
                <c:pt idx="243">
                  <c:v>8.5409252669039135E-2</c:v>
                </c:pt>
                <c:pt idx="244">
                  <c:v>8.5106382978723388E-2</c:v>
                </c:pt>
                <c:pt idx="245">
                  <c:v>8.4805653710247356E-2</c:v>
                </c:pt>
                <c:pt idx="246">
                  <c:v>8.4507042253521125E-2</c:v>
                </c:pt>
                <c:pt idx="247">
                  <c:v>8.4210526315789458E-2</c:v>
                </c:pt>
                <c:pt idx="248">
                  <c:v>8.3916083916083906E-2</c:v>
                </c:pt>
                <c:pt idx="249">
                  <c:v>8.3623693379790934E-2</c:v>
                </c:pt>
                <c:pt idx="250">
                  <c:v>8.3333333333333329E-2</c:v>
                </c:pt>
                <c:pt idx="251">
                  <c:v>8.3044982698961947E-2</c:v>
                </c:pt>
                <c:pt idx="252">
                  <c:v>8.2758620689655157E-2</c:v>
                </c:pt>
                <c:pt idx="253">
                  <c:v>8.247422680412371E-2</c:v>
                </c:pt>
                <c:pt idx="254">
                  <c:v>8.2191780821917804E-2</c:v>
                </c:pt>
                <c:pt idx="255">
                  <c:v>8.191126279863481E-2</c:v>
                </c:pt>
                <c:pt idx="256">
                  <c:v>8.1632653061224469E-2</c:v>
                </c:pt>
                <c:pt idx="257">
                  <c:v>8.1355932203389825E-2</c:v>
                </c:pt>
                <c:pt idx="258">
                  <c:v>8.1081081081081072E-2</c:v>
                </c:pt>
                <c:pt idx="259">
                  <c:v>8.0808080808080815E-2</c:v>
                </c:pt>
                <c:pt idx="260">
                  <c:v>8.0536912751677833E-2</c:v>
                </c:pt>
                <c:pt idx="261">
                  <c:v>8.0267558528428096E-2</c:v>
                </c:pt>
                <c:pt idx="262">
                  <c:v>7.9999999999999988E-2</c:v>
                </c:pt>
                <c:pt idx="263">
                  <c:v>7.9734219269102985E-2</c:v>
                </c:pt>
                <c:pt idx="264">
                  <c:v>7.9470198675496678E-2</c:v>
                </c:pt>
                <c:pt idx="265">
                  <c:v>7.9207920792079209E-2</c:v>
                </c:pt>
                <c:pt idx="266">
                  <c:v>7.8947368421052641E-2</c:v>
                </c:pt>
                <c:pt idx="267">
                  <c:v>7.8688524590163941E-2</c:v>
                </c:pt>
                <c:pt idx="268">
                  <c:v>7.8431372549019593E-2</c:v>
                </c:pt>
                <c:pt idx="269">
                  <c:v>7.8175895765472306E-2</c:v>
                </c:pt>
                <c:pt idx="270">
                  <c:v>7.792207792207792E-2</c:v>
                </c:pt>
                <c:pt idx="271">
                  <c:v>7.7669902912621366E-2</c:v>
                </c:pt>
                <c:pt idx="272">
                  <c:v>7.7419354838709653E-2</c:v>
                </c:pt>
                <c:pt idx="273">
                  <c:v>7.717041800643086E-2</c:v>
                </c:pt>
                <c:pt idx="274">
                  <c:v>7.6923076923076913E-2</c:v>
                </c:pt>
                <c:pt idx="275">
                  <c:v>7.6677316293929709E-2</c:v>
                </c:pt>
                <c:pt idx="276">
                  <c:v>7.6433121019108291E-2</c:v>
                </c:pt>
                <c:pt idx="277">
                  <c:v>7.6190476190476183E-2</c:v>
                </c:pt>
                <c:pt idx="278">
                  <c:v>7.5949367088607583E-2</c:v>
                </c:pt>
                <c:pt idx="279">
                  <c:v>7.5709779179810713E-2</c:v>
                </c:pt>
                <c:pt idx="280">
                  <c:v>7.5471698113207558E-2</c:v>
                </c:pt>
                <c:pt idx="281">
                  <c:v>7.5235109717868329E-2</c:v>
                </c:pt>
                <c:pt idx="282">
                  <c:v>7.4999999999999997E-2</c:v>
                </c:pt>
                <c:pt idx="283">
                  <c:v>7.476635514018691E-2</c:v>
                </c:pt>
                <c:pt idx="284">
                  <c:v>7.4534161490683232E-2</c:v>
                </c:pt>
                <c:pt idx="285">
                  <c:v>7.4303405572755402E-2</c:v>
                </c:pt>
                <c:pt idx="286">
                  <c:v>7.407407407407407E-2</c:v>
                </c:pt>
                <c:pt idx="287">
                  <c:v>7.3846153846153853E-2</c:v>
                </c:pt>
                <c:pt idx="288">
                  <c:v>7.3619631901840496E-2</c:v>
                </c:pt>
                <c:pt idx="289">
                  <c:v>7.3394495412844027E-2</c:v>
                </c:pt>
                <c:pt idx="290">
                  <c:v>7.3170731707317069E-2</c:v>
                </c:pt>
                <c:pt idx="291">
                  <c:v>7.29483282674772E-2</c:v>
                </c:pt>
                <c:pt idx="292">
                  <c:v>7.2727272727272724E-2</c:v>
                </c:pt>
                <c:pt idx="293">
                  <c:v>7.2507552870090614E-2</c:v>
                </c:pt>
                <c:pt idx="294">
                  <c:v>7.2289156626506021E-2</c:v>
                </c:pt>
                <c:pt idx="295">
                  <c:v>7.2072072072072071E-2</c:v>
                </c:pt>
                <c:pt idx="296">
                  <c:v>7.1856287425149698E-2</c:v>
                </c:pt>
                <c:pt idx="297">
                  <c:v>7.164179104477611E-2</c:v>
                </c:pt>
                <c:pt idx="298">
                  <c:v>7.1428571428571425E-2</c:v>
                </c:pt>
                <c:pt idx="299">
                  <c:v>7.1216617210682481E-2</c:v>
                </c:pt>
                <c:pt idx="300">
                  <c:v>7.1005917159763315E-2</c:v>
                </c:pt>
                <c:pt idx="301">
                  <c:v>7.0796460176991163E-2</c:v>
                </c:pt>
                <c:pt idx="302">
                  <c:v>7.0588235294117632E-2</c:v>
                </c:pt>
                <c:pt idx="303">
                  <c:v>7.0381231671554245E-2</c:v>
                </c:pt>
                <c:pt idx="304">
                  <c:v>7.0175438596491224E-2</c:v>
                </c:pt>
                <c:pt idx="305">
                  <c:v>6.9970845481049565E-2</c:v>
                </c:pt>
                <c:pt idx="306">
                  <c:v>6.9767441860465101E-2</c:v>
                </c:pt>
                <c:pt idx="307">
                  <c:v>6.9565217391304349E-2</c:v>
                </c:pt>
                <c:pt idx="308">
                  <c:v>6.936416184971099E-2</c:v>
                </c:pt>
                <c:pt idx="309">
                  <c:v>6.9164265129682989E-2</c:v>
                </c:pt>
                <c:pt idx="310">
                  <c:v>6.8965517241379309E-2</c:v>
                </c:pt>
                <c:pt idx="311">
                  <c:v>6.8767908309455575E-2</c:v>
                </c:pt>
                <c:pt idx="312">
                  <c:v>6.8571428571428561E-2</c:v>
                </c:pt>
                <c:pt idx="313">
                  <c:v>6.8376068376068369E-2</c:v>
                </c:pt>
                <c:pt idx="314">
                  <c:v>6.8181818181818177E-2</c:v>
                </c:pt>
                <c:pt idx="315">
                  <c:v>6.7988668555240786E-2</c:v>
                </c:pt>
                <c:pt idx="316">
                  <c:v>6.7796610169491525E-2</c:v>
                </c:pt>
                <c:pt idx="317">
                  <c:v>6.7605633802816908E-2</c:v>
                </c:pt>
                <c:pt idx="318">
                  <c:v>6.7415730337078636E-2</c:v>
                </c:pt>
                <c:pt idx="319">
                  <c:v>6.7226890756302518E-2</c:v>
                </c:pt>
                <c:pt idx="320">
                  <c:v>6.7039106145251395E-2</c:v>
                </c:pt>
                <c:pt idx="321">
                  <c:v>6.6852367688022288E-2</c:v>
                </c:pt>
                <c:pt idx="322">
                  <c:v>6.6666666666666652E-2</c:v>
                </c:pt>
                <c:pt idx="323">
                  <c:v>6.6481994459833785E-2</c:v>
                </c:pt>
                <c:pt idx="324">
                  <c:v>6.6298342541436461E-2</c:v>
                </c:pt>
                <c:pt idx="325">
                  <c:v>6.6115702479338845E-2</c:v>
                </c:pt>
                <c:pt idx="326">
                  <c:v>6.5934065934065936E-2</c:v>
                </c:pt>
                <c:pt idx="327">
                  <c:v>6.575342465753424E-2</c:v>
                </c:pt>
                <c:pt idx="328">
                  <c:v>6.5573770491803268E-2</c:v>
                </c:pt>
                <c:pt idx="329">
                  <c:v>6.5395095367847419E-2</c:v>
                </c:pt>
                <c:pt idx="330">
                  <c:v>6.5217391304347838E-2</c:v>
                </c:pt>
                <c:pt idx="331">
                  <c:v>6.5040650406504058E-2</c:v>
                </c:pt>
                <c:pt idx="332">
                  <c:v>6.4864864864864855E-2</c:v>
                </c:pt>
                <c:pt idx="333">
                  <c:v>6.4690026954177887E-2</c:v>
                </c:pt>
                <c:pt idx="334">
                  <c:v>6.4516129032258077E-2</c:v>
                </c:pt>
                <c:pt idx="335">
                  <c:v>6.4343163538873982E-2</c:v>
                </c:pt>
                <c:pt idx="336">
                  <c:v>6.4171122994652399E-2</c:v>
                </c:pt>
                <c:pt idx="337">
                  <c:v>6.4000000000000001E-2</c:v>
                </c:pt>
                <c:pt idx="338">
                  <c:v>6.3829787234042548E-2</c:v>
                </c:pt>
                <c:pt idx="339">
                  <c:v>6.3660477453580888E-2</c:v>
                </c:pt>
                <c:pt idx="340">
                  <c:v>6.3492063492063489E-2</c:v>
                </c:pt>
                <c:pt idx="341">
                  <c:v>6.3324538258575203E-2</c:v>
                </c:pt>
                <c:pt idx="342">
                  <c:v>6.3157894736842093E-2</c:v>
                </c:pt>
                <c:pt idx="343">
                  <c:v>6.2992125984251954E-2</c:v>
                </c:pt>
                <c:pt idx="344">
                  <c:v>6.2827225130890049E-2</c:v>
                </c:pt>
                <c:pt idx="345">
                  <c:v>6.2663185378590072E-2</c:v>
                </c:pt>
                <c:pt idx="346">
                  <c:v>6.25E-2</c:v>
                </c:pt>
                <c:pt idx="347">
                  <c:v>6.2337662337662331E-2</c:v>
                </c:pt>
                <c:pt idx="348">
                  <c:v>6.21761658031088E-2</c:v>
                </c:pt>
                <c:pt idx="349">
                  <c:v>6.2015503875968984E-2</c:v>
                </c:pt>
                <c:pt idx="350">
                  <c:v>6.1855670103092786E-2</c:v>
                </c:pt>
                <c:pt idx="351">
                  <c:v>6.1696658097686381E-2</c:v>
                </c:pt>
                <c:pt idx="352">
                  <c:v>6.1538461538461528E-2</c:v>
                </c:pt>
                <c:pt idx="353">
                  <c:v>6.1381074168797956E-2</c:v>
                </c:pt>
                <c:pt idx="354">
                  <c:v>6.1224489795918366E-2</c:v>
                </c:pt>
                <c:pt idx="355">
                  <c:v>6.1068702290076333E-2</c:v>
                </c:pt>
                <c:pt idx="356">
                  <c:v>6.091370558375634E-2</c:v>
                </c:pt>
                <c:pt idx="357">
                  <c:v>6.0759493670886067E-2</c:v>
                </c:pt>
                <c:pt idx="358">
                  <c:v>6.0606060606060608E-2</c:v>
                </c:pt>
                <c:pt idx="359">
                  <c:v>6.0453400503778336E-2</c:v>
                </c:pt>
                <c:pt idx="360">
                  <c:v>6.0301507537688433E-2</c:v>
                </c:pt>
                <c:pt idx="361">
                  <c:v>6.0150375939849621E-2</c:v>
                </c:pt>
                <c:pt idx="362">
                  <c:v>0.06</c:v>
                </c:pt>
                <c:pt idx="363">
                  <c:v>5.9850374064837904E-2</c:v>
                </c:pt>
                <c:pt idx="364">
                  <c:v>5.9701492537313425E-2</c:v>
                </c:pt>
                <c:pt idx="365">
                  <c:v>5.9553349875930514E-2</c:v>
                </c:pt>
                <c:pt idx="366">
                  <c:v>5.9405940594059403E-2</c:v>
                </c:pt>
                <c:pt idx="367">
                  <c:v>5.9259259259259262E-2</c:v>
                </c:pt>
                <c:pt idx="368">
                  <c:v>5.9113300492610828E-2</c:v>
                </c:pt>
                <c:pt idx="369">
                  <c:v>5.8968058968058963E-2</c:v>
                </c:pt>
                <c:pt idx="370">
                  <c:v>5.8823529411764698E-2</c:v>
                </c:pt>
                <c:pt idx="371">
                  <c:v>5.8679706601466992E-2</c:v>
                </c:pt>
                <c:pt idx="372">
                  <c:v>5.8536585365853648E-2</c:v>
                </c:pt>
                <c:pt idx="373">
                  <c:v>5.8394160583941597E-2</c:v>
                </c:pt>
                <c:pt idx="374">
                  <c:v>5.8252427184466021E-2</c:v>
                </c:pt>
                <c:pt idx="375">
                  <c:v>5.8111380145278446E-2</c:v>
                </c:pt>
                <c:pt idx="376">
                  <c:v>5.7971014492753624E-2</c:v>
                </c:pt>
                <c:pt idx="377">
                  <c:v>5.7831325301204807E-2</c:v>
                </c:pt>
                <c:pt idx="378">
                  <c:v>5.7692307692307682E-2</c:v>
                </c:pt>
                <c:pt idx="379">
                  <c:v>5.7553956834532377E-2</c:v>
                </c:pt>
                <c:pt idx="380">
                  <c:v>5.7416267942583733E-2</c:v>
                </c:pt>
                <c:pt idx="381">
                  <c:v>5.7279236276849638E-2</c:v>
                </c:pt>
                <c:pt idx="382">
                  <c:v>5.7142857142857134E-2</c:v>
                </c:pt>
                <c:pt idx="383">
                  <c:v>5.7007125890736345E-2</c:v>
                </c:pt>
                <c:pt idx="384">
                  <c:v>5.6872037914691941E-2</c:v>
                </c:pt>
                <c:pt idx="385">
                  <c:v>5.6737588652482261E-2</c:v>
                </c:pt>
                <c:pt idx="386">
                  <c:v>5.6603773584905655E-2</c:v>
                </c:pt>
                <c:pt idx="387">
                  <c:v>5.6470588235294113E-2</c:v>
                </c:pt>
                <c:pt idx="388">
                  <c:v>5.6338028169014086E-2</c:v>
                </c:pt>
                <c:pt idx="389">
                  <c:v>5.6206088992974232E-2</c:v>
                </c:pt>
                <c:pt idx="390">
                  <c:v>5.6074766355140186E-2</c:v>
                </c:pt>
                <c:pt idx="391">
                  <c:v>5.5944055944055937E-2</c:v>
                </c:pt>
                <c:pt idx="392">
                  <c:v>5.5813953488372092E-2</c:v>
                </c:pt>
                <c:pt idx="393">
                  <c:v>5.5684454756380501E-2</c:v>
                </c:pt>
                <c:pt idx="394">
                  <c:v>5.5555555555555546E-2</c:v>
                </c:pt>
                <c:pt idx="395">
                  <c:v>5.5427251732101612E-2</c:v>
                </c:pt>
                <c:pt idx="396">
                  <c:v>5.5299539170506909E-2</c:v>
                </c:pt>
                <c:pt idx="397">
                  <c:v>5.5172413793103441E-2</c:v>
                </c:pt>
                <c:pt idx="398">
                  <c:v>5.5045871559633024E-2</c:v>
                </c:pt>
                <c:pt idx="399">
                  <c:v>5.4919908466819219E-2</c:v>
                </c:pt>
                <c:pt idx="400">
                  <c:v>5.4794520547945209E-2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710-4883-9D40-ECE3CB28FFE2}"/>
            </c:ext>
          </c:extLst>
        </c:ser>
        <c:ser>
          <c:idx val="3"/>
          <c:order val="4"/>
          <c:tx>
            <c:strRef>
              <c:f>'Demand-DesignCapacity (X)'!$U$11:$V$11</c:f>
              <c:strCache>
                <c:ptCount val="1"/>
                <c:pt idx="0">
                  <c:v>TEC 1975 - Ductile -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(X)'!$U$13:$U$413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(X)'!$V$13:$V$413</c:f>
              <c:numCache>
                <c:formatCode>General</c:formatCode>
                <c:ptCount val="40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0.39603960396039595</c:v>
                </c:pt>
                <c:pt idx="64">
                  <c:v>0.39215686274509803</c:v>
                </c:pt>
                <c:pt idx="65">
                  <c:v>0.38834951456310673</c:v>
                </c:pt>
                <c:pt idx="66">
                  <c:v>0.38461538461538458</c:v>
                </c:pt>
                <c:pt idx="67">
                  <c:v>0.38095238095238088</c:v>
                </c:pt>
                <c:pt idx="68">
                  <c:v>0.37735849056603771</c:v>
                </c:pt>
                <c:pt idx="69">
                  <c:v>0.37383177570093462</c:v>
                </c:pt>
                <c:pt idx="70">
                  <c:v>0.37037037037037035</c:v>
                </c:pt>
                <c:pt idx="71">
                  <c:v>0.3669724770642202</c:v>
                </c:pt>
                <c:pt idx="72">
                  <c:v>0.36363636363636365</c:v>
                </c:pt>
                <c:pt idx="73">
                  <c:v>0.36036036036036034</c:v>
                </c:pt>
                <c:pt idx="74">
                  <c:v>0.35714285714285715</c:v>
                </c:pt>
                <c:pt idx="75">
                  <c:v>0.35398230088495575</c:v>
                </c:pt>
                <c:pt idx="76">
                  <c:v>0.35087719298245612</c:v>
                </c:pt>
                <c:pt idx="77">
                  <c:v>0.34782608695652173</c:v>
                </c:pt>
                <c:pt idx="78">
                  <c:v>0.34482758620689657</c:v>
                </c:pt>
                <c:pt idx="79">
                  <c:v>0.34188034188034183</c:v>
                </c:pt>
                <c:pt idx="80">
                  <c:v>0.33898305084745761</c:v>
                </c:pt>
                <c:pt idx="81">
                  <c:v>0.33613445378151258</c:v>
                </c:pt>
                <c:pt idx="82">
                  <c:v>0.33333333333333331</c:v>
                </c:pt>
                <c:pt idx="83">
                  <c:v>0.33057851239669422</c:v>
                </c:pt>
                <c:pt idx="84">
                  <c:v>0.32786885245901637</c:v>
                </c:pt>
                <c:pt idx="85">
                  <c:v>0.32520325203252032</c:v>
                </c:pt>
                <c:pt idx="86">
                  <c:v>0.32258064516129026</c:v>
                </c:pt>
                <c:pt idx="87">
                  <c:v>0.32000000000000006</c:v>
                </c:pt>
                <c:pt idx="88">
                  <c:v>0.31746031746031744</c:v>
                </c:pt>
                <c:pt idx="89">
                  <c:v>0.31496062992125984</c:v>
                </c:pt>
                <c:pt idx="90">
                  <c:v>0.3125</c:v>
                </c:pt>
                <c:pt idx="91">
                  <c:v>0.31007751937984496</c:v>
                </c:pt>
                <c:pt idx="92">
                  <c:v>0.30769230769230765</c:v>
                </c:pt>
                <c:pt idx="93">
                  <c:v>0.30534351145038169</c:v>
                </c:pt>
                <c:pt idx="94">
                  <c:v>0.30303030303030304</c:v>
                </c:pt>
                <c:pt idx="95">
                  <c:v>0.3007518796992481</c:v>
                </c:pt>
                <c:pt idx="96">
                  <c:v>0.29850746268656714</c:v>
                </c:pt>
                <c:pt idx="97">
                  <c:v>0.29629629629629628</c:v>
                </c:pt>
                <c:pt idx="98">
                  <c:v>0.29411764705882354</c:v>
                </c:pt>
                <c:pt idx="99">
                  <c:v>0.29197080291970806</c:v>
                </c:pt>
                <c:pt idx="100">
                  <c:v>0.28985507246376807</c:v>
                </c:pt>
                <c:pt idx="101">
                  <c:v>0.28776978417266186</c:v>
                </c:pt>
                <c:pt idx="102">
                  <c:v>0.2857142857142857</c:v>
                </c:pt>
                <c:pt idx="103">
                  <c:v>0.28368794326241131</c:v>
                </c:pt>
                <c:pt idx="104">
                  <c:v>0.28169014084507044</c:v>
                </c:pt>
                <c:pt idx="105">
                  <c:v>0.27972027972027974</c:v>
                </c:pt>
                <c:pt idx="106">
                  <c:v>0.27777777777777773</c:v>
                </c:pt>
                <c:pt idx="107">
                  <c:v>0.27586206896551724</c:v>
                </c:pt>
                <c:pt idx="108">
                  <c:v>0.27397260273972601</c:v>
                </c:pt>
                <c:pt idx="109">
                  <c:v>0.27210884353741494</c:v>
                </c:pt>
                <c:pt idx="110">
                  <c:v>0.27027027027027023</c:v>
                </c:pt>
                <c:pt idx="111">
                  <c:v>0.26845637583892618</c:v>
                </c:pt>
                <c:pt idx="112">
                  <c:v>0.26666666666666661</c:v>
                </c:pt>
                <c:pt idx="113">
                  <c:v>0.26490066225165565</c:v>
                </c:pt>
                <c:pt idx="114">
                  <c:v>0.26315789473684215</c:v>
                </c:pt>
                <c:pt idx="115">
                  <c:v>0.26143790849673204</c:v>
                </c:pt>
                <c:pt idx="116">
                  <c:v>0.25974025974025977</c:v>
                </c:pt>
                <c:pt idx="117">
                  <c:v>0.25806451612903225</c:v>
                </c:pt>
                <c:pt idx="118">
                  <c:v>0.25641025641025639</c:v>
                </c:pt>
                <c:pt idx="119">
                  <c:v>0.25477707006369427</c:v>
                </c:pt>
                <c:pt idx="120">
                  <c:v>0.25316455696202528</c:v>
                </c:pt>
                <c:pt idx="121">
                  <c:v>0.25157232704402521</c:v>
                </c:pt>
                <c:pt idx="122">
                  <c:v>0.25</c:v>
                </c:pt>
                <c:pt idx="123">
                  <c:v>0.24844720496894404</c:v>
                </c:pt>
                <c:pt idx="124">
                  <c:v>0.24691358024691357</c:v>
                </c:pt>
                <c:pt idx="125">
                  <c:v>0.245398773006135</c:v>
                </c:pt>
                <c:pt idx="126">
                  <c:v>0.24390243902439024</c:v>
                </c:pt>
                <c:pt idx="127">
                  <c:v>0.2424242424242424</c:v>
                </c:pt>
                <c:pt idx="128">
                  <c:v>0.24096385542168675</c:v>
                </c:pt>
                <c:pt idx="129">
                  <c:v>0.23952095808383236</c:v>
                </c:pt>
                <c:pt idx="130">
                  <c:v>0.23809523809523811</c:v>
                </c:pt>
                <c:pt idx="131">
                  <c:v>0.23668639053254437</c:v>
                </c:pt>
                <c:pt idx="132">
                  <c:v>0.23529411764705879</c:v>
                </c:pt>
                <c:pt idx="133">
                  <c:v>0.23391812865497075</c:v>
                </c:pt>
                <c:pt idx="134">
                  <c:v>0.23255813953488369</c:v>
                </c:pt>
                <c:pt idx="135">
                  <c:v>0.23121387283236988</c:v>
                </c:pt>
                <c:pt idx="136">
                  <c:v>0.22988505747126436</c:v>
                </c:pt>
                <c:pt idx="137">
                  <c:v>0.22857142857142856</c:v>
                </c:pt>
                <c:pt idx="138">
                  <c:v>0.22727272727272729</c:v>
                </c:pt>
                <c:pt idx="139">
                  <c:v>0.22598870056497178</c:v>
                </c:pt>
                <c:pt idx="140">
                  <c:v>0.2247191011235955</c:v>
                </c:pt>
                <c:pt idx="141">
                  <c:v>0.22346368715083798</c:v>
                </c:pt>
                <c:pt idx="142">
                  <c:v>0.22222222222222224</c:v>
                </c:pt>
                <c:pt idx="143">
                  <c:v>0.22099447513812157</c:v>
                </c:pt>
                <c:pt idx="144">
                  <c:v>0.21978021978021978</c:v>
                </c:pt>
                <c:pt idx="145">
                  <c:v>0.21857923497267759</c:v>
                </c:pt>
                <c:pt idx="146">
                  <c:v>0.21739130434782614</c:v>
                </c:pt>
                <c:pt idx="147">
                  <c:v>0.2162162162162162</c:v>
                </c:pt>
                <c:pt idx="148">
                  <c:v>0.21505376344086016</c:v>
                </c:pt>
                <c:pt idx="149">
                  <c:v>0.21390374331550799</c:v>
                </c:pt>
                <c:pt idx="150">
                  <c:v>0.21276595744680851</c:v>
                </c:pt>
                <c:pt idx="151">
                  <c:v>0.21164021164021163</c:v>
                </c:pt>
                <c:pt idx="152">
                  <c:v>0.21052631578947364</c:v>
                </c:pt>
                <c:pt idx="153">
                  <c:v>0.20942408376963351</c:v>
                </c:pt>
                <c:pt idx="154">
                  <c:v>0.20833333333333337</c:v>
                </c:pt>
                <c:pt idx="155">
                  <c:v>0.20725388601036268</c:v>
                </c:pt>
                <c:pt idx="156">
                  <c:v>0.20618556701030927</c:v>
                </c:pt>
                <c:pt idx="157">
                  <c:v>0.20512820512820512</c:v>
                </c:pt>
                <c:pt idx="158">
                  <c:v>0.20408163265306123</c:v>
                </c:pt>
                <c:pt idx="159">
                  <c:v>0.20304568527918782</c:v>
                </c:pt>
                <c:pt idx="160">
                  <c:v>0.20202020202020199</c:v>
                </c:pt>
                <c:pt idx="161">
                  <c:v>0.20100502512562812</c:v>
                </c:pt>
                <c:pt idx="162">
                  <c:v>0.2</c:v>
                </c:pt>
                <c:pt idx="163">
                  <c:v>0.19900497512437815</c:v>
                </c:pt>
                <c:pt idx="164">
                  <c:v>0.19801980198019803</c:v>
                </c:pt>
                <c:pt idx="165">
                  <c:v>0.19704433497536944</c:v>
                </c:pt>
                <c:pt idx="166">
                  <c:v>0.19607843137254902</c:v>
                </c:pt>
                <c:pt idx="167">
                  <c:v>0.19512195121951223</c:v>
                </c:pt>
                <c:pt idx="168">
                  <c:v>0.19417475728155342</c:v>
                </c:pt>
                <c:pt idx="169">
                  <c:v>0.19323671497584538</c:v>
                </c:pt>
                <c:pt idx="170">
                  <c:v>0.19230769230769229</c:v>
                </c:pt>
                <c:pt idx="171">
                  <c:v>0.19138755980861247</c:v>
                </c:pt>
                <c:pt idx="172">
                  <c:v>0.19047619047619047</c:v>
                </c:pt>
                <c:pt idx="173">
                  <c:v>0.1895734597156398</c:v>
                </c:pt>
                <c:pt idx="174">
                  <c:v>0.18867924528301885</c:v>
                </c:pt>
                <c:pt idx="175">
                  <c:v>0.18779342723004697</c:v>
                </c:pt>
                <c:pt idx="176">
                  <c:v>0.18691588785046731</c:v>
                </c:pt>
                <c:pt idx="177">
                  <c:v>0.18604651162790697</c:v>
                </c:pt>
                <c:pt idx="178">
                  <c:v>0.18518518518518517</c:v>
                </c:pt>
                <c:pt idx="179">
                  <c:v>0.18433179723502305</c:v>
                </c:pt>
                <c:pt idx="180">
                  <c:v>0.1834862385321101</c:v>
                </c:pt>
                <c:pt idx="181">
                  <c:v>0.18264840182648401</c:v>
                </c:pt>
                <c:pt idx="182">
                  <c:v>0.18181818181818182</c:v>
                </c:pt>
                <c:pt idx="183">
                  <c:v>0.1809954751131222</c:v>
                </c:pt>
                <c:pt idx="184">
                  <c:v>0.18018018018018017</c:v>
                </c:pt>
                <c:pt idx="185">
                  <c:v>0.179372197309417</c:v>
                </c:pt>
                <c:pt idx="186">
                  <c:v>0.17857142857142858</c:v>
                </c:pt>
                <c:pt idx="187">
                  <c:v>0.17777777777777778</c:v>
                </c:pt>
                <c:pt idx="188">
                  <c:v>0.1769911504424779</c:v>
                </c:pt>
                <c:pt idx="189">
                  <c:v>0.1762114537444934</c:v>
                </c:pt>
                <c:pt idx="190">
                  <c:v>0.17543859649122806</c:v>
                </c:pt>
                <c:pt idx="191">
                  <c:v>0.17467248908296945</c:v>
                </c:pt>
                <c:pt idx="192">
                  <c:v>0.17391304347826089</c:v>
                </c:pt>
                <c:pt idx="193">
                  <c:v>0.17316017316017318</c:v>
                </c:pt>
                <c:pt idx="194">
                  <c:v>0.17241379310344829</c:v>
                </c:pt>
                <c:pt idx="195">
                  <c:v>0.1716738197424893</c:v>
                </c:pt>
                <c:pt idx="196">
                  <c:v>0.17094017094017097</c:v>
                </c:pt>
                <c:pt idx="197">
                  <c:v>0.17021276595744683</c:v>
                </c:pt>
                <c:pt idx="198">
                  <c:v>0.16949152542372881</c:v>
                </c:pt>
                <c:pt idx="199">
                  <c:v>0.16877637130801687</c:v>
                </c:pt>
                <c:pt idx="200">
                  <c:v>0.16806722689075632</c:v>
                </c:pt>
                <c:pt idx="201">
                  <c:v>0.16736401673640169</c:v>
                </c:pt>
                <c:pt idx="202">
                  <c:v>0.16666666666666666</c:v>
                </c:pt>
                <c:pt idx="203">
                  <c:v>0.16597510373443983</c:v>
                </c:pt>
                <c:pt idx="204">
                  <c:v>0.16528925619834711</c:v>
                </c:pt>
                <c:pt idx="205">
                  <c:v>0.16460905349794241</c:v>
                </c:pt>
                <c:pt idx="206">
                  <c:v>0.16393442622950818</c:v>
                </c:pt>
                <c:pt idx="207">
                  <c:v>0.16326530612244897</c:v>
                </c:pt>
                <c:pt idx="208">
                  <c:v>0.16260162601626016</c:v>
                </c:pt>
                <c:pt idx="209">
                  <c:v>0.16194331983805671</c:v>
                </c:pt>
                <c:pt idx="210">
                  <c:v>0.16129032258064513</c:v>
                </c:pt>
                <c:pt idx="211">
                  <c:v>0.1606425702811245</c:v>
                </c:pt>
                <c:pt idx="212">
                  <c:v>0.16000000000000003</c:v>
                </c:pt>
                <c:pt idx="213">
                  <c:v>0.15936254980079684</c:v>
                </c:pt>
                <c:pt idx="214">
                  <c:v>0.15873015873015872</c:v>
                </c:pt>
                <c:pt idx="215">
                  <c:v>0.15810276679841895</c:v>
                </c:pt>
                <c:pt idx="216">
                  <c:v>0.15748031496062992</c:v>
                </c:pt>
                <c:pt idx="217">
                  <c:v>0.15686274509803924</c:v>
                </c:pt>
                <c:pt idx="218">
                  <c:v>0.15625</c:v>
                </c:pt>
                <c:pt idx="219">
                  <c:v>0.1556420233463035</c:v>
                </c:pt>
                <c:pt idx="220">
                  <c:v>0.15503875968992248</c:v>
                </c:pt>
                <c:pt idx="221">
                  <c:v>0.15444015444015446</c:v>
                </c:pt>
                <c:pt idx="222">
                  <c:v>0.15384615384615383</c:v>
                </c:pt>
                <c:pt idx="223">
                  <c:v>0.1532567049808429</c:v>
                </c:pt>
                <c:pt idx="224">
                  <c:v>0.15267175572519084</c:v>
                </c:pt>
                <c:pt idx="225">
                  <c:v>0.15209125475285173</c:v>
                </c:pt>
                <c:pt idx="226">
                  <c:v>0.15151515151515155</c:v>
                </c:pt>
                <c:pt idx="227">
                  <c:v>0.15094339622641509</c:v>
                </c:pt>
                <c:pt idx="228">
                  <c:v>0.15037593984962405</c:v>
                </c:pt>
                <c:pt idx="229">
                  <c:v>0.14981273408239701</c:v>
                </c:pt>
                <c:pt idx="230">
                  <c:v>0.1492537313432836</c:v>
                </c:pt>
                <c:pt idx="231">
                  <c:v>0.14869888475836429</c:v>
                </c:pt>
                <c:pt idx="232">
                  <c:v>0.14814814814814814</c:v>
                </c:pt>
                <c:pt idx="233">
                  <c:v>0.14760147601476015</c:v>
                </c:pt>
                <c:pt idx="234">
                  <c:v>0.14705882352941177</c:v>
                </c:pt>
                <c:pt idx="235">
                  <c:v>0.1465201465201465</c:v>
                </c:pt>
                <c:pt idx="236">
                  <c:v>0.14598540145985403</c:v>
                </c:pt>
                <c:pt idx="237">
                  <c:v>0.14545454545454548</c:v>
                </c:pt>
                <c:pt idx="238">
                  <c:v>0.14492753623188409</c:v>
                </c:pt>
                <c:pt idx="239">
                  <c:v>0.14440433212996387</c:v>
                </c:pt>
                <c:pt idx="240">
                  <c:v>0.14388489208633093</c:v>
                </c:pt>
                <c:pt idx="241">
                  <c:v>0.14336917562724014</c:v>
                </c:pt>
                <c:pt idx="242">
                  <c:v>0.14285714285714288</c:v>
                </c:pt>
                <c:pt idx="243">
                  <c:v>0.14234875444839856</c:v>
                </c:pt>
                <c:pt idx="244">
                  <c:v>0.14184397163120566</c:v>
                </c:pt>
                <c:pt idx="245">
                  <c:v>0.14134275618374559</c:v>
                </c:pt>
                <c:pt idx="246">
                  <c:v>0.14084507042253522</c:v>
                </c:pt>
                <c:pt idx="247">
                  <c:v>0.14035087719298242</c:v>
                </c:pt>
                <c:pt idx="248">
                  <c:v>0.13986013986013987</c:v>
                </c:pt>
                <c:pt idx="249">
                  <c:v>0.13937282229965156</c:v>
                </c:pt>
                <c:pt idx="250">
                  <c:v>0.1388888888888889</c:v>
                </c:pt>
                <c:pt idx="251">
                  <c:v>0.13840830449826991</c:v>
                </c:pt>
                <c:pt idx="252">
                  <c:v>0.13793103448275862</c:v>
                </c:pt>
                <c:pt idx="253">
                  <c:v>0.13745704467353953</c:v>
                </c:pt>
                <c:pt idx="254">
                  <c:v>0.13698630136986301</c:v>
                </c:pt>
                <c:pt idx="255">
                  <c:v>0.13651877133105803</c:v>
                </c:pt>
                <c:pt idx="256">
                  <c:v>0.13605442176870747</c:v>
                </c:pt>
                <c:pt idx="257">
                  <c:v>0.13559322033898305</c:v>
                </c:pt>
                <c:pt idx="258">
                  <c:v>0.13513513513513514</c:v>
                </c:pt>
                <c:pt idx="259">
                  <c:v>0.13468013468013471</c:v>
                </c:pt>
                <c:pt idx="260">
                  <c:v>0.13422818791946309</c:v>
                </c:pt>
                <c:pt idx="261">
                  <c:v>0.13377926421404682</c:v>
                </c:pt>
                <c:pt idx="262">
                  <c:v>0.13333333333333333</c:v>
                </c:pt>
                <c:pt idx="263">
                  <c:v>0.13289036544850499</c:v>
                </c:pt>
                <c:pt idx="264">
                  <c:v>0.1324503311258278</c:v>
                </c:pt>
                <c:pt idx="265">
                  <c:v>0.13201320132013203</c:v>
                </c:pt>
                <c:pt idx="266">
                  <c:v>0.13157894736842107</c:v>
                </c:pt>
                <c:pt idx="267">
                  <c:v>0.13114754098360656</c:v>
                </c:pt>
                <c:pt idx="268">
                  <c:v>0.13071895424836599</c:v>
                </c:pt>
                <c:pt idx="269">
                  <c:v>0.13029315960912052</c:v>
                </c:pt>
                <c:pt idx="270">
                  <c:v>0.12987012987012989</c:v>
                </c:pt>
                <c:pt idx="271">
                  <c:v>0.12944983818770228</c:v>
                </c:pt>
                <c:pt idx="272">
                  <c:v>0.1290322580645161</c:v>
                </c:pt>
                <c:pt idx="273">
                  <c:v>0.12861736334405144</c:v>
                </c:pt>
                <c:pt idx="274">
                  <c:v>0.12820512820512819</c:v>
                </c:pt>
                <c:pt idx="275">
                  <c:v>0.12779552715654952</c:v>
                </c:pt>
                <c:pt idx="276">
                  <c:v>0.12738853503184716</c:v>
                </c:pt>
                <c:pt idx="277">
                  <c:v>0.12698412698412698</c:v>
                </c:pt>
                <c:pt idx="278">
                  <c:v>0.12658227848101264</c:v>
                </c:pt>
                <c:pt idx="279">
                  <c:v>0.12618296529968454</c:v>
                </c:pt>
                <c:pt idx="280">
                  <c:v>0.12578616352201261</c:v>
                </c:pt>
                <c:pt idx="281">
                  <c:v>0.12539184952978055</c:v>
                </c:pt>
                <c:pt idx="282">
                  <c:v>0.125</c:v>
                </c:pt>
                <c:pt idx="283">
                  <c:v>0.12461059190031153</c:v>
                </c:pt>
                <c:pt idx="284">
                  <c:v>0.12422360248447206</c:v>
                </c:pt>
                <c:pt idx="285">
                  <c:v>0.12383900928792568</c:v>
                </c:pt>
                <c:pt idx="286">
                  <c:v>0.12345679012345678</c:v>
                </c:pt>
                <c:pt idx="287">
                  <c:v>0.12307692307692308</c:v>
                </c:pt>
                <c:pt idx="288">
                  <c:v>0.1226993865030675</c:v>
                </c:pt>
                <c:pt idx="289">
                  <c:v>0.12232415902140673</c:v>
                </c:pt>
                <c:pt idx="290">
                  <c:v>0.12195121951219512</c:v>
                </c:pt>
                <c:pt idx="291">
                  <c:v>0.12158054711246201</c:v>
                </c:pt>
                <c:pt idx="292">
                  <c:v>0.12121212121212122</c:v>
                </c:pt>
                <c:pt idx="293">
                  <c:v>0.12084592145015104</c:v>
                </c:pt>
                <c:pt idx="294">
                  <c:v>0.12048192771084337</c:v>
                </c:pt>
                <c:pt idx="295">
                  <c:v>0.12012012012012013</c:v>
                </c:pt>
                <c:pt idx="296">
                  <c:v>0.11976047904191618</c:v>
                </c:pt>
                <c:pt idx="297">
                  <c:v>0.11940298507462686</c:v>
                </c:pt>
                <c:pt idx="298">
                  <c:v>0.11904761904761905</c:v>
                </c:pt>
                <c:pt idx="299">
                  <c:v>0.11869436201780414</c:v>
                </c:pt>
                <c:pt idx="300">
                  <c:v>0.1183431952662722</c:v>
                </c:pt>
                <c:pt idx="301">
                  <c:v>0.11799410029498528</c:v>
                </c:pt>
                <c:pt idx="302">
                  <c:v>0.1176470588235294</c:v>
                </c:pt>
                <c:pt idx="303">
                  <c:v>0.11730205278592375</c:v>
                </c:pt>
                <c:pt idx="304">
                  <c:v>0.11695906432748537</c:v>
                </c:pt>
                <c:pt idx="305">
                  <c:v>0.11661807580174928</c:v>
                </c:pt>
                <c:pt idx="306">
                  <c:v>0.11627906976744184</c:v>
                </c:pt>
                <c:pt idx="307">
                  <c:v>0.11594202898550726</c:v>
                </c:pt>
                <c:pt idx="308">
                  <c:v>0.11560693641618498</c:v>
                </c:pt>
                <c:pt idx="309">
                  <c:v>0.11527377521613834</c:v>
                </c:pt>
                <c:pt idx="310">
                  <c:v>0.11494252873563218</c:v>
                </c:pt>
                <c:pt idx="311">
                  <c:v>0.11461318051575931</c:v>
                </c:pt>
                <c:pt idx="312">
                  <c:v>0.11428571428571428</c:v>
                </c:pt>
                <c:pt idx="313">
                  <c:v>0.11396011396011396</c:v>
                </c:pt>
                <c:pt idx="314">
                  <c:v>0.11363636363636363</c:v>
                </c:pt>
                <c:pt idx="315">
                  <c:v>0.11331444759206799</c:v>
                </c:pt>
                <c:pt idx="316">
                  <c:v>0.11299435028248589</c:v>
                </c:pt>
                <c:pt idx="317">
                  <c:v>0.11267605633802819</c:v>
                </c:pt>
                <c:pt idx="318">
                  <c:v>0.11235955056179775</c:v>
                </c:pt>
                <c:pt idx="319">
                  <c:v>0.11204481792717087</c:v>
                </c:pt>
                <c:pt idx="320">
                  <c:v>0.11173184357541899</c:v>
                </c:pt>
                <c:pt idx="321">
                  <c:v>0.11142061281337048</c:v>
                </c:pt>
                <c:pt idx="322">
                  <c:v>0.1111111111111111</c:v>
                </c:pt>
                <c:pt idx="323">
                  <c:v>0.11080332409972299</c:v>
                </c:pt>
                <c:pt idx="324">
                  <c:v>0.11049723756906078</c:v>
                </c:pt>
                <c:pt idx="325">
                  <c:v>0.11019283746556474</c:v>
                </c:pt>
                <c:pt idx="326">
                  <c:v>0.1098901098901099</c:v>
                </c:pt>
                <c:pt idx="327">
                  <c:v>0.1095890410958904</c:v>
                </c:pt>
                <c:pt idx="328">
                  <c:v>0.10928961748633879</c:v>
                </c:pt>
                <c:pt idx="329">
                  <c:v>0.10899182561307903</c:v>
                </c:pt>
                <c:pt idx="330">
                  <c:v>0.10869565217391307</c:v>
                </c:pt>
                <c:pt idx="331">
                  <c:v>0.1084010840108401</c:v>
                </c:pt>
                <c:pt idx="332">
                  <c:v>0.1081081081081081</c:v>
                </c:pt>
                <c:pt idx="333">
                  <c:v>0.10781671159029649</c:v>
                </c:pt>
                <c:pt idx="334">
                  <c:v>0.10752688172043012</c:v>
                </c:pt>
                <c:pt idx="335">
                  <c:v>0.10723860589812331</c:v>
                </c:pt>
                <c:pt idx="336">
                  <c:v>0.10695187165775399</c:v>
                </c:pt>
                <c:pt idx="337">
                  <c:v>0.10666666666666667</c:v>
                </c:pt>
                <c:pt idx="338">
                  <c:v>0.10638297872340426</c:v>
                </c:pt>
                <c:pt idx="339">
                  <c:v>0.10610079575596816</c:v>
                </c:pt>
                <c:pt idx="340">
                  <c:v>0.10582010582010581</c:v>
                </c:pt>
                <c:pt idx="341">
                  <c:v>0.10554089709762533</c:v>
                </c:pt>
                <c:pt idx="342">
                  <c:v>0.10526315789473684</c:v>
                </c:pt>
                <c:pt idx="343">
                  <c:v>0.10498687664041993</c:v>
                </c:pt>
                <c:pt idx="344">
                  <c:v>0.10471204188481675</c:v>
                </c:pt>
                <c:pt idx="345">
                  <c:v>0.10443864229765012</c:v>
                </c:pt>
                <c:pt idx="346">
                  <c:v>0.10416666666666669</c:v>
                </c:pt>
                <c:pt idx="347">
                  <c:v>0.10389610389610389</c:v>
                </c:pt>
                <c:pt idx="348">
                  <c:v>0.10362694300518134</c:v>
                </c:pt>
                <c:pt idx="349">
                  <c:v>0.10335917312661498</c:v>
                </c:pt>
                <c:pt idx="350">
                  <c:v>0.10309278350515466</c:v>
                </c:pt>
                <c:pt idx="351">
                  <c:v>0.10282776349614398</c:v>
                </c:pt>
                <c:pt idx="352">
                  <c:v>0.10256410256410256</c:v>
                </c:pt>
                <c:pt idx="353">
                  <c:v>0.10230179028132994</c:v>
                </c:pt>
                <c:pt idx="354">
                  <c:v>0.10204081632653061</c:v>
                </c:pt>
                <c:pt idx="355">
                  <c:v>0.10178117048346057</c:v>
                </c:pt>
                <c:pt idx="356">
                  <c:v>0.10152284263959391</c:v>
                </c:pt>
                <c:pt idx="357">
                  <c:v>0.10126582278481011</c:v>
                </c:pt>
                <c:pt idx="358">
                  <c:v>0.10101010101010102</c:v>
                </c:pt>
                <c:pt idx="359">
                  <c:v>0.10075566750629723</c:v>
                </c:pt>
                <c:pt idx="360">
                  <c:v>0.10050251256281406</c:v>
                </c:pt>
                <c:pt idx="361">
                  <c:v>0.10025062656641603</c:v>
                </c:pt>
                <c:pt idx="362">
                  <c:v>0.1</c:v>
                </c:pt>
                <c:pt idx="363">
                  <c:v>9.9750623441396513E-2</c:v>
                </c:pt>
                <c:pt idx="364">
                  <c:v>9.9502487562189046E-2</c:v>
                </c:pt>
                <c:pt idx="365">
                  <c:v>9.9255583126550861E-2</c:v>
                </c:pt>
                <c:pt idx="366">
                  <c:v>9.9009900990099015E-2</c:v>
                </c:pt>
                <c:pt idx="367">
                  <c:v>9.876543209876544E-2</c:v>
                </c:pt>
                <c:pt idx="368">
                  <c:v>9.852216748768472E-2</c:v>
                </c:pt>
                <c:pt idx="369">
                  <c:v>9.8280098280098274E-2</c:v>
                </c:pt>
                <c:pt idx="370">
                  <c:v>9.8039215686274508E-2</c:v>
                </c:pt>
                <c:pt idx="371">
                  <c:v>9.7799511002444994E-2</c:v>
                </c:pt>
                <c:pt idx="372">
                  <c:v>9.7560975609756087E-2</c:v>
                </c:pt>
                <c:pt idx="373">
                  <c:v>9.7323600973236002E-2</c:v>
                </c:pt>
                <c:pt idx="374">
                  <c:v>9.7087378640776711E-2</c:v>
                </c:pt>
                <c:pt idx="375">
                  <c:v>9.6852300242130762E-2</c:v>
                </c:pt>
                <c:pt idx="376">
                  <c:v>9.6618357487922718E-2</c:v>
                </c:pt>
                <c:pt idx="377">
                  <c:v>9.638554216867469E-2</c:v>
                </c:pt>
                <c:pt idx="378">
                  <c:v>9.6153846153846145E-2</c:v>
                </c:pt>
                <c:pt idx="379">
                  <c:v>9.5923261390887304E-2</c:v>
                </c:pt>
                <c:pt idx="380">
                  <c:v>9.5693779904306234E-2</c:v>
                </c:pt>
                <c:pt idx="381">
                  <c:v>9.5465393794749401E-2</c:v>
                </c:pt>
                <c:pt idx="382">
                  <c:v>9.5238095238095233E-2</c:v>
                </c:pt>
                <c:pt idx="383">
                  <c:v>9.5011876484560581E-2</c:v>
                </c:pt>
                <c:pt idx="384">
                  <c:v>9.4786729857819912E-2</c:v>
                </c:pt>
                <c:pt idx="385">
                  <c:v>9.4562647754137114E-2</c:v>
                </c:pt>
                <c:pt idx="386">
                  <c:v>9.4339622641509427E-2</c:v>
                </c:pt>
                <c:pt idx="387">
                  <c:v>9.4117647058823528E-2</c:v>
                </c:pt>
                <c:pt idx="388">
                  <c:v>9.3896713615023483E-2</c:v>
                </c:pt>
                <c:pt idx="389">
                  <c:v>9.3676814988290391E-2</c:v>
                </c:pt>
                <c:pt idx="390">
                  <c:v>9.3457943925233655E-2</c:v>
                </c:pt>
                <c:pt idx="391">
                  <c:v>9.3240093240093247E-2</c:v>
                </c:pt>
                <c:pt idx="392">
                  <c:v>9.3023255813953487E-2</c:v>
                </c:pt>
                <c:pt idx="393">
                  <c:v>9.2807424593967514E-2</c:v>
                </c:pt>
                <c:pt idx="394">
                  <c:v>9.2592592592592587E-2</c:v>
                </c:pt>
                <c:pt idx="395">
                  <c:v>9.237875288683603E-2</c:v>
                </c:pt>
                <c:pt idx="396">
                  <c:v>9.2165898617511524E-2</c:v>
                </c:pt>
                <c:pt idx="397">
                  <c:v>9.1954022988505746E-2</c:v>
                </c:pt>
                <c:pt idx="398">
                  <c:v>9.1743119266055051E-2</c:v>
                </c:pt>
                <c:pt idx="399">
                  <c:v>9.1533180778032033E-2</c:v>
                </c:pt>
                <c:pt idx="400">
                  <c:v>9.1324200913242018E-2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710-4883-9D40-ECE3CB28FFE2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0-4883-9D40-ECE3CB28FFE2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10-4883-9D40-ECE3CB28FFE2}"/>
            </c:ext>
          </c:extLst>
        </c:ser>
        <c:ser>
          <c:idx val="8"/>
          <c:order val="9"/>
          <c:tx>
            <c:strRef>
              <c:f>'Demand-DesignCapacity (X)'!$AF$11:$AG$11</c:f>
              <c:strCache>
                <c:ptCount val="1"/>
                <c:pt idx="0">
                  <c:v>TEC 2007 (Z2)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(X)'!$AF$13:$AF$413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(X)'!$AG$13:$AG$413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0.98043974353120855</c:v>
                </c:pt>
                <c:pt idx="42">
                  <c:v>0.96171980730808126</c:v>
                </c:pt>
                <c:pt idx="43">
                  <c:v>0.94378534330200603</c:v>
                </c:pt>
                <c:pt idx="44">
                  <c:v>0.92658625135586969</c:v>
                </c:pt>
                <c:pt idx="45">
                  <c:v>0.91007667159076433</c:v>
                </c:pt>
                <c:pt idx="46">
                  <c:v>0.8942145409567076</c:v>
                </c:pt>
                <c:pt idx="47">
                  <c:v>0.87896120462659266</c:v>
                </c:pt>
                <c:pt idx="48">
                  <c:v>0.86428107444720692</c:v>
                </c:pt>
                <c:pt idx="49">
                  <c:v>0.85014132790321961</c:v>
                </c:pt>
                <c:pt idx="50">
                  <c:v>0.83651164207301876</c:v>
                </c:pt>
                <c:pt idx="51">
                  <c:v>0.82336395790140016</c:v>
                </c:pt>
                <c:pt idx="52">
                  <c:v>0.81067227081675652</c:v>
                </c:pt>
                <c:pt idx="53">
                  <c:v>0.79841244430615355</c:v>
                </c:pt>
                <c:pt idx="54">
                  <c:v>0.78656204355180326</c:v>
                </c:pt>
                <c:pt idx="55">
                  <c:v>0.77510018664398128</c:v>
                </c:pt>
                <c:pt idx="56">
                  <c:v>0.76400741123219218</c:v>
                </c:pt>
                <c:pt idx="57">
                  <c:v>0.75326555476951362</c:v>
                </c:pt>
                <c:pt idx="58">
                  <c:v>0.74285764675361599</c:v>
                </c:pt>
                <c:pt idx="59">
                  <c:v>0.73276781157938842</c:v>
                </c:pt>
                <c:pt idx="60">
                  <c:v>0.72298118079846585</c:v>
                </c:pt>
                <c:pt idx="61">
                  <c:v>0.71348381373526326</c:v>
                </c:pt>
                <c:pt idx="62">
                  <c:v>0.70426262554147656</c:v>
                </c:pt>
                <c:pt idx="63">
                  <c:v>0.69530532188486971</c:v>
                </c:pt>
                <c:pt idx="64">
                  <c:v>0.68660033956632371</c:v>
                </c:pt>
                <c:pt idx="65">
                  <c:v>0.67813679244398772</c:v>
                </c:pt>
                <c:pt idx="66">
                  <c:v>0.66990442211689061</c:v>
                </c:pt>
                <c:pt idx="67">
                  <c:v>0.66189355288422635</c:v>
                </c:pt>
                <c:pt idx="68">
                  <c:v>0.65409505055210515</c:v>
                </c:pt>
                <c:pt idx="69">
                  <c:v>0.64650028470803855</c:v>
                </c:pt>
                <c:pt idx="70">
                  <c:v>0.63910109412579708</c:v>
                </c:pt>
                <c:pt idx="71">
                  <c:v>0.63188975500040689</c:v>
                </c:pt>
                <c:pt idx="72">
                  <c:v>0.62485895174560824</c:v>
                </c:pt>
                <c:pt idx="73">
                  <c:v>0.61800175011475145</c:v>
                </c:pt>
                <c:pt idx="74">
                  <c:v>0.61131157243132961</c:v>
                </c:pt>
                <c:pt idx="75">
                  <c:v>0.60478217473761442</c:v>
                </c:pt>
                <c:pt idx="76">
                  <c:v>0.59840762568954631</c:v>
                </c:pt>
                <c:pt idx="77">
                  <c:v>0.5921822870434571</c:v>
                </c:pt>
                <c:pt idx="78">
                  <c:v>0.58610079559567219</c:v>
                </c:pt>
                <c:pt idx="79">
                  <c:v>0.58015804644977231</c:v>
                </c:pt>
                <c:pt idx="80">
                  <c:v>0.57434917749851755</c:v>
                </c:pt>
                <c:pt idx="81">
                  <c:v>0.56866955501833705</c:v>
                </c:pt>
                <c:pt idx="82">
                  <c:v>0.56311476028400698</c:v>
                </c:pt>
                <c:pt idx="83">
                  <c:v>0.55768057711983254</c:v>
                </c:pt>
                <c:pt idx="84">
                  <c:v>0.55236298031142927</c:v>
                </c:pt>
                <c:pt idx="85">
                  <c:v>0.54715812480917581</c:v>
                </c:pt>
                <c:pt idx="86">
                  <c:v>0.5420623356606632</c:v>
                </c:pt>
                <c:pt idx="87">
                  <c:v>0.53707209861509875</c:v>
                </c:pt>
                <c:pt idx="88">
                  <c:v>0.53218405134767832</c:v>
                </c:pt>
                <c:pt idx="89">
                  <c:v>0.52739497525650436</c:v>
                </c:pt>
                <c:pt idx="90">
                  <c:v>0.52270178778874399</c:v>
                </c:pt>
                <c:pt idx="91">
                  <c:v>0.51810153525643343</c:v>
                </c:pt>
                <c:pt idx="92">
                  <c:v>0.51359138610569932</c:v>
                </c:pt>
                <c:pt idx="93">
                  <c:v>0.50916862460620438</c:v>
                </c:pt>
                <c:pt idx="94">
                  <c:v>0.50483064493038954</c:v>
                </c:pt>
                <c:pt idx="95">
                  <c:v>0.50057494559457882</c:v>
                </c:pt>
                <c:pt idx="96">
                  <c:v>0.49639912423628818</c:v>
                </c:pt>
                <c:pt idx="97">
                  <c:v>0.49230087270414657</c:v>
                </c:pt>
                <c:pt idx="98">
                  <c:v>0.48827797243871168</c:v>
                </c:pt>
                <c:pt idx="99">
                  <c:v>0.48432829012418344</c:v>
                </c:pt>
                <c:pt idx="100">
                  <c:v>0.48044977359257257</c:v>
                </c:pt>
                <c:pt idx="101">
                  <c:v>0.4766404479633109</c:v>
                </c:pt>
                <c:pt idx="102">
                  <c:v>0.47289841200259314</c:v>
                </c:pt>
                <c:pt idx="103">
                  <c:v>0.46922183468792628</c:v>
                </c:pt>
                <c:pt idx="104">
                  <c:v>0.46560895196445956</c:v>
                </c:pt>
                <c:pt idx="105">
                  <c:v>0.4620580636806601</c:v>
                </c:pt>
                <c:pt idx="106">
                  <c:v>0.45856753069182016</c:v>
                </c:pt>
                <c:pt idx="107">
                  <c:v>0.45513577212071843</c:v>
                </c:pt>
                <c:pt idx="108">
                  <c:v>0.45176126276553136</c:v>
                </c:pt>
                <c:pt idx="109">
                  <c:v>0.44844253064580153</c:v>
                </c:pt>
                <c:pt idx="110">
                  <c:v>0.4451781546779181</c:v>
                </c:pt>
                <c:pt idx="111">
                  <c:v>0.44196676247216948</c:v>
                </c:pt>
                <c:pt idx="112">
                  <c:v>0.43880702824398121</c:v>
                </c:pt>
                <c:pt idx="113">
                  <c:v>0.43569767083245925</c:v>
                </c:pt>
                <c:pt idx="114">
                  <c:v>0.4326374518198346</c:v>
                </c:pt>
                <c:pt idx="115">
                  <c:v>0.42962517374583631</c:v>
                </c:pt>
                <c:pt idx="116">
                  <c:v>0.42665967841142366</c:v>
                </c:pt>
                <c:pt idx="117">
                  <c:v>0.4237398452666794</c:v>
                </c:pt>
                <c:pt idx="118">
                  <c:v>0.42086458987801029</c:v>
                </c:pt>
                <c:pt idx="119">
                  <c:v>0.418032862470119</c:v>
                </c:pt>
                <c:pt idx="120">
                  <c:v>0.41524364653850587</c:v>
                </c:pt>
                <c:pt idx="121">
                  <c:v>0.41249595752853552</c:v>
                </c:pt>
                <c:pt idx="122">
                  <c:v>0.40978884157735385</c:v>
                </c:pt>
                <c:pt idx="123">
                  <c:v>0.40712137431517637</c:v>
                </c:pt>
                <c:pt idx="124">
                  <c:v>0.40449265972269349</c:v>
                </c:pt>
                <c:pt idx="125">
                  <c:v>0.40190182904153282</c:v>
                </c:pt>
                <c:pt idx="126">
                  <c:v>0.39934803973491689</c:v>
                </c:pt>
                <c:pt idx="127">
                  <c:v>0.39683047449582248</c:v>
                </c:pt>
                <c:pt idx="128">
                  <c:v>0.39434834030012084</c:v>
                </c:pt>
                <c:pt idx="129">
                  <c:v>0.39190086750232039</c:v>
                </c:pt>
                <c:pt idx="130">
                  <c:v>0.38948730897168726</c:v>
                </c:pt>
                <c:pt idx="131">
                  <c:v>0.38710693926664086</c:v>
                </c:pt>
                <c:pt idx="132">
                  <c:v>0.38475905384545578</c:v>
                </c:pt>
                <c:pt idx="133">
                  <c:v>0.38244296831140945</c:v>
                </c:pt>
                <c:pt idx="134">
                  <c:v>0.38015801769062679</c:v>
                </c:pt>
                <c:pt idx="135">
                  <c:v>0.37790355574097512</c:v>
                </c:pt>
                <c:pt idx="136">
                  <c:v>0.37567895429045284</c:v>
                </c:pt>
                <c:pt idx="137">
                  <c:v>0.37348360260361074</c:v>
                </c:pt>
                <c:pt idx="138">
                  <c:v>0.37131690677461926</c:v>
                </c:pt>
                <c:pt idx="139">
                  <c:v>0.36917828914568102</c:v>
                </c:pt>
                <c:pt idx="140">
                  <c:v>0.36706718774955416</c:v>
                </c:pt>
                <c:pt idx="141">
                  <c:v>0.36498305577502399</c:v>
                </c:pt>
                <c:pt idx="142">
                  <c:v>0.36292536105422341</c:v>
                </c:pt>
                <c:pt idx="143">
                  <c:v>0.36089358557076112</c:v>
                </c:pt>
                <c:pt idx="144">
                  <c:v>0.358887224987676</c:v>
                </c:pt>
                <c:pt idx="145">
                  <c:v>0.35690578819428592</c:v>
                </c:pt>
                <c:pt idx="146">
                  <c:v>0.35494879687105185</c:v>
                </c:pt>
                <c:pt idx="147">
                  <c:v>0.35301578507162046</c:v>
                </c:pt>
                <c:pt idx="148">
                  <c:v>0.35110629882125954</c:v>
                </c:pt>
                <c:pt idx="149">
                  <c:v>0.34921989573093365</c:v>
                </c:pt>
                <c:pt idx="150">
                  <c:v>0.34735614462631359</c:v>
                </c:pt>
                <c:pt idx="151">
                  <c:v>0.34551462519104359</c:v>
                </c:pt>
                <c:pt idx="152">
                  <c:v>0.34369492762363163</c:v>
                </c:pt>
                <c:pt idx="153">
                  <c:v>0.34189665230735417</c:v>
                </c:pt>
                <c:pt idx="154">
                  <c:v>0.34011940949260056</c:v>
                </c:pt>
                <c:pt idx="155">
                  <c:v>0.33836281899111298</c:v>
                </c:pt>
                <c:pt idx="156">
                  <c:v>0.33662650988160103</c:v>
                </c:pt>
                <c:pt idx="157">
                  <c:v>0.33491012022623834</c:v>
                </c:pt>
                <c:pt idx="158">
                  <c:v>0.3332132967975735</c:v>
                </c:pt>
                <c:pt idx="159">
                  <c:v>0.3315356948154089</c:v>
                </c:pt>
                <c:pt idx="160">
                  <c:v>0.32987697769322361</c:v>
                </c:pt>
                <c:pt idx="161">
                  <c:v>0.32823681679373706</c:v>
                </c:pt>
                <c:pt idx="162">
                  <c:v>0.32661489119322984</c:v>
                </c:pt>
                <c:pt idx="163">
                  <c:v>0.32501088745425522</c:v>
                </c:pt>
                <c:pt idx="164">
                  <c:v>0.32342449940639428</c:v>
                </c:pt>
                <c:pt idx="165">
                  <c:v>0.32185542793472321</c:v>
                </c:pt>
                <c:pt idx="166">
                  <c:v>0.32030338077567438</c:v>
                </c:pt>
                <c:pt idx="167">
                  <c:v>0.31876807231999282</c:v>
                </c:pt>
                <c:pt idx="168">
                  <c:v>0.31724922342249917</c:v>
                </c:pt>
                <c:pt idx="169">
                  <c:v>0.3157465612183854</c:v>
                </c:pt>
                <c:pt idx="170">
                  <c:v>0.31425981894578126</c:v>
                </c:pt>
                <c:pt idx="171">
                  <c:v>0.3127887357743433</c:v>
                </c:pt>
                <c:pt idx="172">
                  <c:v>0.31133305663962713</c:v>
                </c:pt>
                <c:pt idx="173">
                  <c:v>0.30989253208301543</c:v>
                </c:pt>
                <c:pt idx="174">
                  <c:v>0.30846691809698473</c:v>
                </c:pt>
                <c:pt idx="175">
                  <c:v>0.30705597597550449</c:v>
                </c:pt>
                <c:pt idx="176">
                  <c:v>0.30565947216936795</c:v>
                </c:pt>
                <c:pt idx="177">
                  <c:v>0.30427717814626587</c:v>
                </c:pt>
                <c:pt idx="178">
                  <c:v>0.30290887025542418</c:v>
                </c:pt>
                <c:pt idx="179">
                  <c:v>0.30155432959662809</c:v>
                </c:pt>
                <c:pt idx="180">
                  <c:v>0.30021334189346965</c:v>
                </c:pt>
                <c:pt idx="181">
                  <c:v>0.29888569737065984</c:v>
                </c:pt>
                <c:pt idx="182">
                  <c:v>0.29757119063525167</c:v>
                </c:pt>
                <c:pt idx="183">
                  <c:v>0.2962696205616307</c:v>
                </c:pt>
                <c:pt idx="184">
                  <c:v>0.2949807901801319</c:v>
                </c:pt>
                <c:pt idx="185">
                  <c:v>0.29370450656915176</c:v>
                </c:pt>
                <c:pt idx="186">
                  <c:v>0.2924405807506249</c:v>
                </c:pt>
                <c:pt idx="187">
                  <c:v>0.2911888275887457</c:v>
                </c:pt>
                <c:pt idx="188">
                  <c:v>0.28994906569181539</c:v>
                </c:pt>
                <c:pt idx="189">
                  <c:v>0.2887211173171027</c:v>
                </c:pt>
                <c:pt idx="190">
                  <c:v>0.28750480827861147</c:v>
                </c:pt>
                <c:pt idx="191">
                  <c:v>0.28629996785764844</c:v>
                </c:pt>
                <c:pt idx="192">
                  <c:v>0.28510642871609648</c:v>
                </c:pt>
                <c:pt idx="193">
                  <c:v>0.28392402681229362</c:v>
                </c:pt>
                <c:pt idx="194">
                  <c:v>0.28275260131942886</c:v>
                </c:pt>
                <c:pt idx="195">
                  <c:v>0.28159199454636735</c:v>
                </c:pt>
                <c:pt idx="196">
                  <c:v>0.28044205186081778</c:v>
                </c:pt>
                <c:pt idx="197">
                  <c:v>0.27930262161476543</c:v>
                </c:pt>
                <c:pt idx="198">
                  <c:v>0.27817355507208813</c:v>
                </c:pt>
                <c:pt idx="199">
                  <c:v>0.277054706338285</c:v>
                </c:pt>
                <c:pt idx="200">
                  <c:v>0.27594593229224301</c:v>
                </c:pt>
                <c:pt idx="201">
                  <c:v>0.27484709251997341</c:v>
                </c:pt>
                <c:pt idx="202">
                  <c:v>0.27375804925025254</c:v>
                </c:pt>
                <c:pt idx="203">
                  <c:v>0.2726786672921015</c:v>
                </c:pt>
                <c:pt idx="204">
                  <c:v>0.27160881397404446</c:v>
                </c:pt>
                <c:pt idx="205">
                  <c:v>0.2705483590850869</c:v>
                </c:pt>
                <c:pt idx="206">
                  <c:v>0.2694971748173558</c:v>
                </c:pt>
                <c:pt idx="207">
                  <c:v>0.26845513571034801</c:v>
                </c:pt>
                <c:pt idx="208">
                  <c:v>0.26742211859673404</c:v>
                </c:pt>
                <c:pt idx="209">
                  <c:v>0.26639800254966656</c:v>
                </c:pt>
                <c:pt idx="210">
                  <c:v>0.26538266883154471</c:v>
                </c:pt>
                <c:pt idx="211">
                  <c:v>0.26437600084418794</c:v>
                </c:pt>
                <c:pt idx="212">
                  <c:v>0.2633778840803731</c:v>
                </c:pt>
                <c:pt idx="213">
                  <c:v>0.26238820607669189</c:v>
                </c:pt>
                <c:pt idx="214">
                  <c:v>0.26140685636768729</c:v>
                </c:pt>
                <c:pt idx="215">
                  <c:v>0.26043372644122659</c:v>
                </c:pt>
                <c:pt idx="216">
                  <c:v>0.25946870969507452</c:v>
                </c:pt>
                <c:pt idx="217">
                  <c:v>0.25851170139462698</c:v>
                </c:pt>
                <c:pt idx="218">
                  <c:v>0.25756259863176983</c:v>
                </c:pt>
                <c:pt idx="219">
                  <c:v>0.25662130028482782</c:v>
                </c:pt>
                <c:pt idx="220">
                  <c:v>0.25568770697957</c:v>
                </c:pt>
                <c:pt idx="221">
                  <c:v>0.25476172105123918</c:v>
                </c:pt>
                <c:pt idx="222">
                  <c:v>0.25384324650757312</c:v>
                </c:pt>
                <c:pt idx="223">
                  <c:v>0.25293218899278891</c:v>
                </c:pt>
                <c:pt idx="224">
                  <c:v>0.25202845575249927</c:v>
                </c:pt>
                <c:pt idx="225">
                  <c:v>0.25113195559953477</c:v>
                </c:pt>
                <c:pt idx="226">
                  <c:v>0.25024259888064276</c:v>
                </c:pt>
                <c:pt idx="227">
                  <c:v>0.2493602974440374</c:v>
                </c:pt>
                <c:pt idx="228">
                  <c:v>0.24848496460777644</c:v>
                </c:pt>
                <c:pt idx="229">
                  <c:v>0.24761651512893867</c:v>
                </c:pt>
                <c:pt idx="230">
                  <c:v>0.24675486517357875</c:v>
                </c:pt>
                <c:pt idx="231">
                  <c:v>0.24589993228743723</c:v>
                </c:pt>
                <c:pt idx="232">
                  <c:v>0.24505163536738311</c:v>
                </c:pt>
                <c:pt idx="233">
                  <c:v>0.24420989463356718</c:v>
                </c:pt>
                <c:pt idx="234">
                  <c:v>0.24337463160226636</c:v>
                </c:pt>
                <c:pt idx="235">
                  <c:v>0.24254576905939801</c:v>
                </c:pt>
                <c:pt idx="236">
                  <c:v>0.24172323103468607</c:v>
                </c:pt>
                <c:pt idx="237">
                  <c:v>0.24090694277645924</c:v>
                </c:pt>
                <c:pt idx="238">
                  <c:v>0.24009683072706364</c:v>
                </c:pt>
                <c:pt idx="239">
                  <c:v>0.23929282249887254</c:v>
                </c:pt>
                <c:pt idx="240">
                  <c:v>0.23849484685087591</c:v>
                </c:pt>
                <c:pt idx="241">
                  <c:v>0.23770283366583389</c:v>
                </c:pt>
                <c:pt idx="242">
                  <c:v>0.23691671392797781</c:v>
                </c:pt>
                <c:pt idx="243">
                  <c:v>0.23613641970124372</c:v>
                </c:pt>
                <c:pt idx="244">
                  <c:v>0.2353618841080235</c:v>
                </c:pt>
                <c:pt idx="245">
                  <c:v>0.23459304130841932</c:v>
                </c:pt>
                <c:pt idx="246">
                  <c:v>0.23382982647998762</c:v>
                </c:pt>
                <c:pt idx="247">
                  <c:v>0.23307217579795811</c:v>
                </c:pt>
                <c:pt idx="248">
                  <c:v>0.2323200264159167</c:v>
                </c:pt>
                <c:pt idx="249">
                  <c:v>0.23157331644693757</c:v>
                </c:pt>
                <c:pt idx="250">
                  <c:v>0.23083198494515411</c:v>
                </c:pt>
                <c:pt idx="251">
                  <c:v>0.23009597188775494</c:v>
                </c:pt>
                <c:pt idx="252">
                  <c:v>0.22936521815739477</c:v>
                </c:pt>
                <c:pt idx="253">
                  <c:v>0.22863966552500942</c:v>
                </c:pt>
                <c:pt idx="254">
                  <c:v>0.22791925663302204</c:v>
                </c:pt>
                <c:pt idx="255">
                  <c:v>0.22720393497893296</c:v>
                </c:pt>
                <c:pt idx="256">
                  <c:v>0.22649364489927987</c:v>
                </c:pt>
                <c:pt idx="257">
                  <c:v>0.22578833155396155</c:v>
                </c:pt>
                <c:pt idx="258">
                  <c:v>0.22508794091091322</c:v>
                </c:pt>
                <c:pt idx="259">
                  <c:v>0.22439241973112597</c:v>
                </c:pt>
                <c:pt idx="260">
                  <c:v>0.22370171555399959</c:v>
                </c:pt>
                <c:pt idx="261">
                  <c:v>0.22301577668302161</c:v>
                </c:pt>
                <c:pt idx="262">
                  <c:v>0.22233455217176373</c:v>
                </c:pt>
                <c:pt idx="263">
                  <c:v>0.22165799181018653</c:v>
                </c:pt>
                <c:pt idx="264">
                  <c:v>0.22098604611124537</c:v>
                </c:pt>
                <c:pt idx="265">
                  <c:v>0.22031866629779007</c:v>
                </c:pt>
                <c:pt idx="266">
                  <c:v>0.2196558042897496</c:v>
                </c:pt>
                <c:pt idx="267">
                  <c:v>0.21899741269159587</c:v>
                </c:pt>
                <c:pt idx="268">
                  <c:v>0.21834344478007839</c:v>
                </c:pt>
                <c:pt idx="269">
                  <c:v>0.21769385449222398</c:v>
                </c:pt>
                <c:pt idx="270">
                  <c:v>0.21704859641359417</c:v>
                </c:pt>
                <c:pt idx="271">
                  <c:v>0.2164076257667937</c:v>
                </c:pt>
                <c:pt idx="272">
                  <c:v>0.21577089840022473</c:v>
                </c:pt>
                <c:pt idx="273">
                  <c:v>0.21513837077707965</c:v>
                </c:pt>
                <c:pt idx="274">
                  <c:v>0.21450999996456696</c:v>
                </c:pt>
                <c:pt idx="275">
                  <c:v>0.21388574362336496</c:v>
                </c:pt>
                <c:pt idx="276">
                  <c:v>0.21326555999729627</c:v>
                </c:pt>
                <c:pt idx="277">
                  <c:v>0.21264940790321957</c:v>
                </c:pt>
                <c:pt idx="278">
                  <c:v>0.21203724672113175</c:v>
                </c:pt>
                <c:pt idx="279">
                  <c:v>0.21142903638447585</c:v>
                </c:pt>
                <c:pt idx="280">
                  <c:v>0.21082473737065033</c:v>
                </c:pt>
                <c:pt idx="281">
                  <c:v>0.21022431069171357</c:v>
                </c:pt>
                <c:pt idx="282">
                  <c:v>0.20962771788528056</c:v>
                </c:pt>
                <c:pt idx="283">
                  <c:v>0.20903492100560525</c:v>
                </c:pt>
                <c:pt idx="284">
                  <c:v>0.2084458826148457</c:v>
                </c:pt>
                <c:pt idx="285">
                  <c:v>0.20786056577450696</c:v>
                </c:pt>
                <c:pt idx="286">
                  <c:v>0.20727893403705752</c:v>
                </c:pt>
                <c:pt idx="287">
                  <c:v>0.20670095143771472</c:v>
                </c:pt>
                <c:pt idx="288">
                  <c:v>0.20612658248639706</c:v>
                </c:pt>
                <c:pt idx="289">
                  <c:v>0.20555579215983621</c:v>
                </c:pt>
                <c:pt idx="290">
                  <c:v>0.20498854589384827</c:v>
                </c:pt>
                <c:pt idx="291">
                  <c:v>0.20442480957575856</c:v>
                </c:pt>
                <c:pt idx="292">
                  <c:v>0.203864549536977</c:v>
                </c:pt>
                <c:pt idx="293">
                  <c:v>0.2033077325457204</c:v>
                </c:pt>
                <c:pt idx="294">
                  <c:v>0.20275432579987865</c:v>
                </c:pt>
                <c:pt idx="295">
                  <c:v>0.2022042969200209</c:v>
                </c:pt>
                <c:pt idx="296">
                  <c:v>0.20165761394253912</c:v>
                </c:pt>
                <c:pt idx="297">
                  <c:v>0.20111424531292521</c:v>
                </c:pt>
                <c:pt idx="298">
                  <c:v>0.20057415987917981</c:v>
                </c:pt>
                <c:pt idx="299">
                  <c:v>0.20003732688534762</c:v>
                </c:pt>
                <c:pt idx="300">
                  <c:v>0.19950371596517935</c:v>
                </c:pt>
                <c:pt idx="301">
                  <c:v>0.19897329713591444</c:v>
                </c:pt>
                <c:pt idx="302">
                  <c:v>0.19844604079218442</c:v>
                </c:pt>
                <c:pt idx="303">
                  <c:v>0.1979219177000322</c:v>
                </c:pt>
                <c:pt idx="304">
                  <c:v>0.19740089899104532</c:v>
                </c:pt>
                <c:pt idx="305">
                  <c:v>0.19688295615660223</c:v>
                </c:pt>
                <c:pt idx="306">
                  <c:v>0.19636806104222548</c:v>
                </c:pt>
                <c:pt idx="307">
                  <c:v>0.19585618584204362</c:v>
                </c:pt>
                <c:pt idx="308">
                  <c:v>0.19534730309335657</c:v>
                </c:pt>
                <c:pt idx="309">
                  <c:v>0.19484138567130246</c:v>
                </c:pt>
                <c:pt idx="310">
                  <c:v>0.19433840678362557</c:v>
                </c:pt>
                <c:pt idx="311">
                  <c:v>0.19383833996554078</c:v>
                </c:pt>
                <c:pt idx="312">
                  <c:v>0.19334115907469418</c:v>
                </c:pt>
                <c:pt idx="313">
                  <c:v>0.19284683828621677</c:v>
                </c:pt>
                <c:pt idx="314">
                  <c:v>0.19235535208786955</c:v>
                </c:pt>
                <c:pt idx="315">
                  <c:v>0.19186667527527845</c:v>
                </c:pt>
                <c:pt idx="316">
                  <c:v>0.19138078294725572</c:v>
                </c:pt>
                <c:pt idx="317">
                  <c:v>0.19089765050120852</c:v>
                </c:pt>
                <c:pt idx="318">
                  <c:v>0.19041725362862952</c:v>
                </c:pt>
                <c:pt idx="319">
                  <c:v>0.18993956831067149</c:v>
                </c:pt>
                <c:pt idx="320">
                  <c:v>0.18946457081379975</c:v>
                </c:pt>
                <c:pt idx="321">
                  <c:v>0.18899223768552545</c:v>
                </c:pt>
                <c:pt idx="322">
                  <c:v>0.18852254575021449</c:v>
                </c:pt>
                <c:pt idx="323">
                  <c:v>0.18805547210497164</c:v>
                </c:pt>
                <c:pt idx="324">
                  <c:v>0.18759099411559929</c:v>
                </c:pt>
                <c:pt idx="325">
                  <c:v>0.18712908941262746</c:v>
                </c:pt>
                <c:pt idx="326">
                  <c:v>0.18666973588741473</c:v>
                </c:pt>
                <c:pt idx="327">
                  <c:v>0.18621291168831824</c:v>
                </c:pt>
                <c:pt idx="328">
                  <c:v>0.1857585952169323</c:v>
                </c:pt>
                <c:pt idx="329">
                  <c:v>0.18530676512439173</c:v>
                </c:pt>
                <c:pt idx="330">
                  <c:v>0.18485740030774167</c:v>
                </c:pt>
                <c:pt idx="331">
                  <c:v>0.18441047990637</c:v>
                </c:pt>
                <c:pt idx="332">
                  <c:v>0.18396598329850311</c:v>
                </c:pt>
                <c:pt idx="333">
                  <c:v>0.18352389009776127</c:v>
                </c:pt>
                <c:pt idx="334">
                  <c:v>0.18308418014977579</c:v>
                </c:pt>
                <c:pt idx="335">
                  <c:v>0.18264683352886288</c:v>
                </c:pt>
                <c:pt idx="336">
                  <c:v>0.18221183053475579</c:v>
                </c:pt>
                <c:pt idx="337">
                  <c:v>0.18177915168939382</c:v>
                </c:pt>
                <c:pt idx="338">
                  <c:v>0.1813487777337649</c:v>
                </c:pt>
                <c:pt idx="339">
                  <c:v>0.18092068962480387</c:v>
                </c:pt>
                <c:pt idx="340">
                  <c:v>0.18049486853234245</c:v>
                </c:pt>
                <c:pt idx="341">
                  <c:v>0.1800712958361117</c:v>
                </c:pt>
                <c:pt idx="342">
                  <c:v>0.17964995312279519</c:v>
                </c:pt>
                <c:pt idx="343">
                  <c:v>0.17923082218313213</c:v>
                </c:pt>
                <c:pt idx="344">
                  <c:v>0.17881388500906925</c:v>
                </c:pt>
                <c:pt idx="345">
                  <c:v>0.17839912379096015</c:v>
                </c:pt>
                <c:pt idx="346">
                  <c:v>0.17798652091481279</c:v>
                </c:pt>
                <c:pt idx="347">
                  <c:v>0.17757605895958159</c:v>
                </c:pt>
                <c:pt idx="348">
                  <c:v>0.17716772069450573</c:v>
                </c:pt>
                <c:pt idx="349">
                  <c:v>0.176761489076491</c:v>
                </c:pt>
                <c:pt idx="350">
                  <c:v>0.17635734724753555</c:v>
                </c:pt>
                <c:pt idx="351">
                  <c:v>0.17595527853219817</c:v>
                </c:pt>
                <c:pt idx="352">
                  <c:v>0.17555526643510747</c:v>
                </c:pt>
                <c:pt idx="353">
                  <c:v>0.1751572946385134</c:v>
                </c:pt>
                <c:pt idx="354">
                  <c:v>0.17476134699987769</c:v>
                </c:pt>
                <c:pt idx="355">
                  <c:v>0.17436740754950431</c:v>
                </c:pt>
                <c:pt idx="356">
                  <c:v>0.17397546048820803</c:v>
                </c:pt>
                <c:pt idx="357">
                  <c:v>0.17358549018502181</c:v>
                </c:pt>
                <c:pt idx="358">
                  <c:v>0.17319748117494016</c:v>
                </c:pt>
                <c:pt idx="359">
                  <c:v>0.17281141815669976</c:v>
                </c:pt>
                <c:pt idx="360">
                  <c:v>0.17242728599059554</c:v>
                </c:pt>
                <c:pt idx="361">
                  <c:v>0.17204506969633204</c:v>
                </c:pt>
                <c:pt idx="362">
                  <c:v>0.17166475445090931</c:v>
                </c:pt>
                <c:pt idx="363">
                  <c:v>0.17128632558654169</c:v>
                </c:pt>
                <c:pt idx="364">
                  <c:v>0.1709097685886114</c:v>
                </c:pt>
                <c:pt idx="365">
                  <c:v>0.17053506909365287</c:v>
                </c:pt>
                <c:pt idx="366">
                  <c:v>0.17016221288737043</c:v>
                </c:pt>
                <c:pt idx="367">
                  <c:v>0.16979118590268671</c:v>
                </c:pt>
                <c:pt idx="368">
                  <c:v>0.16942197421782157</c:v>
                </c:pt>
                <c:pt idx="369">
                  <c:v>0.16905456405440178</c:v>
                </c:pt>
                <c:pt idx="370">
                  <c:v>0.16868894177560026</c:v>
                </c:pt>
                <c:pt idx="371">
                  <c:v>0.16832509388430378</c:v>
                </c:pt>
                <c:pt idx="372">
                  <c:v>0.16796300702131017</c:v>
                </c:pt>
                <c:pt idx="373">
                  <c:v>0.167602667963553</c:v>
                </c:pt>
                <c:pt idx="374">
                  <c:v>0.16724406362235369</c:v>
                </c:pt>
                <c:pt idx="375">
                  <c:v>0.16688718104170122</c:v>
                </c:pt>
                <c:pt idx="376">
                  <c:v>0.16653200739655777</c:v>
                </c:pt>
                <c:pt idx="377">
                  <c:v>0.16617852999119084</c:v>
                </c:pt>
                <c:pt idx="378">
                  <c:v>0.16582673625753097</c:v>
                </c:pt>
                <c:pt idx="379">
                  <c:v>0.16547661375355407</c:v>
                </c:pt>
                <c:pt idx="380">
                  <c:v>0.16512815016168947</c:v>
                </c:pt>
                <c:pt idx="381">
                  <c:v>0.16478133328725086</c:v>
                </c:pt>
                <c:pt idx="382">
                  <c:v>0.16443615105689241</c:v>
                </c:pt>
                <c:pt idx="383">
                  <c:v>0.16409259151708733</c:v>
                </c:pt>
                <c:pt idx="384">
                  <c:v>0.16375064283262974</c:v>
                </c:pt>
                <c:pt idx="385">
                  <c:v>0.16341029328515935</c:v>
                </c:pt>
                <c:pt idx="386">
                  <c:v>0.1630715312717079</c:v>
                </c:pt>
                <c:pt idx="387">
                  <c:v>0.16273434530326736</c:v>
                </c:pt>
                <c:pt idx="388">
                  <c:v>0.16239872400338023</c:v>
                </c:pt>
                <c:pt idx="389">
                  <c:v>0.16206465610675008</c:v>
                </c:pt>
                <c:pt idx="390">
                  <c:v>0.16173213045787316</c:v>
                </c:pt>
                <c:pt idx="391">
                  <c:v>0.16140113600968986</c:v>
                </c:pt>
                <c:pt idx="392">
                  <c:v>0.16107166182225729</c:v>
                </c:pt>
                <c:pt idx="393">
                  <c:v>0.16074369706143987</c:v>
                </c:pt>
                <c:pt idx="394">
                  <c:v>0.1604172309976202</c:v>
                </c:pt>
                <c:pt idx="395">
                  <c:v>0.16009225300442878</c:v>
                </c:pt>
                <c:pt idx="396">
                  <c:v>0.15976875255749234</c:v>
                </c:pt>
                <c:pt idx="397">
                  <c:v>0.15944671923319986</c:v>
                </c:pt>
                <c:pt idx="398">
                  <c:v>0.15912614270748729</c:v>
                </c:pt>
                <c:pt idx="399">
                  <c:v>0.15880701275463985</c:v>
                </c:pt>
                <c:pt idx="400">
                  <c:v>0.1584893192461114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E1-4CF8-8682-9F32EDBD5C2F}"/>
            </c:ext>
          </c:extLst>
        </c:ser>
        <c:ser>
          <c:idx val="9"/>
          <c:order val="10"/>
          <c:tx>
            <c:strRef>
              <c:f>'Demand-DesignCapacity (X)'!$AJ$11:$AK$11</c:f>
              <c:strCache>
                <c:ptCount val="1"/>
                <c:pt idx="0">
                  <c:v>TEC 2007 (Z3)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(X)'!$AJ$13:$AJ$413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(X)'!$AK$13:$AK$413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0.98686360403916229</c:v>
                </c:pt>
                <c:pt idx="62">
                  <c:v>0.97410920815903335</c:v>
                </c:pt>
                <c:pt idx="63">
                  <c:v>0.96171980730808115</c:v>
                </c:pt>
                <c:pt idx="64">
                  <c:v>0.94967940771022163</c:v>
                </c:pt>
                <c:pt idx="65">
                  <c:v>0.93797295206916531</c:v>
                </c:pt>
                <c:pt idx="66">
                  <c:v>0.92658625135586969</c:v>
                </c:pt>
                <c:pt idx="67">
                  <c:v>0.91550592250994167</c:v>
                </c:pt>
                <c:pt idx="68">
                  <c:v>0.90471933146270522</c:v>
                </c:pt>
                <c:pt idx="69">
                  <c:v>0.8942145409567076</c:v>
                </c:pt>
                <c:pt idx="70">
                  <c:v>0.88398026269503882</c:v>
                </c:pt>
                <c:pt idx="71">
                  <c:v>0.87400581340518879</c:v>
                </c:pt>
                <c:pt idx="72">
                  <c:v>0.86428107444720692</c:v>
                </c:pt>
                <c:pt idx="73">
                  <c:v>0.85479645463554899</c:v>
                </c:pt>
                <c:pt idx="74">
                  <c:v>0.84554285597889633</c:v>
                </c:pt>
                <c:pt idx="75">
                  <c:v>0.83651164207301854</c:v>
                </c:pt>
                <c:pt idx="76">
                  <c:v>0.8276946089089906</c:v>
                </c:pt>
                <c:pt idx="77">
                  <c:v>0.81908395788317268</c:v>
                </c:pt>
                <c:pt idx="78">
                  <c:v>0.81067227081675641</c:v>
                </c:pt>
                <c:pt idx="79">
                  <c:v>0.80245248681167825</c:v>
                </c:pt>
                <c:pt idx="80">
                  <c:v>0.79441788078660913</c:v>
                </c:pt>
                <c:pt idx="81">
                  <c:v>0.78656204355180326</c:v>
                </c:pt>
                <c:pt idx="82">
                  <c:v>0.7788788632950292</c:v>
                </c:pt>
                <c:pt idx="83">
                  <c:v>0.77136250836284015</c:v>
                </c:pt>
                <c:pt idx="84">
                  <c:v>0.76400741123219218</c:v>
                </c:pt>
                <c:pt idx="85">
                  <c:v>0.75680825357707127</c:v>
                </c:pt>
                <c:pt idx="86">
                  <c:v>0.74975995234344195</c:v>
                </c:pt>
                <c:pt idx="87">
                  <c:v>0.74285764675361587</c:v>
                </c:pt>
                <c:pt idx="88">
                  <c:v>0.73609668616813828</c:v>
                </c:pt>
                <c:pt idx="89">
                  <c:v>0.72947261873959901</c:v>
                </c:pt>
                <c:pt idx="90">
                  <c:v>0.72298118079846574</c:v>
                </c:pt>
                <c:pt idx="91">
                  <c:v>0.71661828691618001</c:v>
                </c:pt>
                <c:pt idx="92">
                  <c:v>0.71038002059539807</c:v>
                </c:pt>
                <c:pt idx="93">
                  <c:v>0.70426262554147634</c:v>
                </c:pt>
                <c:pt idx="94">
                  <c:v>0.69826249747310287</c:v>
                </c:pt>
                <c:pt idx="95">
                  <c:v>0.69237617643344462</c:v>
                </c:pt>
                <c:pt idx="96">
                  <c:v>0.68660033956632371</c:v>
                </c:pt>
                <c:pt idx="97">
                  <c:v>0.68093179432477868</c:v>
                </c:pt>
                <c:pt idx="98">
                  <c:v>0.67536747208198955</c:v>
                </c:pt>
                <c:pt idx="99">
                  <c:v>0.66990442211689061</c:v>
                </c:pt>
                <c:pt idx="100">
                  <c:v>0.66453980594897388</c:v>
                </c:pt>
                <c:pt idx="101">
                  <c:v>0.65927089199874578</c:v>
                </c:pt>
                <c:pt idx="102">
                  <c:v>0.65409505055210515</c:v>
                </c:pt>
                <c:pt idx="103">
                  <c:v>0.64900974900856234</c:v>
                </c:pt>
                <c:pt idx="104">
                  <c:v>0.64401254739471581</c:v>
                </c:pt>
                <c:pt idx="105">
                  <c:v>0.63910109412579696</c:v>
                </c:pt>
                <c:pt idx="106">
                  <c:v>0.63427312199935104</c:v>
                </c:pt>
                <c:pt idx="107">
                  <c:v>0.6295264444062888</c:v>
                </c:pt>
                <c:pt idx="108">
                  <c:v>0.62485895174560824</c:v>
                </c:pt>
                <c:pt idx="109">
                  <c:v>0.62026860803007111</c:v>
                </c:pt>
                <c:pt idx="110">
                  <c:v>0.61575344767101692</c:v>
                </c:pt>
                <c:pt idx="111">
                  <c:v>0.61131157243132961</c:v>
                </c:pt>
                <c:pt idx="112">
                  <c:v>0.6069411485363414</c:v>
                </c:pt>
                <c:pt idx="113">
                  <c:v>0.60264040393315832</c:v>
                </c:pt>
                <c:pt idx="114">
                  <c:v>0.59840762568954631</c:v>
                </c:pt>
                <c:pt idx="115">
                  <c:v>0.59424115752412121</c:v>
                </c:pt>
                <c:pt idx="116">
                  <c:v>0.59013939746013511</c:v>
                </c:pt>
                <c:pt idx="117">
                  <c:v>0.58610079559567219</c:v>
                </c:pt>
                <c:pt idx="118">
                  <c:v>0.58212385198353889</c:v>
                </c:pt>
                <c:pt idx="119">
                  <c:v>0.57820711461457452</c:v>
                </c:pt>
                <c:pt idx="120">
                  <c:v>0.57434917749851755</c:v>
                </c:pt>
                <c:pt idx="121">
                  <c:v>0.57054867883694016</c:v>
                </c:pt>
                <c:pt idx="122">
                  <c:v>0.56680429928311549</c:v>
                </c:pt>
                <c:pt idx="123">
                  <c:v>0.56311476028400698</c:v>
                </c:pt>
                <c:pt idx="124">
                  <c:v>0.55947882249987291</c:v>
                </c:pt>
                <c:pt idx="125">
                  <c:v>0.55589528429726132</c:v>
                </c:pt>
                <c:pt idx="126">
                  <c:v>0.55236298031142916</c:v>
                </c:pt>
                <c:pt idx="127">
                  <c:v>0.54888078007446883</c:v>
                </c:pt>
                <c:pt idx="128">
                  <c:v>0.54544758670564508</c:v>
                </c:pt>
                <c:pt idx="129">
                  <c:v>0.54206233566066298</c:v>
                </c:pt>
                <c:pt idx="130">
                  <c:v>0.53872399353678135</c:v>
                </c:pt>
                <c:pt idx="131">
                  <c:v>0.5354315569308693</c:v>
                </c:pt>
                <c:pt idx="132">
                  <c:v>0.53218405134767832</c:v>
                </c:pt>
                <c:pt idx="133">
                  <c:v>0.52898053015575941</c:v>
                </c:pt>
                <c:pt idx="134">
                  <c:v>0.52582007358860638</c:v>
                </c:pt>
                <c:pt idx="135">
                  <c:v>0.52270178778874377</c:v>
                </c:pt>
                <c:pt idx="136">
                  <c:v>0.51962480389261334</c:v>
                </c:pt>
                <c:pt idx="137">
                  <c:v>0.51658827715423061</c:v>
                </c:pt>
                <c:pt idx="138">
                  <c:v>0.51359138610569932</c:v>
                </c:pt>
                <c:pt idx="139">
                  <c:v>0.51063333175278192</c:v>
                </c:pt>
                <c:pt idx="140">
                  <c:v>0.50771333680381892</c:v>
                </c:pt>
                <c:pt idx="141">
                  <c:v>0.50483064493038943</c:v>
                </c:pt>
                <c:pt idx="142">
                  <c:v>0.50198452005819283</c:v>
                </c:pt>
                <c:pt idx="143">
                  <c:v>0.49917424568671004</c:v>
                </c:pt>
                <c:pt idx="144">
                  <c:v>0.49639912423628818</c:v>
                </c:pt>
                <c:pt idx="145">
                  <c:v>0.4936584764213594</c:v>
                </c:pt>
                <c:pt idx="146">
                  <c:v>0.49095164064857644</c:v>
                </c:pt>
                <c:pt idx="147">
                  <c:v>0.48827797243871168</c:v>
                </c:pt>
                <c:pt idx="148">
                  <c:v>0.48563684387122646</c:v>
                </c:pt>
                <c:pt idx="149">
                  <c:v>0.48302764305047702</c:v>
                </c:pt>
                <c:pt idx="150">
                  <c:v>0.48044977359257246</c:v>
                </c:pt>
                <c:pt idx="151">
                  <c:v>0.4779026541319577</c:v>
                </c:pt>
                <c:pt idx="152">
                  <c:v>0.47538571784683586</c:v>
                </c:pt>
                <c:pt idx="153">
                  <c:v>0.47289841200259314</c:v>
                </c:pt>
                <c:pt idx="154">
                  <c:v>0.4704401975124306</c:v>
                </c:pt>
                <c:pt idx="155">
                  <c:v>0.46801054851444768</c:v>
                </c:pt>
                <c:pt idx="156">
                  <c:v>0.46560895196445951</c:v>
                </c:pt>
                <c:pt idx="157">
                  <c:v>0.46323490724386646</c:v>
                </c:pt>
                <c:pt idx="158">
                  <c:v>0.46088792578192728</c:v>
                </c:pt>
                <c:pt idx="159">
                  <c:v>0.45856753069182016</c:v>
                </c:pt>
                <c:pt idx="160">
                  <c:v>0.45627325641990429</c:v>
                </c:pt>
                <c:pt idx="161">
                  <c:v>0.45400464840762506</c:v>
                </c:pt>
                <c:pt idx="162">
                  <c:v>0.45176126276553136</c:v>
                </c:pt>
                <c:pt idx="163">
                  <c:v>0.44954266595889908</c:v>
                </c:pt>
                <c:pt idx="164">
                  <c:v>0.44734843450448036</c:v>
                </c:pt>
                <c:pt idx="165">
                  <c:v>0.4451781546779181</c:v>
                </c:pt>
                <c:pt idx="166">
                  <c:v>0.44303142223139053</c:v>
                </c:pt>
                <c:pt idx="167">
                  <c:v>0.44090784212106737</c:v>
                </c:pt>
                <c:pt idx="168">
                  <c:v>0.43880702824398121</c:v>
                </c:pt>
                <c:pt idx="169">
                  <c:v>0.43672860318393419</c:v>
                </c:pt>
                <c:pt idx="170">
                  <c:v>0.43467219796608036</c:v>
                </c:pt>
                <c:pt idx="171">
                  <c:v>0.43263745181983454</c:v>
                </c:pt>
                <c:pt idx="172">
                  <c:v>0.43062401194978356</c:v>
                </c:pt>
                <c:pt idx="173">
                  <c:v>0.42863153331428033</c:v>
                </c:pt>
                <c:pt idx="174">
                  <c:v>0.42665967841142349</c:v>
                </c:pt>
                <c:pt idx="175">
                  <c:v>0.42470811707213407</c:v>
                </c:pt>
                <c:pt idx="176">
                  <c:v>0.42277652626005469</c:v>
                </c:pt>
                <c:pt idx="177">
                  <c:v>0.42086458987801029</c:v>
                </c:pt>
                <c:pt idx="178">
                  <c:v>0.41897199858077833</c:v>
                </c:pt>
                <c:pt idx="179">
                  <c:v>0.41709844959392889</c:v>
                </c:pt>
                <c:pt idx="180">
                  <c:v>0.41524364653850576</c:v>
                </c:pt>
                <c:pt idx="181">
                  <c:v>0.41340729926132841</c:v>
                </c:pt>
                <c:pt idx="182">
                  <c:v>0.41158912367070449</c:v>
                </c:pt>
                <c:pt idx="183">
                  <c:v>0.40978884157735379</c:v>
                </c:pt>
                <c:pt idx="184">
                  <c:v>0.40800618054034676</c:v>
                </c:pt>
                <c:pt idx="185">
                  <c:v>0.40624087371787782</c:v>
                </c:pt>
                <c:pt idx="186">
                  <c:v>0.40449265972269344</c:v>
                </c:pt>
                <c:pt idx="187">
                  <c:v>0.40276128248200671</c:v>
                </c:pt>
                <c:pt idx="188">
                  <c:v>0.40104649110173729</c:v>
                </c:pt>
                <c:pt idx="189">
                  <c:v>0.39934803973491673</c:v>
                </c:pt>
                <c:pt idx="190">
                  <c:v>0.39766568745411734</c:v>
                </c:pt>
                <c:pt idx="191">
                  <c:v>0.39599919812775303</c:v>
                </c:pt>
                <c:pt idx="192">
                  <c:v>0.39434834030012084</c:v>
                </c:pt>
                <c:pt idx="193">
                  <c:v>0.39271288707504914</c:v>
                </c:pt>
                <c:pt idx="194">
                  <c:v>0.39109261600302636</c:v>
                </c:pt>
                <c:pt idx="195">
                  <c:v>0.38948730897168726</c:v>
                </c:pt>
                <c:pt idx="196">
                  <c:v>0.38789675209954361</c:v>
                </c:pt>
                <c:pt idx="197">
                  <c:v>0.38632073563284391</c:v>
                </c:pt>
                <c:pt idx="198">
                  <c:v>0.38475905384545578</c:v>
                </c:pt>
                <c:pt idx="199">
                  <c:v>0.38321150494166906</c:v>
                </c:pt>
                <c:pt idx="200">
                  <c:v>0.38167789096181753</c:v>
                </c:pt>
                <c:pt idx="201">
                  <c:v>0.38015801769062696</c:v>
                </c:pt>
                <c:pt idx="202">
                  <c:v>0.37865169456819348</c:v>
                </c:pt>
                <c:pt idx="203">
                  <c:v>0.37715873460351101</c:v>
                </c:pt>
                <c:pt idx="204">
                  <c:v>0.37567895429045284</c:v>
                </c:pt>
                <c:pt idx="205">
                  <c:v>0.374212173526137</c:v>
                </c:pt>
                <c:pt idx="206">
                  <c:v>0.37275821553158706</c:v>
                </c:pt>
                <c:pt idx="207">
                  <c:v>0.3713169067746192</c:v>
                </c:pt>
                <c:pt idx="208">
                  <c:v>0.36988807689488001</c:v>
                </c:pt>
                <c:pt idx="209">
                  <c:v>0.36847155863096553</c:v>
                </c:pt>
                <c:pt idx="210">
                  <c:v>0.3670671877495541</c:v>
                </c:pt>
                <c:pt idx="211">
                  <c:v>0.36567480297648852</c:v>
                </c:pt>
                <c:pt idx="212">
                  <c:v>0.36429424592974419</c:v>
                </c:pt>
                <c:pt idx="213">
                  <c:v>0.36292536105422341</c:v>
                </c:pt>
                <c:pt idx="214">
                  <c:v>0.36156799555831809</c:v>
                </c:pt>
                <c:pt idx="215">
                  <c:v>0.36022199935218463</c:v>
                </c:pt>
                <c:pt idx="216">
                  <c:v>0.35888722498767589</c:v>
                </c:pt>
                <c:pt idx="217">
                  <c:v>0.35756352759988141</c:v>
                </c:pt>
                <c:pt idx="218">
                  <c:v>0.35625076485022167</c:v>
                </c:pt>
                <c:pt idx="219">
                  <c:v>0.35494879687105185</c:v>
                </c:pt>
                <c:pt idx="220">
                  <c:v>0.35365748621172499</c:v>
                </c:pt>
                <c:pt idx="221">
                  <c:v>0.35237669778607295</c:v>
                </c:pt>
                <c:pt idx="222">
                  <c:v>0.35110629882125949</c:v>
                </c:pt>
                <c:pt idx="223">
                  <c:v>0.34984615880796333</c:v>
                </c:pt>
                <c:pt idx="224">
                  <c:v>0.3485961494518533</c:v>
                </c:pt>
                <c:pt idx="225">
                  <c:v>0.34735614462631359</c:v>
                </c:pt>
                <c:pt idx="226">
                  <c:v>0.34612602032638384</c:v>
                </c:pt>
                <c:pt idx="227">
                  <c:v>0.34490565462387557</c:v>
                </c:pt>
                <c:pt idx="228">
                  <c:v>0.34369492762363163</c:v>
                </c:pt>
                <c:pt idx="229">
                  <c:v>0.34249372142089396</c:v>
                </c:pt>
                <c:pt idx="230">
                  <c:v>0.34130192005974602</c:v>
                </c:pt>
                <c:pt idx="231">
                  <c:v>0.34011940949260056</c:v>
                </c:pt>
                <c:pt idx="232">
                  <c:v>0.33894607754069939</c:v>
                </c:pt>
                <c:pt idx="233">
                  <c:v>0.33778181385559719</c:v>
                </c:pt>
                <c:pt idx="234">
                  <c:v>0.33662650988160103</c:v>
                </c:pt>
                <c:pt idx="235">
                  <c:v>0.33548005881913645</c:v>
                </c:pt>
                <c:pt idx="236">
                  <c:v>0.33434235558901426</c:v>
                </c:pt>
                <c:pt idx="237">
                  <c:v>0.33321329679757339</c:v>
                </c:pt>
                <c:pt idx="238">
                  <c:v>0.3320927807026719</c:v>
                </c:pt>
                <c:pt idx="239">
                  <c:v>0.33098070718050476</c:v>
                </c:pt>
                <c:pt idx="240">
                  <c:v>0.32987697769322361</c:v>
                </c:pt>
                <c:pt idx="241">
                  <c:v>0.32878149525733602</c:v>
                </c:pt>
                <c:pt idx="242">
                  <c:v>0.32769416441286237</c:v>
                </c:pt>
                <c:pt idx="243">
                  <c:v>0.32661489119322984</c:v>
                </c:pt>
                <c:pt idx="244">
                  <c:v>0.325543583095881</c:v>
                </c:pt>
                <c:pt idx="245">
                  <c:v>0.32448014905357986</c:v>
                </c:pt>
                <c:pt idx="246">
                  <c:v>0.32342449940639428</c:v>
                </c:pt>
                <c:pt idx="247">
                  <c:v>0.32237654587433584</c:v>
                </c:pt>
                <c:pt idx="248">
                  <c:v>0.32133620153064113</c:v>
                </c:pt>
                <c:pt idx="249">
                  <c:v>0.32030338077567433</c:v>
                </c:pt>
                <c:pt idx="250">
                  <c:v>0.31927799931143658</c:v>
                </c:pt>
                <c:pt idx="251">
                  <c:v>0.31825997411666407</c:v>
                </c:pt>
                <c:pt idx="252">
                  <c:v>0.31724922342249917</c:v>
                </c:pt>
                <c:pt idx="253">
                  <c:v>0.31624566668872078</c:v>
                </c:pt>
                <c:pt idx="254">
                  <c:v>0.31524922458051585</c:v>
                </c:pt>
                <c:pt idx="255">
                  <c:v>0.31425981894578126</c:v>
                </c:pt>
                <c:pt idx="256">
                  <c:v>0.31327737279293855</c:v>
                </c:pt>
                <c:pt idx="257">
                  <c:v>0.31230181026925097</c:v>
                </c:pt>
                <c:pt idx="258">
                  <c:v>0.31133305663962713</c:v>
                </c:pt>
                <c:pt idx="259">
                  <c:v>0.31037103826589973</c:v>
                </c:pt>
                <c:pt idx="260">
                  <c:v>0.30941568258656704</c:v>
                </c:pt>
                <c:pt idx="261">
                  <c:v>0.30846691809698473</c:v>
                </c:pt>
                <c:pt idx="262">
                  <c:v>0.30752467432999542</c:v>
                </c:pt>
                <c:pt idx="263">
                  <c:v>0.30658888183698751</c:v>
                </c:pt>
                <c:pt idx="264">
                  <c:v>0.30565947216936779</c:v>
                </c:pt>
                <c:pt idx="265">
                  <c:v>0.30473637786044239</c:v>
                </c:pt>
                <c:pt idx="266">
                  <c:v>0.30381953240769022</c:v>
                </c:pt>
                <c:pt idx="267">
                  <c:v>0.30290887025542418</c:v>
                </c:pt>
                <c:pt idx="268">
                  <c:v>0.30200432677782607</c:v>
                </c:pt>
                <c:pt idx="269">
                  <c:v>0.30110583826234771</c:v>
                </c:pt>
                <c:pt idx="270">
                  <c:v>0.3002133418934696</c:v>
                </c:pt>
                <c:pt idx="271">
                  <c:v>0.29932677573680622</c:v>
                </c:pt>
                <c:pt idx="272">
                  <c:v>0.29844607872355094</c:v>
                </c:pt>
                <c:pt idx="273">
                  <c:v>0.29757119063525167</c:v>
                </c:pt>
                <c:pt idx="274">
                  <c:v>0.29670205208890849</c:v>
                </c:pt>
                <c:pt idx="275">
                  <c:v>0.29583860452238592</c:v>
                </c:pt>
                <c:pt idx="276">
                  <c:v>0.29498079018013196</c:v>
                </c:pt>
                <c:pt idx="277">
                  <c:v>0.29412855209919569</c:v>
                </c:pt>
                <c:pt idx="278">
                  <c:v>0.29328183409553793</c:v>
                </c:pt>
                <c:pt idx="279">
                  <c:v>0.2924405807506249</c:v>
                </c:pt>
                <c:pt idx="280">
                  <c:v>0.29160473739830112</c:v>
                </c:pt>
                <c:pt idx="281">
                  <c:v>0.29077425011193275</c:v>
                </c:pt>
                <c:pt idx="282">
                  <c:v>0.28994906569181533</c:v>
                </c:pt>
                <c:pt idx="283">
                  <c:v>0.28912913165283982</c:v>
                </c:pt>
                <c:pt idx="284">
                  <c:v>0.28831439621241112</c:v>
                </c:pt>
                <c:pt idx="285">
                  <c:v>0.28750480827861141</c:v>
                </c:pt>
                <c:pt idx="286">
                  <c:v>0.28670031743860486</c:v>
                </c:pt>
                <c:pt idx="287">
                  <c:v>0.28590087394727576</c:v>
                </c:pt>
                <c:pt idx="288">
                  <c:v>0.28510642871609648</c:v>
                </c:pt>
                <c:pt idx="289">
                  <c:v>0.28431693330221791</c:v>
                </c:pt>
                <c:pt idx="290">
                  <c:v>0.28353233989777904</c:v>
                </c:pt>
                <c:pt idx="291">
                  <c:v>0.28275260131942886</c:v>
                </c:pt>
                <c:pt idx="292">
                  <c:v>0.28197767099805759</c:v>
                </c:pt>
                <c:pt idx="293">
                  <c:v>0.28120750296872993</c:v>
                </c:pt>
                <c:pt idx="294">
                  <c:v>0.28044205186081778</c:v>
                </c:pt>
                <c:pt idx="295">
                  <c:v>0.2796812728883275</c:v>
                </c:pt>
                <c:pt idx="296">
                  <c:v>0.2789251218404149</c:v>
                </c:pt>
                <c:pt idx="297">
                  <c:v>0.27817355507208802</c:v>
                </c:pt>
                <c:pt idx="298">
                  <c:v>0.277426529495089</c:v>
                </c:pt>
                <c:pt idx="299">
                  <c:v>0.27668400256895337</c:v>
                </c:pt>
                <c:pt idx="300">
                  <c:v>0.2759459322922429</c:v>
                </c:pt>
                <c:pt idx="301">
                  <c:v>0.27521227719394692</c:v>
                </c:pt>
                <c:pt idx="302">
                  <c:v>0.27448299632504836</c:v>
                </c:pt>
                <c:pt idx="303">
                  <c:v>0.27375804925025254</c:v>
                </c:pt>
                <c:pt idx="304">
                  <c:v>0.27303739603987248</c:v>
                </c:pt>
                <c:pt idx="305">
                  <c:v>0.27232099726186959</c:v>
                </c:pt>
                <c:pt idx="306">
                  <c:v>0.27160881397404446</c:v>
                </c:pt>
                <c:pt idx="307">
                  <c:v>0.27090080771637609</c:v>
                </c:pt>
                <c:pt idx="308">
                  <c:v>0.27019694050350468</c:v>
                </c:pt>
                <c:pt idx="309">
                  <c:v>0.2694971748173558</c:v>
                </c:pt>
                <c:pt idx="310">
                  <c:v>0.26880147359990308</c:v>
                </c:pt>
                <c:pt idx="311">
                  <c:v>0.26810980024606484</c:v>
                </c:pt>
                <c:pt idx="312">
                  <c:v>0.26742211859673398</c:v>
                </c:pt>
                <c:pt idx="313">
                  <c:v>0.26673839293193674</c:v>
                </c:pt>
                <c:pt idx="314">
                  <c:v>0.26605858796411669</c:v>
                </c:pt>
                <c:pt idx="315">
                  <c:v>0.26538266883154471</c:v>
                </c:pt>
                <c:pt idx="316">
                  <c:v>0.26471060109184769</c:v>
                </c:pt>
                <c:pt idx="317">
                  <c:v>0.26404235071565724</c:v>
                </c:pt>
                <c:pt idx="318">
                  <c:v>0.26337788408037305</c:v>
                </c:pt>
                <c:pt idx="319">
                  <c:v>0.26271716796404143</c:v>
                </c:pt>
                <c:pt idx="320">
                  <c:v>0.26206016953934219</c:v>
                </c:pt>
                <c:pt idx="321">
                  <c:v>0.26140685636768729</c:v>
                </c:pt>
                <c:pt idx="322">
                  <c:v>0.26075719639342315</c:v>
                </c:pt>
                <c:pt idx="323">
                  <c:v>0.26011115793813855</c:v>
                </c:pt>
                <c:pt idx="324">
                  <c:v>0.25946870969507452</c:v>
                </c:pt>
                <c:pt idx="325">
                  <c:v>0.25882982072363309</c:v>
                </c:pt>
                <c:pt idx="326">
                  <c:v>0.25819446044398447</c:v>
                </c:pt>
                <c:pt idx="327">
                  <c:v>0.25756259863176983</c:v>
                </c:pt>
                <c:pt idx="328">
                  <c:v>0.25693420541289763</c:v>
                </c:pt>
                <c:pt idx="329">
                  <c:v>0.2563092512584319</c:v>
                </c:pt>
                <c:pt idx="330">
                  <c:v>0.25568770697957</c:v>
                </c:pt>
                <c:pt idx="331">
                  <c:v>0.2550695437227089</c:v>
                </c:pt>
                <c:pt idx="332">
                  <c:v>0.25445473296459753</c:v>
                </c:pt>
                <c:pt idx="333">
                  <c:v>0.25384324650757312</c:v>
                </c:pt>
                <c:pt idx="334">
                  <c:v>0.25323505647488126</c:v>
                </c:pt>
                <c:pt idx="335">
                  <c:v>0.2526301353060757</c:v>
                </c:pt>
                <c:pt idx="336">
                  <c:v>0.25202845575249927</c:v>
                </c:pt>
                <c:pt idx="337">
                  <c:v>0.25142999087284063</c:v>
                </c:pt>
                <c:pt idx="338">
                  <c:v>0.250834714028769</c:v>
                </c:pt>
                <c:pt idx="339">
                  <c:v>0.25024259888064276</c:v>
                </c:pt>
                <c:pt idx="340">
                  <c:v>0.249653619383291</c:v>
                </c:pt>
                <c:pt idx="341">
                  <c:v>0.24906774978186785</c:v>
                </c:pt>
                <c:pt idx="342">
                  <c:v>0.24848496460777639</c:v>
                </c:pt>
                <c:pt idx="343">
                  <c:v>0.24790523867466138</c:v>
                </c:pt>
                <c:pt idx="344">
                  <c:v>0.24732854707446991</c:v>
                </c:pt>
                <c:pt idx="345">
                  <c:v>0.24675486517357875</c:v>
                </c:pt>
                <c:pt idx="346">
                  <c:v>0.24618416860898532</c:v>
                </c:pt>
                <c:pt idx="347">
                  <c:v>0.2456164332845639</c:v>
                </c:pt>
                <c:pt idx="348">
                  <c:v>0.24505163536738311</c:v>
                </c:pt>
                <c:pt idx="349">
                  <c:v>0.24448975128408496</c:v>
                </c:pt>
                <c:pt idx="350">
                  <c:v>0.24393075771732425</c:v>
                </c:pt>
                <c:pt idx="351">
                  <c:v>0.24337463160226636</c:v>
                </c:pt>
                <c:pt idx="352">
                  <c:v>0.24282135012314277</c:v>
                </c:pt>
                <c:pt idx="353">
                  <c:v>0.24227089070986374</c:v>
                </c:pt>
                <c:pt idx="354">
                  <c:v>0.24172323103468607</c:v>
                </c:pt>
                <c:pt idx="355">
                  <c:v>0.24117834900893489</c:v>
                </c:pt>
                <c:pt idx="356">
                  <c:v>0.24063622277978008</c:v>
                </c:pt>
                <c:pt idx="357">
                  <c:v>0.24009683072706364</c:v>
                </c:pt>
                <c:pt idx="358">
                  <c:v>0.23956015146017992</c:v>
                </c:pt>
                <c:pt idx="359">
                  <c:v>0.23902616381500491</c:v>
                </c:pt>
                <c:pt idx="360">
                  <c:v>0.23849484685087591</c:v>
                </c:pt>
                <c:pt idx="361">
                  <c:v>0.23796617984761959</c:v>
                </c:pt>
                <c:pt idx="362">
                  <c:v>0.23744014230262739</c:v>
                </c:pt>
                <c:pt idx="363">
                  <c:v>0.23691671392797781</c:v>
                </c:pt>
                <c:pt idx="364">
                  <c:v>0.23639587464760475</c:v>
                </c:pt>
                <c:pt idx="365">
                  <c:v>0.23587760459451054</c:v>
                </c:pt>
                <c:pt idx="366">
                  <c:v>0.23536188410802344</c:v>
                </c:pt>
                <c:pt idx="367">
                  <c:v>0.23484869373109835</c:v>
                </c:pt>
                <c:pt idx="368">
                  <c:v>0.23433801420765976</c:v>
                </c:pt>
                <c:pt idx="369">
                  <c:v>0.23382982647998762</c:v>
                </c:pt>
                <c:pt idx="370">
                  <c:v>0.2333241116861422</c:v>
                </c:pt>
                <c:pt idx="371">
                  <c:v>0.23282085115743165</c:v>
                </c:pt>
                <c:pt idx="372">
                  <c:v>0.23232002641591665</c:v>
                </c:pt>
                <c:pt idx="373">
                  <c:v>0.23182161917195598</c:v>
                </c:pt>
                <c:pt idx="374">
                  <c:v>0.23132561132178867</c:v>
                </c:pt>
                <c:pt idx="375">
                  <c:v>0.23083198494515411</c:v>
                </c:pt>
                <c:pt idx="376">
                  <c:v>0.23034072230294927</c:v>
                </c:pt>
                <c:pt idx="377">
                  <c:v>0.22985180583492101</c:v>
                </c:pt>
                <c:pt idx="378">
                  <c:v>0.22936521815739469</c:v>
                </c:pt>
                <c:pt idx="379">
                  <c:v>0.22888094206103748</c:v>
                </c:pt>
                <c:pt idx="380">
                  <c:v>0.22839896050865482</c:v>
                </c:pt>
                <c:pt idx="381">
                  <c:v>0.22791925663302204</c:v>
                </c:pt>
                <c:pt idx="382">
                  <c:v>0.22744181373474742</c:v>
                </c:pt>
                <c:pt idx="383">
                  <c:v>0.22696661528016843</c:v>
                </c:pt>
                <c:pt idx="384">
                  <c:v>0.22649364489927987</c:v>
                </c:pt>
                <c:pt idx="385">
                  <c:v>0.22602288638369236</c:v>
                </c:pt>
                <c:pt idx="386">
                  <c:v>0.22555432368462267</c:v>
                </c:pt>
                <c:pt idx="387">
                  <c:v>0.22508794091091322</c:v>
                </c:pt>
                <c:pt idx="388">
                  <c:v>0.22462372232708169</c:v>
                </c:pt>
                <c:pt idx="389">
                  <c:v>0.22416165235139959</c:v>
                </c:pt>
                <c:pt idx="390">
                  <c:v>0.22370171555399959</c:v>
                </c:pt>
                <c:pt idx="391">
                  <c:v>0.2232438966550101</c:v>
                </c:pt>
                <c:pt idx="392">
                  <c:v>0.22278818052271926</c:v>
                </c:pt>
                <c:pt idx="393">
                  <c:v>0.22233455217176365</c:v>
                </c:pt>
                <c:pt idx="394">
                  <c:v>0.2218829967613461</c:v>
                </c:pt>
                <c:pt idx="395">
                  <c:v>0.2214334995934773</c:v>
                </c:pt>
                <c:pt idx="396">
                  <c:v>0.22098604611124537</c:v>
                </c:pt>
                <c:pt idx="397">
                  <c:v>0.22054062189710893</c:v>
                </c:pt>
                <c:pt idx="398">
                  <c:v>0.22009721267121668</c:v>
                </c:pt>
                <c:pt idx="399">
                  <c:v>0.2196558042897496</c:v>
                </c:pt>
                <c:pt idx="400">
                  <c:v>0.21921638274328883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E1-4CF8-8682-9F32EDBD5C2F}"/>
            </c:ext>
          </c:extLst>
        </c:ser>
        <c:ser>
          <c:idx val="10"/>
          <c:order val="11"/>
          <c:tx>
            <c:strRef>
              <c:f>'Demand-DesignCapacity (X)'!$AN$11:$AO$11</c:f>
              <c:strCache>
                <c:ptCount val="1"/>
                <c:pt idx="0">
                  <c:v>TEC 2007 (Z4)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(X)'!$AN$13:$AN$413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(X)'!$AO$13:$AO$413</c:f>
              <c:numCache>
                <c:formatCode>General</c:formatCode>
                <c:ptCount val="401"/>
                <c:pt idx="0">
                  <c:v>0.4</c:v>
                </c:pt>
                <c:pt idx="1">
                  <c:v>0.43</c:v>
                </c:pt>
                <c:pt idx="2">
                  <c:v>0.45999999999999996</c:v>
                </c:pt>
                <c:pt idx="3">
                  <c:v>0.49000000000000005</c:v>
                </c:pt>
                <c:pt idx="4">
                  <c:v>0.52</c:v>
                </c:pt>
                <c:pt idx="5">
                  <c:v>0.55000000000000004</c:v>
                </c:pt>
                <c:pt idx="6">
                  <c:v>0.57999999999999996</c:v>
                </c:pt>
                <c:pt idx="7">
                  <c:v>0.61</c:v>
                </c:pt>
                <c:pt idx="8">
                  <c:v>0.64000000000000012</c:v>
                </c:pt>
                <c:pt idx="9">
                  <c:v>0.67</c:v>
                </c:pt>
                <c:pt idx="10">
                  <c:v>0.70000000000000007</c:v>
                </c:pt>
                <c:pt idx="11">
                  <c:v>0.73</c:v>
                </c:pt>
                <c:pt idx="12">
                  <c:v>0.76</c:v>
                </c:pt>
                <c:pt idx="13">
                  <c:v>0.79</c:v>
                </c:pt>
                <c:pt idx="14">
                  <c:v>0.82</c:v>
                </c:pt>
                <c:pt idx="15">
                  <c:v>0.85000000000000009</c:v>
                </c:pt>
                <c:pt idx="16">
                  <c:v>0.88000000000000012</c:v>
                </c:pt>
                <c:pt idx="17">
                  <c:v>0.91</c:v>
                </c:pt>
                <c:pt idx="18">
                  <c:v>0.94000000000000006</c:v>
                </c:pt>
                <c:pt idx="19">
                  <c:v>0.97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0.99119908781683841</c:v>
                </c:pt>
                <c:pt idx="92">
                  <c:v>0.98257055572435403</c:v>
                </c:pt>
                <c:pt idx="93">
                  <c:v>0.97410920815903335</c:v>
                </c:pt>
                <c:pt idx="94">
                  <c:v>0.96581005981640711</c:v>
                </c:pt>
                <c:pt idx="95">
                  <c:v>0.95766832501612209</c:v>
                </c:pt>
                <c:pt idx="96">
                  <c:v>0.94967940771022175</c:v>
                </c:pt>
                <c:pt idx="97">
                  <c:v>0.94183889208949079</c:v>
                </c:pt>
                <c:pt idx="98">
                  <c:v>0.93414253374632628</c:v>
                </c:pt>
                <c:pt idx="99">
                  <c:v>0.92658625135586969</c:v>
                </c:pt>
                <c:pt idx="100">
                  <c:v>0.91916611884012167</c:v>
                </c:pt>
                <c:pt idx="101">
                  <c:v>0.91187835798248862</c:v>
                </c:pt>
                <c:pt idx="102">
                  <c:v>0.90471933146270522</c:v>
                </c:pt>
                <c:pt idx="103">
                  <c:v>0.89768553628434877</c:v>
                </c:pt>
                <c:pt idx="104">
                  <c:v>0.8907735975692529</c:v>
                </c:pt>
                <c:pt idx="105">
                  <c:v>0.8839802626950386</c:v>
                </c:pt>
                <c:pt idx="106">
                  <c:v>0.87730239575372515</c:v>
                </c:pt>
                <c:pt idx="107">
                  <c:v>0.87073697231100144</c:v>
                </c:pt>
                <c:pt idx="108">
                  <c:v>0.8642810744472067</c:v>
                </c:pt>
                <c:pt idx="109">
                  <c:v>0.85793188606243109</c:v>
                </c:pt>
                <c:pt idx="110">
                  <c:v>0.8516866884293921</c:v>
                </c:pt>
                <c:pt idx="111">
                  <c:v>0.84554285597889633</c:v>
                </c:pt>
                <c:pt idx="112">
                  <c:v>0.8394978523037504</c:v>
                </c:pt>
                <c:pt idx="113">
                  <c:v>0.83354922636796425</c:v>
                </c:pt>
                <c:pt idx="114">
                  <c:v>0.82769460890899083</c:v>
                </c:pt>
                <c:pt idx="115">
                  <c:v>0.82193170902157786</c:v>
                </c:pt>
                <c:pt idx="116">
                  <c:v>0.81625831091257572</c:v>
                </c:pt>
                <c:pt idx="117">
                  <c:v>0.81067227081675652</c:v>
                </c:pt>
                <c:pt idx="118">
                  <c:v>0.80517151406435927</c:v>
                </c:pt>
                <c:pt idx="119">
                  <c:v>0.79975403229168196</c:v>
                </c:pt>
                <c:pt idx="120">
                  <c:v>0.79441788078660924</c:v>
                </c:pt>
                <c:pt idx="121">
                  <c:v>0.78916117596148494</c:v>
                </c:pt>
                <c:pt idx="122">
                  <c:v>0.78398209294622678</c:v>
                </c:pt>
                <c:pt idx="123">
                  <c:v>0.7788788632950292</c:v>
                </c:pt>
                <c:pt idx="124">
                  <c:v>0.77384977280042133</c:v>
                </c:pt>
                <c:pt idx="125">
                  <c:v>0.76889315940883352</c:v>
                </c:pt>
                <c:pt idx="126">
                  <c:v>0.76400741123219218</c:v>
                </c:pt>
                <c:pt idx="127">
                  <c:v>0.75919096465039493</c:v>
                </c:pt>
                <c:pt idx="128">
                  <c:v>0.75444230249983646</c:v>
                </c:pt>
                <c:pt idx="129">
                  <c:v>0.74975995234344195</c:v>
                </c:pt>
                <c:pt idx="130">
                  <c:v>0.74514248481794609</c:v>
                </c:pt>
                <c:pt idx="131">
                  <c:v>0.74058851205440057</c:v>
                </c:pt>
                <c:pt idx="132">
                  <c:v>0.73609668616813828</c:v>
                </c:pt>
                <c:pt idx="133">
                  <c:v>0.73166569781463675</c:v>
                </c:pt>
                <c:pt idx="134">
                  <c:v>0.7272942748079374</c:v>
                </c:pt>
                <c:pt idx="135">
                  <c:v>0.72298118079846574</c:v>
                </c:pt>
                <c:pt idx="136">
                  <c:v>0.71872521400728029</c:v>
                </c:pt>
                <c:pt idx="137">
                  <c:v>0.71452520601394731</c:v>
                </c:pt>
                <c:pt idx="138">
                  <c:v>0.71038002059539818</c:v>
                </c:pt>
                <c:pt idx="139">
                  <c:v>0.70628855261327106</c:v>
                </c:pt>
                <c:pt idx="140">
                  <c:v>0.70224972694738264</c:v>
                </c:pt>
                <c:pt idx="141">
                  <c:v>0.69826249747310287</c:v>
                </c:pt>
                <c:pt idx="142">
                  <c:v>0.69432584608052661</c:v>
                </c:pt>
                <c:pt idx="143">
                  <c:v>0.69043878173345874</c:v>
                </c:pt>
                <c:pt idx="144">
                  <c:v>0.68660033956632371</c:v>
                </c:pt>
                <c:pt idx="145">
                  <c:v>0.68280958001722714</c:v>
                </c:pt>
                <c:pt idx="146">
                  <c:v>0.67906558799547989</c:v>
                </c:pt>
                <c:pt idx="147">
                  <c:v>0.67536747208198955</c:v>
                </c:pt>
                <c:pt idx="148">
                  <c:v>0.67171436376101201</c:v>
                </c:pt>
                <c:pt idx="149">
                  <c:v>0.66810541668182533</c:v>
                </c:pt>
                <c:pt idx="150">
                  <c:v>0.66453980594897388</c:v>
                </c:pt>
                <c:pt idx="151">
                  <c:v>0.66101672743979112</c:v>
                </c:pt>
                <c:pt idx="152">
                  <c:v>0.65753539714798159</c:v>
                </c:pt>
                <c:pt idx="153">
                  <c:v>0.65409505055210515</c:v>
                </c:pt>
                <c:pt idx="154">
                  <c:v>0.65069494200785827</c:v>
                </c:pt>
                <c:pt idx="155">
                  <c:v>0.64733434416311286</c:v>
                </c:pt>
                <c:pt idx="156">
                  <c:v>0.64401254739471581</c:v>
                </c:pt>
                <c:pt idx="157">
                  <c:v>0.64072885926611045</c:v>
                </c:pt>
                <c:pt idx="158">
                  <c:v>0.637482604004878</c:v>
                </c:pt>
                <c:pt idx="159">
                  <c:v>0.63427312199935104</c:v>
                </c:pt>
                <c:pt idx="160">
                  <c:v>0.63109976931348732</c:v>
                </c:pt>
                <c:pt idx="161">
                  <c:v>0.62796191721922689</c:v>
                </c:pt>
                <c:pt idx="162">
                  <c:v>0.62485895174560824</c:v>
                </c:pt>
                <c:pt idx="163">
                  <c:v>0.62179027324393266</c:v>
                </c:pt>
                <c:pt idx="164">
                  <c:v>0.61875529596832024</c:v>
                </c:pt>
                <c:pt idx="165">
                  <c:v>0.61575344767101692</c:v>
                </c:pt>
                <c:pt idx="166">
                  <c:v>0.61278416921185053</c:v>
                </c:pt>
                <c:pt idx="167">
                  <c:v>0.60984691418125925</c:v>
                </c:pt>
                <c:pt idx="168">
                  <c:v>0.6069411485363414</c:v>
                </c:pt>
                <c:pt idx="169">
                  <c:v>0.60406635024940492</c:v>
                </c:pt>
                <c:pt idx="170">
                  <c:v>0.60122200896851163</c:v>
                </c:pt>
                <c:pt idx="171">
                  <c:v>0.59840762568954631</c:v>
                </c:pt>
                <c:pt idx="172">
                  <c:v>0.59562271243934628</c:v>
                </c:pt>
                <c:pt idx="173">
                  <c:v>0.59286679196946257</c:v>
                </c:pt>
                <c:pt idx="174">
                  <c:v>0.59013939746013511</c:v>
                </c:pt>
                <c:pt idx="175">
                  <c:v>0.58744007223408401</c:v>
                </c:pt>
                <c:pt idx="176">
                  <c:v>0.5847683694797382</c:v>
                </c:pt>
                <c:pt idx="177">
                  <c:v>0.58212385198353889</c:v>
                </c:pt>
                <c:pt idx="178">
                  <c:v>0.57950609187097035</c:v>
                </c:pt>
                <c:pt idx="179">
                  <c:v>0.57691467035598676</c:v>
                </c:pt>
                <c:pt idx="180">
                  <c:v>0.57434917749851755</c:v>
                </c:pt>
                <c:pt idx="181">
                  <c:v>0.57180921196974754</c:v>
                </c:pt>
                <c:pt idx="182">
                  <c:v>0.56929438082488193</c:v>
                </c:pt>
                <c:pt idx="183">
                  <c:v>0.56680429928311549</c:v>
                </c:pt>
                <c:pt idx="184">
                  <c:v>0.56433859051454405</c:v>
                </c:pt>
                <c:pt idx="185">
                  <c:v>0.56189688543375693</c:v>
                </c:pt>
                <c:pt idx="186">
                  <c:v>0.55947882249987291</c:v>
                </c:pt>
                <c:pt idx="187">
                  <c:v>0.55708404752277818</c:v>
                </c:pt>
                <c:pt idx="188">
                  <c:v>0.55471221347534727</c:v>
                </c:pt>
                <c:pt idx="189">
                  <c:v>0.55236298031142927</c:v>
                </c:pt>
                <c:pt idx="190">
                  <c:v>0.55003601478939257</c:v>
                </c:pt>
                <c:pt idx="191">
                  <c:v>0.54773099030103189</c:v>
                </c:pt>
                <c:pt idx="192">
                  <c:v>0.54544758670564508</c:v>
                </c:pt>
                <c:pt idx="193">
                  <c:v>0.54318549016909989</c:v>
                </c:pt>
                <c:pt idx="194">
                  <c:v>0.54094439300771402</c:v>
                </c:pt>
                <c:pt idx="195">
                  <c:v>0.53872399353678146</c:v>
                </c:pt>
                <c:pt idx="196">
                  <c:v>0.53652399592358357</c:v>
                </c:pt>
                <c:pt idx="197">
                  <c:v>0.53434411004472959</c:v>
                </c:pt>
                <c:pt idx="198">
                  <c:v>0.53218405134767832</c:v>
                </c:pt>
                <c:pt idx="199">
                  <c:v>0.53004354071629844</c:v>
                </c:pt>
                <c:pt idx="200">
                  <c:v>0.52792230434032839</c:v>
                </c:pt>
                <c:pt idx="201">
                  <c:v>0.52582007358860661</c:v>
                </c:pt>
                <c:pt idx="202">
                  <c:v>0.52373658488594099</c:v>
                </c:pt>
                <c:pt idx="203">
                  <c:v>0.52167157959350208</c:v>
                </c:pt>
                <c:pt idx="204">
                  <c:v>0.51962480389261334</c:v>
                </c:pt>
                <c:pt idx="205">
                  <c:v>0.51759600867183619</c:v>
                </c:pt>
                <c:pt idx="206">
                  <c:v>0.51558494941723121</c:v>
                </c:pt>
                <c:pt idx="207">
                  <c:v>0.51359138610569932</c:v>
                </c:pt>
                <c:pt idx="208">
                  <c:v>0.51161508310129578</c:v>
                </c:pt>
                <c:pt idx="209">
                  <c:v>0.50965580905442487</c:v>
                </c:pt>
                <c:pt idx="210">
                  <c:v>0.5077133368038188</c:v>
                </c:pt>
                <c:pt idx="211">
                  <c:v>0.50578744328121317</c:v>
                </c:pt>
                <c:pt idx="212">
                  <c:v>0.50387790941863109</c:v>
                </c:pt>
                <c:pt idx="213">
                  <c:v>0.50198452005819305</c:v>
                </c:pt>
                <c:pt idx="214">
                  <c:v>0.50010706386437309</c:v>
                </c:pt>
                <c:pt idx="215">
                  <c:v>0.49824533323862297</c:v>
                </c:pt>
                <c:pt idx="216">
                  <c:v>0.49639912423628813</c:v>
                </c:pt>
                <c:pt idx="217">
                  <c:v>0.49456823648574866</c:v>
                </c:pt>
                <c:pt idx="218">
                  <c:v>0.49275247310970904</c:v>
                </c:pt>
                <c:pt idx="219">
                  <c:v>0.49095164064857644</c:v>
                </c:pt>
                <c:pt idx="220">
                  <c:v>0.48916554898585746</c:v>
                </c:pt>
                <c:pt idx="221">
                  <c:v>0.48739401127551568</c:v>
                </c:pt>
                <c:pt idx="222">
                  <c:v>0.48563684387122646</c:v>
                </c:pt>
                <c:pt idx="223">
                  <c:v>0.48389386625747383</c:v>
                </c:pt>
                <c:pt idx="224">
                  <c:v>0.48216490098243092</c:v>
                </c:pt>
                <c:pt idx="225">
                  <c:v>0.48044977359257257</c:v>
                </c:pt>
                <c:pt idx="226">
                  <c:v>0.47874831256896588</c:v>
                </c:pt>
                <c:pt idx="227">
                  <c:v>0.47706034926519003</c:v>
                </c:pt>
                <c:pt idx="228">
                  <c:v>0.47538571784683592</c:v>
                </c:pt>
                <c:pt idx="229">
                  <c:v>0.47372425523253781</c:v>
                </c:pt>
                <c:pt idx="230">
                  <c:v>0.47207580103649405</c:v>
                </c:pt>
                <c:pt idx="231">
                  <c:v>0.4704401975124306</c:v>
                </c:pt>
                <c:pt idx="232">
                  <c:v>0.468817289498967</c:v>
                </c:pt>
                <c:pt idx="233">
                  <c:v>0.46720692436634165</c:v>
                </c:pt>
                <c:pt idx="234">
                  <c:v>0.46560895196445956</c:v>
                </c:pt>
                <c:pt idx="235">
                  <c:v>0.46402322457222156</c:v>
                </c:pt>
                <c:pt idx="236">
                  <c:v>0.46244959684810083</c:v>
                </c:pt>
                <c:pt idx="237">
                  <c:v>0.46088792578192728</c:v>
                </c:pt>
                <c:pt idx="238">
                  <c:v>0.45933807064785043</c:v>
                </c:pt>
                <c:pt idx="239">
                  <c:v>0.45779989295844081</c:v>
                </c:pt>
                <c:pt idx="240">
                  <c:v>0.45627325641990429</c:v>
                </c:pt>
                <c:pt idx="241">
                  <c:v>0.45475802688837252</c:v>
                </c:pt>
                <c:pt idx="242">
                  <c:v>0.45325407232724174</c:v>
                </c:pt>
                <c:pt idx="243">
                  <c:v>0.45176126276553136</c:v>
                </c:pt>
                <c:pt idx="244">
                  <c:v>0.45027947025723158</c:v>
                </c:pt>
                <c:pt idx="245">
                  <c:v>0.44880856884161446</c:v>
                </c:pt>
                <c:pt idx="246">
                  <c:v>0.44734843450448036</c:v>
                </c:pt>
                <c:pt idx="247">
                  <c:v>0.44589894514031586</c:v>
                </c:pt>
                <c:pt idx="248">
                  <c:v>0.44445998051533664</c:v>
                </c:pt>
                <c:pt idx="249">
                  <c:v>0.44303142223139053</c:v>
                </c:pt>
                <c:pt idx="250">
                  <c:v>0.44161315369069992</c:v>
                </c:pt>
                <c:pt idx="251">
                  <c:v>0.44020506006141868</c:v>
                </c:pt>
                <c:pt idx="252">
                  <c:v>0.43880702824398121</c:v>
                </c:pt>
                <c:pt idx="253">
                  <c:v>0.43741894683822435</c:v>
                </c:pt>
                <c:pt idx="254">
                  <c:v>0.43604070611126045</c:v>
                </c:pt>
                <c:pt idx="255">
                  <c:v>0.43467219796608036</c:v>
                </c:pt>
                <c:pt idx="256">
                  <c:v>0.43331331591086875</c:v>
                </c:pt>
                <c:pt idx="257">
                  <c:v>0.4319639550290128</c:v>
                </c:pt>
                <c:pt idx="258">
                  <c:v>0.43062401194978356</c:v>
                </c:pt>
                <c:pt idx="259">
                  <c:v>0.42929338481967633</c:v>
                </c:pt>
                <c:pt idx="260">
                  <c:v>0.42797197327438874</c:v>
                </c:pt>
                <c:pt idx="261">
                  <c:v>0.42665967841142366</c:v>
                </c:pt>
                <c:pt idx="262">
                  <c:v>0.42535640276329589</c:v>
                </c:pt>
                <c:pt idx="263">
                  <c:v>0.4240620502713342</c:v>
                </c:pt>
                <c:pt idx="264">
                  <c:v>0.42277652626005469</c:v>
                </c:pt>
                <c:pt idx="265">
                  <c:v>0.42149973741209873</c:v>
                </c:pt>
                <c:pt idx="266">
                  <c:v>0.42023159174371544</c:v>
                </c:pt>
                <c:pt idx="267">
                  <c:v>0.41897199858077833</c:v>
                </c:pt>
                <c:pt idx="268">
                  <c:v>0.41772086853531959</c:v>
                </c:pt>
                <c:pt idx="269">
                  <c:v>0.41647811348257258</c:v>
                </c:pt>
                <c:pt idx="270">
                  <c:v>0.41524364653850576</c:v>
                </c:pt>
                <c:pt idx="271">
                  <c:v>0.41401738203783883</c:v>
                </c:pt>
                <c:pt idx="272">
                  <c:v>0.41279923551252734</c:v>
                </c:pt>
                <c:pt idx="273">
                  <c:v>0.41158912367070449</c:v>
                </c:pt>
                <c:pt idx="274">
                  <c:v>0.41038696437606942</c:v>
                </c:pt>
                <c:pt idx="275">
                  <c:v>0.40919267662770925</c:v>
                </c:pt>
                <c:pt idx="276">
                  <c:v>0.40800618054034693</c:v>
                </c:pt>
                <c:pt idx="277">
                  <c:v>0.40682739732500095</c:v>
                </c:pt>
                <c:pt idx="278">
                  <c:v>0.40565624927005062</c:v>
                </c:pt>
                <c:pt idx="279">
                  <c:v>0.40449265972269344</c:v>
                </c:pt>
                <c:pt idx="280">
                  <c:v>0.40333655307078775</c:v>
                </c:pt>
                <c:pt idx="281">
                  <c:v>0.40218785472506985</c:v>
                </c:pt>
                <c:pt idx="282">
                  <c:v>0.40104649110173729</c:v>
                </c:pt>
                <c:pt idx="283">
                  <c:v>0.3999123896053885</c:v>
                </c:pt>
                <c:pt idx="284">
                  <c:v>0.39878547861231267</c:v>
                </c:pt>
                <c:pt idx="285">
                  <c:v>0.39766568745411734</c:v>
                </c:pt>
                <c:pt idx="286">
                  <c:v>0.39655294640169036</c:v>
                </c:pt>
                <c:pt idx="287">
                  <c:v>0.39544718664948475</c:v>
                </c:pt>
                <c:pt idx="288">
                  <c:v>0.39434834030012084</c:v>
                </c:pt>
                <c:pt idx="289">
                  <c:v>0.39325634034929685</c:v>
                </c:pt>
                <c:pt idx="290">
                  <c:v>0.39217112067100263</c:v>
                </c:pt>
                <c:pt idx="291">
                  <c:v>0.39109261600302636</c:v>
                </c:pt>
                <c:pt idx="292">
                  <c:v>0.39002076193275093</c:v>
                </c:pt>
                <c:pt idx="293">
                  <c:v>0.38895549488323095</c:v>
                </c:pt>
                <c:pt idx="294">
                  <c:v>0.38789675209954361</c:v>
                </c:pt>
                <c:pt idx="295">
                  <c:v>0.38684447163541019</c:v>
                </c:pt>
                <c:pt idx="296">
                  <c:v>0.38579859234007724</c:v>
                </c:pt>
                <c:pt idx="297">
                  <c:v>0.38475905384545578</c:v>
                </c:pt>
                <c:pt idx="298">
                  <c:v>0.38372579655351075</c:v>
                </c:pt>
                <c:pt idx="299">
                  <c:v>0.38269876162389393</c:v>
                </c:pt>
                <c:pt idx="300">
                  <c:v>0.38167789096181753</c:v>
                </c:pt>
                <c:pt idx="301">
                  <c:v>0.38066312720616113</c:v>
                </c:pt>
                <c:pt idx="302">
                  <c:v>0.37965441371780573</c:v>
                </c:pt>
                <c:pt idx="303">
                  <c:v>0.37865169456819353</c:v>
                </c:pt>
                <c:pt idx="304">
                  <c:v>0.37765491452810429</c:v>
                </c:pt>
                <c:pt idx="305">
                  <c:v>0.37666401905664576</c:v>
                </c:pt>
                <c:pt idx="306">
                  <c:v>0.37567895429045284</c:v>
                </c:pt>
                <c:pt idx="307">
                  <c:v>0.37469966703309104</c:v>
                </c:pt>
                <c:pt idx="308">
                  <c:v>0.37372610474465895</c:v>
                </c:pt>
                <c:pt idx="309">
                  <c:v>0.37275821553158717</c:v>
                </c:pt>
                <c:pt idx="310">
                  <c:v>0.37179594813662614</c:v>
                </c:pt>
                <c:pt idx="311">
                  <c:v>0.37083925192902306</c:v>
                </c:pt>
                <c:pt idx="312">
                  <c:v>0.36988807689488001</c:v>
                </c:pt>
                <c:pt idx="313">
                  <c:v>0.36894237362769094</c:v>
                </c:pt>
                <c:pt idx="314">
                  <c:v>0.36800209331905381</c:v>
                </c:pt>
                <c:pt idx="315">
                  <c:v>0.36706718774955416</c:v>
                </c:pt>
                <c:pt idx="316">
                  <c:v>0.36613760927981476</c:v>
                </c:pt>
                <c:pt idx="317">
                  <c:v>0.36521331084171083</c:v>
                </c:pt>
                <c:pt idx="318">
                  <c:v>0.36429424592974419</c:v>
                </c:pt>
                <c:pt idx="319">
                  <c:v>0.36338036859257472</c:v>
                </c:pt>
                <c:pt idx="320">
                  <c:v>0.36247163342470556</c:v>
                </c:pt>
                <c:pt idx="321">
                  <c:v>0.3615679955583182</c:v>
                </c:pt>
                <c:pt idx="322">
                  <c:v>0.3606694106552551</c:v>
                </c:pt>
                <c:pt idx="323">
                  <c:v>0.35977583489914622</c:v>
                </c:pt>
                <c:pt idx="324">
                  <c:v>0.358887224987676</c:v>
                </c:pt>
                <c:pt idx="325">
                  <c:v>0.35800353812498908</c:v>
                </c:pt>
                <c:pt idx="326">
                  <c:v>0.35712473201423123</c:v>
                </c:pt>
                <c:pt idx="327">
                  <c:v>0.35625076485022178</c:v>
                </c:pt>
                <c:pt idx="328">
                  <c:v>0.35538159531225644</c:v>
                </c:pt>
                <c:pt idx="329">
                  <c:v>0.35451718255703707</c:v>
                </c:pt>
                <c:pt idx="330">
                  <c:v>0.35365748621172499</c:v>
                </c:pt>
                <c:pt idx="331">
                  <c:v>0.3528024663671166</c:v>
                </c:pt>
                <c:pt idx="332">
                  <c:v>0.35195208357093871</c:v>
                </c:pt>
                <c:pt idx="333">
                  <c:v>0.35110629882125954</c:v>
                </c:pt>
                <c:pt idx="334">
                  <c:v>0.35026507356001524</c:v>
                </c:pt>
                <c:pt idx="335">
                  <c:v>0.3494283696666477</c:v>
                </c:pt>
                <c:pt idx="336">
                  <c:v>0.3485961494518533</c:v>
                </c:pt>
                <c:pt idx="337">
                  <c:v>0.34776837565143759</c:v>
                </c:pt>
                <c:pt idx="338">
                  <c:v>0.34694501142027701</c:v>
                </c:pt>
                <c:pt idx="339">
                  <c:v>0.34612602032638384</c:v>
                </c:pt>
                <c:pt idx="340">
                  <c:v>0.34531136634507092</c:v>
                </c:pt>
                <c:pt idx="341">
                  <c:v>0.34450101385321769</c:v>
                </c:pt>
                <c:pt idx="342">
                  <c:v>0.34369492762363163</c:v>
                </c:pt>
                <c:pt idx="343">
                  <c:v>0.34289307281950693</c:v>
                </c:pt>
                <c:pt idx="344">
                  <c:v>0.34209541498897456</c:v>
                </c:pt>
                <c:pt idx="345">
                  <c:v>0.34130192005974602</c:v>
                </c:pt>
                <c:pt idx="346">
                  <c:v>0.34051255433384553</c:v>
                </c:pt>
                <c:pt idx="347">
                  <c:v>0.33972728448243061</c:v>
                </c:pt>
                <c:pt idx="348">
                  <c:v>0.33894607754069939</c:v>
                </c:pt>
                <c:pt idx="349">
                  <c:v>0.33816890090288204</c:v>
                </c:pt>
                <c:pt idx="350">
                  <c:v>0.3373957223173159</c:v>
                </c:pt>
                <c:pt idx="351">
                  <c:v>0.33662650988160103</c:v>
                </c:pt>
                <c:pt idx="352">
                  <c:v>0.33586123203783685</c:v>
                </c:pt>
                <c:pt idx="353">
                  <c:v>0.33509985756793559</c:v>
                </c:pt>
                <c:pt idx="354">
                  <c:v>0.33434235558901426</c:v>
                </c:pt>
                <c:pt idx="355">
                  <c:v>0.33358869554886028</c:v>
                </c:pt>
                <c:pt idx="356">
                  <c:v>0.33283884722147222</c:v>
                </c:pt>
                <c:pt idx="357">
                  <c:v>0.3320927807026719</c:v>
                </c:pt>
                <c:pt idx="358">
                  <c:v>0.33135046640578936</c:v>
                </c:pt>
                <c:pt idx="359">
                  <c:v>0.33061187505741518</c:v>
                </c:pt>
                <c:pt idx="360">
                  <c:v>0.32987697769322361</c:v>
                </c:pt>
                <c:pt idx="361">
                  <c:v>0.32914574565386068</c:v>
                </c:pt>
                <c:pt idx="362">
                  <c:v>0.32841815058089996</c:v>
                </c:pt>
                <c:pt idx="363">
                  <c:v>0.32769416441286237</c:v>
                </c:pt>
                <c:pt idx="364">
                  <c:v>0.32697375938129869</c:v>
                </c:pt>
                <c:pt idx="365">
                  <c:v>0.32625690800693535</c:v>
                </c:pt>
                <c:pt idx="366">
                  <c:v>0.325543583095881</c:v>
                </c:pt>
                <c:pt idx="367">
                  <c:v>0.32483375773589257</c:v>
                </c:pt>
                <c:pt idx="368">
                  <c:v>0.32412740529270101</c:v>
                </c:pt>
                <c:pt idx="369">
                  <c:v>0.32342449940639428</c:v>
                </c:pt>
                <c:pt idx="370">
                  <c:v>0.32272501398785702</c:v>
                </c:pt>
                <c:pt idx="371">
                  <c:v>0.32202892321526622</c:v>
                </c:pt>
                <c:pt idx="372">
                  <c:v>0.32133620153064113</c:v>
                </c:pt>
                <c:pt idx="373">
                  <c:v>0.32064682363644725</c:v>
                </c:pt>
                <c:pt idx="374">
                  <c:v>0.31996076449225269</c:v>
                </c:pt>
                <c:pt idx="375">
                  <c:v>0.31927799931143669</c:v>
                </c:pt>
                <c:pt idx="376">
                  <c:v>0.31859850355794778</c:v>
                </c:pt>
                <c:pt idx="377">
                  <c:v>0.31792225294311388</c:v>
                </c:pt>
                <c:pt idx="378">
                  <c:v>0.31724922342249917</c:v>
                </c:pt>
                <c:pt idx="379">
                  <c:v>0.31657939119281037</c:v>
                </c:pt>
                <c:pt idx="380">
                  <c:v>0.31591273268885001</c:v>
                </c:pt>
                <c:pt idx="381">
                  <c:v>0.31524922458051585</c:v>
                </c:pt>
                <c:pt idx="382">
                  <c:v>0.31458884376984608</c:v>
                </c:pt>
                <c:pt idx="383">
                  <c:v>0.3139315673881094</c:v>
                </c:pt>
                <c:pt idx="384">
                  <c:v>0.31327737279293855</c:v>
                </c:pt>
                <c:pt idx="385">
                  <c:v>0.31262623756550756</c:v>
                </c:pt>
                <c:pt idx="386">
                  <c:v>0.31197813950775155</c:v>
                </c:pt>
                <c:pt idx="387">
                  <c:v>0.31133305663962713</c:v>
                </c:pt>
                <c:pt idx="388">
                  <c:v>0.31069096719641531</c:v>
                </c:pt>
                <c:pt idx="389">
                  <c:v>0.31005184962606341</c:v>
                </c:pt>
                <c:pt idx="390">
                  <c:v>0.30941568258656704</c:v>
                </c:pt>
                <c:pt idx="391">
                  <c:v>0.30878244494339113</c:v>
                </c:pt>
                <c:pt idx="392">
                  <c:v>0.30815211576692819</c:v>
                </c:pt>
                <c:pt idx="393">
                  <c:v>0.30752467432999542</c:v>
                </c:pt>
                <c:pt idx="394">
                  <c:v>0.30690010010536772</c:v>
                </c:pt>
                <c:pt idx="395">
                  <c:v>0.30627837276334713</c:v>
                </c:pt>
                <c:pt idx="396">
                  <c:v>0.30565947216936795</c:v>
                </c:pt>
                <c:pt idx="397">
                  <c:v>0.30504337838163686</c:v>
                </c:pt>
                <c:pt idx="398">
                  <c:v>0.30443007164880798</c:v>
                </c:pt>
                <c:pt idx="399">
                  <c:v>0.30381953240769022</c:v>
                </c:pt>
                <c:pt idx="400">
                  <c:v>0.30321174128098966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E1-4CF8-8682-9F32EDBD5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710-4883-9D40-ECE3CB28FFE2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10-4883-9D40-ECE3CB28FFE2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28832029225186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6-439D-8628-74D001B36590}"/>
            </c:ext>
          </c:extLst>
        </c:ser>
        <c:ser>
          <c:idx val="0"/>
          <c:order val="1"/>
          <c:tx>
            <c:strRef>
              <c:f>'Demand-DesignCapacity (Y)'!$B$11</c:f>
              <c:strCache>
                <c:ptCount val="1"/>
                <c:pt idx="0">
                  <c:v>TEC 2018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(Y)'!$B$13:$B$101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xVal>
          <c:yVal>
            <c:numRef>
              <c:f>'Demand-DesignCapacity (Y)'!$C$13:$C$101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4F6-439D-8628-74D001B36590}"/>
            </c:ext>
          </c:extLst>
        </c:ser>
        <c:ser>
          <c:idx val="2"/>
          <c:order val="2"/>
          <c:tx>
            <c:strRef>
              <c:f>'Demand-DesignCapacity (X)'!$M$11:$N$11</c:f>
              <c:strCache>
                <c:ptCount val="1"/>
                <c:pt idx="0">
                  <c:v>TEC 2007 (Z1)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'Demand-DesignCapacity (X)'!$M$13:$M$413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(X)'!$N$13:$N$413</c:f>
              <c:numCache>
                <c:formatCode>General</c:formatCode>
                <c:ptCount val="401"/>
                <c:pt idx="0">
                  <c:v>0.4</c:v>
                </c:pt>
                <c:pt idx="1">
                  <c:v>0.45999999999999996</c:v>
                </c:pt>
                <c:pt idx="2">
                  <c:v>0.52</c:v>
                </c:pt>
                <c:pt idx="3">
                  <c:v>0.57999999999999996</c:v>
                </c:pt>
                <c:pt idx="4">
                  <c:v>0.64000000000000012</c:v>
                </c:pt>
                <c:pt idx="5">
                  <c:v>0.70000000000000007</c:v>
                </c:pt>
                <c:pt idx="6">
                  <c:v>0.76</c:v>
                </c:pt>
                <c:pt idx="7">
                  <c:v>0.82</c:v>
                </c:pt>
                <c:pt idx="8">
                  <c:v>0.88000000000000012</c:v>
                </c:pt>
                <c:pt idx="9">
                  <c:v>0.94000000000000006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0.97410920815903335</c:v>
                </c:pt>
                <c:pt idx="32">
                  <c:v>0.94967940771022163</c:v>
                </c:pt>
                <c:pt idx="33">
                  <c:v>0.92658625135586969</c:v>
                </c:pt>
                <c:pt idx="34">
                  <c:v>0.90471933146270522</c:v>
                </c:pt>
                <c:pt idx="35">
                  <c:v>0.88398026269503882</c:v>
                </c:pt>
                <c:pt idx="36">
                  <c:v>0.86428107444720692</c:v>
                </c:pt>
                <c:pt idx="37">
                  <c:v>0.84554285597889633</c:v>
                </c:pt>
                <c:pt idx="38">
                  <c:v>0.8276946089089906</c:v>
                </c:pt>
                <c:pt idx="39">
                  <c:v>0.81067227081675641</c:v>
                </c:pt>
                <c:pt idx="40">
                  <c:v>0.79441788078660913</c:v>
                </c:pt>
                <c:pt idx="41">
                  <c:v>0.7788788632950292</c:v>
                </c:pt>
                <c:pt idx="42">
                  <c:v>0.76400741123219218</c:v>
                </c:pt>
                <c:pt idx="43">
                  <c:v>0.74975995234344195</c:v>
                </c:pt>
                <c:pt idx="44">
                  <c:v>0.73609668616813828</c:v>
                </c:pt>
                <c:pt idx="45">
                  <c:v>0.72298118079846574</c:v>
                </c:pt>
                <c:pt idx="46">
                  <c:v>0.71038002059539807</c:v>
                </c:pt>
                <c:pt idx="47">
                  <c:v>0.69826249747310287</c:v>
                </c:pt>
                <c:pt idx="48">
                  <c:v>0.68660033956632371</c:v>
                </c:pt>
                <c:pt idx="49">
                  <c:v>0.67536747208198955</c:v>
                </c:pt>
                <c:pt idx="50">
                  <c:v>0.66453980594897388</c:v>
                </c:pt>
                <c:pt idx="51">
                  <c:v>0.65409505055210515</c:v>
                </c:pt>
                <c:pt idx="52">
                  <c:v>0.64401254739471581</c:v>
                </c:pt>
                <c:pt idx="53">
                  <c:v>0.63427312199935104</c:v>
                </c:pt>
                <c:pt idx="54">
                  <c:v>0.62485895174560824</c:v>
                </c:pt>
                <c:pt idx="55">
                  <c:v>0.61575344767101692</c:v>
                </c:pt>
                <c:pt idx="56">
                  <c:v>0.6069411485363414</c:v>
                </c:pt>
                <c:pt idx="57">
                  <c:v>0.59840762568954631</c:v>
                </c:pt>
                <c:pt idx="58">
                  <c:v>0.59013939746013511</c:v>
                </c:pt>
                <c:pt idx="59">
                  <c:v>0.58212385198353889</c:v>
                </c:pt>
                <c:pt idx="60">
                  <c:v>0.57434917749851755</c:v>
                </c:pt>
                <c:pt idx="61">
                  <c:v>0.56680429928311549</c:v>
                </c:pt>
                <c:pt idx="62">
                  <c:v>0.55947882249987291</c:v>
                </c:pt>
                <c:pt idx="63">
                  <c:v>0.55236298031142916</c:v>
                </c:pt>
                <c:pt idx="64">
                  <c:v>0.54544758670564508</c:v>
                </c:pt>
                <c:pt idx="65">
                  <c:v>0.53872399353678135</c:v>
                </c:pt>
                <c:pt idx="66">
                  <c:v>0.53218405134767832</c:v>
                </c:pt>
                <c:pt idx="67">
                  <c:v>0.52582007358860638</c:v>
                </c:pt>
                <c:pt idx="68">
                  <c:v>0.51962480389261334</c:v>
                </c:pt>
                <c:pt idx="69">
                  <c:v>0.51359138610569932</c:v>
                </c:pt>
                <c:pt idx="70">
                  <c:v>0.50771333680381892</c:v>
                </c:pt>
                <c:pt idx="71">
                  <c:v>0.50198452005819283</c:v>
                </c:pt>
                <c:pt idx="72">
                  <c:v>0.49639912423628818</c:v>
                </c:pt>
                <c:pt idx="73">
                  <c:v>0.49095164064857644</c:v>
                </c:pt>
                <c:pt idx="74">
                  <c:v>0.48563684387122646</c:v>
                </c:pt>
                <c:pt idx="75">
                  <c:v>0.48044977359257246</c:v>
                </c:pt>
                <c:pt idx="76">
                  <c:v>0.47538571784683586</c:v>
                </c:pt>
                <c:pt idx="77">
                  <c:v>0.4704401975124306</c:v>
                </c:pt>
                <c:pt idx="78">
                  <c:v>0.46560895196445951</c:v>
                </c:pt>
                <c:pt idx="79">
                  <c:v>0.46088792578192728</c:v>
                </c:pt>
                <c:pt idx="80">
                  <c:v>0.45627325641990429</c:v>
                </c:pt>
                <c:pt idx="81">
                  <c:v>0.45176126276553136</c:v>
                </c:pt>
                <c:pt idx="82">
                  <c:v>0.44734843450448036</c:v>
                </c:pt>
                <c:pt idx="83">
                  <c:v>0.44303142223139053</c:v>
                </c:pt>
                <c:pt idx="84">
                  <c:v>0.43880702824398121</c:v>
                </c:pt>
                <c:pt idx="85">
                  <c:v>0.43467219796608036</c:v>
                </c:pt>
                <c:pt idx="86">
                  <c:v>0.43062401194978356</c:v>
                </c:pt>
                <c:pt idx="87">
                  <c:v>0.42665967841142349</c:v>
                </c:pt>
                <c:pt idx="88">
                  <c:v>0.42277652626005469</c:v>
                </c:pt>
                <c:pt idx="89">
                  <c:v>0.41897199858077833</c:v>
                </c:pt>
                <c:pt idx="90">
                  <c:v>0.41524364653850576</c:v>
                </c:pt>
                <c:pt idx="91">
                  <c:v>0.41158912367070449</c:v>
                </c:pt>
                <c:pt idx="92">
                  <c:v>0.40800618054034676</c:v>
                </c:pt>
                <c:pt idx="93">
                  <c:v>0.40449265972269344</c:v>
                </c:pt>
                <c:pt idx="94">
                  <c:v>0.40104649110173729</c:v>
                </c:pt>
                <c:pt idx="95">
                  <c:v>0.39766568745411734</c:v>
                </c:pt>
                <c:pt idx="96">
                  <c:v>0.39434834030012084</c:v>
                </c:pt>
                <c:pt idx="97">
                  <c:v>0.39109261600302636</c:v>
                </c:pt>
                <c:pt idx="98">
                  <c:v>0.38789675209954361</c:v>
                </c:pt>
                <c:pt idx="99">
                  <c:v>0.38475905384545578</c:v>
                </c:pt>
                <c:pt idx="100">
                  <c:v>0.38167789096181753</c:v>
                </c:pt>
                <c:pt idx="101">
                  <c:v>0.37865169456819348</c:v>
                </c:pt>
                <c:pt idx="102">
                  <c:v>0.37567895429045284</c:v>
                </c:pt>
                <c:pt idx="103">
                  <c:v>0.37275821553158706</c:v>
                </c:pt>
                <c:pt idx="104">
                  <c:v>0.36988807689488001</c:v>
                </c:pt>
                <c:pt idx="105">
                  <c:v>0.3670671877495541</c:v>
                </c:pt>
                <c:pt idx="106">
                  <c:v>0.36429424592974419</c:v>
                </c:pt>
                <c:pt idx="107">
                  <c:v>0.36156799555831809</c:v>
                </c:pt>
                <c:pt idx="108">
                  <c:v>0.35888722498767589</c:v>
                </c:pt>
                <c:pt idx="109">
                  <c:v>0.35625076485022167</c:v>
                </c:pt>
                <c:pt idx="110">
                  <c:v>0.35365748621172499</c:v>
                </c:pt>
                <c:pt idx="111">
                  <c:v>0.35110629882125949</c:v>
                </c:pt>
                <c:pt idx="112">
                  <c:v>0.3485961494518533</c:v>
                </c:pt>
                <c:pt idx="113">
                  <c:v>0.34612602032638384</c:v>
                </c:pt>
                <c:pt idx="114">
                  <c:v>0.34369492762363163</c:v>
                </c:pt>
                <c:pt idx="115">
                  <c:v>0.34130192005974602</c:v>
                </c:pt>
                <c:pt idx="116">
                  <c:v>0.33894607754069939</c:v>
                </c:pt>
                <c:pt idx="117">
                  <c:v>0.33662650988160103</c:v>
                </c:pt>
                <c:pt idx="118">
                  <c:v>0.33434235558901426</c:v>
                </c:pt>
                <c:pt idx="119">
                  <c:v>0.3320927807026719</c:v>
                </c:pt>
                <c:pt idx="120">
                  <c:v>0.32987697769322361</c:v>
                </c:pt>
                <c:pt idx="121">
                  <c:v>0.32769416441286237</c:v>
                </c:pt>
                <c:pt idx="122">
                  <c:v>0.325543583095881</c:v>
                </c:pt>
                <c:pt idx="123">
                  <c:v>0.32342449940639428</c:v>
                </c:pt>
                <c:pt idx="124">
                  <c:v>0.32133620153064113</c:v>
                </c:pt>
                <c:pt idx="125">
                  <c:v>0.31927799931143658</c:v>
                </c:pt>
                <c:pt idx="126">
                  <c:v>0.31724922342249917</c:v>
                </c:pt>
                <c:pt idx="127">
                  <c:v>0.31524922458051585</c:v>
                </c:pt>
                <c:pt idx="128">
                  <c:v>0.31327737279293855</c:v>
                </c:pt>
                <c:pt idx="129">
                  <c:v>0.31133305663962713</c:v>
                </c:pt>
                <c:pt idx="130">
                  <c:v>0.30941568258656704</c:v>
                </c:pt>
                <c:pt idx="131">
                  <c:v>0.30752467432999542</c:v>
                </c:pt>
                <c:pt idx="132">
                  <c:v>0.30565947216936779</c:v>
                </c:pt>
                <c:pt idx="133">
                  <c:v>0.30381953240769022</c:v>
                </c:pt>
                <c:pt idx="134">
                  <c:v>0.30200432677782607</c:v>
                </c:pt>
                <c:pt idx="135">
                  <c:v>0.3002133418934696</c:v>
                </c:pt>
                <c:pt idx="136">
                  <c:v>0.29844607872355094</c:v>
                </c:pt>
                <c:pt idx="137">
                  <c:v>0.29670205208890849</c:v>
                </c:pt>
                <c:pt idx="138">
                  <c:v>0.29498079018013196</c:v>
                </c:pt>
                <c:pt idx="139">
                  <c:v>0.29328183409553793</c:v>
                </c:pt>
                <c:pt idx="140">
                  <c:v>0.29160473739830112</c:v>
                </c:pt>
                <c:pt idx="141">
                  <c:v>0.28994906569181533</c:v>
                </c:pt>
                <c:pt idx="142">
                  <c:v>0.28831439621241112</c:v>
                </c:pt>
                <c:pt idx="143">
                  <c:v>0.28670031743860486</c:v>
                </c:pt>
                <c:pt idx="144">
                  <c:v>0.28510642871609648</c:v>
                </c:pt>
                <c:pt idx="145">
                  <c:v>0.28353233989777904</c:v>
                </c:pt>
                <c:pt idx="146">
                  <c:v>0.28197767099805759</c:v>
                </c:pt>
                <c:pt idx="147">
                  <c:v>0.28044205186081778</c:v>
                </c:pt>
                <c:pt idx="148">
                  <c:v>0.2789251218404149</c:v>
                </c:pt>
                <c:pt idx="149">
                  <c:v>0.277426529495089</c:v>
                </c:pt>
                <c:pt idx="150">
                  <c:v>0.2759459322922429</c:v>
                </c:pt>
                <c:pt idx="151">
                  <c:v>0.27448299632504836</c:v>
                </c:pt>
                <c:pt idx="152">
                  <c:v>0.27303739603987248</c:v>
                </c:pt>
                <c:pt idx="153">
                  <c:v>0.27160881397404446</c:v>
                </c:pt>
                <c:pt idx="154">
                  <c:v>0.27019694050350468</c:v>
                </c:pt>
                <c:pt idx="155">
                  <c:v>0.26880147359990308</c:v>
                </c:pt>
                <c:pt idx="156">
                  <c:v>0.26742211859673398</c:v>
                </c:pt>
                <c:pt idx="157">
                  <c:v>0.26605858796411669</c:v>
                </c:pt>
                <c:pt idx="158">
                  <c:v>0.26471060109184769</c:v>
                </c:pt>
                <c:pt idx="159">
                  <c:v>0.26337788408037305</c:v>
                </c:pt>
                <c:pt idx="160">
                  <c:v>0.26206016953934219</c:v>
                </c:pt>
                <c:pt idx="161">
                  <c:v>0.26075719639342315</c:v>
                </c:pt>
                <c:pt idx="162">
                  <c:v>0.25946870969507452</c:v>
                </c:pt>
                <c:pt idx="163">
                  <c:v>0.25819446044398447</c:v>
                </c:pt>
                <c:pt idx="164">
                  <c:v>0.25693420541289763</c:v>
                </c:pt>
                <c:pt idx="165">
                  <c:v>0.25568770697957</c:v>
                </c:pt>
                <c:pt idx="166">
                  <c:v>0.25445473296459753</c:v>
                </c:pt>
                <c:pt idx="167">
                  <c:v>0.25323505647488126</c:v>
                </c:pt>
                <c:pt idx="168">
                  <c:v>0.25202845575249927</c:v>
                </c:pt>
                <c:pt idx="169">
                  <c:v>0.250834714028769</c:v>
                </c:pt>
                <c:pt idx="170">
                  <c:v>0.249653619383291</c:v>
                </c:pt>
                <c:pt idx="171">
                  <c:v>0.24848496460777639</c:v>
                </c:pt>
                <c:pt idx="172">
                  <c:v>0.24732854707446991</c:v>
                </c:pt>
                <c:pt idx="173">
                  <c:v>0.24618416860898532</c:v>
                </c:pt>
                <c:pt idx="174">
                  <c:v>0.24505163536738311</c:v>
                </c:pt>
                <c:pt idx="175">
                  <c:v>0.24393075771732425</c:v>
                </c:pt>
                <c:pt idx="176">
                  <c:v>0.24282135012314277</c:v>
                </c:pt>
                <c:pt idx="177">
                  <c:v>0.24172323103468607</c:v>
                </c:pt>
                <c:pt idx="178">
                  <c:v>0.24063622277978008</c:v>
                </c:pt>
                <c:pt idx="179">
                  <c:v>0.23956015146017992</c:v>
                </c:pt>
                <c:pt idx="180">
                  <c:v>0.23849484685087591</c:v>
                </c:pt>
                <c:pt idx="181">
                  <c:v>0.23744014230262739</c:v>
                </c:pt>
                <c:pt idx="182">
                  <c:v>0.23639587464760475</c:v>
                </c:pt>
                <c:pt idx="183">
                  <c:v>0.23536188410802344</c:v>
                </c:pt>
                <c:pt idx="184">
                  <c:v>0.23433801420765976</c:v>
                </c:pt>
                <c:pt idx="185">
                  <c:v>0.2333241116861422</c:v>
                </c:pt>
                <c:pt idx="186">
                  <c:v>0.23232002641591665</c:v>
                </c:pt>
                <c:pt idx="187">
                  <c:v>0.23132561132178867</c:v>
                </c:pt>
                <c:pt idx="188">
                  <c:v>0.23034072230294927</c:v>
                </c:pt>
                <c:pt idx="189">
                  <c:v>0.22936521815739469</c:v>
                </c:pt>
                <c:pt idx="190">
                  <c:v>0.22839896050865482</c:v>
                </c:pt>
                <c:pt idx="191">
                  <c:v>0.22744181373474742</c:v>
                </c:pt>
                <c:pt idx="192">
                  <c:v>0.22649364489927987</c:v>
                </c:pt>
                <c:pt idx="193">
                  <c:v>0.22555432368462267</c:v>
                </c:pt>
                <c:pt idx="194">
                  <c:v>0.22462372232708169</c:v>
                </c:pt>
                <c:pt idx="195">
                  <c:v>0.22370171555399959</c:v>
                </c:pt>
                <c:pt idx="196">
                  <c:v>0.22278818052271926</c:v>
                </c:pt>
                <c:pt idx="197">
                  <c:v>0.2218829967613461</c:v>
                </c:pt>
                <c:pt idx="198">
                  <c:v>0.22098604611124537</c:v>
                </c:pt>
                <c:pt idx="199">
                  <c:v>0.22009721267121668</c:v>
                </c:pt>
                <c:pt idx="200">
                  <c:v>0.21921638274328883</c:v>
                </c:pt>
                <c:pt idx="201">
                  <c:v>0.21834344478007842</c:v>
                </c:pt>
                <c:pt idx="202">
                  <c:v>0.21747828933366181</c:v>
                </c:pt>
                <c:pt idx="203">
                  <c:v>0.21662080900590813</c:v>
                </c:pt>
                <c:pt idx="204">
                  <c:v>0.21577089840022473</c:v>
                </c:pt>
                <c:pt idx="205">
                  <c:v>0.21492845407466932</c:v>
                </c:pt>
                <c:pt idx="206">
                  <c:v>0.21409337449638211</c:v>
                </c:pt>
                <c:pt idx="207">
                  <c:v>0.21326555999729627</c:v>
                </c:pt>
                <c:pt idx="208">
                  <c:v>0.21244491273108271</c:v>
                </c:pt>
                <c:pt idx="209">
                  <c:v>0.21163133663129183</c:v>
                </c:pt>
                <c:pt idx="210">
                  <c:v>0.21082473737065027</c:v>
                </c:pt>
                <c:pt idx="211">
                  <c:v>0.21002502232147863</c:v>
                </c:pt>
                <c:pt idx="212">
                  <c:v>0.20923210051719121</c:v>
                </c:pt>
                <c:pt idx="213">
                  <c:v>0.2084458826148457</c:v>
                </c:pt>
                <c:pt idx="214">
                  <c:v>0.20766628085870767</c:v>
                </c:pt>
                <c:pt idx="215">
                  <c:v>0.20689320904479871</c:v>
                </c:pt>
                <c:pt idx="216">
                  <c:v>0.20612658248639706</c:v>
                </c:pt>
                <c:pt idx="217">
                  <c:v>0.20536631798046034</c:v>
                </c:pt>
                <c:pt idx="218">
                  <c:v>0.20461233377494256</c:v>
                </c:pt>
                <c:pt idx="219">
                  <c:v>0.20386454953697697</c:v>
                </c:pt>
                <c:pt idx="220">
                  <c:v>0.20312288632189751</c:v>
                </c:pt>
                <c:pt idx="221">
                  <c:v>0.20238726654307471</c:v>
                </c:pt>
                <c:pt idx="222">
                  <c:v>0.20165761394253906</c:v>
                </c:pt>
                <c:pt idx="223">
                  <c:v>0.20093385356236948</c:v>
                </c:pt>
                <c:pt idx="224">
                  <c:v>0.20021591171682218</c:v>
                </c:pt>
                <c:pt idx="225">
                  <c:v>0.19950371596517935</c:v>
                </c:pt>
                <c:pt idx="226">
                  <c:v>0.1987971950852937</c:v>
                </c:pt>
                <c:pt idx="227">
                  <c:v>0.19809627904781066</c:v>
                </c:pt>
                <c:pt idx="228">
                  <c:v>0.19740089899104532</c:v>
                </c:pt>
                <c:pt idx="229">
                  <c:v>0.19671098719649677</c:v>
                </c:pt>
                <c:pt idx="230">
                  <c:v>0.19602647706497983</c:v>
                </c:pt>
                <c:pt idx="231">
                  <c:v>0.19534730309335657</c:v>
                </c:pt>
                <c:pt idx="232">
                  <c:v>0.19467340085184937</c:v>
                </c:pt>
                <c:pt idx="233">
                  <c:v>0.19400470696191954</c:v>
                </c:pt>
                <c:pt idx="234">
                  <c:v>0.19334115907469418</c:v>
                </c:pt>
                <c:pt idx="235">
                  <c:v>0.19268269584992528</c:v>
                </c:pt>
                <c:pt idx="236">
                  <c:v>0.19202925693546724</c:v>
                </c:pt>
                <c:pt idx="237">
                  <c:v>0.19138078294725569</c:v>
                </c:pt>
                <c:pt idx="238">
                  <c:v>0.19073721544977509</c:v>
                </c:pt>
                <c:pt idx="239">
                  <c:v>0.19009849693700057</c:v>
                </c:pt>
                <c:pt idx="240">
                  <c:v>0.18946457081379975</c:v>
                </c:pt>
                <c:pt idx="241">
                  <c:v>0.18883538137778358</c:v>
                </c:pt>
                <c:pt idx="242">
                  <c:v>0.18821087380159152</c:v>
                </c:pt>
                <c:pt idx="243">
                  <c:v>0.18759099411559929</c:v>
                </c:pt>
                <c:pt idx="244">
                  <c:v>0.18697568919103949</c:v>
                </c:pt>
                <c:pt idx="245">
                  <c:v>0.18636490672351991</c:v>
                </c:pt>
                <c:pt idx="246">
                  <c:v>0.1857585952169323</c:v>
                </c:pt>
                <c:pt idx="247">
                  <c:v>0.1851567039677379</c:v>
                </c:pt>
                <c:pt idx="248">
                  <c:v>0.1845591830496216</c:v>
                </c:pt>
                <c:pt idx="249">
                  <c:v>0.183965983298503</c:v>
                </c:pt>
                <c:pt idx="250">
                  <c:v>0.18337705629789586</c:v>
                </c:pt>
                <c:pt idx="251">
                  <c:v>0.18279235436460542</c:v>
                </c:pt>
                <c:pt idx="252">
                  <c:v>0.18221183053475579</c:v>
                </c:pt>
                <c:pt idx="253">
                  <c:v>0.18163543855013708</c:v>
                </c:pt>
                <c:pt idx="254">
                  <c:v>0.18106313284486475</c:v>
                </c:pt>
                <c:pt idx="255">
                  <c:v>0.18049486853234245</c:v>
                </c:pt>
                <c:pt idx="256">
                  <c:v>0.17993060139252065</c:v>
                </c:pt>
                <c:pt idx="257">
                  <c:v>0.17937028785944231</c:v>
                </c:pt>
                <c:pt idx="258">
                  <c:v>0.17881388500906925</c:v>
                </c:pt>
                <c:pt idx="259">
                  <c:v>0.17826135054738038</c:v>
                </c:pt>
                <c:pt idx="260">
                  <c:v>0.17771264279873711</c:v>
                </c:pt>
                <c:pt idx="261">
                  <c:v>0.17716772069450568</c:v>
                </c:pt>
                <c:pt idx="262">
                  <c:v>0.17662654376193232</c:v>
                </c:pt>
                <c:pt idx="263">
                  <c:v>0.17608907211326388</c:v>
                </c:pt>
                <c:pt idx="264">
                  <c:v>0.17555526643510741</c:v>
                </c:pt>
                <c:pt idx="265">
                  <c:v>0.17502508797802244</c:v>
                </c:pt>
                <c:pt idx="266">
                  <c:v>0.17449849854634106</c:v>
                </c:pt>
                <c:pt idx="267">
                  <c:v>0.17397546048820803</c:v>
                </c:pt>
                <c:pt idx="268">
                  <c:v>0.17345593668583789</c:v>
                </c:pt>
                <c:pt idx="269">
                  <c:v>0.17293989054598111</c:v>
                </c:pt>
                <c:pt idx="270">
                  <c:v>0.17242728599059545</c:v>
                </c:pt>
                <c:pt idx="271">
                  <c:v>0.17191808744771786</c:v>
                </c:pt>
                <c:pt idx="272">
                  <c:v>0.17141225984252928</c:v>
                </c:pt>
                <c:pt idx="273">
                  <c:v>0.1709097685886114</c:v>
                </c:pt>
                <c:pt idx="274">
                  <c:v>0.17041057957938688</c:v>
                </c:pt>
                <c:pt idx="275">
                  <c:v>0.16991465917974158</c:v>
                </c:pt>
                <c:pt idx="276">
                  <c:v>0.16942197421782157</c:v>
                </c:pt>
                <c:pt idx="277">
                  <c:v>0.16893249197700291</c:v>
                </c:pt>
                <c:pt idx="278">
                  <c:v>0.16844618018802893</c:v>
                </c:pt>
                <c:pt idx="279">
                  <c:v>0.16796300702131017</c:v>
                </c:pt>
                <c:pt idx="280">
                  <c:v>0.16748294107938544</c:v>
                </c:pt>
                <c:pt idx="281">
                  <c:v>0.16700595138953678</c:v>
                </c:pt>
                <c:pt idx="282">
                  <c:v>0.16653200739655774</c:v>
                </c:pt>
                <c:pt idx="283">
                  <c:v>0.16606107895566916</c:v>
                </c:pt>
                <c:pt idx="284">
                  <c:v>0.16559313632558004</c:v>
                </c:pt>
                <c:pt idx="285">
                  <c:v>0.16512815016168944</c:v>
                </c:pt>
                <c:pt idx="286">
                  <c:v>0.16466609150942652</c:v>
                </c:pt>
                <c:pt idx="287">
                  <c:v>0.16420693179772516</c:v>
                </c:pt>
                <c:pt idx="288">
                  <c:v>0.16375064283262974</c:v>
                </c:pt>
                <c:pt idx="289">
                  <c:v>0.16329719679102972</c:v>
                </c:pt>
                <c:pt idx="290">
                  <c:v>0.16284656621451954</c:v>
                </c:pt>
                <c:pt idx="291">
                  <c:v>0.16239872400338021</c:v>
                </c:pt>
                <c:pt idx="292">
                  <c:v>0.16195364341068197</c:v>
                </c:pt>
                <c:pt idx="293">
                  <c:v>0.16151129803650194</c:v>
                </c:pt>
                <c:pt idx="294">
                  <c:v>0.16107166182225729</c:v>
                </c:pt>
                <c:pt idx="295">
                  <c:v>0.16063470904514932</c:v>
                </c:pt>
                <c:pt idx="296">
                  <c:v>0.16020041431271606</c:v>
                </c:pt>
                <c:pt idx="297">
                  <c:v>0.15976875255749234</c:v>
                </c:pt>
                <c:pt idx="298">
                  <c:v>0.15933969903177259</c:v>
                </c:pt>
                <c:pt idx="299">
                  <c:v>0.15891322930247609</c:v>
                </c:pt>
                <c:pt idx="300">
                  <c:v>0.15848931924611132</c:v>
                </c:pt>
                <c:pt idx="301">
                  <c:v>0.15806794504383742</c:v>
                </c:pt>
                <c:pt idx="302">
                  <c:v>0.15764908317662019</c:v>
                </c:pt>
                <c:pt idx="303">
                  <c:v>0.15723271042048118</c:v>
                </c:pt>
                <c:pt idx="304">
                  <c:v>0.15681880384183772</c:v>
                </c:pt>
                <c:pt idx="305">
                  <c:v>0.15640734079293084</c:v>
                </c:pt>
                <c:pt idx="306">
                  <c:v>0.15599829890734029</c:v>
                </c:pt>
                <c:pt idx="307">
                  <c:v>0.15559165609558462</c:v>
                </c:pt>
                <c:pt idx="308">
                  <c:v>0.15518739054080377</c:v>
                </c:pt>
                <c:pt idx="309">
                  <c:v>0.15478548069452255</c:v>
                </c:pt>
                <c:pt idx="310">
                  <c:v>0.15438590527249377</c:v>
                </c:pt>
                <c:pt idx="311">
                  <c:v>0.15398864325061912</c:v>
                </c:pt>
                <c:pt idx="312">
                  <c:v>0.15359367386094519</c:v>
                </c:pt>
                <c:pt idx="313">
                  <c:v>0.15320097658773424</c:v>
                </c:pt>
                <c:pt idx="314">
                  <c:v>0.1528105311636074</c:v>
                </c:pt>
                <c:pt idx="315">
                  <c:v>0.15242231756575919</c:v>
                </c:pt>
                <c:pt idx="316">
                  <c:v>0.15203631601224088</c:v>
                </c:pt>
                <c:pt idx="317">
                  <c:v>0.15165250695831278</c:v>
                </c:pt>
                <c:pt idx="318">
                  <c:v>0.15127087109286219</c:v>
                </c:pt>
                <c:pt idx="319">
                  <c:v>0.15089138933488702</c:v>
                </c:pt>
                <c:pt idx="320">
                  <c:v>0.15051404283004322</c:v>
                </c:pt>
                <c:pt idx="321">
                  <c:v>0.15013881294725431</c:v>
                </c:pt>
                <c:pt idx="322">
                  <c:v>0.14976568127538192</c:v>
                </c:pt>
                <c:pt idx="323">
                  <c:v>0.14939462961995689</c:v>
                </c:pt>
                <c:pt idx="324">
                  <c:v>0.14902563999996768</c:v>
                </c:pt>
                <c:pt idx="325">
                  <c:v>0.14865869464470738</c:v>
                </c:pt>
                <c:pt idx="326">
                  <c:v>0.14829377599067597</c:v>
                </c:pt>
                <c:pt idx="327">
                  <c:v>0.14793086667853778</c:v>
                </c:pt>
                <c:pt idx="328">
                  <c:v>0.14756994955013295</c:v>
                </c:pt>
                <c:pt idx="329">
                  <c:v>0.14721100764554126</c:v>
                </c:pt>
                <c:pt idx="330">
                  <c:v>0.14685402420019797</c:v>
                </c:pt>
                <c:pt idx="331">
                  <c:v>0.14649898264206004</c:v>
                </c:pt>
                <c:pt idx="332">
                  <c:v>0.14614586658882148</c:v>
                </c:pt>
                <c:pt idx="333">
                  <c:v>0.14579465984517806</c:v>
                </c:pt>
                <c:pt idx="334">
                  <c:v>0.14544534640013868</c:v>
                </c:pt>
                <c:pt idx="335">
                  <c:v>0.14509791042438377</c:v>
                </c:pt>
                <c:pt idx="336">
                  <c:v>0.14475233626766951</c:v>
                </c:pt>
                <c:pt idx="337">
                  <c:v>0.14440860845627576</c:v>
                </c:pt>
                <c:pt idx="338">
                  <c:v>0.14406671169049937</c:v>
                </c:pt>
                <c:pt idx="339">
                  <c:v>0.14372663084218859</c:v>
                </c:pt>
                <c:pt idx="340">
                  <c:v>0.14338835095232114</c:v>
                </c:pt>
                <c:pt idx="341">
                  <c:v>0.14305185722862238</c:v>
                </c:pt>
                <c:pt idx="342">
                  <c:v>0.14271713504322461</c:v>
                </c:pt>
                <c:pt idx="343">
                  <c:v>0.14238416993036543</c:v>
                </c:pt>
                <c:pt idx="344">
                  <c:v>0.14205294758412515</c:v>
                </c:pt>
                <c:pt idx="345">
                  <c:v>0.1417234538562025</c:v>
                </c:pt>
                <c:pt idx="346">
                  <c:v>0.14139567475372708</c:v>
                </c:pt>
                <c:pt idx="347">
                  <c:v>0.14106959643710876</c:v>
                </c:pt>
                <c:pt idx="348">
                  <c:v>0.14074520521792311</c:v>
                </c:pt>
                <c:pt idx="349">
                  <c:v>0.14042248755683129</c:v>
                </c:pt>
                <c:pt idx="350">
                  <c:v>0.14010143006153533</c:v>
                </c:pt>
                <c:pt idx="351">
                  <c:v>0.13978201948476637</c:v>
                </c:pt>
                <c:pt idx="352">
                  <c:v>0.13946424272230656</c:v>
                </c:pt>
                <c:pt idx="353">
                  <c:v>0.13914808681104349</c:v>
                </c:pt>
                <c:pt idx="354">
                  <c:v>0.13883353892705605</c:v>
                </c:pt>
                <c:pt idx="355">
                  <c:v>0.13852058638373213</c:v>
                </c:pt>
                <c:pt idx="356">
                  <c:v>0.13820921662991673</c:v>
                </c:pt>
                <c:pt idx="357">
                  <c:v>0.13789941724808977</c:v>
                </c:pt>
                <c:pt idx="358">
                  <c:v>0.13759117595257461</c:v>
                </c:pt>
                <c:pt idx="359">
                  <c:v>0.13728448058777395</c:v>
                </c:pt>
                <c:pt idx="360">
                  <c:v>0.13697931912643546</c:v>
                </c:pt>
                <c:pt idx="361">
                  <c:v>0.13667567966794461</c:v>
                </c:pt>
                <c:pt idx="362">
                  <c:v>0.13637355043664501</c:v>
                </c:pt>
                <c:pt idx="363">
                  <c:v>0.1360729197801856</c:v>
                </c:pt>
                <c:pt idx="364">
                  <c:v>0.13577377616789443</c:v>
                </c:pt>
                <c:pt idx="365">
                  <c:v>0.13547610818917766</c:v>
                </c:pt>
                <c:pt idx="366">
                  <c:v>0.13517990455194467</c:v>
                </c:pt>
                <c:pt idx="367">
                  <c:v>0.13488515408105758</c:v>
                </c:pt>
                <c:pt idx="368">
                  <c:v>0.1345918457168053</c:v>
                </c:pt>
                <c:pt idx="369">
                  <c:v>0.13429996851340195</c:v>
                </c:pt>
                <c:pt idx="370">
                  <c:v>0.13400951163750804</c:v>
                </c:pt>
                <c:pt idx="371">
                  <c:v>0.13372046436677557</c:v>
                </c:pt>
                <c:pt idx="372">
                  <c:v>0.13343281608841559</c:v>
                </c:pt>
                <c:pt idx="373">
                  <c:v>0.13314655629778752</c:v>
                </c:pt>
                <c:pt idx="374">
                  <c:v>0.13286167459701106</c:v>
                </c:pt>
                <c:pt idx="375">
                  <c:v>0.13257816069359946</c:v>
                </c:pt>
                <c:pt idx="376">
                  <c:v>0.13229600439911335</c:v>
                </c:pt>
                <c:pt idx="377">
                  <c:v>0.13201519562783581</c:v>
                </c:pt>
                <c:pt idx="378">
                  <c:v>0.13173572439546763</c:v>
                </c:pt>
                <c:pt idx="379">
                  <c:v>0.13145758081784265</c:v>
                </c:pt>
                <c:pt idx="380">
                  <c:v>0.13118075510966232</c:v>
                </c:pt>
                <c:pt idx="381">
                  <c:v>0.13090523758324976</c:v>
                </c:pt>
                <c:pt idx="382">
                  <c:v>0.13063101864732318</c:v>
                </c:pt>
                <c:pt idx="383">
                  <c:v>0.1303580888057872</c:v>
                </c:pt>
                <c:pt idx="384">
                  <c:v>0.13008643865654265</c:v>
                </c:pt>
                <c:pt idx="385">
                  <c:v>0.12981605889031458</c:v>
                </c:pt>
                <c:pt idx="386">
                  <c:v>0.12954694028949743</c:v>
                </c:pt>
                <c:pt idx="387">
                  <c:v>0.12927907372701794</c:v>
                </c:pt>
                <c:pt idx="388">
                  <c:v>0.12901245016521476</c:v>
                </c:pt>
                <c:pt idx="389">
                  <c:v>0.12874706065473501</c:v>
                </c:pt>
                <c:pt idx="390">
                  <c:v>0.12848289633344698</c:v>
                </c:pt>
                <c:pt idx="391">
                  <c:v>0.12821994842536907</c:v>
                </c:pt>
                <c:pt idx="392">
                  <c:v>0.12795820823961504</c:v>
                </c:pt>
                <c:pt idx="393">
                  <c:v>0.12769766716935368</c:v>
                </c:pt>
                <c:pt idx="394">
                  <c:v>0.12743831669078537</c:v>
                </c:pt>
                <c:pt idx="395">
                  <c:v>0.12718014836213198</c:v>
                </c:pt>
                <c:pt idx="396">
                  <c:v>0.12692315382264324</c:v>
                </c:pt>
                <c:pt idx="397">
                  <c:v>0.12666732479161605</c:v>
                </c:pt>
                <c:pt idx="398">
                  <c:v>0.12641265306742963</c:v>
                </c:pt>
                <c:pt idx="399">
                  <c:v>0.126159130526593</c:v>
                </c:pt>
                <c:pt idx="400">
                  <c:v>0.12590674912280808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F6-439D-8628-74D001B36590}"/>
            </c:ext>
          </c:extLst>
        </c:ser>
        <c:ser>
          <c:idx val="1"/>
          <c:order val="3"/>
          <c:tx>
            <c:strRef>
              <c:f>'Demand-DesignCapacity (Y)'!$Q$11:$R$11</c:f>
              <c:strCache>
                <c:ptCount val="1"/>
                <c:pt idx="0">
                  <c:v>TEC 1975 - Ductile - No Soft Storey</c:v>
                </c:pt>
              </c:strCache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(Y)'!$Q$13:$Q$413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(Y)'!$R$13:$R$413</c:f>
              <c:numCache>
                <c:formatCode>General</c:formatCode>
                <c:ptCount val="401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0.24</c:v>
                </c:pt>
                <c:pt idx="52">
                  <c:v>0.24</c:v>
                </c:pt>
                <c:pt idx="53">
                  <c:v>0.24</c:v>
                </c:pt>
                <c:pt idx="54">
                  <c:v>0.24</c:v>
                </c:pt>
                <c:pt idx="55">
                  <c:v>0.24</c:v>
                </c:pt>
                <c:pt idx="56">
                  <c:v>0.24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0.23762376237623756</c:v>
                </c:pt>
                <c:pt idx="64">
                  <c:v>0.23529411764705879</c:v>
                </c:pt>
                <c:pt idx="65">
                  <c:v>0.23300970873786403</c:v>
                </c:pt>
                <c:pt idx="66">
                  <c:v>0.23076923076923073</c:v>
                </c:pt>
                <c:pt idx="67">
                  <c:v>0.22857142857142851</c:v>
                </c:pt>
                <c:pt idx="68">
                  <c:v>0.22641509433962262</c:v>
                </c:pt>
                <c:pt idx="69">
                  <c:v>0.22429906542056074</c:v>
                </c:pt>
                <c:pt idx="70">
                  <c:v>0.22222222222222218</c:v>
                </c:pt>
                <c:pt idx="71">
                  <c:v>0.22018348623853209</c:v>
                </c:pt>
                <c:pt idx="72">
                  <c:v>0.21818181818181817</c:v>
                </c:pt>
                <c:pt idx="73">
                  <c:v>0.21621621621621617</c:v>
                </c:pt>
                <c:pt idx="74">
                  <c:v>0.21428571428571427</c:v>
                </c:pt>
                <c:pt idx="75">
                  <c:v>0.21238938053097342</c:v>
                </c:pt>
                <c:pt idx="76">
                  <c:v>0.21052631578947367</c:v>
                </c:pt>
                <c:pt idx="77">
                  <c:v>0.208695652173913</c:v>
                </c:pt>
                <c:pt idx="78">
                  <c:v>0.2068965517241379</c:v>
                </c:pt>
                <c:pt idx="79">
                  <c:v>0.20512820512820509</c:v>
                </c:pt>
                <c:pt idx="80">
                  <c:v>0.20338983050847453</c:v>
                </c:pt>
                <c:pt idx="81">
                  <c:v>0.20168067226890754</c:v>
                </c:pt>
                <c:pt idx="82">
                  <c:v>0.19999999999999998</c:v>
                </c:pt>
                <c:pt idx="83">
                  <c:v>0.19834710743801653</c:v>
                </c:pt>
                <c:pt idx="84">
                  <c:v>0.1967213114754098</c:v>
                </c:pt>
                <c:pt idx="85">
                  <c:v>0.19512195121951217</c:v>
                </c:pt>
                <c:pt idx="86">
                  <c:v>0.19354838709677416</c:v>
                </c:pt>
                <c:pt idx="87">
                  <c:v>0.192</c:v>
                </c:pt>
                <c:pt idx="88">
                  <c:v>0.19047619047619044</c:v>
                </c:pt>
                <c:pt idx="89">
                  <c:v>0.18897637795275588</c:v>
                </c:pt>
                <c:pt idx="90">
                  <c:v>0.18749999999999997</c:v>
                </c:pt>
                <c:pt idx="91">
                  <c:v>0.18604651162790695</c:v>
                </c:pt>
                <c:pt idx="92">
                  <c:v>0.18461538461538457</c:v>
                </c:pt>
                <c:pt idx="93">
                  <c:v>0.18320610687022898</c:v>
                </c:pt>
                <c:pt idx="94">
                  <c:v>0.18181818181818182</c:v>
                </c:pt>
                <c:pt idx="95">
                  <c:v>0.18045112781954886</c:v>
                </c:pt>
                <c:pt idx="96">
                  <c:v>0.17910447761194029</c:v>
                </c:pt>
                <c:pt idx="97">
                  <c:v>0.17777777777777776</c:v>
                </c:pt>
                <c:pt idx="98">
                  <c:v>0.1764705882352941</c:v>
                </c:pt>
                <c:pt idx="99">
                  <c:v>0.1751824817518248</c:v>
                </c:pt>
                <c:pt idx="100">
                  <c:v>0.17391304347826084</c:v>
                </c:pt>
                <c:pt idx="101">
                  <c:v>0.1726618705035971</c:v>
                </c:pt>
                <c:pt idx="102">
                  <c:v>0.1714285714285714</c:v>
                </c:pt>
                <c:pt idx="103">
                  <c:v>0.17021276595744678</c:v>
                </c:pt>
                <c:pt idx="104">
                  <c:v>0.16901408450704222</c:v>
                </c:pt>
                <c:pt idx="105">
                  <c:v>0.16783216783216781</c:v>
                </c:pt>
                <c:pt idx="106">
                  <c:v>0.16666666666666663</c:v>
                </c:pt>
                <c:pt idx="107">
                  <c:v>0.16551724137931031</c:v>
                </c:pt>
                <c:pt idx="108">
                  <c:v>0.16438356164383561</c:v>
                </c:pt>
                <c:pt idx="109">
                  <c:v>0.16326530612244894</c:v>
                </c:pt>
                <c:pt idx="110">
                  <c:v>0.16216216216216212</c:v>
                </c:pt>
                <c:pt idx="111">
                  <c:v>0.16107382550335567</c:v>
                </c:pt>
                <c:pt idx="112">
                  <c:v>0.15999999999999995</c:v>
                </c:pt>
                <c:pt idx="113">
                  <c:v>0.15894039735099338</c:v>
                </c:pt>
                <c:pt idx="114">
                  <c:v>0.15789473684210528</c:v>
                </c:pt>
                <c:pt idx="115">
                  <c:v>0.15686274509803921</c:v>
                </c:pt>
                <c:pt idx="116">
                  <c:v>0.15584415584415584</c:v>
                </c:pt>
                <c:pt idx="117">
                  <c:v>0.15483870967741933</c:v>
                </c:pt>
                <c:pt idx="118">
                  <c:v>0.15384615384615383</c:v>
                </c:pt>
                <c:pt idx="119">
                  <c:v>0.15286624203821655</c:v>
                </c:pt>
                <c:pt idx="120">
                  <c:v>0.15189873417721517</c:v>
                </c:pt>
                <c:pt idx="121">
                  <c:v>0.15094339622641512</c:v>
                </c:pt>
                <c:pt idx="122">
                  <c:v>0.15</c:v>
                </c:pt>
                <c:pt idx="123">
                  <c:v>0.14906832298136641</c:v>
                </c:pt>
                <c:pt idx="124">
                  <c:v>0.14814814814814814</c:v>
                </c:pt>
                <c:pt idx="125">
                  <c:v>0.14723926380368099</c:v>
                </c:pt>
                <c:pt idx="126">
                  <c:v>0.14634146341463414</c:v>
                </c:pt>
                <c:pt idx="127">
                  <c:v>0.14545454545454542</c:v>
                </c:pt>
                <c:pt idx="128">
                  <c:v>0.14457831325301204</c:v>
                </c:pt>
                <c:pt idx="129">
                  <c:v>0.1437125748502994</c:v>
                </c:pt>
                <c:pt idx="130">
                  <c:v>0.14285714285714285</c:v>
                </c:pt>
                <c:pt idx="131">
                  <c:v>0.1420118343195266</c:v>
                </c:pt>
                <c:pt idx="132">
                  <c:v>0.14117647058823526</c:v>
                </c:pt>
                <c:pt idx="133">
                  <c:v>0.14035087719298245</c:v>
                </c:pt>
                <c:pt idx="134">
                  <c:v>0.1395348837209302</c:v>
                </c:pt>
                <c:pt idx="135">
                  <c:v>0.13872832369942192</c:v>
                </c:pt>
                <c:pt idx="136">
                  <c:v>0.13793103448275862</c:v>
                </c:pt>
                <c:pt idx="137">
                  <c:v>0.13714285714285712</c:v>
                </c:pt>
                <c:pt idx="138">
                  <c:v>0.13636363636363638</c:v>
                </c:pt>
                <c:pt idx="139">
                  <c:v>0.13559322033898305</c:v>
                </c:pt>
                <c:pt idx="140">
                  <c:v>0.13483146067415727</c:v>
                </c:pt>
                <c:pt idx="141">
                  <c:v>0.13407821229050279</c:v>
                </c:pt>
                <c:pt idx="142">
                  <c:v>0.13333333333333333</c:v>
                </c:pt>
                <c:pt idx="143">
                  <c:v>0.13259668508287292</c:v>
                </c:pt>
                <c:pt idx="144">
                  <c:v>0.13186813186813184</c:v>
                </c:pt>
                <c:pt idx="145">
                  <c:v>0.13114754098360654</c:v>
                </c:pt>
                <c:pt idx="146">
                  <c:v>0.13043478260869568</c:v>
                </c:pt>
                <c:pt idx="147">
                  <c:v>0.12972972972972971</c:v>
                </c:pt>
                <c:pt idx="148">
                  <c:v>0.1290322580645161</c:v>
                </c:pt>
                <c:pt idx="149">
                  <c:v>0.1283422459893048</c:v>
                </c:pt>
                <c:pt idx="150">
                  <c:v>0.1276595744680851</c:v>
                </c:pt>
                <c:pt idx="151">
                  <c:v>0.12698412698412698</c:v>
                </c:pt>
                <c:pt idx="152">
                  <c:v>0.12631578947368416</c:v>
                </c:pt>
                <c:pt idx="153">
                  <c:v>0.1256544502617801</c:v>
                </c:pt>
                <c:pt idx="154">
                  <c:v>0.125</c:v>
                </c:pt>
                <c:pt idx="155">
                  <c:v>0.1243523316062176</c:v>
                </c:pt>
                <c:pt idx="156">
                  <c:v>0.12371134020618554</c:v>
                </c:pt>
                <c:pt idx="157">
                  <c:v>0.12307692307692306</c:v>
                </c:pt>
                <c:pt idx="158">
                  <c:v>0.12244897959183673</c:v>
                </c:pt>
                <c:pt idx="159">
                  <c:v>0.12182741116751268</c:v>
                </c:pt>
                <c:pt idx="160">
                  <c:v>0.12121212121212119</c:v>
                </c:pt>
                <c:pt idx="161">
                  <c:v>0.12060301507537687</c:v>
                </c:pt>
                <c:pt idx="162">
                  <c:v>0.12</c:v>
                </c:pt>
                <c:pt idx="163">
                  <c:v>0.11940298507462688</c:v>
                </c:pt>
                <c:pt idx="164">
                  <c:v>0.11881188118811881</c:v>
                </c:pt>
                <c:pt idx="165">
                  <c:v>0.11822660098522166</c:v>
                </c:pt>
                <c:pt idx="166">
                  <c:v>0.1176470588235294</c:v>
                </c:pt>
                <c:pt idx="167">
                  <c:v>0.11707317073170732</c:v>
                </c:pt>
                <c:pt idx="168">
                  <c:v>0.11650485436893204</c:v>
                </c:pt>
                <c:pt idx="169">
                  <c:v>0.11594202898550722</c:v>
                </c:pt>
                <c:pt idx="170">
                  <c:v>0.11538461538461536</c:v>
                </c:pt>
                <c:pt idx="171">
                  <c:v>0.11483253588516747</c:v>
                </c:pt>
                <c:pt idx="172">
                  <c:v>0.11428571428571427</c:v>
                </c:pt>
                <c:pt idx="173">
                  <c:v>0.11374407582938387</c:v>
                </c:pt>
                <c:pt idx="174">
                  <c:v>0.11320754716981131</c:v>
                </c:pt>
                <c:pt idx="175">
                  <c:v>0.11267605633802817</c:v>
                </c:pt>
                <c:pt idx="176">
                  <c:v>0.11214953271028037</c:v>
                </c:pt>
                <c:pt idx="177">
                  <c:v>0.11162790697674417</c:v>
                </c:pt>
                <c:pt idx="178">
                  <c:v>0.11111111111111109</c:v>
                </c:pt>
                <c:pt idx="179">
                  <c:v>0.11059907834101382</c:v>
                </c:pt>
                <c:pt idx="180">
                  <c:v>0.11009174311926605</c:v>
                </c:pt>
                <c:pt idx="181">
                  <c:v>0.10958904109589039</c:v>
                </c:pt>
                <c:pt idx="182">
                  <c:v>0.10909090909090909</c:v>
                </c:pt>
                <c:pt idx="183">
                  <c:v>0.10859728506787331</c:v>
                </c:pt>
                <c:pt idx="184">
                  <c:v>0.10810810810810809</c:v>
                </c:pt>
                <c:pt idx="185">
                  <c:v>0.1076233183856502</c:v>
                </c:pt>
                <c:pt idx="186">
                  <c:v>0.10714285714285714</c:v>
                </c:pt>
                <c:pt idx="187">
                  <c:v>0.10666666666666666</c:v>
                </c:pt>
                <c:pt idx="188">
                  <c:v>0.10619469026548672</c:v>
                </c:pt>
                <c:pt idx="189">
                  <c:v>0.10572687224669602</c:v>
                </c:pt>
                <c:pt idx="190">
                  <c:v>0.10526315789473684</c:v>
                </c:pt>
                <c:pt idx="191">
                  <c:v>0.10480349344978165</c:v>
                </c:pt>
                <c:pt idx="192">
                  <c:v>0.10434782608695653</c:v>
                </c:pt>
                <c:pt idx="193">
                  <c:v>0.10389610389610389</c:v>
                </c:pt>
                <c:pt idx="194">
                  <c:v>0.10344827586206895</c:v>
                </c:pt>
                <c:pt idx="195">
                  <c:v>0.10300429184549356</c:v>
                </c:pt>
                <c:pt idx="196">
                  <c:v>0.10256410256410257</c:v>
                </c:pt>
                <c:pt idx="197">
                  <c:v>0.10212765957446808</c:v>
                </c:pt>
                <c:pt idx="198">
                  <c:v>0.10169491525423727</c:v>
                </c:pt>
                <c:pt idx="199">
                  <c:v>0.10126582278481011</c:v>
                </c:pt>
                <c:pt idx="200">
                  <c:v>0.10084033613445378</c:v>
                </c:pt>
                <c:pt idx="201">
                  <c:v>0.100418410041841</c:v>
                </c:pt>
                <c:pt idx="202">
                  <c:v>9.9999999999999992E-2</c:v>
                </c:pt>
                <c:pt idx="203">
                  <c:v>9.9585062240663894E-2</c:v>
                </c:pt>
                <c:pt idx="204">
                  <c:v>9.9173553719008267E-2</c:v>
                </c:pt>
                <c:pt idx="205">
                  <c:v>9.876543209876544E-2</c:v>
                </c:pt>
                <c:pt idx="206">
                  <c:v>9.8360655737704902E-2</c:v>
                </c:pt>
                <c:pt idx="207">
                  <c:v>9.7959183673469369E-2</c:v>
                </c:pt>
                <c:pt idx="208">
                  <c:v>9.7560975609756087E-2</c:v>
                </c:pt>
                <c:pt idx="209">
                  <c:v>9.7165991902834009E-2</c:v>
                </c:pt>
                <c:pt idx="210">
                  <c:v>9.677419354838708E-2</c:v>
                </c:pt>
                <c:pt idx="211">
                  <c:v>9.6385542168674676E-2</c:v>
                </c:pt>
                <c:pt idx="212">
                  <c:v>9.6000000000000002E-2</c:v>
                </c:pt>
                <c:pt idx="213">
                  <c:v>9.5617529880478086E-2</c:v>
                </c:pt>
                <c:pt idx="214">
                  <c:v>9.5238095238095219E-2</c:v>
                </c:pt>
                <c:pt idx="215">
                  <c:v>9.4861660079051363E-2</c:v>
                </c:pt>
                <c:pt idx="216">
                  <c:v>9.4488188976377938E-2</c:v>
                </c:pt>
                <c:pt idx="217">
                  <c:v>9.4117647058823542E-2</c:v>
                </c:pt>
                <c:pt idx="218">
                  <c:v>9.3749999999999986E-2</c:v>
                </c:pt>
                <c:pt idx="219">
                  <c:v>9.3385214007782089E-2</c:v>
                </c:pt>
                <c:pt idx="220">
                  <c:v>9.3023255813953473E-2</c:v>
                </c:pt>
                <c:pt idx="221">
                  <c:v>9.2664092664092659E-2</c:v>
                </c:pt>
                <c:pt idx="222">
                  <c:v>9.2307692307692285E-2</c:v>
                </c:pt>
                <c:pt idx="223">
                  <c:v>9.1954022988505732E-2</c:v>
                </c:pt>
                <c:pt idx="224">
                  <c:v>9.160305343511449E-2</c:v>
                </c:pt>
                <c:pt idx="225">
                  <c:v>9.125475285171103E-2</c:v>
                </c:pt>
                <c:pt idx="226">
                  <c:v>9.0909090909090912E-2</c:v>
                </c:pt>
                <c:pt idx="227">
                  <c:v>9.056603773584905E-2</c:v>
                </c:pt>
                <c:pt idx="228">
                  <c:v>9.0225563909774431E-2</c:v>
                </c:pt>
                <c:pt idx="229">
                  <c:v>8.98876404494382E-2</c:v>
                </c:pt>
                <c:pt idx="230">
                  <c:v>8.9552238805970158E-2</c:v>
                </c:pt>
                <c:pt idx="231">
                  <c:v>8.9219330855018569E-2</c:v>
                </c:pt>
                <c:pt idx="232">
                  <c:v>8.8888888888888878E-2</c:v>
                </c:pt>
                <c:pt idx="233">
                  <c:v>8.8560885608856083E-2</c:v>
                </c:pt>
                <c:pt idx="234">
                  <c:v>8.8235294117647065E-2</c:v>
                </c:pt>
                <c:pt idx="235">
                  <c:v>8.7912087912087891E-2</c:v>
                </c:pt>
                <c:pt idx="236">
                  <c:v>8.7591240875912399E-2</c:v>
                </c:pt>
                <c:pt idx="237">
                  <c:v>8.7272727272727266E-2</c:v>
                </c:pt>
                <c:pt idx="238">
                  <c:v>8.6956521739130446E-2</c:v>
                </c:pt>
                <c:pt idx="239">
                  <c:v>8.6642599277978322E-2</c:v>
                </c:pt>
                <c:pt idx="240">
                  <c:v>8.6330935251798552E-2</c:v>
                </c:pt>
                <c:pt idx="241">
                  <c:v>8.6021505376344079E-2</c:v>
                </c:pt>
                <c:pt idx="242">
                  <c:v>8.5714285714285715E-2</c:v>
                </c:pt>
                <c:pt idx="243">
                  <c:v>8.5409252669039135E-2</c:v>
                </c:pt>
                <c:pt idx="244">
                  <c:v>8.5106382978723388E-2</c:v>
                </c:pt>
                <c:pt idx="245">
                  <c:v>8.4805653710247356E-2</c:v>
                </c:pt>
                <c:pt idx="246">
                  <c:v>8.4507042253521125E-2</c:v>
                </c:pt>
                <c:pt idx="247">
                  <c:v>8.4210526315789458E-2</c:v>
                </c:pt>
                <c:pt idx="248">
                  <c:v>8.3916083916083906E-2</c:v>
                </c:pt>
                <c:pt idx="249">
                  <c:v>8.3623693379790934E-2</c:v>
                </c:pt>
                <c:pt idx="250">
                  <c:v>8.3333333333333329E-2</c:v>
                </c:pt>
                <c:pt idx="251">
                  <c:v>8.3044982698961947E-2</c:v>
                </c:pt>
                <c:pt idx="252">
                  <c:v>8.2758620689655157E-2</c:v>
                </c:pt>
                <c:pt idx="253">
                  <c:v>8.247422680412371E-2</c:v>
                </c:pt>
                <c:pt idx="254">
                  <c:v>8.2191780821917804E-2</c:v>
                </c:pt>
                <c:pt idx="255">
                  <c:v>8.191126279863481E-2</c:v>
                </c:pt>
                <c:pt idx="256">
                  <c:v>8.1632653061224469E-2</c:v>
                </c:pt>
                <c:pt idx="257">
                  <c:v>8.1355932203389825E-2</c:v>
                </c:pt>
                <c:pt idx="258">
                  <c:v>8.1081081081081072E-2</c:v>
                </c:pt>
                <c:pt idx="259">
                  <c:v>8.0808080808080815E-2</c:v>
                </c:pt>
                <c:pt idx="260">
                  <c:v>8.0536912751677833E-2</c:v>
                </c:pt>
                <c:pt idx="261">
                  <c:v>8.0267558528428096E-2</c:v>
                </c:pt>
                <c:pt idx="262">
                  <c:v>7.9999999999999988E-2</c:v>
                </c:pt>
                <c:pt idx="263">
                  <c:v>7.9734219269102985E-2</c:v>
                </c:pt>
                <c:pt idx="264">
                  <c:v>7.9470198675496678E-2</c:v>
                </c:pt>
                <c:pt idx="265">
                  <c:v>7.9207920792079209E-2</c:v>
                </c:pt>
                <c:pt idx="266">
                  <c:v>7.8947368421052641E-2</c:v>
                </c:pt>
                <c:pt idx="267">
                  <c:v>7.8688524590163941E-2</c:v>
                </c:pt>
                <c:pt idx="268">
                  <c:v>7.8431372549019593E-2</c:v>
                </c:pt>
                <c:pt idx="269">
                  <c:v>7.8175895765472306E-2</c:v>
                </c:pt>
                <c:pt idx="270">
                  <c:v>7.792207792207792E-2</c:v>
                </c:pt>
                <c:pt idx="271">
                  <c:v>7.7669902912621366E-2</c:v>
                </c:pt>
                <c:pt idx="272">
                  <c:v>7.7419354838709653E-2</c:v>
                </c:pt>
                <c:pt idx="273">
                  <c:v>7.717041800643086E-2</c:v>
                </c:pt>
                <c:pt idx="274">
                  <c:v>7.6923076923076913E-2</c:v>
                </c:pt>
                <c:pt idx="275">
                  <c:v>7.6677316293929709E-2</c:v>
                </c:pt>
                <c:pt idx="276">
                  <c:v>7.6433121019108291E-2</c:v>
                </c:pt>
                <c:pt idx="277">
                  <c:v>7.6190476190476183E-2</c:v>
                </c:pt>
                <c:pt idx="278">
                  <c:v>7.5949367088607583E-2</c:v>
                </c:pt>
                <c:pt idx="279">
                  <c:v>7.5709779179810713E-2</c:v>
                </c:pt>
                <c:pt idx="280">
                  <c:v>7.5471698113207558E-2</c:v>
                </c:pt>
                <c:pt idx="281">
                  <c:v>7.5235109717868329E-2</c:v>
                </c:pt>
                <c:pt idx="282">
                  <c:v>7.4999999999999997E-2</c:v>
                </c:pt>
                <c:pt idx="283">
                  <c:v>7.476635514018691E-2</c:v>
                </c:pt>
                <c:pt idx="284">
                  <c:v>7.4534161490683232E-2</c:v>
                </c:pt>
                <c:pt idx="285">
                  <c:v>7.4303405572755402E-2</c:v>
                </c:pt>
                <c:pt idx="286">
                  <c:v>7.407407407407407E-2</c:v>
                </c:pt>
                <c:pt idx="287">
                  <c:v>7.3846153846153853E-2</c:v>
                </c:pt>
                <c:pt idx="288">
                  <c:v>7.3619631901840496E-2</c:v>
                </c:pt>
                <c:pt idx="289">
                  <c:v>7.3394495412844027E-2</c:v>
                </c:pt>
                <c:pt idx="290">
                  <c:v>7.3170731707317069E-2</c:v>
                </c:pt>
                <c:pt idx="291">
                  <c:v>7.29483282674772E-2</c:v>
                </c:pt>
                <c:pt idx="292">
                  <c:v>7.2727272727272724E-2</c:v>
                </c:pt>
                <c:pt idx="293">
                  <c:v>7.2507552870090614E-2</c:v>
                </c:pt>
                <c:pt idx="294">
                  <c:v>7.2289156626506021E-2</c:v>
                </c:pt>
                <c:pt idx="295">
                  <c:v>7.2072072072072071E-2</c:v>
                </c:pt>
                <c:pt idx="296">
                  <c:v>7.1856287425149698E-2</c:v>
                </c:pt>
                <c:pt idx="297">
                  <c:v>7.164179104477611E-2</c:v>
                </c:pt>
                <c:pt idx="298">
                  <c:v>7.1428571428571425E-2</c:v>
                </c:pt>
                <c:pt idx="299">
                  <c:v>7.1216617210682481E-2</c:v>
                </c:pt>
                <c:pt idx="300">
                  <c:v>7.1005917159763315E-2</c:v>
                </c:pt>
                <c:pt idx="301">
                  <c:v>7.0796460176991163E-2</c:v>
                </c:pt>
                <c:pt idx="302">
                  <c:v>7.0588235294117632E-2</c:v>
                </c:pt>
                <c:pt idx="303">
                  <c:v>7.0381231671554245E-2</c:v>
                </c:pt>
                <c:pt idx="304">
                  <c:v>7.0175438596491224E-2</c:v>
                </c:pt>
                <c:pt idx="305">
                  <c:v>6.9970845481049565E-2</c:v>
                </c:pt>
                <c:pt idx="306">
                  <c:v>6.9767441860465101E-2</c:v>
                </c:pt>
                <c:pt idx="307">
                  <c:v>6.9565217391304349E-2</c:v>
                </c:pt>
                <c:pt idx="308">
                  <c:v>6.936416184971099E-2</c:v>
                </c:pt>
                <c:pt idx="309">
                  <c:v>6.9164265129682989E-2</c:v>
                </c:pt>
                <c:pt idx="310">
                  <c:v>6.8965517241379309E-2</c:v>
                </c:pt>
                <c:pt idx="311">
                  <c:v>6.8767908309455575E-2</c:v>
                </c:pt>
                <c:pt idx="312">
                  <c:v>6.8571428571428561E-2</c:v>
                </c:pt>
                <c:pt idx="313">
                  <c:v>6.8376068376068369E-2</c:v>
                </c:pt>
                <c:pt idx="314">
                  <c:v>6.8181818181818177E-2</c:v>
                </c:pt>
                <c:pt idx="315">
                  <c:v>6.7988668555240786E-2</c:v>
                </c:pt>
                <c:pt idx="316">
                  <c:v>6.7796610169491525E-2</c:v>
                </c:pt>
                <c:pt idx="317">
                  <c:v>6.7605633802816908E-2</c:v>
                </c:pt>
                <c:pt idx="318">
                  <c:v>6.7415730337078636E-2</c:v>
                </c:pt>
                <c:pt idx="319">
                  <c:v>6.7226890756302518E-2</c:v>
                </c:pt>
                <c:pt idx="320">
                  <c:v>6.7039106145251395E-2</c:v>
                </c:pt>
                <c:pt idx="321">
                  <c:v>6.6852367688022288E-2</c:v>
                </c:pt>
                <c:pt idx="322">
                  <c:v>6.6666666666666652E-2</c:v>
                </c:pt>
                <c:pt idx="323">
                  <c:v>6.6481994459833785E-2</c:v>
                </c:pt>
                <c:pt idx="324">
                  <c:v>6.6298342541436461E-2</c:v>
                </c:pt>
                <c:pt idx="325">
                  <c:v>6.6115702479338845E-2</c:v>
                </c:pt>
                <c:pt idx="326">
                  <c:v>6.5934065934065936E-2</c:v>
                </c:pt>
                <c:pt idx="327">
                  <c:v>6.575342465753424E-2</c:v>
                </c:pt>
                <c:pt idx="328">
                  <c:v>6.5573770491803268E-2</c:v>
                </c:pt>
                <c:pt idx="329">
                  <c:v>6.5395095367847419E-2</c:v>
                </c:pt>
                <c:pt idx="330">
                  <c:v>6.5217391304347838E-2</c:v>
                </c:pt>
                <c:pt idx="331">
                  <c:v>6.5040650406504058E-2</c:v>
                </c:pt>
                <c:pt idx="332">
                  <c:v>6.4864864864864855E-2</c:v>
                </c:pt>
                <c:pt idx="333">
                  <c:v>6.4690026954177887E-2</c:v>
                </c:pt>
                <c:pt idx="334">
                  <c:v>6.4516129032258077E-2</c:v>
                </c:pt>
                <c:pt idx="335">
                  <c:v>6.4343163538873982E-2</c:v>
                </c:pt>
                <c:pt idx="336">
                  <c:v>6.4171122994652399E-2</c:v>
                </c:pt>
                <c:pt idx="337">
                  <c:v>6.4000000000000001E-2</c:v>
                </c:pt>
                <c:pt idx="338">
                  <c:v>6.3829787234042548E-2</c:v>
                </c:pt>
                <c:pt idx="339">
                  <c:v>6.3660477453580888E-2</c:v>
                </c:pt>
                <c:pt idx="340">
                  <c:v>6.3492063492063489E-2</c:v>
                </c:pt>
                <c:pt idx="341">
                  <c:v>6.3324538258575203E-2</c:v>
                </c:pt>
                <c:pt idx="342">
                  <c:v>6.3157894736842093E-2</c:v>
                </c:pt>
                <c:pt idx="343">
                  <c:v>6.2992125984251954E-2</c:v>
                </c:pt>
                <c:pt idx="344">
                  <c:v>6.2827225130890049E-2</c:v>
                </c:pt>
                <c:pt idx="345">
                  <c:v>6.2663185378590072E-2</c:v>
                </c:pt>
                <c:pt idx="346">
                  <c:v>6.25E-2</c:v>
                </c:pt>
                <c:pt idx="347">
                  <c:v>6.2337662337662331E-2</c:v>
                </c:pt>
                <c:pt idx="348">
                  <c:v>6.21761658031088E-2</c:v>
                </c:pt>
                <c:pt idx="349">
                  <c:v>6.2015503875968984E-2</c:v>
                </c:pt>
                <c:pt idx="350">
                  <c:v>6.1855670103092786E-2</c:v>
                </c:pt>
                <c:pt idx="351">
                  <c:v>6.1696658097686381E-2</c:v>
                </c:pt>
                <c:pt idx="352">
                  <c:v>6.1538461538461528E-2</c:v>
                </c:pt>
                <c:pt idx="353">
                  <c:v>6.1381074168797956E-2</c:v>
                </c:pt>
                <c:pt idx="354">
                  <c:v>6.1224489795918366E-2</c:v>
                </c:pt>
                <c:pt idx="355">
                  <c:v>6.1068702290076333E-2</c:v>
                </c:pt>
                <c:pt idx="356">
                  <c:v>6.091370558375634E-2</c:v>
                </c:pt>
                <c:pt idx="357">
                  <c:v>6.0759493670886067E-2</c:v>
                </c:pt>
                <c:pt idx="358">
                  <c:v>6.0606060606060608E-2</c:v>
                </c:pt>
                <c:pt idx="359">
                  <c:v>6.0453400503778336E-2</c:v>
                </c:pt>
                <c:pt idx="360">
                  <c:v>6.0301507537688433E-2</c:v>
                </c:pt>
                <c:pt idx="361">
                  <c:v>6.0150375939849621E-2</c:v>
                </c:pt>
                <c:pt idx="362">
                  <c:v>0.06</c:v>
                </c:pt>
                <c:pt idx="363">
                  <c:v>5.9850374064837904E-2</c:v>
                </c:pt>
                <c:pt idx="364">
                  <c:v>5.9701492537313425E-2</c:v>
                </c:pt>
                <c:pt idx="365">
                  <c:v>5.9553349875930514E-2</c:v>
                </c:pt>
                <c:pt idx="366">
                  <c:v>5.9405940594059403E-2</c:v>
                </c:pt>
                <c:pt idx="367">
                  <c:v>5.9259259259259262E-2</c:v>
                </c:pt>
                <c:pt idx="368">
                  <c:v>5.9113300492610828E-2</c:v>
                </c:pt>
                <c:pt idx="369">
                  <c:v>5.8968058968058963E-2</c:v>
                </c:pt>
                <c:pt idx="370">
                  <c:v>5.8823529411764698E-2</c:v>
                </c:pt>
                <c:pt idx="371">
                  <c:v>5.8679706601466992E-2</c:v>
                </c:pt>
                <c:pt idx="372">
                  <c:v>5.8536585365853648E-2</c:v>
                </c:pt>
                <c:pt idx="373">
                  <c:v>5.8394160583941597E-2</c:v>
                </c:pt>
                <c:pt idx="374">
                  <c:v>5.8252427184466021E-2</c:v>
                </c:pt>
                <c:pt idx="375">
                  <c:v>5.8111380145278446E-2</c:v>
                </c:pt>
                <c:pt idx="376">
                  <c:v>5.7971014492753624E-2</c:v>
                </c:pt>
                <c:pt idx="377">
                  <c:v>5.7831325301204807E-2</c:v>
                </c:pt>
                <c:pt idx="378">
                  <c:v>5.7692307692307682E-2</c:v>
                </c:pt>
                <c:pt idx="379">
                  <c:v>5.7553956834532377E-2</c:v>
                </c:pt>
                <c:pt idx="380">
                  <c:v>5.7416267942583733E-2</c:v>
                </c:pt>
                <c:pt idx="381">
                  <c:v>5.7279236276849638E-2</c:v>
                </c:pt>
                <c:pt idx="382">
                  <c:v>5.7142857142857134E-2</c:v>
                </c:pt>
                <c:pt idx="383">
                  <c:v>5.7007125890736345E-2</c:v>
                </c:pt>
                <c:pt idx="384">
                  <c:v>5.6872037914691941E-2</c:v>
                </c:pt>
                <c:pt idx="385">
                  <c:v>5.6737588652482261E-2</c:v>
                </c:pt>
                <c:pt idx="386">
                  <c:v>5.6603773584905655E-2</c:v>
                </c:pt>
                <c:pt idx="387">
                  <c:v>5.6470588235294113E-2</c:v>
                </c:pt>
                <c:pt idx="388">
                  <c:v>5.6338028169014086E-2</c:v>
                </c:pt>
                <c:pt idx="389">
                  <c:v>5.6206088992974232E-2</c:v>
                </c:pt>
                <c:pt idx="390">
                  <c:v>5.6074766355140186E-2</c:v>
                </c:pt>
                <c:pt idx="391">
                  <c:v>5.5944055944055937E-2</c:v>
                </c:pt>
                <c:pt idx="392">
                  <c:v>5.5813953488372092E-2</c:v>
                </c:pt>
                <c:pt idx="393">
                  <c:v>5.5684454756380501E-2</c:v>
                </c:pt>
                <c:pt idx="394">
                  <c:v>5.5555555555555546E-2</c:v>
                </c:pt>
                <c:pt idx="395">
                  <c:v>5.5427251732101612E-2</c:v>
                </c:pt>
                <c:pt idx="396">
                  <c:v>5.5299539170506909E-2</c:v>
                </c:pt>
                <c:pt idx="397">
                  <c:v>5.5172413793103441E-2</c:v>
                </c:pt>
                <c:pt idx="398">
                  <c:v>5.5045871559633024E-2</c:v>
                </c:pt>
                <c:pt idx="399">
                  <c:v>5.4919908466819219E-2</c:v>
                </c:pt>
                <c:pt idx="400">
                  <c:v>5.4794520547945209E-2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F6-439D-8628-74D001B36590}"/>
            </c:ext>
          </c:extLst>
        </c:ser>
        <c:ser>
          <c:idx val="3"/>
          <c:order val="4"/>
          <c:tx>
            <c:strRef>
              <c:f>'Demand-DesignCapacity (Y)'!$U$11:$V$11</c:f>
              <c:strCache>
                <c:ptCount val="1"/>
                <c:pt idx="0">
                  <c:v>TEC 1975 Ductile - Soft Storey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(Y)'!$U$13:$U$413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(Y)'!$V$13:$V$413</c:f>
              <c:numCache>
                <c:formatCode>General</c:formatCode>
                <c:ptCount val="40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0.39603960396039595</c:v>
                </c:pt>
                <c:pt idx="64">
                  <c:v>0.39215686274509803</c:v>
                </c:pt>
                <c:pt idx="65">
                  <c:v>0.38834951456310673</c:v>
                </c:pt>
                <c:pt idx="66">
                  <c:v>0.38461538461538458</c:v>
                </c:pt>
                <c:pt idx="67">
                  <c:v>0.38095238095238088</c:v>
                </c:pt>
                <c:pt idx="68">
                  <c:v>0.37735849056603771</c:v>
                </c:pt>
                <c:pt idx="69">
                  <c:v>0.37383177570093462</c:v>
                </c:pt>
                <c:pt idx="70">
                  <c:v>0.37037037037037035</c:v>
                </c:pt>
                <c:pt idx="71">
                  <c:v>0.3669724770642202</c:v>
                </c:pt>
                <c:pt idx="72">
                  <c:v>0.36363636363636365</c:v>
                </c:pt>
                <c:pt idx="73">
                  <c:v>0.36036036036036034</c:v>
                </c:pt>
                <c:pt idx="74">
                  <c:v>0.35714285714285715</c:v>
                </c:pt>
                <c:pt idx="75">
                  <c:v>0.35398230088495575</c:v>
                </c:pt>
                <c:pt idx="76">
                  <c:v>0.35087719298245612</c:v>
                </c:pt>
                <c:pt idx="77">
                  <c:v>0.34782608695652173</c:v>
                </c:pt>
                <c:pt idx="78">
                  <c:v>0.34482758620689657</c:v>
                </c:pt>
                <c:pt idx="79">
                  <c:v>0.34188034188034183</c:v>
                </c:pt>
                <c:pt idx="80">
                  <c:v>0.33898305084745761</c:v>
                </c:pt>
                <c:pt idx="81">
                  <c:v>0.33613445378151258</c:v>
                </c:pt>
                <c:pt idx="82">
                  <c:v>0.33333333333333331</c:v>
                </c:pt>
                <c:pt idx="83">
                  <c:v>0.33057851239669422</c:v>
                </c:pt>
                <c:pt idx="84">
                  <c:v>0.32786885245901637</c:v>
                </c:pt>
                <c:pt idx="85">
                  <c:v>0.32520325203252032</c:v>
                </c:pt>
                <c:pt idx="86">
                  <c:v>0.32258064516129026</c:v>
                </c:pt>
                <c:pt idx="87">
                  <c:v>0.32000000000000006</c:v>
                </c:pt>
                <c:pt idx="88">
                  <c:v>0.31746031746031744</c:v>
                </c:pt>
                <c:pt idx="89">
                  <c:v>0.31496062992125984</c:v>
                </c:pt>
                <c:pt idx="90">
                  <c:v>0.3125</c:v>
                </c:pt>
                <c:pt idx="91">
                  <c:v>0.31007751937984496</c:v>
                </c:pt>
                <c:pt idx="92">
                  <c:v>0.30769230769230765</c:v>
                </c:pt>
                <c:pt idx="93">
                  <c:v>0.30534351145038169</c:v>
                </c:pt>
                <c:pt idx="94">
                  <c:v>0.30303030303030304</c:v>
                </c:pt>
                <c:pt idx="95">
                  <c:v>0.3007518796992481</c:v>
                </c:pt>
                <c:pt idx="96">
                  <c:v>0.29850746268656714</c:v>
                </c:pt>
                <c:pt idx="97">
                  <c:v>0.29629629629629628</c:v>
                </c:pt>
                <c:pt idx="98">
                  <c:v>0.29411764705882354</c:v>
                </c:pt>
                <c:pt idx="99">
                  <c:v>0.29197080291970806</c:v>
                </c:pt>
                <c:pt idx="100">
                  <c:v>0.28985507246376807</c:v>
                </c:pt>
                <c:pt idx="101">
                  <c:v>0.28776978417266186</c:v>
                </c:pt>
                <c:pt idx="102">
                  <c:v>0.2857142857142857</c:v>
                </c:pt>
                <c:pt idx="103">
                  <c:v>0.28368794326241131</c:v>
                </c:pt>
                <c:pt idx="104">
                  <c:v>0.28169014084507044</c:v>
                </c:pt>
                <c:pt idx="105">
                  <c:v>0.27972027972027974</c:v>
                </c:pt>
                <c:pt idx="106">
                  <c:v>0.27777777777777773</c:v>
                </c:pt>
                <c:pt idx="107">
                  <c:v>0.27586206896551724</c:v>
                </c:pt>
                <c:pt idx="108">
                  <c:v>0.27397260273972601</c:v>
                </c:pt>
                <c:pt idx="109">
                  <c:v>0.27210884353741494</c:v>
                </c:pt>
                <c:pt idx="110">
                  <c:v>0.27027027027027023</c:v>
                </c:pt>
                <c:pt idx="111">
                  <c:v>0.26845637583892618</c:v>
                </c:pt>
                <c:pt idx="112">
                  <c:v>0.26666666666666661</c:v>
                </c:pt>
                <c:pt idx="113">
                  <c:v>0.26490066225165565</c:v>
                </c:pt>
                <c:pt idx="114">
                  <c:v>0.26315789473684215</c:v>
                </c:pt>
                <c:pt idx="115">
                  <c:v>0.26143790849673204</c:v>
                </c:pt>
                <c:pt idx="116">
                  <c:v>0.25974025974025977</c:v>
                </c:pt>
                <c:pt idx="117">
                  <c:v>0.25806451612903225</c:v>
                </c:pt>
                <c:pt idx="118">
                  <c:v>0.25641025641025639</c:v>
                </c:pt>
                <c:pt idx="119">
                  <c:v>0.25477707006369427</c:v>
                </c:pt>
                <c:pt idx="120">
                  <c:v>0.25316455696202528</c:v>
                </c:pt>
                <c:pt idx="121">
                  <c:v>0.25157232704402521</c:v>
                </c:pt>
                <c:pt idx="122">
                  <c:v>0.25</c:v>
                </c:pt>
                <c:pt idx="123">
                  <c:v>0.24844720496894404</c:v>
                </c:pt>
                <c:pt idx="124">
                  <c:v>0.24691358024691357</c:v>
                </c:pt>
                <c:pt idx="125">
                  <c:v>0.245398773006135</c:v>
                </c:pt>
                <c:pt idx="126">
                  <c:v>0.24390243902439024</c:v>
                </c:pt>
                <c:pt idx="127">
                  <c:v>0.2424242424242424</c:v>
                </c:pt>
                <c:pt idx="128">
                  <c:v>0.24096385542168675</c:v>
                </c:pt>
                <c:pt idx="129">
                  <c:v>0.23952095808383236</c:v>
                </c:pt>
                <c:pt idx="130">
                  <c:v>0.23809523809523811</c:v>
                </c:pt>
                <c:pt idx="131">
                  <c:v>0.23668639053254437</c:v>
                </c:pt>
                <c:pt idx="132">
                  <c:v>0.23529411764705879</c:v>
                </c:pt>
                <c:pt idx="133">
                  <c:v>0.23391812865497075</c:v>
                </c:pt>
                <c:pt idx="134">
                  <c:v>0.23255813953488369</c:v>
                </c:pt>
                <c:pt idx="135">
                  <c:v>0.23121387283236988</c:v>
                </c:pt>
                <c:pt idx="136">
                  <c:v>0.22988505747126436</c:v>
                </c:pt>
                <c:pt idx="137">
                  <c:v>0.22857142857142856</c:v>
                </c:pt>
                <c:pt idx="138">
                  <c:v>0.22727272727272729</c:v>
                </c:pt>
                <c:pt idx="139">
                  <c:v>0.22598870056497178</c:v>
                </c:pt>
                <c:pt idx="140">
                  <c:v>0.2247191011235955</c:v>
                </c:pt>
                <c:pt idx="141">
                  <c:v>0.22346368715083798</c:v>
                </c:pt>
                <c:pt idx="142">
                  <c:v>0.22222222222222224</c:v>
                </c:pt>
                <c:pt idx="143">
                  <c:v>0.22099447513812157</c:v>
                </c:pt>
                <c:pt idx="144">
                  <c:v>0.21978021978021978</c:v>
                </c:pt>
                <c:pt idx="145">
                  <c:v>0.21857923497267759</c:v>
                </c:pt>
                <c:pt idx="146">
                  <c:v>0.21739130434782614</c:v>
                </c:pt>
                <c:pt idx="147">
                  <c:v>0.2162162162162162</c:v>
                </c:pt>
                <c:pt idx="148">
                  <c:v>0.21505376344086016</c:v>
                </c:pt>
                <c:pt idx="149">
                  <c:v>0.21390374331550799</c:v>
                </c:pt>
                <c:pt idx="150">
                  <c:v>0.21276595744680851</c:v>
                </c:pt>
                <c:pt idx="151">
                  <c:v>0.21164021164021163</c:v>
                </c:pt>
                <c:pt idx="152">
                  <c:v>0.21052631578947364</c:v>
                </c:pt>
                <c:pt idx="153">
                  <c:v>0.20942408376963351</c:v>
                </c:pt>
                <c:pt idx="154">
                  <c:v>0.20833333333333337</c:v>
                </c:pt>
                <c:pt idx="155">
                  <c:v>0.20725388601036268</c:v>
                </c:pt>
                <c:pt idx="156">
                  <c:v>0.20618556701030927</c:v>
                </c:pt>
                <c:pt idx="157">
                  <c:v>0.20512820512820512</c:v>
                </c:pt>
                <c:pt idx="158">
                  <c:v>0.20408163265306123</c:v>
                </c:pt>
                <c:pt idx="159">
                  <c:v>0.20304568527918782</c:v>
                </c:pt>
                <c:pt idx="160">
                  <c:v>0.20202020202020199</c:v>
                </c:pt>
                <c:pt idx="161">
                  <c:v>0.20100502512562812</c:v>
                </c:pt>
                <c:pt idx="162">
                  <c:v>0.2</c:v>
                </c:pt>
                <c:pt idx="163">
                  <c:v>0.19900497512437815</c:v>
                </c:pt>
                <c:pt idx="164">
                  <c:v>0.19801980198019803</c:v>
                </c:pt>
                <c:pt idx="165">
                  <c:v>0.19704433497536944</c:v>
                </c:pt>
                <c:pt idx="166">
                  <c:v>0.19607843137254902</c:v>
                </c:pt>
                <c:pt idx="167">
                  <c:v>0.19512195121951223</c:v>
                </c:pt>
                <c:pt idx="168">
                  <c:v>0.19417475728155342</c:v>
                </c:pt>
                <c:pt idx="169">
                  <c:v>0.19323671497584538</c:v>
                </c:pt>
                <c:pt idx="170">
                  <c:v>0.19230769230769229</c:v>
                </c:pt>
                <c:pt idx="171">
                  <c:v>0.19138755980861247</c:v>
                </c:pt>
                <c:pt idx="172">
                  <c:v>0.19047619047619047</c:v>
                </c:pt>
                <c:pt idx="173">
                  <c:v>0.1895734597156398</c:v>
                </c:pt>
                <c:pt idx="174">
                  <c:v>0.18867924528301885</c:v>
                </c:pt>
                <c:pt idx="175">
                  <c:v>0.18779342723004697</c:v>
                </c:pt>
                <c:pt idx="176">
                  <c:v>0.18691588785046731</c:v>
                </c:pt>
                <c:pt idx="177">
                  <c:v>0.18604651162790697</c:v>
                </c:pt>
                <c:pt idx="178">
                  <c:v>0.18518518518518517</c:v>
                </c:pt>
                <c:pt idx="179">
                  <c:v>0.18433179723502305</c:v>
                </c:pt>
                <c:pt idx="180">
                  <c:v>0.1834862385321101</c:v>
                </c:pt>
                <c:pt idx="181">
                  <c:v>0.18264840182648401</c:v>
                </c:pt>
                <c:pt idx="182">
                  <c:v>0.18181818181818182</c:v>
                </c:pt>
                <c:pt idx="183">
                  <c:v>0.1809954751131222</c:v>
                </c:pt>
                <c:pt idx="184">
                  <c:v>0.18018018018018017</c:v>
                </c:pt>
                <c:pt idx="185">
                  <c:v>0.179372197309417</c:v>
                </c:pt>
                <c:pt idx="186">
                  <c:v>0.17857142857142858</c:v>
                </c:pt>
                <c:pt idx="187">
                  <c:v>0.17777777777777778</c:v>
                </c:pt>
                <c:pt idx="188">
                  <c:v>0.1769911504424779</c:v>
                </c:pt>
                <c:pt idx="189">
                  <c:v>0.1762114537444934</c:v>
                </c:pt>
                <c:pt idx="190">
                  <c:v>0.17543859649122806</c:v>
                </c:pt>
                <c:pt idx="191">
                  <c:v>0.17467248908296945</c:v>
                </c:pt>
                <c:pt idx="192">
                  <c:v>0.17391304347826089</c:v>
                </c:pt>
                <c:pt idx="193">
                  <c:v>0.17316017316017318</c:v>
                </c:pt>
                <c:pt idx="194">
                  <c:v>0.17241379310344829</c:v>
                </c:pt>
                <c:pt idx="195">
                  <c:v>0.1716738197424893</c:v>
                </c:pt>
                <c:pt idx="196">
                  <c:v>0.17094017094017097</c:v>
                </c:pt>
                <c:pt idx="197">
                  <c:v>0.17021276595744683</c:v>
                </c:pt>
                <c:pt idx="198">
                  <c:v>0.16949152542372881</c:v>
                </c:pt>
                <c:pt idx="199">
                  <c:v>0.16877637130801687</c:v>
                </c:pt>
                <c:pt idx="200">
                  <c:v>0.16806722689075632</c:v>
                </c:pt>
                <c:pt idx="201">
                  <c:v>0.16736401673640169</c:v>
                </c:pt>
                <c:pt idx="202">
                  <c:v>0.16666666666666666</c:v>
                </c:pt>
                <c:pt idx="203">
                  <c:v>0.16597510373443983</c:v>
                </c:pt>
                <c:pt idx="204">
                  <c:v>0.16528925619834711</c:v>
                </c:pt>
                <c:pt idx="205">
                  <c:v>0.16460905349794241</c:v>
                </c:pt>
                <c:pt idx="206">
                  <c:v>0.16393442622950818</c:v>
                </c:pt>
                <c:pt idx="207">
                  <c:v>0.16326530612244897</c:v>
                </c:pt>
                <c:pt idx="208">
                  <c:v>0.16260162601626016</c:v>
                </c:pt>
                <c:pt idx="209">
                  <c:v>0.16194331983805671</c:v>
                </c:pt>
                <c:pt idx="210">
                  <c:v>0.16129032258064513</c:v>
                </c:pt>
                <c:pt idx="211">
                  <c:v>0.1606425702811245</c:v>
                </c:pt>
                <c:pt idx="212">
                  <c:v>0.16000000000000003</c:v>
                </c:pt>
                <c:pt idx="213">
                  <c:v>0.15936254980079684</c:v>
                </c:pt>
                <c:pt idx="214">
                  <c:v>0.15873015873015872</c:v>
                </c:pt>
                <c:pt idx="215">
                  <c:v>0.15810276679841895</c:v>
                </c:pt>
                <c:pt idx="216">
                  <c:v>0.15748031496062992</c:v>
                </c:pt>
                <c:pt idx="217">
                  <c:v>0.15686274509803924</c:v>
                </c:pt>
                <c:pt idx="218">
                  <c:v>0.15625</c:v>
                </c:pt>
                <c:pt idx="219">
                  <c:v>0.1556420233463035</c:v>
                </c:pt>
                <c:pt idx="220">
                  <c:v>0.15503875968992248</c:v>
                </c:pt>
                <c:pt idx="221">
                  <c:v>0.15444015444015446</c:v>
                </c:pt>
                <c:pt idx="222">
                  <c:v>0.15384615384615383</c:v>
                </c:pt>
                <c:pt idx="223">
                  <c:v>0.1532567049808429</c:v>
                </c:pt>
                <c:pt idx="224">
                  <c:v>0.15267175572519084</c:v>
                </c:pt>
                <c:pt idx="225">
                  <c:v>0.15209125475285173</c:v>
                </c:pt>
                <c:pt idx="226">
                  <c:v>0.15151515151515155</c:v>
                </c:pt>
                <c:pt idx="227">
                  <c:v>0.15094339622641509</c:v>
                </c:pt>
                <c:pt idx="228">
                  <c:v>0.15037593984962405</c:v>
                </c:pt>
                <c:pt idx="229">
                  <c:v>0.14981273408239701</c:v>
                </c:pt>
                <c:pt idx="230">
                  <c:v>0.1492537313432836</c:v>
                </c:pt>
                <c:pt idx="231">
                  <c:v>0.14869888475836429</c:v>
                </c:pt>
                <c:pt idx="232">
                  <c:v>0.14814814814814814</c:v>
                </c:pt>
                <c:pt idx="233">
                  <c:v>0.14760147601476015</c:v>
                </c:pt>
                <c:pt idx="234">
                  <c:v>0.14705882352941177</c:v>
                </c:pt>
                <c:pt idx="235">
                  <c:v>0.1465201465201465</c:v>
                </c:pt>
                <c:pt idx="236">
                  <c:v>0.14598540145985403</c:v>
                </c:pt>
                <c:pt idx="237">
                  <c:v>0.14545454545454548</c:v>
                </c:pt>
                <c:pt idx="238">
                  <c:v>0.14492753623188409</c:v>
                </c:pt>
                <c:pt idx="239">
                  <c:v>0.14440433212996387</c:v>
                </c:pt>
                <c:pt idx="240">
                  <c:v>0.14388489208633093</c:v>
                </c:pt>
                <c:pt idx="241">
                  <c:v>0.14336917562724014</c:v>
                </c:pt>
                <c:pt idx="242">
                  <c:v>0.14285714285714288</c:v>
                </c:pt>
                <c:pt idx="243">
                  <c:v>0.14234875444839856</c:v>
                </c:pt>
                <c:pt idx="244">
                  <c:v>0.14184397163120566</c:v>
                </c:pt>
                <c:pt idx="245">
                  <c:v>0.14134275618374559</c:v>
                </c:pt>
                <c:pt idx="246">
                  <c:v>0.14084507042253522</c:v>
                </c:pt>
                <c:pt idx="247">
                  <c:v>0.14035087719298242</c:v>
                </c:pt>
                <c:pt idx="248">
                  <c:v>0.13986013986013987</c:v>
                </c:pt>
                <c:pt idx="249">
                  <c:v>0.13937282229965156</c:v>
                </c:pt>
                <c:pt idx="250">
                  <c:v>0.1388888888888889</c:v>
                </c:pt>
                <c:pt idx="251">
                  <c:v>0.13840830449826991</c:v>
                </c:pt>
                <c:pt idx="252">
                  <c:v>0.13793103448275862</c:v>
                </c:pt>
                <c:pt idx="253">
                  <c:v>0.13745704467353953</c:v>
                </c:pt>
                <c:pt idx="254">
                  <c:v>0.13698630136986301</c:v>
                </c:pt>
                <c:pt idx="255">
                  <c:v>0.13651877133105803</c:v>
                </c:pt>
                <c:pt idx="256">
                  <c:v>0.13605442176870747</c:v>
                </c:pt>
                <c:pt idx="257">
                  <c:v>0.13559322033898305</c:v>
                </c:pt>
                <c:pt idx="258">
                  <c:v>0.13513513513513514</c:v>
                </c:pt>
                <c:pt idx="259">
                  <c:v>0.13468013468013471</c:v>
                </c:pt>
                <c:pt idx="260">
                  <c:v>0.13422818791946309</c:v>
                </c:pt>
                <c:pt idx="261">
                  <c:v>0.13377926421404682</c:v>
                </c:pt>
                <c:pt idx="262">
                  <c:v>0.13333333333333333</c:v>
                </c:pt>
                <c:pt idx="263">
                  <c:v>0.13289036544850499</c:v>
                </c:pt>
                <c:pt idx="264">
                  <c:v>0.1324503311258278</c:v>
                </c:pt>
                <c:pt idx="265">
                  <c:v>0.13201320132013203</c:v>
                </c:pt>
                <c:pt idx="266">
                  <c:v>0.13157894736842107</c:v>
                </c:pt>
                <c:pt idx="267">
                  <c:v>0.13114754098360656</c:v>
                </c:pt>
                <c:pt idx="268">
                  <c:v>0.13071895424836599</c:v>
                </c:pt>
                <c:pt idx="269">
                  <c:v>0.13029315960912052</c:v>
                </c:pt>
                <c:pt idx="270">
                  <c:v>0.12987012987012989</c:v>
                </c:pt>
                <c:pt idx="271">
                  <c:v>0.12944983818770228</c:v>
                </c:pt>
                <c:pt idx="272">
                  <c:v>0.1290322580645161</c:v>
                </c:pt>
                <c:pt idx="273">
                  <c:v>0.12861736334405144</c:v>
                </c:pt>
                <c:pt idx="274">
                  <c:v>0.12820512820512819</c:v>
                </c:pt>
                <c:pt idx="275">
                  <c:v>0.12779552715654952</c:v>
                </c:pt>
                <c:pt idx="276">
                  <c:v>0.12738853503184716</c:v>
                </c:pt>
                <c:pt idx="277">
                  <c:v>0.12698412698412698</c:v>
                </c:pt>
                <c:pt idx="278">
                  <c:v>0.12658227848101264</c:v>
                </c:pt>
                <c:pt idx="279">
                  <c:v>0.12618296529968454</c:v>
                </c:pt>
                <c:pt idx="280">
                  <c:v>0.12578616352201261</c:v>
                </c:pt>
                <c:pt idx="281">
                  <c:v>0.12539184952978055</c:v>
                </c:pt>
                <c:pt idx="282">
                  <c:v>0.125</c:v>
                </c:pt>
                <c:pt idx="283">
                  <c:v>0.12461059190031153</c:v>
                </c:pt>
                <c:pt idx="284">
                  <c:v>0.12422360248447206</c:v>
                </c:pt>
                <c:pt idx="285">
                  <c:v>0.12383900928792568</c:v>
                </c:pt>
                <c:pt idx="286">
                  <c:v>0.12345679012345678</c:v>
                </c:pt>
                <c:pt idx="287">
                  <c:v>0.12307692307692308</c:v>
                </c:pt>
                <c:pt idx="288">
                  <c:v>0.1226993865030675</c:v>
                </c:pt>
                <c:pt idx="289">
                  <c:v>0.12232415902140673</c:v>
                </c:pt>
                <c:pt idx="290">
                  <c:v>0.12195121951219512</c:v>
                </c:pt>
                <c:pt idx="291">
                  <c:v>0.12158054711246201</c:v>
                </c:pt>
                <c:pt idx="292">
                  <c:v>0.12121212121212122</c:v>
                </c:pt>
                <c:pt idx="293">
                  <c:v>0.12084592145015104</c:v>
                </c:pt>
                <c:pt idx="294">
                  <c:v>0.12048192771084337</c:v>
                </c:pt>
                <c:pt idx="295">
                  <c:v>0.12012012012012013</c:v>
                </c:pt>
                <c:pt idx="296">
                  <c:v>0.11976047904191618</c:v>
                </c:pt>
                <c:pt idx="297">
                  <c:v>0.11940298507462686</c:v>
                </c:pt>
                <c:pt idx="298">
                  <c:v>0.11904761904761905</c:v>
                </c:pt>
                <c:pt idx="299">
                  <c:v>0.11869436201780414</c:v>
                </c:pt>
                <c:pt idx="300">
                  <c:v>0.1183431952662722</c:v>
                </c:pt>
                <c:pt idx="301">
                  <c:v>0.11799410029498528</c:v>
                </c:pt>
                <c:pt idx="302">
                  <c:v>0.1176470588235294</c:v>
                </c:pt>
                <c:pt idx="303">
                  <c:v>0.11730205278592375</c:v>
                </c:pt>
                <c:pt idx="304">
                  <c:v>0.11695906432748537</c:v>
                </c:pt>
                <c:pt idx="305">
                  <c:v>0.11661807580174928</c:v>
                </c:pt>
                <c:pt idx="306">
                  <c:v>0.11627906976744184</c:v>
                </c:pt>
                <c:pt idx="307">
                  <c:v>0.11594202898550726</c:v>
                </c:pt>
                <c:pt idx="308">
                  <c:v>0.11560693641618498</c:v>
                </c:pt>
                <c:pt idx="309">
                  <c:v>0.11527377521613834</c:v>
                </c:pt>
                <c:pt idx="310">
                  <c:v>0.11494252873563218</c:v>
                </c:pt>
                <c:pt idx="311">
                  <c:v>0.11461318051575931</c:v>
                </c:pt>
                <c:pt idx="312">
                  <c:v>0.11428571428571428</c:v>
                </c:pt>
                <c:pt idx="313">
                  <c:v>0.11396011396011396</c:v>
                </c:pt>
                <c:pt idx="314">
                  <c:v>0.11363636363636363</c:v>
                </c:pt>
                <c:pt idx="315">
                  <c:v>0.11331444759206799</c:v>
                </c:pt>
                <c:pt idx="316">
                  <c:v>0.11299435028248589</c:v>
                </c:pt>
                <c:pt idx="317">
                  <c:v>0.11267605633802819</c:v>
                </c:pt>
                <c:pt idx="318">
                  <c:v>0.11235955056179775</c:v>
                </c:pt>
                <c:pt idx="319">
                  <c:v>0.11204481792717087</c:v>
                </c:pt>
                <c:pt idx="320">
                  <c:v>0.11173184357541899</c:v>
                </c:pt>
                <c:pt idx="321">
                  <c:v>0.11142061281337048</c:v>
                </c:pt>
                <c:pt idx="322">
                  <c:v>0.1111111111111111</c:v>
                </c:pt>
                <c:pt idx="323">
                  <c:v>0.11080332409972299</c:v>
                </c:pt>
                <c:pt idx="324">
                  <c:v>0.11049723756906078</c:v>
                </c:pt>
                <c:pt idx="325">
                  <c:v>0.11019283746556474</c:v>
                </c:pt>
                <c:pt idx="326">
                  <c:v>0.1098901098901099</c:v>
                </c:pt>
                <c:pt idx="327">
                  <c:v>0.1095890410958904</c:v>
                </c:pt>
                <c:pt idx="328">
                  <c:v>0.10928961748633879</c:v>
                </c:pt>
                <c:pt idx="329">
                  <c:v>0.10899182561307903</c:v>
                </c:pt>
                <c:pt idx="330">
                  <c:v>0.10869565217391307</c:v>
                </c:pt>
                <c:pt idx="331">
                  <c:v>0.1084010840108401</c:v>
                </c:pt>
                <c:pt idx="332">
                  <c:v>0.1081081081081081</c:v>
                </c:pt>
                <c:pt idx="333">
                  <c:v>0.10781671159029649</c:v>
                </c:pt>
                <c:pt idx="334">
                  <c:v>0.10752688172043012</c:v>
                </c:pt>
                <c:pt idx="335">
                  <c:v>0.10723860589812331</c:v>
                </c:pt>
                <c:pt idx="336">
                  <c:v>0.10695187165775399</c:v>
                </c:pt>
                <c:pt idx="337">
                  <c:v>0.10666666666666667</c:v>
                </c:pt>
                <c:pt idx="338">
                  <c:v>0.10638297872340426</c:v>
                </c:pt>
                <c:pt idx="339">
                  <c:v>0.10610079575596816</c:v>
                </c:pt>
                <c:pt idx="340">
                  <c:v>0.10582010582010581</c:v>
                </c:pt>
                <c:pt idx="341">
                  <c:v>0.10554089709762533</c:v>
                </c:pt>
                <c:pt idx="342">
                  <c:v>0.10526315789473684</c:v>
                </c:pt>
                <c:pt idx="343">
                  <c:v>0.10498687664041993</c:v>
                </c:pt>
                <c:pt idx="344">
                  <c:v>0.10471204188481675</c:v>
                </c:pt>
                <c:pt idx="345">
                  <c:v>0.10443864229765012</c:v>
                </c:pt>
                <c:pt idx="346">
                  <c:v>0.10416666666666669</c:v>
                </c:pt>
                <c:pt idx="347">
                  <c:v>0.10389610389610389</c:v>
                </c:pt>
                <c:pt idx="348">
                  <c:v>0.10362694300518134</c:v>
                </c:pt>
                <c:pt idx="349">
                  <c:v>0.10335917312661498</c:v>
                </c:pt>
                <c:pt idx="350">
                  <c:v>0.10309278350515466</c:v>
                </c:pt>
                <c:pt idx="351">
                  <c:v>0.10282776349614398</c:v>
                </c:pt>
                <c:pt idx="352">
                  <c:v>0.10256410256410256</c:v>
                </c:pt>
                <c:pt idx="353">
                  <c:v>0.10230179028132994</c:v>
                </c:pt>
                <c:pt idx="354">
                  <c:v>0.10204081632653061</c:v>
                </c:pt>
                <c:pt idx="355">
                  <c:v>0.10178117048346057</c:v>
                </c:pt>
                <c:pt idx="356">
                  <c:v>0.10152284263959391</c:v>
                </c:pt>
                <c:pt idx="357">
                  <c:v>0.10126582278481011</c:v>
                </c:pt>
                <c:pt idx="358">
                  <c:v>0.10101010101010102</c:v>
                </c:pt>
                <c:pt idx="359">
                  <c:v>0.10075566750629723</c:v>
                </c:pt>
                <c:pt idx="360">
                  <c:v>0.10050251256281406</c:v>
                </c:pt>
                <c:pt idx="361">
                  <c:v>0.10025062656641603</c:v>
                </c:pt>
                <c:pt idx="362">
                  <c:v>0.1</c:v>
                </c:pt>
                <c:pt idx="363">
                  <c:v>9.9750623441396513E-2</c:v>
                </c:pt>
                <c:pt idx="364">
                  <c:v>9.9502487562189046E-2</c:v>
                </c:pt>
                <c:pt idx="365">
                  <c:v>9.9255583126550861E-2</c:v>
                </c:pt>
                <c:pt idx="366">
                  <c:v>9.9009900990099015E-2</c:v>
                </c:pt>
                <c:pt idx="367">
                  <c:v>9.876543209876544E-2</c:v>
                </c:pt>
                <c:pt idx="368">
                  <c:v>9.852216748768472E-2</c:v>
                </c:pt>
                <c:pt idx="369">
                  <c:v>9.8280098280098274E-2</c:v>
                </c:pt>
                <c:pt idx="370">
                  <c:v>9.8039215686274508E-2</c:v>
                </c:pt>
                <c:pt idx="371">
                  <c:v>9.7799511002444994E-2</c:v>
                </c:pt>
                <c:pt idx="372">
                  <c:v>9.7560975609756087E-2</c:v>
                </c:pt>
                <c:pt idx="373">
                  <c:v>9.7323600973236002E-2</c:v>
                </c:pt>
                <c:pt idx="374">
                  <c:v>9.7087378640776711E-2</c:v>
                </c:pt>
                <c:pt idx="375">
                  <c:v>9.6852300242130762E-2</c:v>
                </c:pt>
                <c:pt idx="376">
                  <c:v>9.6618357487922718E-2</c:v>
                </c:pt>
                <c:pt idx="377">
                  <c:v>9.638554216867469E-2</c:v>
                </c:pt>
                <c:pt idx="378">
                  <c:v>9.6153846153846145E-2</c:v>
                </c:pt>
                <c:pt idx="379">
                  <c:v>9.5923261390887304E-2</c:v>
                </c:pt>
                <c:pt idx="380">
                  <c:v>9.5693779904306234E-2</c:v>
                </c:pt>
                <c:pt idx="381">
                  <c:v>9.5465393794749401E-2</c:v>
                </c:pt>
                <c:pt idx="382">
                  <c:v>9.5238095238095233E-2</c:v>
                </c:pt>
                <c:pt idx="383">
                  <c:v>9.5011876484560581E-2</c:v>
                </c:pt>
                <c:pt idx="384">
                  <c:v>9.4786729857819912E-2</c:v>
                </c:pt>
                <c:pt idx="385">
                  <c:v>9.4562647754137114E-2</c:v>
                </c:pt>
                <c:pt idx="386">
                  <c:v>9.4339622641509427E-2</c:v>
                </c:pt>
                <c:pt idx="387">
                  <c:v>9.4117647058823528E-2</c:v>
                </c:pt>
                <c:pt idx="388">
                  <c:v>9.3896713615023483E-2</c:v>
                </c:pt>
                <c:pt idx="389">
                  <c:v>9.3676814988290391E-2</c:v>
                </c:pt>
                <c:pt idx="390">
                  <c:v>9.3457943925233655E-2</c:v>
                </c:pt>
                <c:pt idx="391">
                  <c:v>9.3240093240093247E-2</c:v>
                </c:pt>
                <c:pt idx="392">
                  <c:v>9.3023255813953487E-2</c:v>
                </c:pt>
                <c:pt idx="393">
                  <c:v>9.2807424593967514E-2</c:v>
                </c:pt>
                <c:pt idx="394">
                  <c:v>9.2592592592592587E-2</c:v>
                </c:pt>
                <c:pt idx="395">
                  <c:v>9.237875288683603E-2</c:v>
                </c:pt>
                <c:pt idx="396">
                  <c:v>9.2165898617511524E-2</c:v>
                </c:pt>
                <c:pt idx="397">
                  <c:v>9.1954022988505746E-2</c:v>
                </c:pt>
                <c:pt idx="398">
                  <c:v>9.1743119266055051E-2</c:v>
                </c:pt>
                <c:pt idx="399">
                  <c:v>9.1533180778032033E-2</c:v>
                </c:pt>
                <c:pt idx="400">
                  <c:v>9.1324200913242018E-2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4F6-439D-8628-74D001B36590}"/>
            </c:ext>
          </c:extLst>
        </c:ser>
        <c:ser>
          <c:idx val="4"/>
          <c:order val="5"/>
          <c:tx>
            <c:strRef>
              <c:f>'Demand-DesignCapacity (Y)'!$AR$11:$AS$11</c:f>
              <c:strCache>
                <c:ptCount val="1"/>
                <c:pt idx="0">
                  <c:v>TEC 1975 - Brittle - No Soft Storey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(Y)'!$AR$13:$AR$413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(Y)'!$AS$13:$AS$413</c:f>
              <c:numCache>
                <c:formatCode>General</c:formatCode>
                <c:ptCount val="401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0.48</c:v>
                </c:pt>
                <c:pt idx="4">
                  <c:v>0.48</c:v>
                </c:pt>
                <c:pt idx="5">
                  <c:v>0.48</c:v>
                </c:pt>
                <c:pt idx="6">
                  <c:v>0.48</c:v>
                </c:pt>
                <c:pt idx="7">
                  <c:v>0.48</c:v>
                </c:pt>
                <c:pt idx="8">
                  <c:v>0.48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  <c:pt idx="25">
                  <c:v>0.48</c:v>
                </c:pt>
                <c:pt idx="26">
                  <c:v>0.48</c:v>
                </c:pt>
                <c:pt idx="27">
                  <c:v>0.48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  <c:pt idx="36">
                  <c:v>0.48</c:v>
                </c:pt>
                <c:pt idx="37">
                  <c:v>0.48</c:v>
                </c:pt>
                <c:pt idx="38">
                  <c:v>0.48</c:v>
                </c:pt>
                <c:pt idx="39">
                  <c:v>0.48</c:v>
                </c:pt>
                <c:pt idx="40">
                  <c:v>0.48</c:v>
                </c:pt>
                <c:pt idx="41">
                  <c:v>0.48</c:v>
                </c:pt>
                <c:pt idx="42">
                  <c:v>0.48</c:v>
                </c:pt>
                <c:pt idx="43">
                  <c:v>0.48</c:v>
                </c:pt>
                <c:pt idx="44">
                  <c:v>0.48</c:v>
                </c:pt>
                <c:pt idx="45">
                  <c:v>0.48</c:v>
                </c:pt>
                <c:pt idx="46">
                  <c:v>0.48</c:v>
                </c:pt>
                <c:pt idx="47">
                  <c:v>0.48</c:v>
                </c:pt>
                <c:pt idx="48">
                  <c:v>0.48</c:v>
                </c:pt>
                <c:pt idx="49">
                  <c:v>0.48</c:v>
                </c:pt>
                <c:pt idx="50">
                  <c:v>0.48</c:v>
                </c:pt>
                <c:pt idx="51">
                  <c:v>0.48</c:v>
                </c:pt>
                <c:pt idx="52">
                  <c:v>0.48</c:v>
                </c:pt>
                <c:pt idx="53">
                  <c:v>0.48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0.47524752475247511</c:v>
                </c:pt>
                <c:pt idx="64">
                  <c:v>0.47058823529411759</c:v>
                </c:pt>
                <c:pt idx="65">
                  <c:v>0.46601941747572806</c:v>
                </c:pt>
                <c:pt idx="66">
                  <c:v>0.46153846153846145</c:v>
                </c:pt>
                <c:pt idx="67">
                  <c:v>0.45714285714285702</c:v>
                </c:pt>
                <c:pt idx="68">
                  <c:v>0.45283018867924524</c:v>
                </c:pt>
                <c:pt idx="69">
                  <c:v>0.44859813084112149</c:v>
                </c:pt>
                <c:pt idx="70">
                  <c:v>0.44444444444444436</c:v>
                </c:pt>
                <c:pt idx="71">
                  <c:v>0.44036697247706419</c:v>
                </c:pt>
                <c:pt idx="72">
                  <c:v>0.43636363636363634</c:v>
                </c:pt>
                <c:pt idx="73">
                  <c:v>0.43243243243243235</c:v>
                </c:pt>
                <c:pt idx="74">
                  <c:v>0.42857142857142855</c:v>
                </c:pt>
                <c:pt idx="75">
                  <c:v>0.42477876106194684</c:v>
                </c:pt>
                <c:pt idx="76">
                  <c:v>0.42105263157894735</c:v>
                </c:pt>
                <c:pt idx="77">
                  <c:v>0.41739130434782601</c:v>
                </c:pt>
                <c:pt idx="78">
                  <c:v>0.4137931034482758</c:v>
                </c:pt>
                <c:pt idx="79">
                  <c:v>0.41025641025641019</c:v>
                </c:pt>
                <c:pt idx="80">
                  <c:v>0.40677966101694907</c:v>
                </c:pt>
                <c:pt idx="81">
                  <c:v>0.40336134453781508</c:v>
                </c:pt>
                <c:pt idx="82">
                  <c:v>0.39999999999999997</c:v>
                </c:pt>
                <c:pt idx="83">
                  <c:v>0.39669421487603307</c:v>
                </c:pt>
                <c:pt idx="84">
                  <c:v>0.39344262295081961</c:v>
                </c:pt>
                <c:pt idx="85">
                  <c:v>0.39024390243902435</c:v>
                </c:pt>
                <c:pt idx="86">
                  <c:v>0.38709677419354832</c:v>
                </c:pt>
                <c:pt idx="87">
                  <c:v>0.38400000000000001</c:v>
                </c:pt>
                <c:pt idx="88">
                  <c:v>0.38095238095238088</c:v>
                </c:pt>
                <c:pt idx="89">
                  <c:v>0.37795275590551175</c:v>
                </c:pt>
                <c:pt idx="90">
                  <c:v>0.37499999999999994</c:v>
                </c:pt>
                <c:pt idx="91">
                  <c:v>0.37209302325581389</c:v>
                </c:pt>
                <c:pt idx="92">
                  <c:v>0.36923076923076914</c:v>
                </c:pt>
                <c:pt idx="93">
                  <c:v>0.36641221374045796</c:v>
                </c:pt>
                <c:pt idx="94">
                  <c:v>0.36363636363636365</c:v>
                </c:pt>
                <c:pt idx="95">
                  <c:v>0.36090225563909772</c:v>
                </c:pt>
                <c:pt idx="96">
                  <c:v>0.35820895522388058</c:v>
                </c:pt>
                <c:pt idx="97">
                  <c:v>0.35555555555555551</c:v>
                </c:pt>
                <c:pt idx="98">
                  <c:v>0.3529411764705882</c:v>
                </c:pt>
                <c:pt idx="99">
                  <c:v>0.3503649635036496</c:v>
                </c:pt>
                <c:pt idx="100">
                  <c:v>0.34782608695652167</c:v>
                </c:pt>
                <c:pt idx="101">
                  <c:v>0.34532374100719421</c:v>
                </c:pt>
                <c:pt idx="102">
                  <c:v>0.3428571428571428</c:v>
                </c:pt>
                <c:pt idx="103">
                  <c:v>0.34042553191489355</c:v>
                </c:pt>
                <c:pt idx="104">
                  <c:v>0.33802816901408445</c:v>
                </c:pt>
                <c:pt idx="105">
                  <c:v>0.33566433566433562</c:v>
                </c:pt>
                <c:pt idx="106">
                  <c:v>0.33333333333333326</c:v>
                </c:pt>
                <c:pt idx="107">
                  <c:v>0.33103448275862063</c:v>
                </c:pt>
                <c:pt idx="108">
                  <c:v>0.32876712328767121</c:v>
                </c:pt>
                <c:pt idx="109">
                  <c:v>0.32653061224489788</c:v>
                </c:pt>
                <c:pt idx="110">
                  <c:v>0.32432432432432423</c:v>
                </c:pt>
                <c:pt idx="111">
                  <c:v>0.32214765100671133</c:v>
                </c:pt>
                <c:pt idx="112">
                  <c:v>0.3199999999999999</c:v>
                </c:pt>
                <c:pt idx="113">
                  <c:v>0.31788079470198677</c:v>
                </c:pt>
                <c:pt idx="114">
                  <c:v>0.31578947368421056</c:v>
                </c:pt>
                <c:pt idx="115">
                  <c:v>0.31372549019607843</c:v>
                </c:pt>
                <c:pt idx="116">
                  <c:v>0.31168831168831168</c:v>
                </c:pt>
                <c:pt idx="117">
                  <c:v>0.30967741935483867</c:v>
                </c:pt>
                <c:pt idx="118">
                  <c:v>0.30769230769230765</c:v>
                </c:pt>
                <c:pt idx="119">
                  <c:v>0.30573248407643311</c:v>
                </c:pt>
                <c:pt idx="120">
                  <c:v>0.30379746835443033</c:v>
                </c:pt>
                <c:pt idx="121">
                  <c:v>0.30188679245283023</c:v>
                </c:pt>
                <c:pt idx="122">
                  <c:v>0.3</c:v>
                </c:pt>
                <c:pt idx="123">
                  <c:v>0.29813664596273282</c:v>
                </c:pt>
                <c:pt idx="124">
                  <c:v>0.29629629629629628</c:v>
                </c:pt>
                <c:pt idx="125">
                  <c:v>0.29447852760736198</c:v>
                </c:pt>
                <c:pt idx="126">
                  <c:v>0.29268292682926828</c:v>
                </c:pt>
                <c:pt idx="127">
                  <c:v>0.29090909090909084</c:v>
                </c:pt>
                <c:pt idx="128">
                  <c:v>0.28915662650602408</c:v>
                </c:pt>
                <c:pt idx="129">
                  <c:v>0.28742514970059879</c:v>
                </c:pt>
                <c:pt idx="130">
                  <c:v>0.2857142857142857</c:v>
                </c:pt>
                <c:pt idx="131">
                  <c:v>0.28402366863905321</c:v>
                </c:pt>
                <c:pt idx="132">
                  <c:v>0.28235294117647053</c:v>
                </c:pt>
                <c:pt idx="133">
                  <c:v>0.2807017543859649</c:v>
                </c:pt>
                <c:pt idx="134">
                  <c:v>0.27906976744186041</c:v>
                </c:pt>
                <c:pt idx="135">
                  <c:v>0.27745664739884385</c:v>
                </c:pt>
                <c:pt idx="136">
                  <c:v>0.27586206896551724</c:v>
                </c:pt>
                <c:pt idx="137">
                  <c:v>0.27428571428571424</c:v>
                </c:pt>
                <c:pt idx="138">
                  <c:v>0.27272727272727276</c:v>
                </c:pt>
                <c:pt idx="139">
                  <c:v>0.2711864406779661</c:v>
                </c:pt>
                <c:pt idx="140">
                  <c:v>0.26966292134831454</c:v>
                </c:pt>
                <c:pt idx="141">
                  <c:v>0.26815642458100558</c:v>
                </c:pt>
                <c:pt idx="142">
                  <c:v>0.26666666666666666</c:v>
                </c:pt>
                <c:pt idx="143">
                  <c:v>0.26519337016574585</c:v>
                </c:pt>
                <c:pt idx="144">
                  <c:v>0.26373626373626369</c:v>
                </c:pt>
                <c:pt idx="145">
                  <c:v>0.26229508196721307</c:v>
                </c:pt>
                <c:pt idx="146">
                  <c:v>0.26086956521739135</c:v>
                </c:pt>
                <c:pt idx="147">
                  <c:v>0.25945945945945942</c:v>
                </c:pt>
                <c:pt idx="148">
                  <c:v>0.2580645161290322</c:v>
                </c:pt>
                <c:pt idx="149">
                  <c:v>0.2566844919786096</c:v>
                </c:pt>
                <c:pt idx="150">
                  <c:v>0.25531914893617019</c:v>
                </c:pt>
                <c:pt idx="151">
                  <c:v>0.25396825396825395</c:v>
                </c:pt>
                <c:pt idx="152">
                  <c:v>0.25263157894736832</c:v>
                </c:pt>
                <c:pt idx="153">
                  <c:v>0.2513089005235602</c:v>
                </c:pt>
                <c:pt idx="154">
                  <c:v>0.25</c:v>
                </c:pt>
                <c:pt idx="155">
                  <c:v>0.2487046632124352</c:v>
                </c:pt>
                <c:pt idx="156">
                  <c:v>0.24742268041237109</c:v>
                </c:pt>
                <c:pt idx="157">
                  <c:v>0.24615384615384611</c:v>
                </c:pt>
                <c:pt idx="158">
                  <c:v>0.24489795918367346</c:v>
                </c:pt>
                <c:pt idx="159">
                  <c:v>0.24365482233502536</c:v>
                </c:pt>
                <c:pt idx="160">
                  <c:v>0.24242424242424238</c:v>
                </c:pt>
                <c:pt idx="161">
                  <c:v>0.24120603015075373</c:v>
                </c:pt>
                <c:pt idx="162">
                  <c:v>0.24</c:v>
                </c:pt>
                <c:pt idx="163">
                  <c:v>0.23880597014925375</c:v>
                </c:pt>
                <c:pt idx="164">
                  <c:v>0.23762376237623761</c:v>
                </c:pt>
                <c:pt idx="165">
                  <c:v>0.23645320197044331</c:v>
                </c:pt>
                <c:pt idx="166">
                  <c:v>0.23529411764705879</c:v>
                </c:pt>
                <c:pt idx="167">
                  <c:v>0.23414634146341465</c:v>
                </c:pt>
                <c:pt idx="168">
                  <c:v>0.23300970873786409</c:v>
                </c:pt>
                <c:pt idx="169">
                  <c:v>0.23188405797101444</c:v>
                </c:pt>
                <c:pt idx="170">
                  <c:v>0.23076923076923073</c:v>
                </c:pt>
                <c:pt idx="171">
                  <c:v>0.22966507177033493</c:v>
                </c:pt>
                <c:pt idx="172">
                  <c:v>0.22857142857142854</c:v>
                </c:pt>
                <c:pt idx="173">
                  <c:v>0.22748815165876773</c:v>
                </c:pt>
                <c:pt idx="174">
                  <c:v>0.22641509433962262</c:v>
                </c:pt>
                <c:pt idx="175">
                  <c:v>0.22535211267605634</c:v>
                </c:pt>
                <c:pt idx="176">
                  <c:v>0.22429906542056074</c:v>
                </c:pt>
                <c:pt idx="177">
                  <c:v>0.22325581395348834</c:v>
                </c:pt>
                <c:pt idx="178">
                  <c:v>0.22222222222222218</c:v>
                </c:pt>
                <c:pt idx="179">
                  <c:v>0.22119815668202764</c:v>
                </c:pt>
                <c:pt idx="180">
                  <c:v>0.22018348623853209</c:v>
                </c:pt>
                <c:pt idx="181">
                  <c:v>0.21917808219178078</c:v>
                </c:pt>
                <c:pt idx="182">
                  <c:v>0.21818181818181817</c:v>
                </c:pt>
                <c:pt idx="183">
                  <c:v>0.21719457013574661</c:v>
                </c:pt>
                <c:pt idx="184">
                  <c:v>0.21621621621621617</c:v>
                </c:pt>
                <c:pt idx="185">
                  <c:v>0.2152466367713004</c:v>
                </c:pt>
                <c:pt idx="186">
                  <c:v>0.21428571428571427</c:v>
                </c:pt>
                <c:pt idx="187">
                  <c:v>0.21333333333333332</c:v>
                </c:pt>
                <c:pt idx="188">
                  <c:v>0.21238938053097345</c:v>
                </c:pt>
                <c:pt idx="189">
                  <c:v>0.21145374449339205</c:v>
                </c:pt>
                <c:pt idx="190">
                  <c:v>0.21052631578947367</c:v>
                </c:pt>
                <c:pt idx="191">
                  <c:v>0.20960698689956331</c:v>
                </c:pt>
                <c:pt idx="192">
                  <c:v>0.20869565217391306</c:v>
                </c:pt>
                <c:pt idx="193">
                  <c:v>0.20779220779220778</c:v>
                </c:pt>
                <c:pt idx="194">
                  <c:v>0.2068965517241379</c:v>
                </c:pt>
                <c:pt idx="195">
                  <c:v>0.20600858369098712</c:v>
                </c:pt>
                <c:pt idx="196">
                  <c:v>0.20512820512820515</c:v>
                </c:pt>
                <c:pt idx="197">
                  <c:v>0.20425531914893616</c:v>
                </c:pt>
                <c:pt idx="198">
                  <c:v>0.20338983050847453</c:v>
                </c:pt>
                <c:pt idx="199">
                  <c:v>0.20253164556962022</c:v>
                </c:pt>
                <c:pt idx="200">
                  <c:v>0.20168067226890757</c:v>
                </c:pt>
                <c:pt idx="201">
                  <c:v>0.20083682008368201</c:v>
                </c:pt>
                <c:pt idx="202">
                  <c:v>0.19999999999999998</c:v>
                </c:pt>
                <c:pt idx="203">
                  <c:v>0.19917012448132779</c:v>
                </c:pt>
                <c:pt idx="204">
                  <c:v>0.19834710743801653</c:v>
                </c:pt>
                <c:pt idx="205">
                  <c:v>0.19753086419753088</c:v>
                </c:pt>
                <c:pt idx="206">
                  <c:v>0.1967213114754098</c:v>
                </c:pt>
                <c:pt idx="207">
                  <c:v>0.19591836734693874</c:v>
                </c:pt>
                <c:pt idx="208">
                  <c:v>0.19512195121951217</c:v>
                </c:pt>
                <c:pt idx="209">
                  <c:v>0.19433198380566802</c:v>
                </c:pt>
                <c:pt idx="210">
                  <c:v>0.19354838709677416</c:v>
                </c:pt>
                <c:pt idx="211">
                  <c:v>0.19277108433734935</c:v>
                </c:pt>
                <c:pt idx="212">
                  <c:v>0.192</c:v>
                </c:pt>
                <c:pt idx="213">
                  <c:v>0.19123505976095617</c:v>
                </c:pt>
                <c:pt idx="214">
                  <c:v>0.19047619047619044</c:v>
                </c:pt>
                <c:pt idx="215">
                  <c:v>0.18972332015810273</c:v>
                </c:pt>
                <c:pt idx="216">
                  <c:v>0.18897637795275588</c:v>
                </c:pt>
                <c:pt idx="217">
                  <c:v>0.18823529411764708</c:v>
                </c:pt>
                <c:pt idx="218">
                  <c:v>0.18749999999999997</c:v>
                </c:pt>
                <c:pt idx="219">
                  <c:v>0.18677042801556418</c:v>
                </c:pt>
                <c:pt idx="220">
                  <c:v>0.18604651162790695</c:v>
                </c:pt>
                <c:pt idx="221">
                  <c:v>0.18532818532818532</c:v>
                </c:pt>
                <c:pt idx="222">
                  <c:v>0.18461538461538457</c:v>
                </c:pt>
                <c:pt idx="223">
                  <c:v>0.18390804597701146</c:v>
                </c:pt>
                <c:pt idx="224">
                  <c:v>0.18320610687022898</c:v>
                </c:pt>
                <c:pt idx="225">
                  <c:v>0.18250950570342206</c:v>
                </c:pt>
                <c:pt idx="226">
                  <c:v>0.18181818181818182</c:v>
                </c:pt>
                <c:pt idx="227">
                  <c:v>0.1811320754716981</c:v>
                </c:pt>
                <c:pt idx="228">
                  <c:v>0.18045112781954886</c:v>
                </c:pt>
                <c:pt idx="229">
                  <c:v>0.1797752808988764</c:v>
                </c:pt>
                <c:pt idx="230">
                  <c:v>0.17910447761194032</c:v>
                </c:pt>
                <c:pt idx="231">
                  <c:v>0.17843866171003714</c:v>
                </c:pt>
                <c:pt idx="232">
                  <c:v>0.17777777777777776</c:v>
                </c:pt>
                <c:pt idx="233">
                  <c:v>0.17712177121771217</c:v>
                </c:pt>
                <c:pt idx="234">
                  <c:v>0.17647058823529413</c:v>
                </c:pt>
                <c:pt idx="235">
                  <c:v>0.17582417582417578</c:v>
                </c:pt>
                <c:pt idx="236">
                  <c:v>0.1751824817518248</c:v>
                </c:pt>
                <c:pt idx="237">
                  <c:v>0.17454545454545453</c:v>
                </c:pt>
                <c:pt idx="238">
                  <c:v>0.17391304347826089</c:v>
                </c:pt>
                <c:pt idx="239">
                  <c:v>0.17328519855595664</c:v>
                </c:pt>
                <c:pt idx="240">
                  <c:v>0.1726618705035971</c:v>
                </c:pt>
                <c:pt idx="241">
                  <c:v>0.17204301075268816</c:v>
                </c:pt>
                <c:pt idx="242">
                  <c:v>0.17142857142857143</c:v>
                </c:pt>
                <c:pt idx="243">
                  <c:v>0.17081850533807827</c:v>
                </c:pt>
                <c:pt idx="244">
                  <c:v>0.17021276595744678</c:v>
                </c:pt>
                <c:pt idx="245">
                  <c:v>0.16961130742049471</c:v>
                </c:pt>
                <c:pt idx="246">
                  <c:v>0.16901408450704225</c:v>
                </c:pt>
                <c:pt idx="247">
                  <c:v>0.16842105263157892</c:v>
                </c:pt>
                <c:pt idx="248">
                  <c:v>0.16783216783216781</c:v>
                </c:pt>
                <c:pt idx="249">
                  <c:v>0.16724738675958187</c:v>
                </c:pt>
                <c:pt idx="250">
                  <c:v>0.16666666666666666</c:v>
                </c:pt>
                <c:pt idx="251">
                  <c:v>0.16608996539792389</c:v>
                </c:pt>
                <c:pt idx="252">
                  <c:v>0.16551724137931031</c:v>
                </c:pt>
                <c:pt idx="253">
                  <c:v>0.16494845360824742</c:v>
                </c:pt>
                <c:pt idx="254">
                  <c:v>0.16438356164383561</c:v>
                </c:pt>
                <c:pt idx="255">
                  <c:v>0.16382252559726962</c:v>
                </c:pt>
                <c:pt idx="256">
                  <c:v>0.16326530612244894</c:v>
                </c:pt>
                <c:pt idx="257">
                  <c:v>0.16271186440677965</c:v>
                </c:pt>
                <c:pt idx="258">
                  <c:v>0.16216216216216214</c:v>
                </c:pt>
                <c:pt idx="259">
                  <c:v>0.16161616161616163</c:v>
                </c:pt>
                <c:pt idx="260">
                  <c:v>0.16107382550335567</c:v>
                </c:pt>
                <c:pt idx="261">
                  <c:v>0.16053511705685619</c:v>
                </c:pt>
                <c:pt idx="262">
                  <c:v>0.15999999999999998</c:v>
                </c:pt>
                <c:pt idx="263">
                  <c:v>0.15946843853820597</c:v>
                </c:pt>
                <c:pt idx="264">
                  <c:v>0.15894039735099336</c:v>
                </c:pt>
                <c:pt idx="265">
                  <c:v>0.15841584158415842</c:v>
                </c:pt>
                <c:pt idx="266">
                  <c:v>0.15789473684210528</c:v>
                </c:pt>
                <c:pt idx="267">
                  <c:v>0.15737704918032788</c:v>
                </c:pt>
                <c:pt idx="268">
                  <c:v>0.15686274509803919</c:v>
                </c:pt>
                <c:pt idx="269">
                  <c:v>0.15635179153094461</c:v>
                </c:pt>
                <c:pt idx="270">
                  <c:v>0.15584415584415584</c:v>
                </c:pt>
                <c:pt idx="271">
                  <c:v>0.15533980582524273</c:v>
                </c:pt>
                <c:pt idx="272">
                  <c:v>0.15483870967741931</c:v>
                </c:pt>
                <c:pt idx="273">
                  <c:v>0.15434083601286172</c:v>
                </c:pt>
                <c:pt idx="274">
                  <c:v>0.15384615384615383</c:v>
                </c:pt>
                <c:pt idx="275">
                  <c:v>0.15335463258785942</c:v>
                </c:pt>
                <c:pt idx="276">
                  <c:v>0.15286624203821658</c:v>
                </c:pt>
                <c:pt idx="277">
                  <c:v>0.15238095238095237</c:v>
                </c:pt>
                <c:pt idx="278">
                  <c:v>0.15189873417721517</c:v>
                </c:pt>
                <c:pt idx="279">
                  <c:v>0.15141955835962143</c:v>
                </c:pt>
                <c:pt idx="280">
                  <c:v>0.15094339622641512</c:v>
                </c:pt>
                <c:pt idx="281">
                  <c:v>0.15047021943573666</c:v>
                </c:pt>
                <c:pt idx="282">
                  <c:v>0.15</c:v>
                </c:pt>
                <c:pt idx="283">
                  <c:v>0.14953271028037382</c:v>
                </c:pt>
                <c:pt idx="284">
                  <c:v>0.14906832298136646</c:v>
                </c:pt>
                <c:pt idx="285">
                  <c:v>0.1486068111455108</c:v>
                </c:pt>
                <c:pt idx="286">
                  <c:v>0.14814814814814814</c:v>
                </c:pt>
                <c:pt idx="287">
                  <c:v>0.14769230769230771</c:v>
                </c:pt>
                <c:pt idx="288">
                  <c:v>0.14723926380368099</c:v>
                </c:pt>
                <c:pt idx="289">
                  <c:v>0.14678899082568805</c:v>
                </c:pt>
                <c:pt idx="290">
                  <c:v>0.14634146341463414</c:v>
                </c:pt>
                <c:pt idx="291">
                  <c:v>0.1458966565349544</c:v>
                </c:pt>
                <c:pt idx="292">
                  <c:v>0.14545454545454545</c:v>
                </c:pt>
                <c:pt idx="293">
                  <c:v>0.14501510574018123</c:v>
                </c:pt>
                <c:pt idx="294">
                  <c:v>0.14457831325301204</c:v>
                </c:pt>
                <c:pt idx="295">
                  <c:v>0.14414414414414414</c:v>
                </c:pt>
                <c:pt idx="296">
                  <c:v>0.1437125748502994</c:v>
                </c:pt>
                <c:pt idx="297">
                  <c:v>0.14328358208955222</c:v>
                </c:pt>
                <c:pt idx="298">
                  <c:v>0.14285714285714285</c:v>
                </c:pt>
                <c:pt idx="299">
                  <c:v>0.14243323442136496</c:v>
                </c:pt>
                <c:pt idx="300">
                  <c:v>0.14201183431952663</c:v>
                </c:pt>
                <c:pt idx="301">
                  <c:v>0.14159292035398233</c:v>
                </c:pt>
                <c:pt idx="302">
                  <c:v>0.14117647058823526</c:v>
                </c:pt>
                <c:pt idx="303">
                  <c:v>0.14076246334310849</c:v>
                </c:pt>
                <c:pt idx="304">
                  <c:v>0.14035087719298245</c:v>
                </c:pt>
                <c:pt idx="305">
                  <c:v>0.13994169096209913</c:v>
                </c:pt>
                <c:pt idx="306">
                  <c:v>0.1395348837209302</c:v>
                </c:pt>
                <c:pt idx="307">
                  <c:v>0.1391304347826087</c:v>
                </c:pt>
                <c:pt idx="308">
                  <c:v>0.13872832369942198</c:v>
                </c:pt>
                <c:pt idx="309">
                  <c:v>0.13832853025936598</c:v>
                </c:pt>
                <c:pt idx="310">
                  <c:v>0.13793103448275862</c:v>
                </c:pt>
                <c:pt idx="311">
                  <c:v>0.13753581661891115</c:v>
                </c:pt>
                <c:pt idx="312">
                  <c:v>0.13714285714285712</c:v>
                </c:pt>
                <c:pt idx="313">
                  <c:v>0.13675213675213674</c:v>
                </c:pt>
                <c:pt idx="314">
                  <c:v>0.13636363636363635</c:v>
                </c:pt>
                <c:pt idx="315">
                  <c:v>0.13597733711048157</c:v>
                </c:pt>
                <c:pt idx="316">
                  <c:v>0.13559322033898305</c:v>
                </c:pt>
                <c:pt idx="317">
                  <c:v>0.13521126760563382</c:v>
                </c:pt>
                <c:pt idx="318">
                  <c:v>0.13483146067415727</c:v>
                </c:pt>
                <c:pt idx="319">
                  <c:v>0.13445378151260504</c:v>
                </c:pt>
                <c:pt idx="320">
                  <c:v>0.13407821229050279</c:v>
                </c:pt>
                <c:pt idx="321">
                  <c:v>0.13370473537604458</c:v>
                </c:pt>
                <c:pt idx="322">
                  <c:v>0.1333333333333333</c:v>
                </c:pt>
                <c:pt idx="323">
                  <c:v>0.13296398891966757</c:v>
                </c:pt>
                <c:pt idx="324">
                  <c:v>0.13259668508287292</c:v>
                </c:pt>
                <c:pt idx="325">
                  <c:v>0.13223140495867769</c:v>
                </c:pt>
                <c:pt idx="326">
                  <c:v>0.13186813186813187</c:v>
                </c:pt>
                <c:pt idx="327">
                  <c:v>0.13150684931506848</c:v>
                </c:pt>
                <c:pt idx="328">
                  <c:v>0.13114754098360654</c:v>
                </c:pt>
                <c:pt idx="329">
                  <c:v>0.13079019073569484</c:v>
                </c:pt>
                <c:pt idx="330">
                  <c:v>0.13043478260869568</c:v>
                </c:pt>
                <c:pt idx="331">
                  <c:v>0.13008130081300812</c:v>
                </c:pt>
                <c:pt idx="332">
                  <c:v>0.12972972972972971</c:v>
                </c:pt>
                <c:pt idx="333">
                  <c:v>0.12938005390835577</c:v>
                </c:pt>
                <c:pt idx="334">
                  <c:v>0.12903225806451615</c:v>
                </c:pt>
                <c:pt idx="335">
                  <c:v>0.12868632707774796</c:v>
                </c:pt>
                <c:pt idx="336">
                  <c:v>0.1283422459893048</c:v>
                </c:pt>
                <c:pt idx="337">
                  <c:v>0.128</c:v>
                </c:pt>
                <c:pt idx="338">
                  <c:v>0.1276595744680851</c:v>
                </c:pt>
                <c:pt idx="339">
                  <c:v>0.12732095490716178</c:v>
                </c:pt>
                <c:pt idx="340">
                  <c:v>0.12698412698412698</c:v>
                </c:pt>
                <c:pt idx="341">
                  <c:v>0.12664907651715041</c:v>
                </c:pt>
                <c:pt idx="342">
                  <c:v>0.12631578947368419</c:v>
                </c:pt>
                <c:pt idx="343">
                  <c:v>0.12598425196850391</c:v>
                </c:pt>
                <c:pt idx="344">
                  <c:v>0.1256544502617801</c:v>
                </c:pt>
                <c:pt idx="345">
                  <c:v>0.12532637075718014</c:v>
                </c:pt>
                <c:pt idx="346">
                  <c:v>0.125</c:v>
                </c:pt>
                <c:pt idx="347">
                  <c:v>0.12467532467532466</c:v>
                </c:pt>
                <c:pt idx="348">
                  <c:v>0.1243523316062176</c:v>
                </c:pt>
                <c:pt idx="349">
                  <c:v>0.12403100775193797</c:v>
                </c:pt>
                <c:pt idx="350">
                  <c:v>0.12371134020618557</c:v>
                </c:pt>
                <c:pt idx="351">
                  <c:v>0.12339331619537276</c:v>
                </c:pt>
                <c:pt idx="352">
                  <c:v>0.12307692307692306</c:v>
                </c:pt>
                <c:pt idx="353">
                  <c:v>0.12276214833759591</c:v>
                </c:pt>
                <c:pt idx="354">
                  <c:v>0.12244897959183673</c:v>
                </c:pt>
                <c:pt idx="355">
                  <c:v>0.12213740458015267</c:v>
                </c:pt>
                <c:pt idx="356">
                  <c:v>0.12182741116751268</c:v>
                </c:pt>
                <c:pt idx="357">
                  <c:v>0.12151898734177213</c:v>
                </c:pt>
                <c:pt idx="358">
                  <c:v>0.12121212121212122</c:v>
                </c:pt>
                <c:pt idx="359">
                  <c:v>0.12090680100755667</c:v>
                </c:pt>
                <c:pt idx="360">
                  <c:v>0.12060301507537687</c:v>
                </c:pt>
                <c:pt idx="361">
                  <c:v>0.12030075187969924</c:v>
                </c:pt>
                <c:pt idx="362">
                  <c:v>0.12</c:v>
                </c:pt>
                <c:pt idx="363">
                  <c:v>0.11970074812967581</c:v>
                </c:pt>
                <c:pt idx="364">
                  <c:v>0.11940298507462685</c:v>
                </c:pt>
                <c:pt idx="365">
                  <c:v>0.11910669975186103</c:v>
                </c:pt>
                <c:pt idx="366">
                  <c:v>0.11881188118811881</c:v>
                </c:pt>
                <c:pt idx="367">
                  <c:v>0.11851851851851852</c:v>
                </c:pt>
                <c:pt idx="368">
                  <c:v>0.11822660098522166</c:v>
                </c:pt>
                <c:pt idx="369">
                  <c:v>0.11793611793611793</c:v>
                </c:pt>
                <c:pt idx="370">
                  <c:v>0.1176470588235294</c:v>
                </c:pt>
                <c:pt idx="371">
                  <c:v>0.11735941320293398</c:v>
                </c:pt>
                <c:pt idx="372">
                  <c:v>0.1170731707317073</c:v>
                </c:pt>
                <c:pt idx="373">
                  <c:v>0.11678832116788319</c:v>
                </c:pt>
                <c:pt idx="374">
                  <c:v>0.11650485436893204</c:v>
                </c:pt>
                <c:pt idx="375">
                  <c:v>0.11622276029055689</c:v>
                </c:pt>
                <c:pt idx="376">
                  <c:v>0.11594202898550725</c:v>
                </c:pt>
                <c:pt idx="377">
                  <c:v>0.11566265060240961</c:v>
                </c:pt>
                <c:pt idx="378">
                  <c:v>0.11538461538461536</c:v>
                </c:pt>
                <c:pt idx="379">
                  <c:v>0.11510791366906475</c:v>
                </c:pt>
                <c:pt idx="380">
                  <c:v>0.11483253588516747</c:v>
                </c:pt>
                <c:pt idx="381">
                  <c:v>0.11455847255369928</c:v>
                </c:pt>
                <c:pt idx="382">
                  <c:v>0.11428571428571427</c:v>
                </c:pt>
                <c:pt idx="383">
                  <c:v>0.11401425178147269</c:v>
                </c:pt>
                <c:pt idx="384">
                  <c:v>0.11374407582938388</c:v>
                </c:pt>
                <c:pt idx="385">
                  <c:v>0.11347517730496452</c:v>
                </c:pt>
                <c:pt idx="386">
                  <c:v>0.11320754716981131</c:v>
                </c:pt>
                <c:pt idx="387">
                  <c:v>0.11294117647058823</c:v>
                </c:pt>
                <c:pt idx="388">
                  <c:v>0.11267605633802817</c:v>
                </c:pt>
                <c:pt idx="389">
                  <c:v>0.11241217798594846</c:v>
                </c:pt>
                <c:pt idx="390">
                  <c:v>0.11214953271028037</c:v>
                </c:pt>
                <c:pt idx="391">
                  <c:v>0.11188811188811187</c:v>
                </c:pt>
                <c:pt idx="392">
                  <c:v>0.11162790697674418</c:v>
                </c:pt>
                <c:pt idx="393">
                  <c:v>0.111368909512761</c:v>
                </c:pt>
                <c:pt idx="394">
                  <c:v>0.11111111111111109</c:v>
                </c:pt>
                <c:pt idx="395">
                  <c:v>0.11085450346420322</c:v>
                </c:pt>
                <c:pt idx="396">
                  <c:v>0.11059907834101382</c:v>
                </c:pt>
                <c:pt idx="397">
                  <c:v>0.11034482758620688</c:v>
                </c:pt>
                <c:pt idx="398">
                  <c:v>0.11009174311926605</c:v>
                </c:pt>
                <c:pt idx="399">
                  <c:v>0.10983981693363844</c:v>
                </c:pt>
                <c:pt idx="400">
                  <c:v>0.10958904109589042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4F6-439D-8628-74D001B36590}"/>
            </c:ext>
          </c:extLst>
        </c:ser>
        <c:ser>
          <c:idx val="5"/>
          <c:order val="6"/>
          <c:tx>
            <c:strRef>
              <c:f>'Demand-DesignCapacity (Y)'!$AC$11:$AD$11</c:f>
              <c:strCache>
                <c:ptCount val="1"/>
                <c:pt idx="0">
                  <c:v>TEC 1975 - Brittle - Soft Storey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(Y)'!$AC$13:$AC$413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(Y)'!$AD$13:$AD$413</c:f>
              <c:numCache>
                <c:formatCode>General</c:formatCode>
                <c:ptCount val="401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0.60000000000000009</c:v>
                </c:pt>
                <c:pt idx="5">
                  <c:v>0.60000000000000009</c:v>
                </c:pt>
                <c:pt idx="6">
                  <c:v>0.60000000000000009</c:v>
                </c:pt>
                <c:pt idx="7">
                  <c:v>0.60000000000000009</c:v>
                </c:pt>
                <c:pt idx="8">
                  <c:v>0.60000000000000009</c:v>
                </c:pt>
                <c:pt idx="9">
                  <c:v>0.60000000000000009</c:v>
                </c:pt>
                <c:pt idx="10">
                  <c:v>0.60000000000000009</c:v>
                </c:pt>
                <c:pt idx="11">
                  <c:v>0.60000000000000009</c:v>
                </c:pt>
                <c:pt idx="12">
                  <c:v>0.60000000000000009</c:v>
                </c:pt>
                <c:pt idx="13">
                  <c:v>0.60000000000000009</c:v>
                </c:pt>
                <c:pt idx="14">
                  <c:v>0.60000000000000009</c:v>
                </c:pt>
                <c:pt idx="15">
                  <c:v>0.60000000000000009</c:v>
                </c:pt>
                <c:pt idx="16">
                  <c:v>0.60000000000000009</c:v>
                </c:pt>
                <c:pt idx="17">
                  <c:v>0.60000000000000009</c:v>
                </c:pt>
                <c:pt idx="18">
                  <c:v>0.60000000000000009</c:v>
                </c:pt>
                <c:pt idx="19">
                  <c:v>0.60000000000000009</c:v>
                </c:pt>
                <c:pt idx="20">
                  <c:v>0.60000000000000009</c:v>
                </c:pt>
                <c:pt idx="21">
                  <c:v>0.60000000000000009</c:v>
                </c:pt>
                <c:pt idx="22">
                  <c:v>0.60000000000000009</c:v>
                </c:pt>
                <c:pt idx="23">
                  <c:v>0.60000000000000009</c:v>
                </c:pt>
                <c:pt idx="24">
                  <c:v>0.60000000000000009</c:v>
                </c:pt>
                <c:pt idx="25">
                  <c:v>0.60000000000000009</c:v>
                </c:pt>
                <c:pt idx="26">
                  <c:v>0.60000000000000009</c:v>
                </c:pt>
                <c:pt idx="27">
                  <c:v>0.60000000000000009</c:v>
                </c:pt>
                <c:pt idx="28">
                  <c:v>0.60000000000000009</c:v>
                </c:pt>
                <c:pt idx="29">
                  <c:v>0.60000000000000009</c:v>
                </c:pt>
                <c:pt idx="30">
                  <c:v>0.60000000000000009</c:v>
                </c:pt>
                <c:pt idx="31">
                  <c:v>0.60000000000000009</c:v>
                </c:pt>
                <c:pt idx="32">
                  <c:v>0.60000000000000009</c:v>
                </c:pt>
                <c:pt idx="33">
                  <c:v>0.60000000000000009</c:v>
                </c:pt>
                <c:pt idx="34">
                  <c:v>0.60000000000000009</c:v>
                </c:pt>
                <c:pt idx="35">
                  <c:v>0.60000000000000009</c:v>
                </c:pt>
                <c:pt idx="36">
                  <c:v>0.60000000000000009</c:v>
                </c:pt>
                <c:pt idx="37">
                  <c:v>0.60000000000000009</c:v>
                </c:pt>
                <c:pt idx="38">
                  <c:v>0.60000000000000009</c:v>
                </c:pt>
                <c:pt idx="39">
                  <c:v>0.60000000000000009</c:v>
                </c:pt>
                <c:pt idx="40">
                  <c:v>0.60000000000000009</c:v>
                </c:pt>
                <c:pt idx="41">
                  <c:v>0.60000000000000009</c:v>
                </c:pt>
                <c:pt idx="42">
                  <c:v>0.60000000000000009</c:v>
                </c:pt>
                <c:pt idx="43">
                  <c:v>0.60000000000000009</c:v>
                </c:pt>
                <c:pt idx="44">
                  <c:v>0.60000000000000009</c:v>
                </c:pt>
                <c:pt idx="45">
                  <c:v>0.60000000000000009</c:v>
                </c:pt>
                <c:pt idx="46">
                  <c:v>0.60000000000000009</c:v>
                </c:pt>
                <c:pt idx="47">
                  <c:v>0.60000000000000009</c:v>
                </c:pt>
                <c:pt idx="48">
                  <c:v>0.60000000000000009</c:v>
                </c:pt>
                <c:pt idx="49">
                  <c:v>0.60000000000000009</c:v>
                </c:pt>
                <c:pt idx="50">
                  <c:v>0.60000000000000009</c:v>
                </c:pt>
                <c:pt idx="51">
                  <c:v>0.60000000000000009</c:v>
                </c:pt>
                <c:pt idx="52">
                  <c:v>0.60000000000000009</c:v>
                </c:pt>
                <c:pt idx="53">
                  <c:v>0.60000000000000009</c:v>
                </c:pt>
                <c:pt idx="54">
                  <c:v>0.60000000000000009</c:v>
                </c:pt>
                <c:pt idx="55">
                  <c:v>0.60000000000000009</c:v>
                </c:pt>
                <c:pt idx="56">
                  <c:v>0.60000000000000009</c:v>
                </c:pt>
                <c:pt idx="57">
                  <c:v>0.60000000000000009</c:v>
                </c:pt>
                <c:pt idx="58">
                  <c:v>0.60000000000000009</c:v>
                </c:pt>
                <c:pt idx="59">
                  <c:v>0.60000000000000009</c:v>
                </c:pt>
                <c:pt idx="60">
                  <c:v>0.60000000000000009</c:v>
                </c:pt>
                <c:pt idx="61">
                  <c:v>0.60000000000000009</c:v>
                </c:pt>
                <c:pt idx="62">
                  <c:v>0.60000000000000009</c:v>
                </c:pt>
                <c:pt idx="63">
                  <c:v>0.59405940594059403</c:v>
                </c:pt>
                <c:pt idx="64">
                  <c:v>0.58823529411764708</c:v>
                </c:pt>
                <c:pt idx="65">
                  <c:v>0.58252427184466016</c:v>
                </c:pt>
                <c:pt idx="66">
                  <c:v>0.57692307692307698</c:v>
                </c:pt>
                <c:pt idx="67">
                  <c:v>0.5714285714285714</c:v>
                </c:pt>
                <c:pt idx="68">
                  <c:v>0.56603773584905659</c:v>
                </c:pt>
                <c:pt idx="69">
                  <c:v>0.56074766355140193</c:v>
                </c:pt>
                <c:pt idx="70">
                  <c:v>0.55555555555555558</c:v>
                </c:pt>
                <c:pt idx="71">
                  <c:v>0.55045871559633031</c:v>
                </c:pt>
                <c:pt idx="72">
                  <c:v>0.54545454545454553</c:v>
                </c:pt>
                <c:pt idx="73">
                  <c:v>0.54054054054054057</c:v>
                </c:pt>
                <c:pt idx="74">
                  <c:v>0.53571428571428581</c:v>
                </c:pt>
                <c:pt idx="75">
                  <c:v>0.53097345132743368</c:v>
                </c:pt>
                <c:pt idx="76">
                  <c:v>0.52631578947368429</c:v>
                </c:pt>
                <c:pt idx="77">
                  <c:v>0.52173913043478259</c:v>
                </c:pt>
                <c:pt idx="78">
                  <c:v>0.51724137931034486</c:v>
                </c:pt>
                <c:pt idx="79">
                  <c:v>0.51282051282051277</c:v>
                </c:pt>
                <c:pt idx="80">
                  <c:v>0.50847457627118642</c:v>
                </c:pt>
                <c:pt idx="81">
                  <c:v>0.50420168067226889</c:v>
                </c:pt>
                <c:pt idx="82">
                  <c:v>0.5</c:v>
                </c:pt>
                <c:pt idx="83">
                  <c:v>0.49586776859504139</c:v>
                </c:pt>
                <c:pt idx="84">
                  <c:v>0.49180327868852464</c:v>
                </c:pt>
                <c:pt idx="85">
                  <c:v>0.48780487804878053</c:v>
                </c:pt>
                <c:pt idx="86">
                  <c:v>0.48387096774193544</c:v>
                </c:pt>
                <c:pt idx="87">
                  <c:v>0.48000000000000009</c:v>
                </c:pt>
                <c:pt idx="88">
                  <c:v>0.47619047619047616</c:v>
                </c:pt>
                <c:pt idx="89">
                  <c:v>0.47244094488188981</c:v>
                </c:pt>
                <c:pt idx="90">
                  <c:v>0.46875</c:v>
                </c:pt>
                <c:pt idx="91">
                  <c:v>0.46511627906976749</c:v>
                </c:pt>
                <c:pt idx="92">
                  <c:v>0.46153846153846151</c:v>
                </c:pt>
                <c:pt idx="93">
                  <c:v>0.45801526717557256</c:v>
                </c:pt>
                <c:pt idx="94">
                  <c:v>0.45454545454545459</c:v>
                </c:pt>
                <c:pt idx="95">
                  <c:v>0.45112781954887221</c:v>
                </c:pt>
                <c:pt idx="96">
                  <c:v>0.44776119402985076</c:v>
                </c:pt>
                <c:pt idx="97">
                  <c:v>0.44444444444444448</c:v>
                </c:pt>
                <c:pt idx="98">
                  <c:v>0.44117647058823534</c:v>
                </c:pt>
                <c:pt idx="99">
                  <c:v>0.43795620437956212</c:v>
                </c:pt>
                <c:pt idx="100">
                  <c:v>0.43478260869565216</c:v>
                </c:pt>
                <c:pt idx="101">
                  <c:v>0.43165467625899284</c:v>
                </c:pt>
                <c:pt idx="102">
                  <c:v>0.4285714285714286</c:v>
                </c:pt>
                <c:pt idx="103">
                  <c:v>0.42553191489361702</c:v>
                </c:pt>
                <c:pt idx="104">
                  <c:v>0.42253521126760568</c:v>
                </c:pt>
                <c:pt idx="105">
                  <c:v>0.41958041958041964</c:v>
                </c:pt>
                <c:pt idx="106">
                  <c:v>0.41666666666666663</c:v>
                </c:pt>
                <c:pt idx="107">
                  <c:v>0.41379310344827591</c:v>
                </c:pt>
                <c:pt idx="108">
                  <c:v>0.41095890410958907</c:v>
                </c:pt>
                <c:pt idx="109">
                  <c:v>0.4081632653061224</c:v>
                </c:pt>
                <c:pt idx="110">
                  <c:v>0.40540540540540537</c:v>
                </c:pt>
                <c:pt idx="111">
                  <c:v>0.40268456375838929</c:v>
                </c:pt>
                <c:pt idx="112">
                  <c:v>0.39999999999999997</c:v>
                </c:pt>
                <c:pt idx="113">
                  <c:v>0.39735099337748353</c:v>
                </c:pt>
                <c:pt idx="114">
                  <c:v>0.39473684210526322</c:v>
                </c:pt>
                <c:pt idx="115">
                  <c:v>0.39215686274509809</c:v>
                </c:pt>
                <c:pt idx="116">
                  <c:v>0.38961038961038968</c:v>
                </c:pt>
                <c:pt idx="117">
                  <c:v>0.38709677419354843</c:v>
                </c:pt>
                <c:pt idx="118">
                  <c:v>0.38461538461538464</c:v>
                </c:pt>
                <c:pt idx="119">
                  <c:v>0.38216560509554143</c:v>
                </c:pt>
                <c:pt idx="120">
                  <c:v>0.379746835443038</c:v>
                </c:pt>
                <c:pt idx="121">
                  <c:v>0.37735849056603782</c:v>
                </c:pt>
                <c:pt idx="122">
                  <c:v>0.37500000000000006</c:v>
                </c:pt>
                <c:pt idx="123">
                  <c:v>0.37267080745341613</c:v>
                </c:pt>
                <c:pt idx="124">
                  <c:v>0.37037037037037041</c:v>
                </c:pt>
                <c:pt idx="125">
                  <c:v>0.36809815950920249</c:v>
                </c:pt>
                <c:pt idx="126">
                  <c:v>0.36585365853658541</c:v>
                </c:pt>
                <c:pt idx="127">
                  <c:v>0.36363636363636365</c:v>
                </c:pt>
                <c:pt idx="128">
                  <c:v>0.36144578313253012</c:v>
                </c:pt>
                <c:pt idx="129">
                  <c:v>0.35928143712574862</c:v>
                </c:pt>
                <c:pt idx="130">
                  <c:v>0.35714285714285721</c:v>
                </c:pt>
                <c:pt idx="131">
                  <c:v>0.35502958579881655</c:v>
                </c:pt>
                <c:pt idx="132">
                  <c:v>0.35294117647058826</c:v>
                </c:pt>
                <c:pt idx="133">
                  <c:v>0.35087719298245618</c:v>
                </c:pt>
                <c:pt idx="134">
                  <c:v>0.34883720930232559</c:v>
                </c:pt>
                <c:pt idx="135">
                  <c:v>0.34682080924855485</c:v>
                </c:pt>
                <c:pt idx="136">
                  <c:v>0.34482758620689657</c:v>
                </c:pt>
                <c:pt idx="137">
                  <c:v>0.34285714285714292</c:v>
                </c:pt>
                <c:pt idx="138">
                  <c:v>0.34090909090909099</c:v>
                </c:pt>
                <c:pt idx="139">
                  <c:v>0.33898305084745767</c:v>
                </c:pt>
                <c:pt idx="140">
                  <c:v>0.33707865168539325</c:v>
                </c:pt>
                <c:pt idx="141">
                  <c:v>0.33519553072625702</c:v>
                </c:pt>
                <c:pt idx="142">
                  <c:v>0.33333333333333337</c:v>
                </c:pt>
                <c:pt idx="143">
                  <c:v>0.33149171270718236</c:v>
                </c:pt>
                <c:pt idx="144">
                  <c:v>0.32967032967032966</c:v>
                </c:pt>
                <c:pt idx="145">
                  <c:v>0.32786885245901642</c:v>
                </c:pt>
                <c:pt idx="146">
                  <c:v>0.32608695652173925</c:v>
                </c:pt>
                <c:pt idx="147">
                  <c:v>0.32432432432432434</c:v>
                </c:pt>
                <c:pt idx="148">
                  <c:v>0.32258064516129026</c:v>
                </c:pt>
                <c:pt idx="149">
                  <c:v>0.32085561497326204</c:v>
                </c:pt>
                <c:pt idx="150">
                  <c:v>0.31914893617021278</c:v>
                </c:pt>
                <c:pt idx="151">
                  <c:v>0.3174603174603175</c:v>
                </c:pt>
                <c:pt idx="152">
                  <c:v>0.31578947368421051</c:v>
                </c:pt>
                <c:pt idx="153">
                  <c:v>0.31413612565445032</c:v>
                </c:pt>
                <c:pt idx="154">
                  <c:v>0.31250000000000006</c:v>
                </c:pt>
                <c:pt idx="155">
                  <c:v>0.31088082901554404</c:v>
                </c:pt>
                <c:pt idx="156">
                  <c:v>0.30927835051546393</c:v>
                </c:pt>
                <c:pt idx="157">
                  <c:v>0.30769230769230771</c:v>
                </c:pt>
                <c:pt idx="158">
                  <c:v>0.3061224489795919</c:v>
                </c:pt>
                <c:pt idx="159">
                  <c:v>0.30456852791878175</c:v>
                </c:pt>
                <c:pt idx="160">
                  <c:v>0.30303030303030304</c:v>
                </c:pt>
                <c:pt idx="161">
                  <c:v>0.30150753768844224</c:v>
                </c:pt>
                <c:pt idx="162">
                  <c:v>0.30000000000000004</c:v>
                </c:pt>
                <c:pt idx="163">
                  <c:v>0.29850746268656725</c:v>
                </c:pt>
                <c:pt idx="164">
                  <c:v>0.29702970297029707</c:v>
                </c:pt>
                <c:pt idx="165">
                  <c:v>0.29556650246305421</c:v>
                </c:pt>
                <c:pt idx="166">
                  <c:v>0.29411764705882354</c:v>
                </c:pt>
                <c:pt idx="167">
                  <c:v>0.29268292682926839</c:v>
                </c:pt>
                <c:pt idx="168">
                  <c:v>0.29126213592233013</c:v>
                </c:pt>
                <c:pt idx="169">
                  <c:v>0.28985507246376813</c:v>
                </c:pt>
                <c:pt idx="170">
                  <c:v>0.28846153846153849</c:v>
                </c:pt>
                <c:pt idx="171">
                  <c:v>0.28708133971291872</c:v>
                </c:pt>
                <c:pt idx="172">
                  <c:v>0.28571428571428575</c:v>
                </c:pt>
                <c:pt idx="173">
                  <c:v>0.28436018957345971</c:v>
                </c:pt>
                <c:pt idx="174">
                  <c:v>0.28301886792452829</c:v>
                </c:pt>
                <c:pt idx="175">
                  <c:v>0.28169014084507049</c:v>
                </c:pt>
                <c:pt idx="176">
                  <c:v>0.28037383177570097</c:v>
                </c:pt>
                <c:pt idx="177">
                  <c:v>0.27906976744186046</c:v>
                </c:pt>
                <c:pt idx="178">
                  <c:v>0.27777777777777779</c:v>
                </c:pt>
                <c:pt idx="179">
                  <c:v>0.27649769585253459</c:v>
                </c:pt>
                <c:pt idx="180">
                  <c:v>0.27522935779816515</c:v>
                </c:pt>
                <c:pt idx="181">
                  <c:v>0.27397260273972601</c:v>
                </c:pt>
                <c:pt idx="182">
                  <c:v>0.27272727272727276</c:v>
                </c:pt>
                <c:pt idx="183">
                  <c:v>0.27149321266968329</c:v>
                </c:pt>
                <c:pt idx="184">
                  <c:v>0.27027027027027029</c:v>
                </c:pt>
                <c:pt idx="185">
                  <c:v>0.26905829596412556</c:v>
                </c:pt>
                <c:pt idx="186">
                  <c:v>0.2678571428571429</c:v>
                </c:pt>
                <c:pt idx="187">
                  <c:v>0.26666666666666672</c:v>
                </c:pt>
                <c:pt idx="188">
                  <c:v>0.26548672566371689</c:v>
                </c:pt>
                <c:pt idx="189">
                  <c:v>0.26431718061674014</c:v>
                </c:pt>
                <c:pt idx="190">
                  <c:v>0.26315789473684215</c:v>
                </c:pt>
                <c:pt idx="191">
                  <c:v>0.2620087336244542</c:v>
                </c:pt>
                <c:pt idx="192">
                  <c:v>0.26086956521739135</c:v>
                </c:pt>
                <c:pt idx="193">
                  <c:v>0.25974025974025977</c:v>
                </c:pt>
                <c:pt idx="194">
                  <c:v>0.25862068965517243</c:v>
                </c:pt>
                <c:pt idx="195">
                  <c:v>0.25751072961373395</c:v>
                </c:pt>
                <c:pt idx="196">
                  <c:v>0.25641025641025644</c:v>
                </c:pt>
                <c:pt idx="197">
                  <c:v>0.25531914893617025</c:v>
                </c:pt>
                <c:pt idx="198">
                  <c:v>0.25423728813559321</c:v>
                </c:pt>
                <c:pt idx="199">
                  <c:v>0.25316455696202533</c:v>
                </c:pt>
                <c:pt idx="200">
                  <c:v>0.2521008403361345</c:v>
                </c:pt>
                <c:pt idx="201">
                  <c:v>0.25104602510460255</c:v>
                </c:pt>
                <c:pt idx="202">
                  <c:v>0.25</c:v>
                </c:pt>
                <c:pt idx="203">
                  <c:v>0.24896265560165978</c:v>
                </c:pt>
                <c:pt idx="204">
                  <c:v>0.2479338842975207</c:v>
                </c:pt>
                <c:pt idx="205">
                  <c:v>0.24691358024691365</c:v>
                </c:pt>
                <c:pt idx="206">
                  <c:v>0.24590163934426232</c:v>
                </c:pt>
                <c:pt idx="207">
                  <c:v>0.24489795918367349</c:v>
                </c:pt>
                <c:pt idx="208">
                  <c:v>0.24390243902439027</c:v>
                </c:pt>
                <c:pt idx="209">
                  <c:v>0.24291497975708509</c:v>
                </c:pt>
                <c:pt idx="210">
                  <c:v>0.24193548387096772</c:v>
                </c:pt>
                <c:pt idx="211">
                  <c:v>0.24096385542168675</c:v>
                </c:pt>
                <c:pt idx="212">
                  <c:v>0.24000000000000005</c:v>
                </c:pt>
                <c:pt idx="213">
                  <c:v>0.23904382470119528</c:v>
                </c:pt>
                <c:pt idx="214">
                  <c:v>0.23809523809523808</c:v>
                </c:pt>
                <c:pt idx="215">
                  <c:v>0.23715415019762845</c:v>
                </c:pt>
                <c:pt idx="216">
                  <c:v>0.23622047244094491</c:v>
                </c:pt>
                <c:pt idx="217">
                  <c:v>0.23529411764705888</c:v>
                </c:pt>
                <c:pt idx="218">
                  <c:v>0.234375</c:v>
                </c:pt>
                <c:pt idx="219">
                  <c:v>0.23346303501945526</c:v>
                </c:pt>
                <c:pt idx="220">
                  <c:v>0.23255813953488375</c:v>
                </c:pt>
                <c:pt idx="221">
                  <c:v>0.2316602316602317</c:v>
                </c:pt>
                <c:pt idx="222">
                  <c:v>0.23076923076923075</c:v>
                </c:pt>
                <c:pt idx="223">
                  <c:v>0.22988505747126436</c:v>
                </c:pt>
                <c:pt idx="224">
                  <c:v>0.22900763358778628</c:v>
                </c:pt>
                <c:pt idx="225">
                  <c:v>0.22813688212927763</c:v>
                </c:pt>
                <c:pt idx="226">
                  <c:v>0.22727272727272735</c:v>
                </c:pt>
                <c:pt idx="227">
                  <c:v>0.22641509433962265</c:v>
                </c:pt>
                <c:pt idx="228">
                  <c:v>0.22556390977443611</c:v>
                </c:pt>
                <c:pt idx="229">
                  <c:v>0.22471910112359555</c:v>
                </c:pt>
                <c:pt idx="230">
                  <c:v>0.22388059701492541</c:v>
                </c:pt>
                <c:pt idx="231">
                  <c:v>0.22304832713754646</c:v>
                </c:pt>
                <c:pt idx="232">
                  <c:v>0.22222222222222224</c:v>
                </c:pt>
                <c:pt idx="233">
                  <c:v>0.22140221402214025</c:v>
                </c:pt>
                <c:pt idx="234">
                  <c:v>0.2205882352941177</c:v>
                </c:pt>
                <c:pt idx="235">
                  <c:v>0.21978021978021978</c:v>
                </c:pt>
                <c:pt idx="236">
                  <c:v>0.21897810218978106</c:v>
                </c:pt>
                <c:pt idx="237">
                  <c:v>0.21818181818181823</c:v>
                </c:pt>
                <c:pt idx="238">
                  <c:v>0.21739130434782616</c:v>
                </c:pt>
                <c:pt idx="239">
                  <c:v>0.21660649819494582</c:v>
                </c:pt>
                <c:pt idx="240">
                  <c:v>0.21582733812949642</c:v>
                </c:pt>
                <c:pt idx="241">
                  <c:v>0.21505376344086025</c:v>
                </c:pt>
                <c:pt idx="242">
                  <c:v>0.21428571428571433</c:v>
                </c:pt>
                <c:pt idx="243">
                  <c:v>0.21352313167259787</c:v>
                </c:pt>
                <c:pt idx="244">
                  <c:v>0.21276595744680851</c:v>
                </c:pt>
                <c:pt idx="245">
                  <c:v>0.21201413427561841</c:v>
                </c:pt>
                <c:pt idx="246">
                  <c:v>0.21126760563380287</c:v>
                </c:pt>
                <c:pt idx="247">
                  <c:v>0.21052631578947367</c:v>
                </c:pt>
                <c:pt idx="248">
                  <c:v>0.20979020979020982</c:v>
                </c:pt>
                <c:pt idx="249">
                  <c:v>0.20905923344947736</c:v>
                </c:pt>
                <c:pt idx="250">
                  <c:v>0.20833333333333337</c:v>
                </c:pt>
                <c:pt idx="251">
                  <c:v>0.20761245674740489</c:v>
                </c:pt>
                <c:pt idx="252">
                  <c:v>0.20689655172413796</c:v>
                </c:pt>
                <c:pt idx="253">
                  <c:v>0.2061855670103093</c:v>
                </c:pt>
                <c:pt idx="254">
                  <c:v>0.20547945205479454</c:v>
                </c:pt>
                <c:pt idx="255">
                  <c:v>0.20477815699658708</c:v>
                </c:pt>
                <c:pt idx="256">
                  <c:v>0.2040816326530612</c:v>
                </c:pt>
                <c:pt idx="257">
                  <c:v>0.20338983050847459</c:v>
                </c:pt>
                <c:pt idx="258">
                  <c:v>0.20270270270270271</c:v>
                </c:pt>
                <c:pt idx="259">
                  <c:v>0.20202020202020207</c:v>
                </c:pt>
                <c:pt idx="260">
                  <c:v>0.20134228187919465</c:v>
                </c:pt>
                <c:pt idx="261">
                  <c:v>0.20066889632107027</c:v>
                </c:pt>
                <c:pt idx="262">
                  <c:v>0.2</c:v>
                </c:pt>
                <c:pt idx="263">
                  <c:v>0.1993355481727575</c:v>
                </c:pt>
                <c:pt idx="264">
                  <c:v>0.19867549668874174</c:v>
                </c:pt>
                <c:pt idx="265">
                  <c:v>0.19801980198019806</c:v>
                </c:pt>
                <c:pt idx="266">
                  <c:v>0.19736842105263161</c:v>
                </c:pt>
                <c:pt idx="267">
                  <c:v>0.19672131147540989</c:v>
                </c:pt>
                <c:pt idx="268">
                  <c:v>0.19607843137254902</c:v>
                </c:pt>
                <c:pt idx="269">
                  <c:v>0.19543973941368079</c:v>
                </c:pt>
                <c:pt idx="270">
                  <c:v>0.19480519480519484</c:v>
                </c:pt>
                <c:pt idx="271">
                  <c:v>0.19417475728155345</c:v>
                </c:pt>
                <c:pt idx="272">
                  <c:v>0.19354838709677419</c:v>
                </c:pt>
                <c:pt idx="273">
                  <c:v>0.19292604501607716</c:v>
                </c:pt>
                <c:pt idx="274">
                  <c:v>0.19230769230769232</c:v>
                </c:pt>
                <c:pt idx="275">
                  <c:v>0.1916932907348243</c:v>
                </c:pt>
                <c:pt idx="276">
                  <c:v>0.19108280254777074</c:v>
                </c:pt>
                <c:pt idx="277">
                  <c:v>0.19047619047619049</c:v>
                </c:pt>
                <c:pt idx="278">
                  <c:v>0.189873417721519</c:v>
                </c:pt>
                <c:pt idx="279">
                  <c:v>0.18927444794952683</c:v>
                </c:pt>
                <c:pt idx="280">
                  <c:v>0.18867924528301891</c:v>
                </c:pt>
                <c:pt idx="281">
                  <c:v>0.18808777429467086</c:v>
                </c:pt>
                <c:pt idx="282">
                  <c:v>0.18750000000000003</c:v>
                </c:pt>
                <c:pt idx="283">
                  <c:v>0.18691588785046731</c:v>
                </c:pt>
                <c:pt idx="284">
                  <c:v>0.18633540372670812</c:v>
                </c:pt>
                <c:pt idx="285">
                  <c:v>0.18575851393188855</c:v>
                </c:pt>
                <c:pt idx="286">
                  <c:v>0.1851851851851852</c:v>
                </c:pt>
                <c:pt idx="287">
                  <c:v>0.18461538461538465</c:v>
                </c:pt>
                <c:pt idx="288">
                  <c:v>0.18404907975460125</c:v>
                </c:pt>
                <c:pt idx="289">
                  <c:v>0.1834862385321101</c:v>
                </c:pt>
                <c:pt idx="290">
                  <c:v>0.18292682926829271</c:v>
                </c:pt>
                <c:pt idx="291">
                  <c:v>0.18237082066869303</c:v>
                </c:pt>
                <c:pt idx="292">
                  <c:v>0.18181818181818185</c:v>
                </c:pt>
                <c:pt idx="293">
                  <c:v>0.18126888217522658</c:v>
                </c:pt>
                <c:pt idx="294">
                  <c:v>0.18072289156626506</c:v>
                </c:pt>
                <c:pt idx="295">
                  <c:v>0.1801801801801802</c:v>
                </c:pt>
                <c:pt idx="296">
                  <c:v>0.17964071856287431</c:v>
                </c:pt>
                <c:pt idx="297">
                  <c:v>0.17910447761194032</c:v>
                </c:pt>
                <c:pt idx="298">
                  <c:v>0.1785714285714286</c:v>
                </c:pt>
                <c:pt idx="299">
                  <c:v>0.17804154302670624</c:v>
                </c:pt>
                <c:pt idx="300">
                  <c:v>0.17751479289940833</c:v>
                </c:pt>
                <c:pt idx="301">
                  <c:v>0.17699115044247793</c:v>
                </c:pt>
                <c:pt idx="302">
                  <c:v>0.17647058823529413</c:v>
                </c:pt>
                <c:pt idx="303">
                  <c:v>0.17595307917888564</c:v>
                </c:pt>
                <c:pt idx="304">
                  <c:v>0.17543859649122809</c:v>
                </c:pt>
                <c:pt idx="305">
                  <c:v>0.17492711370262395</c:v>
                </c:pt>
                <c:pt idx="306">
                  <c:v>0.1744186046511628</c:v>
                </c:pt>
                <c:pt idx="307">
                  <c:v>0.17391304347826089</c:v>
                </c:pt>
                <c:pt idx="308">
                  <c:v>0.17341040462427751</c:v>
                </c:pt>
                <c:pt idx="309">
                  <c:v>0.17291066282420753</c:v>
                </c:pt>
                <c:pt idx="310">
                  <c:v>0.17241379310344829</c:v>
                </c:pt>
                <c:pt idx="311">
                  <c:v>0.17191977077363899</c:v>
                </c:pt>
                <c:pt idx="312">
                  <c:v>0.17142857142857146</c:v>
                </c:pt>
                <c:pt idx="313">
                  <c:v>0.17094017094017097</c:v>
                </c:pt>
                <c:pt idx="314">
                  <c:v>0.17045454545454547</c:v>
                </c:pt>
                <c:pt idx="315">
                  <c:v>0.16997167138810201</c:v>
                </c:pt>
                <c:pt idx="316">
                  <c:v>0.16949152542372883</c:v>
                </c:pt>
                <c:pt idx="317">
                  <c:v>0.16901408450704228</c:v>
                </c:pt>
                <c:pt idx="318">
                  <c:v>0.16853932584269662</c:v>
                </c:pt>
                <c:pt idx="319">
                  <c:v>0.16806722689075632</c:v>
                </c:pt>
                <c:pt idx="320">
                  <c:v>0.16759776536312851</c:v>
                </c:pt>
                <c:pt idx="321">
                  <c:v>0.16713091922005574</c:v>
                </c:pt>
                <c:pt idx="322">
                  <c:v>0.16666666666666666</c:v>
                </c:pt>
                <c:pt idx="323">
                  <c:v>0.16620498614958448</c:v>
                </c:pt>
                <c:pt idx="324">
                  <c:v>0.16574585635359118</c:v>
                </c:pt>
                <c:pt idx="325">
                  <c:v>0.16528925619834714</c:v>
                </c:pt>
                <c:pt idx="326">
                  <c:v>0.16483516483516486</c:v>
                </c:pt>
                <c:pt idx="327">
                  <c:v>0.16438356164383564</c:v>
                </c:pt>
                <c:pt idx="328">
                  <c:v>0.16393442622950821</c:v>
                </c:pt>
                <c:pt idx="329">
                  <c:v>0.16348773841961856</c:v>
                </c:pt>
                <c:pt idx="330">
                  <c:v>0.16304347826086962</c:v>
                </c:pt>
                <c:pt idx="331">
                  <c:v>0.16260162601626016</c:v>
                </c:pt>
                <c:pt idx="332">
                  <c:v>0.16216216216216217</c:v>
                </c:pt>
                <c:pt idx="333">
                  <c:v>0.16172506738544476</c:v>
                </c:pt>
                <c:pt idx="334">
                  <c:v>0.16129032258064521</c:v>
                </c:pt>
                <c:pt idx="335">
                  <c:v>0.16085790884718498</c:v>
                </c:pt>
                <c:pt idx="336">
                  <c:v>0.16042780748663102</c:v>
                </c:pt>
                <c:pt idx="337">
                  <c:v>0.16000000000000003</c:v>
                </c:pt>
                <c:pt idx="338">
                  <c:v>0.15957446808510639</c:v>
                </c:pt>
                <c:pt idx="339">
                  <c:v>0.15915119363395225</c:v>
                </c:pt>
                <c:pt idx="340">
                  <c:v>0.15873015873015875</c:v>
                </c:pt>
                <c:pt idx="341">
                  <c:v>0.15831134564643801</c:v>
                </c:pt>
                <c:pt idx="342">
                  <c:v>0.15789473684210528</c:v>
                </c:pt>
                <c:pt idx="343">
                  <c:v>0.15748031496062992</c:v>
                </c:pt>
                <c:pt idx="344">
                  <c:v>0.15706806282722516</c:v>
                </c:pt>
                <c:pt idx="345">
                  <c:v>0.1566579634464752</c:v>
                </c:pt>
                <c:pt idx="346">
                  <c:v>0.15625000000000003</c:v>
                </c:pt>
                <c:pt idx="347">
                  <c:v>0.15584415584415584</c:v>
                </c:pt>
                <c:pt idx="348">
                  <c:v>0.15544041450777202</c:v>
                </c:pt>
                <c:pt idx="349">
                  <c:v>0.15503875968992248</c:v>
                </c:pt>
                <c:pt idx="350">
                  <c:v>0.15463917525773199</c:v>
                </c:pt>
                <c:pt idx="351">
                  <c:v>0.15424164524421599</c:v>
                </c:pt>
                <c:pt idx="352">
                  <c:v>0.15384615384615385</c:v>
                </c:pt>
                <c:pt idx="353">
                  <c:v>0.15345268542199492</c:v>
                </c:pt>
                <c:pt idx="354">
                  <c:v>0.15306122448979595</c:v>
                </c:pt>
                <c:pt idx="355">
                  <c:v>0.15267175572519087</c:v>
                </c:pt>
                <c:pt idx="356">
                  <c:v>0.15228426395939088</c:v>
                </c:pt>
                <c:pt idx="357">
                  <c:v>0.15189873417721519</c:v>
                </c:pt>
                <c:pt idx="358">
                  <c:v>0.15151515151515155</c:v>
                </c:pt>
                <c:pt idx="359">
                  <c:v>0.15113350125944586</c:v>
                </c:pt>
                <c:pt idx="360">
                  <c:v>0.15075376884422112</c:v>
                </c:pt>
                <c:pt idx="361">
                  <c:v>0.15037593984962408</c:v>
                </c:pt>
                <c:pt idx="362">
                  <c:v>0.15000000000000002</c:v>
                </c:pt>
                <c:pt idx="363">
                  <c:v>0.1496259351620948</c:v>
                </c:pt>
                <c:pt idx="364">
                  <c:v>0.1492537313432836</c:v>
                </c:pt>
                <c:pt idx="365">
                  <c:v>0.14888337468982632</c:v>
                </c:pt>
                <c:pt idx="366">
                  <c:v>0.14851485148514854</c:v>
                </c:pt>
                <c:pt idx="367">
                  <c:v>0.14814814814814817</c:v>
                </c:pt>
                <c:pt idx="368">
                  <c:v>0.14778325123152711</c:v>
                </c:pt>
                <c:pt idx="369">
                  <c:v>0.14742014742014742</c:v>
                </c:pt>
                <c:pt idx="370">
                  <c:v>0.14705882352941177</c:v>
                </c:pt>
                <c:pt idx="371">
                  <c:v>0.14669926650366752</c:v>
                </c:pt>
                <c:pt idx="372">
                  <c:v>0.14634146341463414</c:v>
                </c:pt>
                <c:pt idx="373">
                  <c:v>0.14598540145985403</c:v>
                </c:pt>
                <c:pt idx="374">
                  <c:v>0.14563106796116507</c:v>
                </c:pt>
                <c:pt idx="375">
                  <c:v>0.14527845036319614</c:v>
                </c:pt>
                <c:pt idx="376">
                  <c:v>0.14492753623188409</c:v>
                </c:pt>
                <c:pt idx="377">
                  <c:v>0.14457831325301204</c:v>
                </c:pt>
                <c:pt idx="378">
                  <c:v>0.14423076923076925</c:v>
                </c:pt>
                <c:pt idx="379">
                  <c:v>0.14388489208633096</c:v>
                </c:pt>
                <c:pt idx="380">
                  <c:v>0.14354066985645936</c:v>
                </c:pt>
                <c:pt idx="381">
                  <c:v>0.14319809069212411</c:v>
                </c:pt>
                <c:pt idx="382">
                  <c:v>0.14285714285714288</c:v>
                </c:pt>
                <c:pt idx="383">
                  <c:v>0.14251781472684089</c:v>
                </c:pt>
                <c:pt idx="384">
                  <c:v>0.14218009478672988</c:v>
                </c:pt>
                <c:pt idx="385">
                  <c:v>0.14184397163120568</c:v>
                </c:pt>
                <c:pt idx="386">
                  <c:v>0.14150943396226415</c:v>
                </c:pt>
                <c:pt idx="387">
                  <c:v>0.14117647058823532</c:v>
                </c:pt>
                <c:pt idx="388">
                  <c:v>0.14084507042253525</c:v>
                </c:pt>
                <c:pt idx="389">
                  <c:v>0.14051522248243561</c:v>
                </c:pt>
                <c:pt idx="390">
                  <c:v>0.14018691588785048</c:v>
                </c:pt>
                <c:pt idx="391">
                  <c:v>0.13986013986013987</c:v>
                </c:pt>
                <c:pt idx="392">
                  <c:v>0.13953488372093026</c:v>
                </c:pt>
                <c:pt idx="393">
                  <c:v>0.13921113689095127</c:v>
                </c:pt>
                <c:pt idx="394">
                  <c:v>0.1388888888888889</c:v>
                </c:pt>
                <c:pt idx="395">
                  <c:v>0.13856812933025406</c:v>
                </c:pt>
                <c:pt idx="396">
                  <c:v>0.13824884792626729</c:v>
                </c:pt>
                <c:pt idx="397">
                  <c:v>0.13793103448275862</c:v>
                </c:pt>
                <c:pt idx="398">
                  <c:v>0.13761467889908258</c:v>
                </c:pt>
                <c:pt idx="399">
                  <c:v>0.13729977116704806</c:v>
                </c:pt>
                <c:pt idx="400">
                  <c:v>0.13698630136986303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4F6-439D-8628-74D001B36590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4F6-439D-8628-74D001B36590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4F6-439D-8628-74D001B36590}"/>
            </c:ext>
          </c:extLst>
        </c:ser>
        <c:ser>
          <c:idx val="8"/>
          <c:order val="9"/>
          <c:tx>
            <c:strRef>
              <c:f>'Demand-DesignCapacity (Y)'!$AF$11:$AG$11</c:f>
              <c:strCache>
                <c:ptCount val="1"/>
                <c:pt idx="0">
                  <c:v>TEC 2007 (Z2)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(Y)'!$AF$13:$AF$413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(Y)'!$AG$13:$AG$413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0.98043974353120855</c:v>
                </c:pt>
                <c:pt idx="42">
                  <c:v>0.96171980730808126</c:v>
                </c:pt>
                <c:pt idx="43">
                  <c:v>0.94378534330200603</c:v>
                </c:pt>
                <c:pt idx="44">
                  <c:v>0.92658625135586969</c:v>
                </c:pt>
                <c:pt idx="45">
                  <c:v>0.91007667159076433</c:v>
                </c:pt>
                <c:pt idx="46">
                  <c:v>0.8942145409567076</c:v>
                </c:pt>
                <c:pt idx="47">
                  <c:v>0.87896120462659266</c:v>
                </c:pt>
                <c:pt idx="48">
                  <c:v>0.86428107444720692</c:v>
                </c:pt>
                <c:pt idx="49">
                  <c:v>0.85014132790321961</c:v>
                </c:pt>
                <c:pt idx="50">
                  <c:v>0.83651164207301876</c:v>
                </c:pt>
                <c:pt idx="51">
                  <c:v>0.82336395790140016</c:v>
                </c:pt>
                <c:pt idx="52">
                  <c:v>0.81067227081675652</c:v>
                </c:pt>
                <c:pt idx="53">
                  <c:v>0.79841244430615355</c:v>
                </c:pt>
                <c:pt idx="54">
                  <c:v>0.78656204355180326</c:v>
                </c:pt>
                <c:pt idx="55">
                  <c:v>0.77510018664398128</c:v>
                </c:pt>
                <c:pt idx="56">
                  <c:v>0.76400741123219218</c:v>
                </c:pt>
                <c:pt idx="57">
                  <c:v>0.75326555476951362</c:v>
                </c:pt>
                <c:pt idx="58">
                  <c:v>0.74285764675361599</c:v>
                </c:pt>
                <c:pt idx="59">
                  <c:v>0.73276781157938842</c:v>
                </c:pt>
                <c:pt idx="60">
                  <c:v>0.72298118079846585</c:v>
                </c:pt>
                <c:pt idx="61">
                  <c:v>0.71348381373526326</c:v>
                </c:pt>
                <c:pt idx="62">
                  <c:v>0.70426262554147656</c:v>
                </c:pt>
                <c:pt idx="63">
                  <c:v>0.69530532188486971</c:v>
                </c:pt>
                <c:pt idx="64">
                  <c:v>0.68660033956632371</c:v>
                </c:pt>
                <c:pt idx="65">
                  <c:v>0.67813679244398772</c:v>
                </c:pt>
                <c:pt idx="66">
                  <c:v>0.66990442211689061</c:v>
                </c:pt>
                <c:pt idx="67">
                  <c:v>0.66189355288422635</c:v>
                </c:pt>
                <c:pt idx="68">
                  <c:v>0.65409505055210515</c:v>
                </c:pt>
                <c:pt idx="69">
                  <c:v>0.64650028470803855</c:v>
                </c:pt>
                <c:pt idx="70">
                  <c:v>0.63910109412579708</c:v>
                </c:pt>
                <c:pt idx="71">
                  <c:v>0.63188975500040689</c:v>
                </c:pt>
                <c:pt idx="72">
                  <c:v>0.62485895174560824</c:v>
                </c:pt>
                <c:pt idx="73">
                  <c:v>0.61800175011475145</c:v>
                </c:pt>
                <c:pt idx="74">
                  <c:v>0.61131157243132961</c:v>
                </c:pt>
                <c:pt idx="75">
                  <c:v>0.60478217473761442</c:v>
                </c:pt>
                <c:pt idx="76">
                  <c:v>0.59840762568954631</c:v>
                </c:pt>
                <c:pt idx="77">
                  <c:v>0.5921822870434571</c:v>
                </c:pt>
                <c:pt idx="78">
                  <c:v>0.58610079559567219</c:v>
                </c:pt>
                <c:pt idx="79">
                  <c:v>0.58015804644977231</c:v>
                </c:pt>
                <c:pt idx="80">
                  <c:v>0.57434917749851755</c:v>
                </c:pt>
                <c:pt idx="81">
                  <c:v>0.56866955501833705</c:v>
                </c:pt>
                <c:pt idx="82">
                  <c:v>0.56311476028400698</c:v>
                </c:pt>
                <c:pt idx="83">
                  <c:v>0.55768057711983254</c:v>
                </c:pt>
                <c:pt idx="84">
                  <c:v>0.55236298031142927</c:v>
                </c:pt>
                <c:pt idx="85">
                  <c:v>0.54715812480917581</c:v>
                </c:pt>
                <c:pt idx="86">
                  <c:v>0.5420623356606632</c:v>
                </c:pt>
                <c:pt idx="87">
                  <c:v>0.53707209861509875</c:v>
                </c:pt>
                <c:pt idx="88">
                  <c:v>0.53218405134767832</c:v>
                </c:pt>
                <c:pt idx="89">
                  <c:v>0.52739497525650436</c:v>
                </c:pt>
                <c:pt idx="90">
                  <c:v>0.52270178778874399</c:v>
                </c:pt>
                <c:pt idx="91">
                  <c:v>0.51810153525643343</c:v>
                </c:pt>
                <c:pt idx="92">
                  <c:v>0.51359138610569932</c:v>
                </c:pt>
                <c:pt idx="93">
                  <c:v>0.50916862460620438</c:v>
                </c:pt>
                <c:pt idx="94">
                  <c:v>0.50483064493038954</c:v>
                </c:pt>
                <c:pt idx="95">
                  <c:v>0.50057494559457882</c:v>
                </c:pt>
                <c:pt idx="96">
                  <c:v>0.49639912423628818</c:v>
                </c:pt>
                <c:pt idx="97">
                  <c:v>0.49230087270414657</c:v>
                </c:pt>
                <c:pt idx="98">
                  <c:v>0.48827797243871168</c:v>
                </c:pt>
                <c:pt idx="99">
                  <c:v>0.48432829012418344</c:v>
                </c:pt>
                <c:pt idx="100">
                  <c:v>0.48044977359257257</c:v>
                </c:pt>
                <c:pt idx="101">
                  <c:v>0.4766404479633109</c:v>
                </c:pt>
                <c:pt idx="102">
                  <c:v>0.47289841200259314</c:v>
                </c:pt>
                <c:pt idx="103">
                  <c:v>0.46922183468792628</c:v>
                </c:pt>
                <c:pt idx="104">
                  <c:v>0.46560895196445956</c:v>
                </c:pt>
                <c:pt idx="105">
                  <c:v>0.4620580636806601</c:v>
                </c:pt>
                <c:pt idx="106">
                  <c:v>0.45856753069182016</c:v>
                </c:pt>
                <c:pt idx="107">
                  <c:v>0.45513577212071843</c:v>
                </c:pt>
                <c:pt idx="108">
                  <c:v>0.45176126276553136</c:v>
                </c:pt>
                <c:pt idx="109">
                  <c:v>0.44844253064580153</c:v>
                </c:pt>
                <c:pt idx="110">
                  <c:v>0.4451781546779181</c:v>
                </c:pt>
                <c:pt idx="111">
                  <c:v>0.44196676247216948</c:v>
                </c:pt>
                <c:pt idx="112">
                  <c:v>0.43880702824398121</c:v>
                </c:pt>
                <c:pt idx="113">
                  <c:v>0.43569767083245925</c:v>
                </c:pt>
                <c:pt idx="114">
                  <c:v>0.4326374518198346</c:v>
                </c:pt>
                <c:pt idx="115">
                  <c:v>0.42962517374583631</c:v>
                </c:pt>
                <c:pt idx="116">
                  <c:v>0.42665967841142366</c:v>
                </c:pt>
                <c:pt idx="117">
                  <c:v>0.4237398452666794</c:v>
                </c:pt>
                <c:pt idx="118">
                  <c:v>0.42086458987801029</c:v>
                </c:pt>
                <c:pt idx="119">
                  <c:v>0.418032862470119</c:v>
                </c:pt>
                <c:pt idx="120">
                  <c:v>0.41524364653850587</c:v>
                </c:pt>
                <c:pt idx="121">
                  <c:v>0.41249595752853552</c:v>
                </c:pt>
                <c:pt idx="122">
                  <c:v>0.40978884157735385</c:v>
                </c:pt>
                <c:pt idx="123">
                  <c:v>0.40712137431517637</c:v>
                </c:pt>
                <c:pt idx="124">
                  <c:v>0.40449265972269349</c:v>
                </c:pt>
                <c:pt idx="125">
                  <c:v>0.40190182904153282</c:v>
                </c:pt>
                <c:pt idx="126">
                  <c:v>0.39934803973491689</c:v>
                </c:pt>
                <c:pt idx="127">
                  <c:v>0.39683047449582248</c:v>
                </c:pt>
                <c:pt idx="128">
                  <c:v>0.39434834030012084</c:v>
                </c:pt>
                <c:pt idx="129">
                  <c:v>0.39190086750232039</c:v>
                </c:pt>
                <c:pt idx="130">
                  <c:v>0.38948730897168726</c:v>
                </c:pt>
                <c:pt idx="131">
                  <c:v>0.38710693926664086</c:v>
                </c:pt>
                <c:pt idx="132">
                  <c:v>0.38475905384545578</c:v>
                </c:pt>
                <c:pt idx="133">
                  <c:v>0.38244296831140945</c:v>
                </c:pt>
                <c:pt idx="134">
                  <c:v>0.38015801769062679</c:v>
                </c:pt>
                <c:pt idx="135">
                  <c:v>0.37790355574097512</c:v>
                </c:pt>
                <c:pt idx="136">
                  <c:v>0.37567895429045284</c:v>
                </c:pt>
                <c:pt idx="137">
                  <c:v>0.37348360260361074</c:v>
                </c:pt>
                <c:pt idx="138">
                  <c:v>0.37131690677461926</c:v>
                </c:pt>
                <c:pt idx="139">
                  <c:v>0.36917828914568102</c:v>
                </c:pt>
                <c:pt idx="140">
                  <c:v>0.36706718774955416</c:v>
                </c:pt>
                <c:pt idx="141">
                  <c:v>0.36498305577502399</c:v>
                </c:pt>
                <c:pt idx="142">
                  <c:v>0.36292536105422341</c:v>
                </c:pt>
                <c:pt idx="143">
                  <c:v>0.36089358557076112</c:v>
                </c:pt>
                <c:pt idx="144">
                  <c:v>0.358887224987676</c:v>
                </c:pt>
                <c:pt idx="145">
                  <c:v>0.35690578819428592</c:v>
                </c:pt>
                <c:pt idx="146">
                  <c:v>0.35494879687105185</c:v>
                </c:pt>
                <c:pt idx="147">
                  <c:v>0.35301578507162046</c:v>
                </c:pt>
                <c:pt idx="148">
                  <c:v>0.35110629882125954</c:v>
                </c:pt>
                <c:pt idx="149">
                  <c:v>0.34921989573093365</c:v>
                </c:pt>
                <c:pt idx="150">
                  <c:v>0.34735614462631359</c:v>
                </c:pt>
                <c:pt idx="151">
                  <c:v>0.34551462519104359</c:v>
                </c:pt>
                <c:pt idx="152">
                  <c:v>0.34369492762363163</c:v>
                </c:pt>
                <c:pt idx="153">
                  <c:v>0.34189665230735417</c:v>
                </c:pt>
                <c:pt idx="154">
                  <c:v>0.34011940949260056</c:v>
                </c:pt>
                <c:pt idx="155">
                  <c:v>0.33836281899111298</c:v>
                </c:pt>
                <c:pt idx="156">
                  <c:v>0.33662650988160103</c:v>
                </c:pt>
                <c:pt idx="157">
                  <c:v>0.33491012022623834</c:v>
                </c:pt>
                <c:pt idx="158">
                  <c:v>0.3332132967975735</c:v>
                </c:pt>
                <c:pt idx="159">
                  <c:v>0.3315356948154089</c:v>
                </c:pt>
                <c:pt idx="160">
                  <c:v>0.32987697769322361</c:v>
                </c:pt>
                <c:pt idx="161">
                  <c:v>0.32823681679373706</c:v>
                </c:pt>
                <c:pt idx="162">
                  <c:v>0.32661489119322984</c:v>
                </c:pt>
                <c:pt idx="163">
                  <c:v>0.32501088745425522</c:v>
                </c:pt>
                <c:pt idx="164">
                  <c:v>0.32342449940639428</c:v>
                </c:pt>
                <c:pt idx="165">
                  <c:v>0.32185542793472321</c:v>
                </c:pt>
                <c:pt idx="166">
                  <c:v>0.32030338077567438</c:v>
                </c:pt>
                <c:pt idx="167">
                  <c:v>0.31876807231999282</c:v>
                </c:pt>
                <c:pt idx="168">
                  <c:v>0.31724922342249917</c:v>
                </c:pt>
                <c:pt idx="169">
                  <c:v>0.3157465612183854</c:v>
                </c:pt>
                <c:pt idx="170">
                  <c:v>0.31425981894578126</c:v>
                </c:pt>
                <c:pt idx="171">
                  <c:v>0.3127887357743433</c:v>
                </c:pt>
                <c:pt idx="172">
                  <c:v>0.31133305663962713</c:v>
                </c:pt>
                <c:pt idx="173">
                  <c:v>0.30989253208301543</c:v>
                </c:pt>
                <c:pt idx="174">
                  <c:v>0.30846691809698473</c:v>
                </c:pt>
                <c:pt idx="175">
                  <c:v>0.30705597597550449</c:v>
                </c:pt>
                <c:pt idx="176">
                  <c:v>0.30565947216936795</c:v>
                </c:pt>
                <c:pt idx="177">
                  <c:v>0.30427717814626587</c:v>
                </c:pt>
                <c:pt idx="178">
                  <c:v>0.30290887025542418</c:v>
                </c:pt>
                <c:pt idx="179">
                  <c:v>0.30155432959662809</c:v>
                </c:pt>
                <c:pt idx="180">
                  <c:v>0.30021334189346965</c:v>
                </c:pt>
                <c:pt idx="181">
                  <c:v>0.29888569737065984</c:v>
                </c:pt>
                <c:pt idx="182">
                  <c:v>0.29757119063525167</c:v>
                </c:pt>
                <c:pt idx="183">
                  <c:v>0.2962696205616307</c:v>
                </c:pt>
                <c:pt idx="184">
                  <c:v>0.2949807901801319</c:v>
                </c:pt>
                <c:pt idx="185">
                  <c:v>0.29370450656915176</c:v>
                </c:pt>
                <c:pt idx="186">
                  <c:v>0.2924405807506249</c:v>
                </c:pt>
                <c:pt idx="187">
                  <c:v>0.2911888275887457</c:v>
                </c:pt>
                <c:pt idx="188">
                  <c:v>0.28994906569181539</c:v>
                </c:pt>
                <c:pt idx="189">
                  <c:v>0.2887211173171027</c:v>
                </c:pt>
                <c:pt idx="190">
                  <c:v>0.28750480827861147</c:v>
                </c:pt>
                <c:pt idx="191">
                  <c:v>0.28629996785764844</c:v>
                </c:pt>
                <c:pt idx="192">
                  <c:v>0.28510642871609648</c:v>
                </c:pt>
                <c:pt idx="193">
                  <c:v>0.28392402681229362</c:v>
                </c:pt>
                <c:pt idx="194">
                  <c:v>0.28275260131942886</c:v>
                </c:pt>
                <c:pt idx="195">
                  <c:v>0.28159199454636735</c:v>
                </c:pt>
                <c:pt idx="196">
                  <c:v>0.28044205186081778</c:v>
                </c:pt>
                <c:pt idx="197">
                  <c:v>0.27930262161476543</c:v>
                </c:pt>
                <c:pt idx="198">
                  <c:v>0.27817355507208813</c:v>
                </c:pt>
                <c:pt idx="199">
                  <c:v>0.277054706338285</c:v>
                </c:pt>
                <c:pt idx="200">
                  <c:v>0.27594593229224301</c:v>
                </c:pt>
                <c:pt idx="201">
                  <c:v>0.27484709251997341</c:v>
                </c:pt>
                <c:pt idx="202">
                  <c:v>0.27375804925025254</c:v>
                </c:pt>
                <c:pt idx="203">
                  <c:v>0.2726786672921015</c:v>
                </c:pt>
                <c:pt idx="204">
                  <c:v>0.27160881397404446</c:v>
                </c:pt>
                <c:pt idx="205">
                  <c:v>0.2705483590850869</c:v>
                </c:pt>
                <c:pt idx="206">
                  <c:v>0.2694971748173558</c:v>
                </c:pt>
                <c:pt idx="207">
                  <c:v>0.26845513571034801</c:v>
                </c:pt>
                <c:pt idx="208">
                  <c:v>0.26742211859673404</c:v>
                </c:pt>
                <c:pt idx="209">
                  <c:v>0.26639800254966656</c:v>
                </c:pt>
                <c:pt idx="210">
                  <c:v>0.26538266883154471</c:v>
                </c:pt>
                <c:pt idx="211">
                  <c:v>0.26437600084418794</c:v>
                </c:pt>
                <c:pt idx="212">
                  <c:v>0.2633778840803731</c:v>
                </c:pt>
                <c:pt idx="213">
                  <c:v>0.26238820607669189</c:v>
                </c:pt>
                <c:pt idx="214">
                  <c:v>0.26140685636768729</c:v>
                </c:pt>
                <c:pt idx="215">
                  <c:v>0.26043372644122659</c:v>
                </c:pt>
                <c:pt idx="216">
                  <c:v>0.25946870969507452</c:v>
                </c:pt>
                <c:pt idx="217">
                  <c:v>0.25851170139462698</c:v>
                </c:pt>
                <c:pt idx="218">
                  <c:v>0.25756259863176983</c:v>
                </c:pt>
                <c:pt idx="219">
                  <c:v>0.25662130028482782</c:v>
                </c:pt>
                <c:pt idx="220">
                  <c:v>0.25568770697957</c:v>
                </c:pt>
                <c:pt idx="221">
                  <c:v>0.25476172105123918</c:v>
                </c:pt>
                <c:pt idx="222">
                  <c:v>0.25384324650757312</c:v>
                </c:pt>
                <c:pt idx="223">
                  <c:v>0.25293218899278891</c:v>
                </c:pt>
                <c:pt idx="224">
                  <c:v>0.25202845575249927</c:v>
                </c:pt>
                <c:pt idx="225">
                  <c:v>0.25113195559953477</c:v>
                </c:pt>
                <c:pt idx="226">
                  <c:v>0.25024259888064276</c:v>
                </c:pt>
                <c:pt idx="227">
                  <c:v>0.2493602974440374</c:v>
                </c:pt>
                <c:pt idx="228">
                  <c:v>0.24848496460777644</c:v>
                </c:pt>
                <c:pt idx="229">
                  <c:v>0.24761651512893867</c:v>
                </c:pt>
                <c:pt idx="230">
                  <c:v>0.24675486517357875</c:v>
                </c:pt>
                <c:pt idx="231">
                  <c:v>0.24589993228743723</c:v>
                </c:pt>
                <c:pt idx="232">
                  <c:v>0.24505163536738311</c:v>
                </c:pt>
                <c:pt idx="233">
                  <c:v>0.24420989463356718</c:v>
                </c:pt>
                <c:pt idx="234">
                  <c:v>0.24337463160226636</c:v>
                </c:pt>
                <c:pt idx="235">
                  <c:v>0.24254576905939801</c:v>
                </c:pt>
                <c:pt idx="236">
                  <c:v>0.24172323103468607</c:v>
                </c:pt>
                <c:pt idx="237">
                  <c:v>0.24090694277645924</c:v>
                </c:pt>
                <c:pt idx="238">
                  <c:v>0.24009683072706364</c:v>
                </c:pt>
                <c:pt idx="239">
                  <c:v>0.23929282249887254</c:v>
                </c:pt>
                <c:pt idx="240">
                  <c:v>0.23849484685087591</c:v>
                </c:pt>
                <c:pt idx="241">
                  <c:v>0.23770283366583389</c:v>
                </c:pt>
                <c:pt idx="242">
                  <c:v>0.23691671392797781</c:v>
                </c:pt>
                <c:pt idx="243">
                  <c:v>0.23613641970124372</c:v>
                </c:pt>
                <c:pt idx="244">
                  <c:v>0.2353618841080235</c:v>
                </c:pt>
                <c:pt idx="245">
                  <c:v>0.23459304130841932</c:v>
                </c:pt>
                <c:pt idx="246">
                  <c:v>0.23382982647998762</c:v>
                </c:pt>
                <c:pt idx="247">
                  <c:v>0.23307217579795811</c:v>
                </c:pt>
                <c:pt idx="248">
                  <c:v>0.2323200264159167</c:v>
                </c:pt>
                <c:pt idx="249">
                  <c:v>0.23157331644693757</c:v>
                </c:pt>
                <c:pt idx="250">
                  <c:v>0.23083198494515411</c:v>
                </c:pt>
                <c:pt idx="251">
                  <c:v>0.23009597188775494</c:v>
                </c:pt>
                <c:pt idx="252">
                  <c:v>0.22936521815739477</c:v>
                </c:pt>
                <c:pt idx="253">
                  <c:v>0.22863966552500942</c:v>
                </c:pt>
                <c:pt idx="254">
                  <c:v>0.22791925663302204</c:v>
                </c:pt>
                <c:pt idx="255">
                  <c:v>0.22720393497893296</c:v>
                </c:pt>
                <c:pt idx="256">
                  <c:v>0.22649364489927987</c:v>
                </c:pt>
                <c:pt idx="257">
                  <c:v>0.22578833155396155</c:v>
                </c:pt>
                <c:pt idx="258">
                  <c:v>0.22508794091091322</c:v>
                </c:pt>
                <c:pt idx="259">
                  <c:v>0.22439241973112597</c:v>
                </c:pt>
                <c:pt idx="260">
                  <c:v>0.22370171555399959</c:v>
                </c:pt>
                <c:pt idx="261">
                  <c:v>0.22301577668302161</c:v>
                </c:pt>
                <c:pt idx="262">
                  <c:v>0.22233455217176373</c:v>
                </c:pt>
                <c:pt idx="263">
                  <c:v>0.22165799181018653</c:v>
                </c:pt>
                <c:pt idx="264">
                  <c:v>0.22098604611124537</c:v>
                </c:pt>
                <c:pt idx="265">
                  <c:v>0.22031866629779007</c:v>
                </c:pt>
                <c:pt idx="266">
                  <c:v>0.2196558042897496</c:v>
                </c:pt>
                <c:pt idx="267">
                  <c:v>0.21899741269159587</c:v>
                </c:pt>
                <c:pt idx="268">
                  <c:v>0.21834344478007839</c:v>
                </c:pt>
                <c:pt idx="269">
                  <c:v>0.21769385449222398</c:v>
                </c:pt>
                <c:pt idx="270">
                  <c:v>0.21704859641359417</c:v>
                </c:pt>
                <c:pt idx="271">
                  <c:v>0.2164076257667937</c:v>
                </c:pt>
                <c:pt idx="272">
                  <c:v>0.21577089840022473</c:v>
                </c:pt>
                <c:pt idx="273">
                  <c:v>0.21513837077707965</c:v>
                </c:pt>
                <c:pt idx="274">
                  <c:v>0.21450999996456696</c:v>
                </c:pt>
                <c:pt idx="275">
                  <c:v>0.21388574362336496</c:v>
                </c:pt>
                <c:pt idx="276">
                  <c:v>0.21326555999729627</c:v>
                </c:pt>
                <c:pt idx="277">
                  <c:v>0.21264940790321957</c:v>
                </c:pt>
                <c:pt idx="278">
                  <c:v>0.21203724672113175</c:v>
                </c:pt>
                <c:pt idx="279">
                  <c:v>0.21142903638447585</c:v>
                </c:pt>
                <c:pt idx="280">
                  <c:v>0.21082473737065033</c:v>
                </c:pt>
                <c:pt idx="281">
                  <c:v>0.21022431069171357</c:v>
                </c:pt>
                <c:pt idx="282">
                  <c:v>0.20962771788528056</c:v>
                </c:pt>
                <c:pt idx="283">
                  <c:v>0.20903492100560525</c:v>
                </c:pt>
                <c:pt idx="284">
                  <c:v>0.2084458826148457</c:v>
                </c:pt>
                <c:pt idx="285">
                  <c:v>0.20786056577450696</c:v>
                </c:pt>
                <c:pt idx="286">
                  <c:v>0.20727893403705752</c:v>
                </c:pt>
                <c:pt idx="287">
                  <c:v>0.20670095143771472</c:v>
                </c:pt>
                <c:pt idx="288">
                  <c:v>0.20612658248639706</c:v>
                </c:pt>
                <c:pt idx="289">
                  <c:v>0.20555579215983621</c:v>
                </c:pt>
                <c:pt idx="290">
                  <c:v>0.20498854589384827</c:v>
                </c:pt>
                <c:pt idx="291">
                  <c:v>0.20442480957575856</c:v>
                </c:pt>
                <c:pt idx="292">
                  <c:v>0.203864549536977</c:v>
                </c:pt>
                <c:pt idx="293">
                  <c:v>0.2033077325457204</c:v>
                </c:pt>
                <c:pt idx="294">
                  <c:v>0.20275432579987865</c:v>
                </c:pt>
                <c:pt idx="295">
                  <c:v>0.2022042969200209</c:v>
                </c:pt>
                <c:pt idx="296">
                  <c:v>0.20165761394253912</c:v>
                </c:pt>
                <c:pt idx="297">
                  <c:v>0.20111424531292521</c:v>
                </c:pt>
                <c:pt idx="298">
                  <c:v>0.20057415987917981</c:v>
                </c:pt>
                <c:pt idx="299">
                  <c:v>0.20003732688534762</c:v>
                </c:pt>
                <c:pt idx="300">
                  <c:v>0.19950371596517935</c:v>
                </c:pt>
                <c:pt idx="301">
                  <c:v>0.19897329713591444</c:v>
                </c:pt>
                <c:pt idx="302">
                  <c:v>0.19844604079218442</c:v>
                </c:pt>
                <c:pt idx="303">
                  <c:v>0.1979219177000322</c:v>
                </c:pt>
                <c:pt idx="304">
                  <c:v>0.19740089899104532</c:v>
                </c:pt>
                <c:pt idx="305">
                  <c:v>0.19688295615660223</c:v>
                </c:pt>
                <c:pt idx="306">
                  <c:v>0.19636806104222548</c:v>
                </c:pt>
                <c:pt idx="307">
                  <c:v>0.19585618584204362</c:v>
                </c:pt>
                <c:pt idx="308">
                  <c:v>0.19534730309335657</c:v>
                </c:pt>
                <c:pt idx="309">
                  <c:v>0.19484138567130246</c:v>
                </c:pt>
                <c:pt idx="310">
                  <c:v>0.19433840678362557</c:v>
                </c:pt>
                <c:pt idx="311">
                  <c:v>0.19383833996554078</c:v>
                </c:pt>
                <c:pt idx="312">
                  <c:v>0.19334115907469418</c:v>
                </c:pt>
                <c:pt idx="313">
                  <c:v>0.19284683828621677</c:v>
                </c:pt>
                <c:pt idx="314">
                  <c:v>0.19235535208786955</c:v>
                </c:pt>
                <c:pt idx="315">
                  <c:v>0.19186667527527845</c:v>
                </c:pt>
                <c:pt idx="316">
                  <c:v>0.19138078294725572</c:v>
                </c:pt>
                <c:pt idx="317">
                  <c:v>0.19089765050120852</c:v>
                </c:pt>
                <c:pt idx="318">
                  <c:v>0.19041725362862952</c:v>
                </c:pt>
                <c:pt idx="319">
                  <c:v>0.18993956831067149</c:v>
                </c:pt>
                <c:pt idx="320">
                  <c:v>0.18946457081379975</c:v>
                </c:pt>
                <c:pt idx="321">
                  <c:v>0.18899223768552545</c:v>
                </c:pt>
                <c:pt idx="322">
                  <c:v>0.18852254575021449</c:v>
                </c:pt>
                <c:pt idx="323">
                  <c:v>0.18805547210497164</c:v>
                </c:pt>
                <c:pt idx="324">
                  <c:v>0.18759099411559929</c:v>
                </c:pt>
                <c:pt idx="325">
                  <c:v>0.18712908941262746</c:v>
                </c:pt>
                <c:pt idx="326">
                  <c:v>0.18666973588741473</c:v>
                </c:pt>
                <c:pt idx="327">
                  <c:v>0.18621291168831824</c:v>
                </c:pt>
                <c:pt idx="328">
                  <c:v>0.1857585952169323</c:v>
                </c:pt>
                <c:pt idx="329">
                  <c:v>0.18530676512439173</c:v>
                </c:pt>
                <c:pt idx="330">
                  <c:v>0.18485740030774167</c:v>
                </c:pt>
                <c:pt idx="331">
                  <c:v>0.18441047990637</c:v>
                </c:pt>
                <c:pt idx="332">
                  <c:v>0.18396598329850311</c:v>
                </c:pt>
                <c:pt idx="333">
                  <c:v>0.18352389009776127</c:v>
                </c:pt>
                <c:pt idx="334">
                  <c:v>0.18308418014977579</c:v>
                </c:pt>
                <c:pt idx="335">
                  <c:v>0.18264683352886288</c:v>
                </c:pt>
                <c:pt idx="336">
                  <c:v>0.18221183053475579</c:v>
                </c:pt>
                <c:pt idx="337">
                  <c:v>0.18177915168939382</c:v>
                </c:pt>
                <c:pt idx="338">
                  <c:v>0.1813487777337649</c:v>
                </c:pt>
                <c:pt idx="339">
                  <c:v>0.18092068962480387</c:v>
                </c:pt>
                <c:pt idx="340">
                  <c:v>0.18049486853234245</c:v>
                </c:pt>
                <c:pt idx="341">
                  <c:v>0.1800712958361117</c:v>
                </c:pt>
                <c:pt idx="342">
                  <c:v>0.17964995312279519</c:v>
                </c:pt>
                <c:pt idx="343">
                  <c:v>0.17923082218313213</c:v>
                </c:pt>
                <c:pt idx="344">
                  <c:v>0.17881388500906925</c:v>
                </c:pt>
                <c:pt idx="345">
                  <c:v>0.17839912379096015</c:v>
                </c:pt>
                <c:pt idx="346">
                  <c:v>0.17798652091481279</c:v>
                </c:pt>
                <c:pt idx="347">
                  <c:v>0.17757605895958159</c:v>
                </c:pt>
                <c:pt idx="348">
                  <c:v>0.17716772069450573</c:v>
                </c:pt>
                <c:pt idx="349">
                  <c:v>0.176761489076491</c:v>
                </c:pt>
                <c:pt idx="350">
                  <c:v>0.17635734724753555</c:v>
                </c:pt>
                <c:pt idx="351">
                  <c:v>0.17595527853219817</c:v>
                </c:pt>
                <c:pt idx="352">
                  <c:v>0.17555526643510747</c:v>
                </c:pt>
                <c:pt idx="353">
                  <c:v>0.1751572946385134</c:v>
                </c:pt>
                <c:pt idx="354">
                  <c:v>0.17476134699987769</c:v>
                </c:pt>
                <c:pt idx="355">
                  <c:v>0.17436740754950431</c:v>
                </c:pt>
                <c:pt idx="356">
                  <c:v>0.17397546048820803</c:v>
                </c:pt>
                <c:pt idx="357">
                  <c:v>0.17358549018502181</c:v>
                </c:pt>
                <c:pt idx="358">
                  <c:v>0.17319748117494016</c:v>
                </c:pt>
                <c:pt idx="359">
                  <c:v>0.17281141815669976</c:v>
                </c:pt>
                <c:pt idx="360">
                  <c:v>0.17242728599059554</c:v>
                </c:pt>
                <c:pt idx="361">
                  <c:v>0.17204506969633204</c:v>
                </c:pt>
                <c:pt idx="362">
                  <c:v>0.17166475445090931</c:v>
                </c:pt>
                <c:pt idx="363">
                  <c:v>0.17128632558654169</c:v>
                </c:pt>
                <c:pt idx="364">
                  <c:v>0.1709097685886114</c:v>
                </c:pt>
                <c:pt idx="365">
                  <c:v>0.17053506909365287</c:v>
                </c:pt>
                <c:pt idx="366">
                  <c:v>0.17016221288737043</c:v>
                </c:pt>
                <c:pt idx="367">
                  <c:v>0.16979118590268671</c:v>
                </c:pt>
                <c:pt idx="368">
                  <c:v>0.16942197421782157</c:v>
                </c:pt>
                <c:pt idx="369">
                  <c:v>0.16905456405440178</c:v>
                </c:pt>
                <c:pt idx="370">
                  <c:v>0.16868894177560026</c:v>
                </c:pt>
                <c:pt idx="371">
                  <c:v>0.16832509388430378</c:v>
                </c:pt>
                <c:pt idx="372">
                  <c:v>0.16796300702131017</c:v>
                </c:pt>
                <c:pt idx="373">
                  <c:v>0.167602667963553</c:v>
                </c:pt>
                <c:pt idx="374">
                  <c:v>0.16724406362235369</c:v>
                </c:pt>
                <c:pt idx="375">
                  <c:v>0.16688718104170122</c:v>
                </c:pt>
                <c:pt idx="376">
                  <c:v>0.16653200739655777</c:v>
                </c:pt>
                <c:pt idx="377">
                  <c:v>0.16617852999119084</c:v>
                </c:pt>
                <c:pt idx="378">
                  <c:v>0.16582673625753097</c:v>
                </c:pt>
                <c:pt idx="379">
                  <c:v>0.16547661375355407</c:v>
                </c:pt>
                <c:pt idx="380">
                  <c:v>0.16512815016168947</c:v>
                </c:pt>
                <c:pt idx="381">
                  <c:v>0.16478133328725086</c:v>
                </c:pt>
                <c:pt idx="382">
                  <c:v>0.16443615105689241</c:v>
                </c:pt>
                <c:pt idx="383">
                  <c:v>0.16409259151708733</c:v>
                </c:pt>
                <c:pt idx="384">
                  <c:v>0.16375064283262974</c:v>
                </c:pt>
                <c:pt idx="385">
                  <c:v>0.16341029328515935</c:v>
                </c:pt>
                <c:pt idx="386">
                  <c:v>0.1630715312717079</c:v>
                </c:pt>
                <c:pt idx="387">
                  <c:v>0.16273434530326736</c:v>
                </c:pt>
                <c:pt idx="388">
                  <c:v>0.16239872400338023</c:v>
                </c:pt>
                <c:pt idx="389">
                  <c:v>0.16206465610675008</c:v>
                </c:pt>
                <c:pt idx="390">
                  <c:v>0.16173213045787316</c:v>
                </c:pt>
                <c:pt idx="391">
                  <c:v>0.16140113600968986</c:v>
                </c:pt>
                <c:pt idx="392">
                  <c:v>0.16107166182225729</c:v>
                </c:pt>
                <c:pt idx="393">
                  <c:v>0.16074369706143987</c:v>
                </c:pt>
                <c:pt idx="394">
                  <c:v>0.1604172309976202</c:v>
                </c:pt>
                <c:pt idx="395">
                  <c:v>0.16009225300442878</c:v>
                </c:pt>
                <c:pt idx="396">
                  <c:v>0.15976875255749234</c:v>
                </c:pt>
                <c:pt idx="397">
                  <c:v>0.15944671923319986</c:v>
                </c:pt>
                <c:pt idx="398">
                  <c:v>0.15912614270748729</c:v>
                </c:pt>
                <c:pt idx="399">
                  <c:v>0.15880701275463985</c:v>
                </c:pt>
                <c:pt idx="400">
                  <c:v>0.1584893192461114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4F6-439D-8628-74D001B36590}"/>
            </c:ext>
          </c:extLst>
        </c:ser>
        <c:ser>
          <c:idx val="9"/>
          <c:order val="10"/>
          <c:tx>
            <c:strRef>
              <c:f>'Demand-DesignCapacity (Y)'!$AJ$11:$AK$11</c:f>
              <c:strCache>
                <c:ptCount val="1"/>
                <c:pt idx="0">
                  <c:v>TEC 2007 (Z3)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(Y)'!$AJ$13:$AJ$413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(Y)'!$AK$13:$AK$413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0.98686360403916229</c:v>
                </c:pt>
                <c:pt idx="62">
                  <c:v>0.97410920815903335</c:v>
                </c:pt>
                <c:pt idx="63">
                  <c:v>0.96171980730808115</c:v>
                </c:pt>
                <c:pt idx="64">
                  <c:v>0.94967940771022163</c:v>
                </c:pt>
                <c:pt idx="65">
                  <c:v>0.93797295206916531</c:v>
                </c:pt>
                <c:pt idx="66">
                  <c:v>0.92658625135586969</c:v>
                </c:pt>
                <c:pt idx="67">
                  <c:v>0.91550592250994167</c:v>
                </c:pt>
                <c:pt idx="68">
                  <c:v>0.90471933146270522</c:v>
                </c:pt>
                <c:pt idx="69">
                  <c:v>0.8942145409567076</c:v>
                </c:pt>
                <c:pt idx="70">
                  <c:v>0.88398026269503882</c:v>
                </c:pt>
                <c:pt idx="71">
                  <c:v>0.87400581340518879</c:v>
                </c:pt>
                <c:pt idx="72">
                  <c:v>0.86428107444720692</c:v>
                </c:pt>
                <c:pt idx="73">
                  <c:v>0.85479645463554899</c:v>
                </c:pt>
                <c:pt idx="74">
                  <c:v>0.84554285597889633</c:v>
                </c:pt>
                <c:pt idx="75">
                  <c:v>0.83651164207301854</c:v>
                </c:pt>
                <c:pt idx="76">
                  <c:v>0.8276946089089906</c:v>
                </c:pt>
                <c:pt idx="77">
                  <c:v>0.81908395788317268</c:v>
                </c:pt>
                <c:pt idx="78">
                  <c:v>0.81067227081675641</c:v>
                </c:pt>
                <c:pt idx="79">
                  <c:v>0.80245248681167825</c:v>
                </c:pt>
                <c:pt idx="80">
                  <c:v>0.79441788078660913</c:v>
                </c:pt>
                <c:pt idx="81">
                  <c:v>0.78656204355180326</c:v>
                </c:pt>
                <c:pt idx="82">
                  <c:v>0.7788788632950292</c:v>
                </c:pt>
                <c:pt idx="83">
                  <c:v>0.77136250836284015</c:v>
                </c:pt>
                <c:pt idx="84">
                  <c:v>0.76400741123219218</c:v>
                </c:pt>
                <c:pt idx="85">
                  <c:v>0.75680825357707127</c:v>
                </c:pt>
                <c:pt idx="86">
                  <c:v>0.74975995234344195</c:v>
                </c:pt>
                <c:pt idx="87">
                  <c:v>0.74285764675361587</c:v>
                </c:pt>
                <c:pt idx="88">
                  <c:v>0.73609668616813828</c:v>
                </c:pt>
                <c:pt idx="89">
                  <c:v>0.72947261873959901</c:v>
                </c:pt>
                <c:pt idx="90">
                  <c:v>0.72298118079846574</c:v>
                </c:pt>
                <c:pt idx="91">
                  <c:v>0.71661828691618001</c:v>
                </c:pt>
                <c:pt idx="92">
                  <c:v>0.71038002059539807</c:v>
                </c:pt>
                <c:pt idx="93">
                  <c:v>0.70426262554147634</c:v>
                </c:pt>
                <c:pt idx="94">
                  <c:v>0.69826249747310287</c:v>
                </c:pt>
                <c:pt idx="95">
                  <c:v>0.69237617643344462</c:v>
                </c:pt>
                <c:pt idx="96">
                  <c:v>0.68660033956632371</c:v>
                </c:pt>
                <c:pt idx="97">
                  <c:v>0.68093179432477868</c:v>
                </c:pt>
                <c:pt idx="98">
                  <c:v>0.67536747208198955</c:v>
                </c:pt>
                <c:pt idx="99">
                  <c:v>0.66990442211689061</c:v>
                </c:pt>
                <c:pt idx="100">
                  <c:v>0.66453980594897388</c:v>
                </c:pt>
                <c:pt idx="101">
                  <c:v>0.65927089199874578</c:v>
                </c:pt>
                <c:pt idx="102">
                  <c:v>0.65409505055210515</c:v>
                </c:pt>
                <c:pt idx="103">
                  <c:v>0.64900974900856234</c:v>
                </c:pt>
                <c:pt idx="104">
                  <c:v>0.64401254739471581</c:v>
                </c:pt>
                <c:pt idx="105">
                  <c:v>0.63910109412579696</c:v>
                </c:pt>
                <c:pt idx="106">
                  <c:v>0.63427312199935104</c:v>
                </c:pt>
                <c:pt idx="107">
                  <c:v>0.6295264444062888</c:v>
                </c:pt>
                <c:pt idx="108">
                  <c:v>0.62485895174560824</c:v>
                </c:pt>
                <c:pt idx="109">
                  <c:v>0.62026860803007111</c:v>
                </c:pt>
                <c:pt idx="110">
                  <c:v>0.61575344767101692</c:v>
                </c:pt>
                <c:pt idx="111">
                  <c:v>0.61131157243132961</c:v>
                </c:pt>
                <c:pt idx="112">
                  <c:v>0.6069411485363414</c:v>
                </c:pt>
                <c:pt idx="113">
                  <c:v>0.60264040393315832</c:v>
                </c:pt>
                <c:pt idx="114">
                  <c:v>0.59840762568954631</c:v>
                </c:pt>
                <c:pt idx="115">
                  <c:v>0.59424115752412121</c:v>
                </c:pt>
                <c:pt idx="116">
                  <c:v>0.59013939746013511</c:v>
                </c:pt>
                <c:pt idx="117">
                  <c:v>0.58610079559567219</c:v>
                </c:pt>
                <c:pt idx="118">
                  <c:v>0.58212385198353889</c:v>
                </c:pt>
                <c:pt idx="119">
                  <c:v>0.57820711461457452</c:v>
                </c:pt>
                <c:pt idx="120">
                  <c:v>0.57434917749851755</c:v>
                </c:pt>
                <c:pt idx="121">
                  <c:v>0.57054867883694016</c:v>
                </c:pt>
                <c:pt idx="122">
                  <c:v>0.56680429928311549</c:v>
                </c:pt>
                <c:pt idx="123">
                  <c:v>0.56311476028400698</c:v>
                </c:pt>
                <c:pt idx="124">
                  <c:v>0.55947882249987291</c:v>
                </c:pt>
                <c:pt idx="125">
                  <c:v>0.55589528429726132</c:v>
                </c:pt>
                <c:pt idx="126">
                  <c:v>0.55236298031142916</c:v>
                </c:pt>
                <c:pt idx="127">
                  <c:v>0.54888078007446883</c:v>
                </c:pt>
                <c:pt idx="128">
                  <c:v>0.54544758670564508</c:v>
                </c:pt>
                <c:pt idx="129">
                  <c:v>0.54206233566066298</c:v>
                </c:pt>
                <c:pt idx="130">
                  <c:v>0.53872399353678135</c:v>
                </c:pt>
                <c:pt idx="131">
                  <c:v>0.5354315569308693</c:v>
                </c:pt>
                <c:pt idx="132">
                  <c:v>0.53218405134767832</c:v>
                </c:pt>
                <c:pt idx="133">
                  <c:v>0.52898053015575941</c:v>
                </c:pt>
                <c:pt idx="134">
                  <c:v>0.52582007358860638</c:v>
                </c:pt>
                <c:pt idx="135">
                  <c:v>0.52270178778874377</c:v>
                </c:pt>
                <c:pt idx="136">
                  <c:v>0.51962480389261334</c:v>
                </c:pt>
                <c:pt idx="137">
                  <c:v>0.51658827715423061</c:v>
                </c:pt>
                <c:pt idx="138">
                  <c:v>0.51359138610569932</c:v>
                </c:pt>
                <c:pt idx="139">
                  <c:v>0.51063333175278192</c:v>
                </c:pt>
                <c:pt idx="140">
                  <c:v>0.50771333680381892</c:v>
                </c:pt>
                <c:pt idx="141">
                  <c:v>0.50483064493038943</c:v>
                </c:pt>
                <c:pt idx="142">
                  <c:v>0.50198452005819283</c:v>
                </c:pt>
                <c:pt idx="143">
                  <c:v>0.49917424568671004</c:v>
                </c:pt>
                <c:pt idx="144">
                  <c:v>0.49639912423628818</c:v>
                </c:pt>
                <c:pt idx="145">
                  <c:v>0.4936584764213594</c:v>
                </c:pt>
                <c:pt idx="146">
                  <c:v>0.49095164064857644</c:v>
                </c:pt>
                <c:pt idx="147">
                  <c:v>0.48827797243871168</c:v>
                </c:pt>
                <c:pt idx="148">
                  <c:v>0.48563684387122646</c:v>
                </c:pt>
                <c:pt idx="149">
                  <c:v>0.48302764305047702</c:v>
                </c:pt>
                <c:pt idx="150">
                  <c:v>0.48044977359257246</c:v>
                </c:pt>
                <c:pt idx="151">
                  <c:v>0.4779026541319577</c:v>
                </c:pt>
                <c:pt idx="152">
                  <c:v>0.47538571784683586</c:v>
                </c:pt>
                <c:pt idx="153">
                  <c:v>0.47289841200259314</c:v>
                </c:pt>
                <c:pt idx="154">
                  <c:v>0.4704401975124306</c:v>
                </c:pt>
                <c:pt idx="155">
                  <c:v>0.46801054851444768</c:v>
                </c:pt>
                <c:pt idx="156">
                  <c:v>0.46560895196445951</c:v>
                </c:pt>
                <c:pt idx="157">
                  <c:v>0.46323490724386646</c:v>
                </c:pt>
                <c:pt idx="158">
                  <c:v>0.46088792578192728</c:v>
                </c:pt>
                <c:pt idx="159">
                  <c:v>0.45856753069182016</c:v>
                </c:pt>
                <c:pt idx="160">
                  <c:v>0.45627325641990429</c:v>
                </c:pt>
                <c:pt idx="161">
                  <c:v>0.45400464840762506</c:v>
                </c:pt>
                <c:pt idx="162">
                  <c:v>0.45176126276553136</c:v>
                </c:pt>
                <c:pt idx="163">
                  <c:v>0.44954266595889908</c:v>
                </c:pt>
                <c:pt idx="164">
                  <c:v>0.44734843450448036</c:v>
                </c:pt>
                <c:pt idx="165">
                  <c:v>0.4451781546779181</c:v>
                </c:pt>
                <c:pt idx="166">
                  <c:v>0.44303142223139053</c:v>
                </c:pt>
                <c:pt idx="167">
                  <c:v>0.44090784212106737</c:v>
                </c:pt>
                <c:pt idx="168">
                  <c:v>0.43880702824398121</c:v>
                </c:pt>
                <c:pt idx="169">
                  <c:v>0.43672860318393419</c:v>
                </c:pt>
                <c:pt idx="170">
                  <c:v>0.43467219796608036</c:v>
                </c:pt>
                <c:pt idx="171">
                  <c:v>0.43263745181983454</c:v>
                </c:pt>
                <c:pt idx="172">
                  <c:v>0.43062401194978356</c:v>
                </c:pt>
                <c:pt idx="173">
                  <c:v>0.42863153331428033</c:v>
                </c:pt>
                <c:pt idx="174">
                  <c:v>0.42665967841142349</c:v>
                </c:pt>
                <c:pt idx="175">
                  <c:v>0.42470811707213407</c:v>
                </c:pt>
                <c:pt idx="176">
                  <c:v>0.42277652626005469</c:v>
                </c:pt>
                <c:pt idx="177">
                  <c:v>0.42086458987801029</c:v>
                </c:pt>
                <c:pt idx="178">
                  <c:v>0.41897199858077833</c:v>
                </c:pt>
                <c:pt idx="179">
                  <c:v>0.41709844959392889</c:v>
                </c:pt>
                <c:pt idx="180">
                  <c:v>0.41524364653850576</c:v>
                </c:pt>
                <c:pt idx="181">
                  <c:v>0.41340729926132841</c:v>
                </c:pt>
                <c:pt idx="182">
                  <c:v>0.41158912367070449</c:v>
                </c:pt>
                <c:pt idx="183">
                  <c:v>0.40978884157735379</c:v>
                </c:pt>
                <c:pt idx="184">
                  <c:v>0.40800618054034676</c:v>
                </c:pt>
                <c:pt idx="185">
                  <c:v>0.40624087371787782</c:v>
                </c:pt>
                <c:pt idx="186">
                  <c:v>0.40449265972269344</c:v>
                </c:pt>
                <c:pt idx="187">
                  <c:v>0.40276128248200671</c:v>
                </c:pt>
                <c:pt idx="188">
                  <c:v>0.40104649110173729</c:v>
                </c:pt>
                <c:pt idx="189">
                  <c:v>0.39934803973491673</c:v>
                </c:pt>
                <c:pt idx="190">
                  <c:v>0.39766568745411734</c:v>
                </c:pt>
                <c:pt idx="191">
                  <c:v>0.39599919812775303</c:v>
                </c:pt>
                <c:pt idx="192">
                  <c:v>0.39434834030012084</c:v>
                </c:pt>
                <c:pt idx="193">
                  <c:v>0.39271288707504914</c:v>
                </c:pt>
                <c:pt idx="194">
                  <c:v>0.39109261600302636</c:v>
                </c:pt>
                <c:pt idx="195">
                  <c:v>0.38948730897168726</c:v>
                </c:pt>
                <c:pt idx="196">
                  <c:v>0.38789675209954361</c:v>
                </c:pt>
                <c:pt idx="197">
                  <c:v>0.38632073563284391</c:v>
                </c:pt>
                <c:pt idx="198">
                  <c:v>0.38475905384545578</c:v>
                </c:pt>
                <c:pt idx="199">
                  <c:v>0.38321150494166906</c:v>
                </c:pt>
                <c:pt idx="200">
                  <c:v>0.38167789096181753</c:v>
                </c:pt>
                <c:pt idx="201">
                  <c:v>0.38015801769062696</c:v>
                </c:pt>
                <c:pt idx="202">
                  <c:v>0.37865169456819348</c:v>
                </c:pt>
                <c:pt idx="203">
                  <c:v>0.37715873460351101</c:v>
                </c:pt>
                <c:pt idx="204">
                  <c:v>0.37567895429045284</c:v>
                </c:pt>
                <c:pt idx="205">
                  <c:v>0.374212173526137</c:v>
                </c:pt>
                <c:pt idx="206">
                  <c:v>0.37275821553158706</c:v>
                </c:pt>
                <c:pt idx="207">
                  <c:v>0.3713169067746192</c:v>
                </c:pt>
                <c:pt idx="208">
                  <c:v>0.36988807689488001</c:v>
                </c:pt>
                <c:pt idx="209">
                  <c:v>0.36847155863096553</c:v>
                </c:pt>
                <c:pt idx="210">
                  <c:v>0.3670671877495541</c:v>
                </c:pt>
                <c:pt idx="211">
                  <c:v>0.36567480297648852</c:v>
                </c:pt>
                <c:pt idx="212">
                  <c:v>0.36429424592974419</c:v>
                </c:pt>
                <c:pt idx="213">
                  <c:v>0.36292536105422341</c:v>
                </c:pt>
                <c:pt idx="214">
                  <c:v>0.36156799555831809</c:v>
                </c:pt>
                <c:pt idx="215">
                  <c:v>0.36022199935218463</c:v>
                </c:pt>
                <c:pt idx="216">
                  <c:v>0.35888722498767589</c:v>
                </c:pt>
                <c:pt idx="217">
                  <c:v>0.35756352759988141</c:v>
                </c:pt>
                <c:pt idx="218">
                  <c:v>0.35625076485022167</c:v>
                </c:pt>
                <c:pt idx="219">
                  <c:v>0.35494879687105185</c:v>
                </c:pt>
                <c:pt idx="220">
                  <c:v>0.35365748621172499</c:v>
                </c:pt>
                <c:pt idx="221">
                  <c:v>0.35237669778607295</c:v>
                </c:pt>
                <c:pt idx="222">
                  <c:v>0.35110629882125949</c:v>
                </c:pt>
                <c:pt idx="223">
                  <c:v>0.34984615880796333</c:v>
                </c:pt>
                <c:pt idx="224">
                  <c:v>0.3485961494518533</c:v>
                </c:pt>
                <c:pt idx="225">
                  <c:v>0.34735614462631359</c:v>
                </c:pt>
                <c:pt idx="226">
                  <c:v>0.34612602032638384</c:v>
                </c:pt>
                <c:pt idx="227">
                  <c:v>0.34490565462387557</c:v>
                </c:pt>
                <c:pt idx="228">
                  <c:v>0.34369492762363163</c:v>
                </c:pt>
                <c:pt idx="229">
                  <c:v>0.34249372142089396</c:v>
                </c:pt>
                <c:pt idx="230">
                  <c:v>0.34130192005974602</c:v>
                </c:pt>
                <c:pt idx="231">
                  <c:v>0.34011940949260056</c:v>
                </c:pt>
                <c:pt idx="232">
                  <c:v>0.33894607754069939</c:v>
                </c:pt>
                <c:pt idx="233">
                  <c:v>0.33778181385559719</c:v>
                </c:pt>
                <c:pt idx="234">
                  <c:v>0.33662650988160103</c:v>
                </c:pt>
                <c:pt idx="235">
                  <c:v>0.33548005881913645</c:v>
                </c:pt>
                <c:pt idx="236">
                  <c:v>0.33434235558901426</c:v>
                </c:pt>
                <c:pt idx="237">
                  <c:v>0.33321329679757339</c:v>
                </c:pt>
                <c:pt idx="238">
                  <c:v>0.3320927807026719</c:v>
                </c:pt>
                <c:pt idx="239">
                  <c:v>0.33098070718050476</c:v>
                </c:pt>
                <c:pt idx="240">
                  <c:v>0.32987697769322361</c:v>
                </c:pt>
                <c:pt idx="241">
                  <c:v>0.32878149525733602</c:v>
                </c:pt>
                <c:pt idx="242">
                  <c:v>0.32769416441286237</c:v>
                </c:pt>
                <c:pt idx="243">
                  <c:v>0.32661489119322984</c:v>
                </c:pt>
                <c:pt idx="244">
                  <c:v>0.325543583095881</c:v>
                </c:pt>
                <c:pt idx="245">
                  <c:v>0.32448014905357986</c:v>
                </c:pt>
                <c:pt idx="246">
                  <c:v>0.32342449940639428</c:v>
                </c:pt>
                <c:pt idx="247">
                  <c:v>0.32237654587433584</c:v>
                </c:pt>
                <c:pt idx="248">
                  <c:v>0.32133620153064113</c:v>
                </c:pt>
                <c:pt idx="249">
                  <c:v>0.32030338077567433</c:v>
                </c:pt>
                <c:pt idx="250">
                  <c:v>0.31927799931143658</c:v>
                </c:pt>
                <c:pt idx="251">
                  <c:v>0.31825997411666407</c:v>
                </c:pt>
                <c:pt idx="252">
                  <c:v>0.31724922342249917</c:v>
                </c:pt>
                <c:pt idx="253">
                  <c:v>0.31624566668872078</c:v>
                </c:pt>
                <c:pt idx="254">
                  <c:v>0.31524922458051585</c:v>
                </c:pt>
                <c:pt idx="255">
                  <c:v>0.31425981894578126</c:v>
                </c:pt>
                <c:pt idx="256">
                  <c:v>0.31327737279293855</c:v>
                </c:pt>
                <c:pt idx="257">
                  <c:v>0.31230181026925097</c:v>
                </c:pt>
                <c:pt idx="258">
                  <c:v>0.31133305663962713</c:v>
                </c:pt>
                <c:pt idx="259">
                  <c:v>0.31037103826589973</c:v>
                </c:pt>
                <c:pt idx="260">
                  <c:v>0.30941568258656704</c:v>
                </c:pt>
                <c:pt idx="261">
                  <c:v>0.30846691809698473</c:v>
                </c:pt>
                <c:pt idx="262">
                  <c:v>0.30752467432999542</c:v>
                </c:pt>
                <c:pt idx="263">
                  <c:v>0.30658888183698751</c:v>
                </c:pt>
                <c:pt idx="264">
                  <c:v>0.30565947216936779</c:v>
                </c:pt>
                <c:pt idx="265">
                  <c:v>0.30473637786044239</c:v>
                </c:pt>
                <c:pt idx="266">
                  <c:v>0.30381953240769022</c:v>
                </c:pt>
                <c:pt idx="267">
                  <c:v>0.30290887025542418</c:v>
                </c:pt>
                <c:pt idx="268">
                  <c:v>0.30200432677782607</c:v>
                </c:pt>
                <c:pt idx="269">
                  <c:v>0.30110583826234771</c:v>
                </c:pt>
                <c:pt idx="270">
                  <c:v>0.3002133418934696</c:v>
                </c:pt>
                <c:pt idx="271">
                  <c:v>0.29932677573680622</c:v>
                </c:pt>
                <c:pt idx="272">
                  <c:v>0.29844607872355094</c:v>
                </c:pt>
                <c:pt idx="273">
                  <c:v>0.29757119063525167</c:v>
                </c:pt>
                <c:pt idx="274">
                  <c:v>0.29670205208890849</c:v>
                </c:pt>
                <c:pt idx="275">
                  <c:v>0.29583860452238592</c:v>
                </c:pt>
                <c:pt idx="276">
                  <c:v>0.29498079018013196</c:v>
                </c:pt>
                <c:pt idx="277">
                  <c:v>0.29412855209919569</c:v>
                </c:pt>
                <c:pt idx="278">
                  <c:v>0.29328183409553793</c:v>
                </c:pt>
                <c:pt idx="279">
                  <c:v>0.2924405807506249</c:v>
                </c:pt>
                <c:pt idx="280">
                  <c:v>0.29160473739830112</c:v>
                </c:pt>
                <c:pt idx="281">
                  <c:v>0.29077425011193275</c:v>
                </c:pt>
                <c:pt idx="282">
                  <c:v>0.28994906569181533</c:v>
                </c:pt>
                <c:pt idx="283">
                  <c:v>0.28912913165283982</c:v>
                </c:pt>
                <c:pt idx="284">
                  <c:v>0.28831439621241112</c:v>
                </c:pt>
                <c:pt idx="285">
                  <c:v>0.28750480827861141</c:v>
                </c:pt>
                <c:pt idx="286">
                  <c:v>0.28670031743860486</c:v>
                </c:pt>
                <c:pt idx="287">
                  <c:v>0.28590087394727576</c:v>
                </c:pt>
                <c:pt idx="288">
                  <c:v>0.28510642871609648</c:v>
                </c:pt>
                <c:pt idx="289">
                  <c:v>0.28431693330221791</c:v>
                </c:pt>
                <c:pt idx="290">
                  <c:v>0.28353233989777904</c:v>
                </c:pt>
                <c:pt idx="291">
                  <c:v>0.28275260131942886</c:v>
                </c:pt>
                <c:pt idx="292">
                  <c:v>0.28197767099805759</c:v>
                </c:pt>
                <c:pt idx="293">
                  <c:v>0.28120750296872993</c:v>
                </c:pt>
                <c:pt idx="294">
                  <c:v>0.28044205186081778</c:v>
                </c:pt>
                <c:pt idx="295">
                  <c:v>0.2796812728883275</c:v>
                </c:pt>
                <c:pt idx="296">
                  <c:v>0.2789251218404149</c:v>
                </c:pt>
                <c:pt idx="297">
                  <c:v>0.27817355507208802</c:v>
                </c:pt>
                <c:pt idx="298">
                  <c:v>0.277426529495089</c:v>
                </c:pt>
                <c:pt idx="299">
                  <c:v>0.27668400256895337</c:v>
                </c:pt>
                <c:pt idx="300">
                  <c:v>0.2759459322922429</c:v>
                </c:pt>
                <c:pt idx="301">
                  <c:v>0.27521227719394692</c:v>
                </c:pt>
                <c:pt idx="302">
                  <c:v>0.27448299632504836</c:v>
                </c:pt>
                <c:pt idx="303">
                  <c:v>0.27375804925025254</c:v>
                </c:pt>
                <c:pt idx="304">
                  <c:v>0.27303739603987248</c:v>
                </c:pt>
                <c:pt idx="305">
                  <c:v>0.27232099726186959</c:v>
                </c:pt>
                <c:pt idx="306">
                  <c:v>0.27160881397404446</c:v>
                </c:pt>
                <c:pt idx="307">
                  <c:v>0.27090080771637609</c:v>
                </c:pt>
                <c:pt idx="308">
                  <c:v>0.27019694050350468</c:v>
                </c:pt>
                <c:pt idx="309">
                  <c:v>0.2694971748173558</c:v>
                </c:pt>
                <c:pt idx="310">
                  <c:v>0.26880147359990308</c:v>
                </c:pt>
                <c:pt idx="311">
                  <c:v>0.26810980024606484</c:v>
                </c:pt>
                <c:pt idx="312">
                  <c:v>0.26742211859673398</c:v>
                </c:pt>
                <c:pt idx="313">
                  <c:v>0.26673839293193674</c:v>
                </c:pt>
                <c:pt idx="314">
                  <c:v>0.26605858796411669</c:v>
                </c:pt>
                <c:pt idx="315">
                  <c:v>0.26538266883154471</c:v>
                </c:pt>
                <c:pt idx="316">
                  <c:v>0.26471060109184769</c:v>
                </c:pt>
                <c:pt idx="317">
                  <c:v>0.26404235071565724</c:v>
                </c:pt>
                <c:pt idx="318">
                  <c:v>0.26337788408037305</c:v>
                </c:pt>
                <c:pt idx="319">
                  <c:v>0.26271716796404143</c:v>
                </c:pt>
                <c:pt idx="320">
                  <c:v>0.26206016953934219</c:v>
                </c:pt>
                <c:pt idx="321">
                  <c:v>0.26140685636768729</c:v>
                </c:pt>
                <c:pt idx="322">
                  <c:v>0.26075719639342315</c:v>
                </c:pt>
                <c:pt idx="323">
                  <c:v>0.26011115793813855</c:v>
                </c:pt>
                <c:pt idx="324">
                  <c:v>0.25946870969507452</c:v>
                </c:pt>
                <c:pt idx="325">
                  <c:v>0.25882982072363309</c:v>
                </c:pt>
                <c:pt idx="326">
                  <c:v>0.25819446044398447</c:v>
                </c:pt>
                <c:pt idx="327">
                  <c:v>0.25756259863176983</c:v>
                </c:pt>
                <c:pt idx="328">
                  <c:v>0.25693420541289763</c:v>
                </c:pt>
                <c:pt idx="329">
                  <c:v>0.2563092512584319</c:v>
                </c:pt>
                <c:pt idx="330">
                  <c:v>0.25568770697957</c:v>
                </c:pt>
                <c:pt idx="331">
                  <c:v>0.2550695437227089</c:v>
                </c:pt>
                <c:pt idx="332">
                  <c:v>0.25445473296459753</c:v>
                </c:pt>
                <c:pt idx="333">
                  <c:v>0.25384324650757312</c:v>
                </c:pt>
                <c:pt idx="334">
                  <c:v>0.25323505647488126</c:v>
                </c:pt>
                <c:pt idx="335">
                  <c:v>0.2526301353060757</c:v>
                </c:pt>
                <c:pt idx="336">
                  <c:v>0.25202845575249927</c:v>
                </c:pt>
                <c:pt idx="337">
                  <c:v>0.25142999087284063</c:v>
                </c:pt>
                <c:pt idx="338">
                  <c:v>0.250834714028769</c:v>
                </c:pt>
                <c:pt idx="339">
                  <c:v>0.25024259888064276</c:v>
                </c:pt>
                <c:pt idx="340">
                  <c:v>0.249653619383291</c:v>
                </c:pt>
                <c:pt idx="341">
                  <c:v>0.24906774978186785</c:v>
                </c:pt>
                <c:pt idx="342">
                  <c:v>0.24848496460777639</c:v>
                </c:pt>
                <c:pt idx="343">
                  <c:v>0.24790523867466138</c:v>
                </c:pt>
                <c:pt idx="344">
                  <c:v>0.24732854707446991</c:v>
                </c:pt>
                <c:pt idx="345">
                  <c:v>0.24675486517357875</c:v>
                </c:pt>
                <c:pt idx="346">
                  <c:v>0.24618416860898532</c:v>
                </c:pt>
                <c:pt idx="347">
                  <c:v>0.2456164332845639</c:v>
                </c:pt>
                <c:pt idx="348">
                  <c:v>0.24505163536738311</c:v>
                </c:pt>
                <c:pt idx="349">
                  <c:v>0.24448975128408496</c:v>
                </c:pt>
                <c:pt idx="350">
                  <c:v>0.24393075771732425</c:v>
                </c:pt>
                <c:pt idx="351">
                  <c:v>0.24337463160226636</c:v>
                </c:pt>
                <c:pt idx="352">
                  <c:v>0.24282135012314277</c:v>
                </c:pt>
                <c:pt idx="353">
                  <c:v>0.24227089070986374</c:v>
                </c:pt>
                <c:pt idx="354">
                  <c:v>0.24172323103468607</c:v>
                </c:pt>
                <c:pt idx="355">
                  <c:v>0.24117834900893489</c:v>
                </c:pt>
                <c:pt idx="356">
                  <c:v>0.24063622277978008</c:v>
                </c:pt>
                <c:pt idx="357">
                  <c:v>0.24009683072706364</c:v>
                </c:pt>
                <c:pt idx="358">
                  <c:v>0.23956015146017992</c:v>
                </c:pt>
                <c:pt idx="359">
                  <c:v>0.23902616381500491</c:v>
                </c:pt>
                <c:pt idx="360">
                  <c:v>0.23849484685087591</c:v>
                </c:pt>
                <c:pt idx="361">
                  <c:v>0.23796617984761959</c:v>
                </c:pt>
                <c:pt idx="362">
                  <c:v>0.23744014230262739</c:v>
                </c:pt>
                <c:pt idx="363">
                  <c:v>0.23691671392797781</c:v>
                </c:pt>
                <c:pt idx="364">
                  <c:v>0.23639587464760475</c:v>
                </c:pt>
                <c:pt idx="365">
                  <c:v>0.23587760459451054</c:v>
                </c:pt>
                <c:pt idx="366">
                  <c:v>0.23536188410802344</c:v>
                </c:pt>
                <c:pt idx="367">
                  <c:v>0.23484869373109835</c:v>
                </c:pt>
                <c:pt idx="368">
                  <c:v>0.23433801420765976</c:v>
                </c:pt>
                <c:pt idx="369">
                  <c:v>0.23382982647998762</c:v>
                </c:pt>
                <c:pt idx="370">
                  <c:v>0.2333241116861422</c:v>
                </c:pt>
                <c:pt idx="371">
                  <c:v>0.23282085115743165</c:v>
                </c:pt>
                <c:pt idx="372">
                  <c:v>0.23232002641591665</c:v>
                </c:pt>
                <c:pt idx="373">
                  <c:v>0.23182161917195598</c:v>
                </c:pt>
                <c:pt idx="374">
                  <c:v>0.23132561132178867</c:v>
                </c:pt>
                <c:pt idx="375">
                  <c:v>0.23083198494515411</c:v>
                </c:pt>
                <c:pt idx="376">
                  <c:v>0.23034072230294927</c:v>
                </c:pt>
                <c:pt idx="377">
                  <c:v>0.22985180583492101</c:v>
                </c:pt>
                <c:pt idx="378">
                  <c:v>0.22936521815739469</c:v>
                </c:pt>
                <c:pt idx="379">
                  <c:v>0.22888094206103748</c:v>
                </c:pt>
                <c:pt idx="380">
                  <c:v>0.22839896050865482</c:v>
                </c:pt>
                <c:pt idx="381">
                  <c:v>0.22791925663302204</c:v>
                </c:pt>
                <c:pt idx="382">
                  <c:v>0.22744181373474742</c:v>
                </c:pt>
                <c:pt idx="383">
                  <c:v>0.22696661528016843</c:v>
                </c:pt>
                <c:pt idx="384">
                  <c:v>0.22649364489927987</c:v>
                </c:pt>
                <c:pt idx="385">
                  <c:v>0.22602288638369236</c:v>
                </c:pt>
                <c:pt idx="386">
                  <c:v>0.22555432368462267</c:v>
                </c:pt>
                <c:pt idx="387">
                  <c:v>0.22508794091091322</c:v>
                </c:pt>
                <c:pt idx="388">
                  <c:v>0.22462372232708169</c:v>
                </c:pt>
                <c:pt idx="389">
                  <c:v>0.22416165235139959</c:v>
                </c:pt>
                <c:pt idx="390">
                  <c:v>0.22370171555399959</c:v>
                </c:pt>
                <c:pt idx="391">
                  <c:v>0.2232438966550101</c:v>
                </c:pt>
                <c:pt idx="392">
                  <c:v>0.22278818052271926</c:v>
                </c:pt>
                <c:pt idx="393">
                  <c:v>0.22233455217176365</c:v>
                </c:pt>
                <c:pt idx="394">
                  <c:v>0.2218829967613461</c:v>
                </c:pt>
                <c:pt idx="395">
                  <c:v>0.2214334995934773</c:v>
                </c:pt>
                <c:pt idx="396">
                  <c:v>0.22098604611124537</c:v>
                </c:pt>
                <c:pt idx="397">
                  <c:v>0.22054062189710893</c:v>
                </c:pt>
                <c:pt idx="398">
                  <c:v>0.22009721267121668</c:v>
                </c:pt>
                <c:pt idx="399">
                  <c:v>0.2196558042897496</c:v>
                </c:pt>
                <c:pt idx="400">
                  <c:v>0.21921638274328883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4F6-439D-8628-74D001B36590}"/>
            </c:ext>
          </c:extLst>
        </c:ser>
        <c:ser>
          <c:idx val="10"/>
          <c:order val="11"/>
          <c:tx>
            <c:strRef>
              <c:f>'Demand-DesignCapacity (Y)'!$AN$11:$AO$11</c:f>
              <c:strCache>
                <c:ptCount val="1"/>
                <c:pt idx="0">
                  <c:v>TEC 2007 (Z4)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(Y)'!$AN$13:$AN$413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(Y)'!$AO$13:$AO$413</c:f>
              <c:numCache>
                <c:formatCode>General</c:formatCode>
                <c:ptCount val="401"/>
                <c:pt idx="0">
                  <c:v>0.4</c:v>
                </c:pt>
                <c:pt idx="1">
                  <c:v>0.43</c:v>
                </c:pt>
                <c:pt idx="2">
                  <c:v>0.45999999999999996</c:v>
                </c:pt>
                <c:pt idx="3">
                  <c:v>0.49000000000000005</c:v>
                </c:pt>
                <c:pt idx="4">
                  <c:v>0.52</c:v>
                </c:pt>
                <c:pt idx="5">
                  <c:v>0.55000000000000004</c:v>
                </c:pt>
                <c:pt idx="6">
                  <c:v>0.57999999999999996</c:v>
                </c:pt>
                <c:pt idx="7">
                  <c:v>0.61</c:v>
                </c:pt>
                <c:pt idx="8">
                  <c:v>0.64000000000000012</c:v>
                </c:pt>
                <c:pt idx="9">
                  <c:v>0.67</c:v>
                </c:pt>
                <c:pt idx="10">
                  <c:v>0.70000000000000007</c:v>
                </c:pt>
                <c:pt idx="11">
                  <c:v>0.73</c:v>
                </c:pt>
                <c:pt idx="12">
                  <c:v>0.76</c:v>
                </c:pt>
                <c:pt idx="13">
                  <c:v>0.79</c:v>
                </c:pt>
                <c:pt idx="14">
                  <c:v>0.82</c:v>
                </c:pt>
                <c:pt idx="15">
                  <c:v>0.85000000000000009</c:v>
                </c:pt>
                <c:pt idx="16">
                  <c:v>0.88000000000000012</c:v>
                </c:pt>
                <c:pt idx="17">
                  <c:v>0.91</c:v>
                </c:pt>
                <c:pt idx="18">
                  <c:v>0.94000000000000006</c:v>
                </c:pt>
                <c:pt idx="19">
                  <c:v>0.97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0.99119908781683841</c:v>
                </c:pt>
                <c:pt idx="92">
                  <c:v>0.98257055572435403</c:v>
                </c:pt>
                <c:pt idx="93">
                  <c:v>0.97410920815903335</c:v>
                </c:pt>
                <c:pt idx="94">
                  <c:v>0.96581005981640711</c:v>
                </c:pt>
                <c:pt idx="95">
                  <c:v>0.95766832501612209</c:v>
                </c:pt>
                <c:pt idx="96">
                  <c:v>0.94967940771022175</c:v>
                </c:pt>
                <c:pt idx="97">
                  <c:v>0.94183889208949079</c:v>
                </c:pt>
                <c:pt idx="98">
                  <c:v>0.93414253374632628</c:v>
                </c:pt>
                <c:pt idx="99">
                  <c:v>0.92658625135586969</c:v>
                </c:pt>
                <c:pt idx="100">
                  <c:v>0.91916611884012167</c:v>
                </c:pt>
                <c:pt idx="101">
                  <c:v>0.91187835798248862</c:v>
                </c:pt>
                <c:pt idx="102">
                  <c:v>0.90471933146270522</c:v>
                </c:pt>
                <c:pt idx="103">
                  <c:v>0.89768553628434877</c:v>
                </c:pt>
                <c:pt idx="104">
                  <c:v>0.8907735975692529</c:v>
                </c:pt>
                <c:pt idx="105">
                  <c:v>0.8839802626950386</c:v>
                </c:pt>
                <c:pt idx="106">
                  <c:v>0.87730239575372515</c:v>
                </c:pt>
                <c:pt idx="107">
                  <c:v>0.87073697231100144</c:v>
                </c:pt>
                <c:pt idx="108">
                  <c:v>0.8642810744472067</c:v>
                </c:pt>
                <c:pt idx="109">
                  <c:v>0.85793188606243109</c:v>
                </c:pt>
                <c:pt idx="110">
                  <c:v>0.8516866884293921</c:v>
                </c:pt>
                <c:pt idx="111">
                  <c:v>0.84554285597889633</c:v>
                </c:pt>
                <c:pt idx="112">
                  <c:v>0.8394978523037504</c:v>
                </c:pt>
                <c:pt idx="113">
                  <c:v>0.83354922636796425</c:v>
                </c:pt>
                <c:pt idx="114">
                  <c:v>0.82769460890899083</c:v>
                </c:pt>
                <c:pt idx="115">
                  <c:v>0.82193170902157786</c:v>
                </c:pt>
                <c:pt idx="116">
                  <c:v>0.81625831091257572</c:v>
                </c:pt>
                <c:pt idx="117">
                  <c:v>0.81067227081675652</c:v>
                </c:pt>
                <c:pt idx="118">
                  <c:v>0.80517151406435927</c:v>
                </c:pt>
                <c:pt idx="119">
                  <c:v>0.79975403229168196</c:v>
                </c:pt>
                <c:pt idx="120">
                  <c:v>0.79441788078660924</c:v>
                </c:pt>
                <c:pt idx="121">
                  <c:v>0.78916117596148494</c:v>
                </c:pt>
                <c:pt idx="122">
                  <c:v>0.78398209294622678</c:v>
                </c:pt>
                <c:pt idx="123">
                  <c:v>0.7788788632950292</c:v>
                </c:pt>
                <c:pt idx="124">
                  <c:v>0.77384977280042133</c:v>
                </c:pt>
                <c:pt idx="125">
                  <c:v>0.76889315940883352</c:v>
                </c:pt>
                <c:pt idx="126">
                  <c:v>0.76400741123219218</c:v>
                </c:pt>
                <c:pt idx="127">
                  <c:v>0.75919096465039493</c:v>
                </c:pt>
                <c:pt idx="128">
                  <c:v>0.75444230249983646</c:v>
                </c:pt>
                <c:pt idx="129">
                  <c:v>0.74975995234344195</c:v>
                </c:pt>
                <c:pt idx="130">
                  <c:v>0.74514248481794609</c:v>
                </c:pt>
                <c:pt idx="131">
                  <c:v>0.74058851205440057</c:v>
                </c:pt>
                <c:pt idx="132">
                  <c:v>0.73609668616813828</c:v>
                </c:pt>
                <c:pt idx="133">
                  <c:v>0.73166569781463675</c:v>
                </c:pt>
                <c:pt idx="134">
                  <c:v>0.7272942748079374</c:v>
                </c:pt>
                <c:pt idx="135">
                  <c:v>0.72298118079846574</c:v>
                </c:pt>
                <c:pt idx="136">
                  <c:v>0.71872521400728029</c:v>
                </c:pt>
                <c:pt idx="137">
                  <c:v>0.71452520601394731</c:v>
                </c:pt>
                <c:pt idx="138">
                  <c:v>0.71038002059539818</c:v>
                </c:pt>
                <c:pt idx="139">
                  <c:v>0.70628855261327106</c:v>
                </c:pt>
                <c:pt idx="140">
                  <c:v>0.70224972694738264</c:v>
                </c:pt>
                <c:pt idx="141">
                  <c:v>0.69826249747310287</c:v>
                </c:pt>
                <c:pt idx="142">
                  <c:v>0.69432584608052661</c:v>
                </c:pt>
                <c:pt idx="143">
                  <c:v>0.69043878173345874</c:v>
                </c:pt>
                <c:pt idx="144">
                  <c:v>0.68660033956632371</c:v>
                </c:pt>
                <c:pt idx="145">
                  <c:v>0.68280958001722714</c:v>
                </c:pt>
                <c:pt idx="146">
                  <c:v>0.67906558799547989</c:v>
                </c:pt>
                <c:pt idx="147">
                  <c:v>0.67536747208198955</c:v>
                </c:pt>
                <c:pt idx="148">
                  <c:v>0.67171436376101201</c:v>
                </c:pt>
                <c:pt idx="149">
                  <c:v>0.66810541668182533</c:v>
                </c:pt>
                <c:pt idx="150">
                  <c:v>0.66453980594897388</c:v>
                </c:pt>
                <c:pt idx="151">
                  <c:v>0.66101672743979112</c:v>
                </c:pt>
                <c:pt idx="152">
                  <c:v>0.65753539714798159</c:v>
                </c:pt>
                <c:pt idx="153">
                  <c:v>0.65409505055210515</c:v>
                </c:pt>
                <c:pt idx="154">
                  <c:v>0.65069494200785827</c:v>
                </c:pt>
                <c:pt idx="155">
                  <c:v>0.64733434416311286</c:v>
                </c:pt>
                <c:pt idx="156">
                  <c:v>0.64401254739471581</c:v>
                </c:pt>
                <c:pt idx="157">
                  <c:v>0.64072885926611045</c:v>
                </c:pt>
                <c:pt idx="158">
                  <c:v>0.637482604004878</c:v>
                </c:pt>
                <c:pt idx="159">
                  <c:v>0.63427312199935104</c:v>
                </c:pt>
                <c:pt idx="160">
                  <c:v>0.63109976931348732</c:v>
                </c:pt>
                <c:pt idx="161">
                  <c:v>0.62796191721922689</c:v>
                </c:pt>
                <c:pt idx="162">
                  <c:v>0.62485895174560824</c:v>
                </c:pt>
                <c:pt idx="163">
                  <c:v>0.62179027324393266</c:v>
                </c:pt>
                <c:pt idx="164">
                  <c:v>0.61875529596832024</c:v>
                </c:pt>
                <c:pt idx="165">
                  <c:v>0.61575344767101692</c:v>
                </c:pt>
                <c:pt idx="166">
                  <c:v>0.61278416921185053</c:v>
                </c:pt>
                <c:pt idx="167">
                  <c:v>0.60984691418125925</c:v>
                </c:pt>
                <c:pt idx="168">
                  <c:v>0.6069411485363414</c:v>
                </c:pt>
                <c:pt idx="169">
                  <c:v>0.60406635024940492</c:v>
                </c:pt>
                <c:pt idx="170">
                  <c:v>0.60122200896851163</c:v>
                </c:pt>
                <c:pt idx="171">
                  <c:v>0.59840762568954631</c:v>
                </c:pt>
                <c:pt idx="172">
                  <c:v>0.59562271243934628</c:v>
                </c:pt>
                <c:pt idx="173">
                  <c:v>0.59286679196946257</c:v>
                </c:pt>
                <c:pt idx="174">
                  <c:v>0.59013939746013511</c:v>
                </c:pt>
                <c:pt idx="175">
                  <c:v>0.58744007223408401</c:v>
                </c:pt>
                <c:pt idx="176">
                  <c:v>0.5847683694797382</c:v>
                </c:pt>
                <c:pt idx="177">
                  <c:v>0.58212385198353889</c:v>
                </c:pt>
                <c:pt idx="178">
                  <c:v>0.57950609187097035</c:v>
                </c:pt>
                <c:pt idx="179">
                  <c:v>0.57691467035598676</c:v>
                </c:pt>
                <c:pt idx="180">
                  <c:v>0.57434917749851755</c:v>
                </c:pt>
                <c:pt idx="181">
                  <c:v>0.57180921196974754</c:v>
                </c:pt>
                <c:pt idx="182">
                  <c:v>0.56929438082488193</c:v>
                </c:pt>
                <c:pt idx="183">
                  <c:v>0.56680429928311549</c:v>
                </c:pt>
                <c:pt idx="184">
                  <c:v>0.56433859051454405</c:v>
                </c:pt>
                <c:pt idx="185">
                  <c:v>0.56189688543375693</c:v>
                </c:pt>
                <c:pt idx="186">
                  <c:v>0.55947882249987291</c:v>
                </c:pt>
                <c:pt idx="187">
                  <c:v>0.55708404752277818</c:v>
                </c:pt>
                <c:pt idx="188">
                  <c:v>0.55471221347534727</c:v>
                </c:pt>
                <c:pt idx="189">
                  <c:v>0.55236298031142927</c:v>
                </c:pt>
                <c:pt idx="190">
                  <c:v>0.55003601478939257</c:v>
                </c:pt>
                <c:pt idx="191">
                  <c:v>0.54773099030103189</c:v>
                </c:pt>
                <c:pt idx="192">
                  <c:v>0.54544758670564508</c:v>
                </c:pt>
                <c:pt idx="193">
                  <c:v>0.54318549016909989</c:v>
                </c:pt>
                <c:pt idx="194">
                  <c:v>0.54094439300771402</c:v>
                </c:pt>
                <c:pt idx="195">
                  <c:v>0.53872399353678146</c:v>
                </c:pt>
                <c:pt idx="196">
                  <c:v>0.53652399592358357</c:v>
                </c:pt>
                <c:pt idx="197">
                  <c:v>0.53434411004472959</c:v>
                </c:pt>
                <c:pt idx="198">
                  <c:v>0.53218405134767832</c:v>
                </c:pt>
                <c:pt idx="199">
                  <c:v>0.53004354071629844</c:v>
                </c:pt>
                <c:pt idx="200">
                  <c:v>0.52792230434032839</c:v>
                </c:pt>
                <c:pt idx="201">
                  <c:v>0.52582007358860661</c:v>
                </c:pt>
                <c:pt idx="202">
                  <c:v>0.52373658488594099</c:v>
                </c:pt>
                <c:pt idx="203">
                  <c:v>0.52167157959350208</c:v>
                </c:pt>
                <c:pt idx="204">
                  <c:v>0.51962480389261334</c:v>
                </c:pt>
                <c:pt idx="205">
                  <c:v>0.51759600867183619</c:v>
                </c:pt>
                <c:pt idx="206">
                  <c:v>0.51558494941723121</c:v>
                </c:pt>
                <c:pt idx="207">
                  <c:v>0.51359138610569932</c:v>
                </c:pt>
                <c:pt idx="208">
                  <c:v>0.51161508310129578</c:v>
                </c:pt>
                <c:pt idx="209">
                  <c:v>0.50965580905442487</c:v>
                </c:pt>
                <c:pt idx="210">
                  <c:v>0.5077133368038188</c:v>
                </c:pt>
                <c:pt idx="211">
                  <c:v>0.50578744328121317</c:v>
                </c:pt>
                <c:pt idx="212">
                  <c:v>0.50387790941863109</c:v>
                </c:pt>
                <c:pt idx="213">
                  <c:v>0.50198452005819305</c:v>
                </c:pt>
                <c:pt idx="214">
                  <c:v>0.50010706386437309</c:v>
                </c:pt>
                <c:pt idx="215">
                  <c:v>0.49824533323862297</c:v>
                </c:pt>
                <c:pt idx="216">
                  <c:v>0.49639912423628813</c:v>
                </c:pt>
                <c:pt idx="217">
                  <c:v>0.49456823648574866</c:v>
                </c:pt>
                <c:pt idx="218">
                  <c:v>0.49275247310970904</c:v>
                </c:pt>
                <c:pt idx="219">
                  <c:v>0.49095164064857644</c:v>
                </c:pt>
                <c:pt idx="220">
                  <c:v>0.48916554898585746</c:v>
                </c:pt>
                <c:pt idx="221">
                  <c:v>0.48739401127551568</c:v>
                </c:pt>
                <c:pt idx="222">
                  <c:v>0.48563684387122646</c:v>
                </c:pt>
                <c:pt idx="223">
                  <c:v>0.48389386625747383</c:v>
                </c:pt>
                <c:pt idx="224">
                  <c:v>0.48216490098243092</c:v>
                </c:pt>
                <c:pt idx="225">
                  <c:v>0.48044977359257257</c:v>
                </c:pt>
                <c:pt idx="226">
                  <c:v>0.47874831256896588</c:v>
                </c:pt>
                <c:pt idx="227">
                  <c:v>0.47706034926519003</c:v>
                </c:pt>
                <c:pt idx="228">
                  <c:v>0.47538571784683592</c:v>
                </c:pt>
                <c:pt idx="229">
                  <c:v>0.47372425523253781</c:v>
                </c:pt>
                <c:pt idx="230">
                  <c:v>0.47207580103649405</c:v>
                </c:pt>
                <c:pt idx="231">
                  <c:v>0.4704401975124306</c:v>
                </c:pt>
                <c:pt idx="232">
                  <c:v>0.468817289498967</c:v>
                </c:pt>
                <c:pt idx="233">
                  <c:v>0.46720692436634165</c:v>
                </c:pt>
                <c:pt idx="234">
                  <c:v>0.46560895196445956</c:v>
                </c:pt>
                <c:pt idx="235">
                  <c:v>0.46402322457222156</c:v>
                </c:pt>
                <c:pt idx="236">
                  <c:v>0.46244959684810083</c:v>
                </c:pt>
                <c:pt idx="237">
                  <c:v>0.46088792578192728</c:v>
                </c:pt>
                <c:pt idx="238">
                  <c:v>0.45933807064785043</c:v>
                </c:pt>
                <c:pt idx="239">
                  <c:v>0.45779989295844081</c:v>
                </c:pt>
                <c:pt idx="240">
                  <c:v>0.45627325641990429</c:v>
                </c:pt>
                <c:pt idx="241">
                  <c:v>0.45475802688837252</c:v>
                </c:pt>
                <c:pt idx="242">
                  <c:v>0.45325407232724174</c:v>
                </c:pt>
                <c:pt idx="243">
                  <c:v>0.45176126276553136</c:v>
                </c:pt>
                <c:pt idx="244">
                  <c:v>0.45027947025723158</c:v>
                </c:pt>
                <c:pt idx="245">
                  <c:v>0.44880856884161446</c:v>
                </c:pt>
                <c:pt idx="246">
                  <c:v>0.44734843450448036</c:v>
                </c:pt>
                <c:pt idx="247">
                  <c:v>0.44589894514031586</c:v>
                </c:pt>
                <c:pt idx="248">
                  <c:v>0.44445998051533664</c:v>
                </c:pt>
                <c:pt idx="249">
                  <c:v>0.44303142223139053</c:v>
                </c:pt>
                <c:pt idx="250">
                  <c:v>0.44161315369069992</c:v>
                </c:pt>
                <c:pt idx="251">
                  <c:v>0.44020506006141868</c:v>
                </c:pt>
                <c:pt idx="252">
                  <c:v>0.43880702824398121</c:v>
                </c:pt>
                <c:pt idx="253">
                  <c:v>0.43741894683822435</c:v>
                </c:pt>
                <c:pt idx="254">
                  <c:v>0.43604070611126045</c:v>
                </c:pt>
                <c:pt idx="255">
                  <c:v>0.43467219796608036</c:v>
                </c:pt>
                <c:pt idx="256">
                  <c:v>0.43331331591086875</c:v>
                </c:pt>
                <c:pt idx="257">
                  <c:v>0.4319639550290128</c:v>
                </c:pt>
                <c:pt idx="258">
                  <c:v>0.43062401194978356</c:v>
                </c:pt>
                <c:pt idx="259">
                  <c:v>0.42929338481967633</c:v>
                </c:pt>
                <c:pt idx="260">
                  <c:v>0.42797197327438874</c:v>
                </c:pt>
                <c:pt idx="261">
                  <c:v>0.42665967841142366</c:v>
                </c:pt>
                <c:pt idx="262">
                  <c:v>0.42535640276329589</c:v>
                </c:pt>
                <c:pt idx="263">
                  <c:v>0.4240620502713342</c:v>
                </c:pt>
                <c:pt idx="264">
                  <c:v>0.42277652626005469</c:v>
                </c:pt>
                <c:pt idx="265">
                  <c:v>0.42149973741209873</c:v>
                </c:pt>
                <c:pt idx="266">
                  <c:v>0.42023159174371544</c:v>
                </c:pt>
                <c:pt idx="267">
                  <c:v>0.41897199858077833</c:v>
                </c:pt>
                <c:pt idx="268">
                  <c:v>0.41772086853531959</c:v>
                </c:pt>
                <c:pt idx="269">
                  <c:v>0.41647811348257258</c:v>
                </c:pt>
                <c:pt idx="270">
                  <c:v>0.41524364653850576</c:v>
                </c:pt>
                <c:pt idx="271">
                  <c:v>0.41401738203783883</c:v>
                </c:pt>
                <c:pt idx="272">
                  <c:v>0.41279923551252734</c:v>
                </c:pt>
                <c:pt idx="273">
                  <c:v>0.41158912367070449</c:v>
                </c:pt>
                <c:pt idx="274">
                  <c:v>0.41038696437606942</c:v>
                </c:pt>
                <c:pt idx="275">
                  <c:v>0.40919267662770925</c:v>
                </c:pt>
                <c:pt idx="276">
                  <c:v>0.40800618054034693</c:v>
                </c:pt>
                <c:pt idx="277">
                  <c:v>0.40682739732500095</c:v>
                </c:pt>
                <c:pt idx="278">
                  <c:v>0.40565624927005062</c:v>
                </c:pt>
                <c:pt idx="279">
                  <c:v>0.40449265972269344</c:v>
                </c:pt>
                <c:pt idx="280">
                  <c:v>0.40333655307078775</c:v>
                </c:pt>
                <c:pt idx="281">
                  <c:v>0.40218785472506985</c:v>
                </c:pt>
                <c:pt idx="282">
                  <c:v>0.40104649110173729</c:v>
                </c:pt>
                <c:pt idx="283">
                  <c:v>0.3999123896053885</c:v>
                </c:pt>
                <c:pt idx="284">
                  <c:v>0.39878547861231267</c:v>
                </c:pt>
                <c:pt idx="285">
                  <c:v>0.39766568745411734</c:v>
                </c:pt>
                <c:pt idx="286">
                  <c:v>0.39655294640169036</c:v>
                </c:pt>
                <c:pt idx="287">
                  <c:v>0.39544718664948475</c:v>
                </c:pt>
                <c:pt idx="288">
                  <c:v>0.39434834030012084</c:v>
                </c:pt>
                <c:pt idx="289">
                  <c:v>0.39325634034929685</c:v>
                </c:pt>
                <c:pt idx="290">
                  <c:v>0.39217112067100263</c:v>
                </c:pt>
                <c:pt idx="291">
                  <c:v>0.39109261600302636</c:v>
                </c:pt>
                <c:pt idx="292">
                  <c:v>0.39002076193275093</c:v>
                </c:pt>
                <c:pt idx="293">
                  <c:v>0.38895549488323095</c:v>
                </c:pt>
                <c:pt idx="294">
                  <c:v>0.38789675209954361</c:v>
                </c:pt>
                <c:pt idx="295">
                  <c:v>0.38684447163541019</c:v>
                </c:pt>
                <c:pt idx="296">
                  <c:v>0.38579859234007724</c:v>
                </c:pt>
                <c:pt idx="297">
                  <c:v>0.38475905384545578</c:v>
                </c:pt>
                <c:pt idx="298">
                  <c:v>0.38372579655351075</c:v>
                </c:pt>
                <c:pt idx="299">
                  <c:v>0.38269876162389393</c:v>
                </c:pt>
                <c:pt idx="300">
                  <c:v>0.38167789096181753</c:v>
                </c:pt>
                <c:pt idx="301">
                  <c:v>0.38066312720616113</c:v>
                </c:pt>
                <c:pt idx="302">
                  <c:v>0.37965441371780573</c:v>
                </c:pt>
                <c:pt idx="303">
                  <c:v>0.37865169456819353</c:v>
                </c:pt>
                <c:pt idx="304">
                  <c:v>0.37765491452810429</c:v>
                </c:pt>
                <c:pt idx="305">
                  <c:v>0.37666401905664576</c:v>
                </c:pt>
                <c:pt idx="306">
                  <c:v>0.37567895429045284</c:v>
                </c:pt>
                <c:pt idx="307">
                  <c:v>0.37469966703309104</c:v>
                </c:pt>
                <c:pt idx="308">
                  <c:v>0.37372610474465895</c:v>
                </c:pt>
                <c:pt idx="309">
                  <c:v>0.37275821553158717</c:v>
                </c:pt>
                <c:pt idx="310">
                  <c:v>0.37179594813662614</c:v>
                </c:pt>
                <c:pt idx="311">
                  <c:v>0.37083925192902306</c:v>
                </c:pt>
                <c:pt idx="312">
                  <c:v>0.36988807689488001</c:v>
                </c:pt>
                <c:pt idx="313">
                  <c:v>0.36894237362769094</c:v>
                </c:pt>
                <c:pt idx="314">
                  <c:v>0.36800209331905381</c:v>
                </c:pt>
                <c:pt idx="315">
                  <c:v>0.36706718774955416</c:v>
                </c:pt>
                <c:pt idx="316">
                  <c:v>0.36613760927981476</c:v>
                </c:pt>
                <c:pt idx="317">
                  <c:v>0.36521331084171083</c:v>
                </c:pt>
                <c:pt idx="318">
                  <c:v>0.36429424592974419</c:v>
                </c:pt>
                <c:pt idx="319">
                  <c:v>0.36338036859257472</c:v>
                </c:pt>
                <c:pt idx="320">
                  <c:v>0.36247163342470556</c:v>
                </c:pt>
                <c:pt idx="321">
                  <c:v>0.3615679955583182</c:v>
                </c:pt>
                <c:pt idx="322">
                  <c:v>0.3606694106552551</c:v>
                </c:pt>
                <c:pt idx="323">
                  <c:v>0.35977583489914622</c:v>
                </c:pt>
                <c:pt idx="324">
                  <c:v>0.358887224987676</c:v>
                </c:pt>
                <c:pt idx="325">
                  <c:v>0.35800353812498908</c:v>
                </c:pt>
                <c:pt idx="326">
                  <c:v>0.35712473201423123</c:v>
                </c:pt>
                <c:pt idx="327">
                  <c:v>0.35625076485022178</c:v>
                </c:pt>
                <c:pt idx="328">
                  <c:v>0.35538159531225644</c:v>
                </c:pt>
                <c:pt idx="329">
                  <c:v>0.35451718255703707</c:v>
                </c:pt>
                <c:pt idx="330">
                  <c:v>0.35365748621172499</c:v>
                </c:pt>
                <c:pt idx="331">
                  <c:v>0.3528024663671166</c:v>
                </c:pt>
                <c:pt idx="332">
                  <c:v>0.35195208357093871</c:v>
                </c:pt>
                <c:pt idx="333">
                  <c:v>0.35110629882125954</c:v>
                </c:pt>
                <c:pt idx="334">
                  <c:v>0.35026507356001524</c:v>
                </c:pt>
                <c:pt idx="335">
                  <c:v>0.3494283696666477</c:v>
                </c:pt>
                <c:pt idx="336">
                  <c:v>0.3485961494518533</c:v>
                </c:pt>
                <c:pt idx="337">
                  <c:v>0.34776837565143759</c:v>
                </c:pt>
                <c:pt idx="338">
                  <c:v>0.34694501142027701</c:v>
                </c:pt>
                <c:pt idx="339">
                  <c:v>0.34612602032638384</c:v>
                </c:pt>
                <c:pt idx="340">
                  <c:v>0.34531136634507092</c:v>
                </c:pt>
                <c:pt idx="341">
                  <c:v>0.34450101385321769</c:v>
                </c:pt>
                <c:pt idx="342">
                  <c:v>0.34369492762363163</c:v>
                </c:pt>
                <c:pt idx="343">
                  <c:v>0.34289307281950693</c:v>
                </c:pt>
                <c:pt idx="344">
                  <c:v>0.34209541498897456</c:v>
                </c:pt>
                <c:pt idx="345">
                  <c:v>0.34130192005974602</c:v>
                </c:pt>
                <c:pt idx="346">
                  <c:v>0.34051255433384553</c:v>
                </c:pt>
                <c:pt idx="347">
                  <c:v>0.33972728448243061</c:v>
                </c:pt>
                <c:pt idx="348">
                  <c:v>0.33894607754069939</c:v>
                </c:pt>
                <c:pt idx="349">
                  <c:v>0.33816890090288204</c:v>
                </c:pt>
                <c:pt idx="350">
                  <c:v>0.3373957223173159</c:v>
                </c:pt>
                <c:pt idx="351">
                  <c:v>0.33662650988160103</c:v>
                </c:pt>
                <c:pt idx="352">
                  <c:v>0.33586123203783685</c:v>
                </c:pt>
                <c:pt idx="353">
                  <c:v>0.33509985756793559</c:v>
                </c:pt>
                <c:pt idx="354">
                  <c:v>0.33434235558901426</c:v>
                </c:pt>
                <c:pt idx="355">
                  <c:v>0.33358869554886028</c:v>
                </c:pt>
                <c:pt idx="356">
                  <c:v>0.33283884722147222</c:v>
                </c:pt>
                <c:pt idx="357">
                  <c:v>0.3320927807026719</c:v>
                </c:pt>
                <c:pt idx="358">
                  <c:v>0.33135046640578936</c:v>
                </c:pt>
                <c:pt idx="359">
                  <c:v>0.33061187505741518</c:v>
                </c:pt>
                <c:pt idx="360">
                  <c:v>0.32987697769322361</c:v>
                </c:pt>
                <c:pt idx="361">
                  <c:v>0.32914574565386068</c:v>
                </c:pt>
                <c:pt idx="362">
                  <c:v>0.32841815058089996</c:v>
                </c:pt>
                <c:pt idx="363">
                  <c:v>0.32769416441286237</c:v>
                </c:pt>
                <c:pt idx="364">
                  <c:v>0.32697375938129869</c:v>
                </c:pt>
                <c:pt idx="365">
                  <c:v>0.32625690800693535</c:v>
                </c:pt>
                <c:pt idx="366">
                  <c:v>0.325543583095881</c:v>
                </c:pt>
                <c:pt idx="367">
                  <c:v>0.32483375773589257</c:v>
                </c:pt>
                <c:pt idx="368">
                  <c:v>0.32412740529270101</c:v>
                </c:pt>
                <c:pt idx="369">
                  <c:v>0.32342449940639428</c:v>
                </c:pt>
                <c:pt idx="370">
                  <c:v>0.32272501398785702</c:v>
                </c:pt>
                <c:pt idx="371">
                  <c:v>0.32202892321526622</c:v>
                </c:pt>
                <c:pt idx="372">
                  <c:v>0.32133620153064113</c:v>
                </c:pt>
                <c:pt idx="373">
                  <c:v>0.32064682363644725</c:v>
                </c:pt>
                <c:pt idx="374">
                  <c:v>0.31996076449225269</c:v>
                </c:pt>
                <c:pt idx="375">
                  <c:v>0.31927799931143669</c:v>
                </c:pt>
                <c:pt idx="376">
                  <c:v>0.31859850355794778</c:v>
                </c:pt>
                <c:pt idx="377">
                  <c:v>0.31792225294311388</c:v>
                </c:pt>
                <c:pt idx="378">
                  <c:v>0.31724922342249917</c:v>
                </c:pt>
                <c:pt idx="379">
                  <c:v>0.31657939119281037</c:v>
                </c:pt>
                <c:pt idx="380">
                  <c:v>0.31591273268885001</c:v>
                </c:pt>
                <c:pt idx="381">
                  <c:v>0.31524922458051585</c:v>
                </c:pt>
                <c:pt idx="382">
                  <c:v>0.31458884376984608</c:v>
                </c:pt>
                <c:pt idx="383">
                  <c:v>0.3139315673881094</c:v>
                </c:pt>
                <c:pt idx="384">
                  <c:v>0.31327737279293855</c:v>
                </c:pt>
                <c:pt idx="385">
                  <c:v>0.31262623756550756</c:v>
                </c:pt>
                <c:pt idx="386">
                  <c:v>0.31197813950775155</c:v>
                </c:pt>
                <c:pt idx="387">
                  <c:v>0.31133305663962713</c:v>
                </c:pt>
                <c:pt idx="388">
                  <c:v>0.31069096719641531</c:v>
                </c:pt>
                <c:pt idx="389">
                  <c:v>0.31005184962606341</c:v>
                </c:pt>
                <c:pt idx="390">
                  <c:v>0.30941568258656704</c:v>
                </c:pt>
                <c:pt idx="391">
                  <c:v>0.30878244494339113</c:v>
                </c:pt>
                <c:pt idx="392">
                  <c:v>0.30815211576692819</c:v>
                </c:pt>
                <c:pt idx="393">
                  <c:v>0.30752467432999542</c:v>
                </c:pt>
                <c:pt idx="394">
                  <c:v>0.30690010010536772</c:v>
                </c:pt>
                <c:pt idx="395">
                  <c:v>0.30627837276334713</c:v>
                </c:pt>
                <c:pt idx="396">
                  <c:v>0.30565947216936795</c:v>
                </c:pt>
                <c:pt idx="397">
                  <c:v>0.30504337838163686</c:v>
                </c:pt>
                <c:pt idx="398">
                  <c:v>0.30443007164880798</c:v>
                </c:pt>
                <c:pt idx="399">
                  <c:v>0.30381953240769022</c:v>
                </c:pt>
                <c:pt idx="400">
                  <c:v>0.30321174128098966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4F6-439D-8628-74D001B36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/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28832029225186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3-42EC-942C-26242F6FBF94}"/>
            </c:ext>
          </c:extLst>
        </c:ser>
        <c:ser>
          <c:idx val="4"/>
          <c:order val="5"/>
          <c:tx>
            <c:strRef>
              <c:f>'Demand-DesignCapacity (X)'!$AR$11:$AS$11</c:f>
              <c:strCache>
                <c:ptCount val="1"/>
                <c:pt idx="0">
                  <c:v>TEC 1975 - Brittle - No Soft Storey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(X)'!$AR$13:$AR$413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(X)'!$AS$13:$AS$413</c:f>
              <c:numCache>
                <c:formatCode>General</c:formatCode>
                <c:ptCount val="401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0.48</c:v>
                </c:pt>
                <c:pt idx="4">
                  <c:v>0.48</c:v>
                </c:pt>
                <c:pt idx="5">
                  <c:v>0.48</c:v>
                </c:pt>
                <c:pt idx="6">
                  <c:v>0.48</c:v>
                </c:pt>
                <c:pt idx="7">
                  <c:v>0.48</c:v>
                </c:pt>
                <c:pt idx="8">
                  <c:v>0.48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  <c:pt idx="25">
                  <c:v>0.48</c:v>
                </c:pt>
                <c:pt idx="26">
                  <c:v>0.48</c:v>
                </c:pt>
                <c:pt idx="27">
                  <c:v>0.48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  <c:pt idx="36">
                  <c:v>0.48</c:v>
                </c:pt>
                <c:pt idx="37">
                  <c:v>0.48</c:v>
                </c:pt>
                <c:pt idx="38">
                  <c:v>0.48</c:v>
                </c:pt>
                <c:pt idx="39">
                  <c:v>0.48</c:v>
                </c:pt>
                <c:pt idx="40">
                  <c:v>0.48</c:v>
                </c:pt>
                <c:pt idx="41">
                  <c:v>0.48</c:v>
                </c:pt>
                <c:pt idx="42">
                  <c:v>0.48</c:v>
                </c:pt>
                <c:pt idx="43">
                  <c:v>0.48</c:v>
                </c:pt>
                <c:pt idx="44">
                  <c:v>0.48</c:v>
                </c:pt>
                <c:pt idx="45">
                  <c:v>0.48</c:v>
                </c:pt>
                <c:pt idx="46">
                  <c:v>0.48</c:v>
                </c:pt>
                <c:pt idx="47">
                  <c:v>0.48</c:v>
                </c:pt>
                <c:pt idx="48">
                  <c:v>0.48</c:v>
                </c:pt>
                <c:pt idx="49">
                  <c:v>0.48</c:v>
                </c:pt>
                <c:pt idx="50">
                  <c:v>0.48</c:v>
                </c:pt>
                <c:pt idx="51">
                  <c:v>0.48</c:v>
                </c:pt>
                <c:pt idx="52">
                  <c:v>0.48</c:v>
                </c:pt>
                <c:pt idx="53">
                  <c:v>0.48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0.47524752475247511</c:v>
                </c:pt>
                <c:pt idx="64">
                  <c:v>0.47058823529411759</c:v>
                </c:pt>
                <c:pt idx="65">
                  <c:v>0.46601941747572806</c:v>
                </c:pt>
                <c:pt idx="66">
                  <c:v>0.46153846153846145</c:v>
                </c:pt>
                <c:pt idx="67">
                  <c:v>0.45714285714285702</c:v>
                </c:pt>
                <c:pt idx="68">
                  <c:v>0.45283018867924524</c:v>
                </c:pt>
                <c:pt idx="69">
                  <c:v>0.44859813084112149</c:v>
                </c:pt>
                <c:pt idx="70">
                  <c:v>0.44444444444444436</c:v>
                </c:pt>
                <c:pt idx="71">
                  <c:v>0.44036697247706419</c:v>
                </c:pt>
                <c:pt idx="72">
                  <c:v>0.43636363636363634</c:v>
                </c:pt>
                <c:pt idx="73">
                  <c:v>0.43243243243243235</c:v>
                </c:pt>
                <c:pt idx="74">
                  <c:v>0.42857142857142855</c:v>
                </c:pt>
                <c:pt idx="75">
                  <c:v>0.42477876106194684</c:v>
                </c:pt>
                <c:pt idx="76">
                  <c:v>0.42105263157894735</c:v>
                </c:pt>
                <c:pt idx="77">
                  <c:v>0.41739130434782601</c:v>
                </c:pt>
                <c:pt idx="78">
                  <c:v>0.4137931034482758</c:v>
                </c:pt>
                <c:pt idx="79">
                  <c:v>0.41025641025641019</c:v>
                </c:pt>
                <c:pt idx="80">
                  <c:v>0.40677966101694907</c:v>
                </c:pt>
                <c:pt idx="81">
                  <c:v>0.40336134453781508</c:v>
                </c:pt>
                <c:pt idx="82">
                  <c:v>0.39999999999999997</c:v>
                </c:pt>
                <c:pt idx="83">
                  <c:v>0.39669421487603307</c:v>
                </c:pt>
                <c:pt idx="84">
                  <c:v>0.39344262295081961</c:v>
                </c:pt>
                <c:pt idx="85">
                  <c:v>0.39024390243902435</c:v>
                </c:pt>
                <c:pt idx="86">
                  <c:v>0.38709677419354832</c:v>
                </c:pt>
                <c:pt idx="87">
                  <c:v>0.38400000000000001</c:v>
                </c:pt>
                <c:pt idx="88">
                  <c:v>0.38095238095238088</c:v>
                </c:pt>
                <c:pt idx="89">
                  <c:v>0.37795275590551175</c:v>
                </c:pt>
                <c:pt idx="90">
                  <c:v>0.37499999999999994</c:v>
                </c:pt>
                <c:pt idx="91">
                  <c:v>0.37209302325581389</c:v>
                </c:pt>
                <c:pt idx="92">
                  <c:v>0.36923076923076914</c:v>
                </c:pt>
                <c:pt idx="93">
                  <c:v>0.36641221374045796</c:v>
                </c:pt>
                <c:pt idx="94">
                  <c:v>0.36363636363636365</c:v>
                </c:pt>
                <c:pt idx="95">
                  <c:v>0.36090225563909772</c:v>
                </c:pt>
                <c:pt idx="96">
                  <c:v>0.35820895522388058</c:v>
                </c:pt>
                <c:pt idx="97">
                  <c:v>0.35555555555555551</c:v>
                </c:pt>
                <c:pt idx="98">
                  <c:v>0.3529411764705882</c:v>
                </c:pt>
                <c:pt idx="99">
                  <c:v>0.3503649635036496</c:v>
                </c:pt>
                <c:pt idx="100">
                  <c:v>0.34782608695652167</c:v>
                </c:pt>
                <c:pt idx="101">
                  <c:v>0.34532374100719421</c:v>
                </c:pt>
                <c:pt idx="102">
                  <c:v>0.3428571428571428</c:v>
                </c:pt>
                <c:pt idx="103">
                  <c:v>0.34042553191489355</c:v>
                </c:pt>
                <c:pt idx="104">
                  <c:v>0.33802816901408445</c:v>
                </c:pt>
                <c:pt idx="105">
                  <c:v>0.33566433566433562</c:v>
                </c:pt>
                <c:pt idx="106">
                  <c:v>0.33333333333333326</c:v>
                </c:pt>
                <c:pt idx="107">
                  <c:v>0.33103448275862063</c:v>
                </c:pt>
                <c:pt idx="108">
                  <c:v>0.32876712328767121</c:v>
                </c:pt>
                <c:pt idx="109">
                  <c:v>0.32653061224489788</c:v>
                </c:pt>
                <c:pt idx="110">
                  <c:v>0.32432432432432423</c:v>
                </c:pt>
                <c:pt idx="111">
                  <c:v>0.32214765100671133</c:v>
                </c:pt>
                <c:pt idx="112">
                  <c:v>0.3199999999999999</c:v>
                </c:pt>
                <c:pt idx="113">
                  <c:v>0.31788079470198677</c:v>
                </c:pt>
                <c:pt idx="114">
                  <c:v>0.31578947368421056</c:v>
                </c:pt>
                <c:pt idx="115">
                  <c:v>0.31372549019607843</c:v>
                </c:pt>
                <c:pt idx="116">
                  <c:v>0.31168831168831168</c:v>
                </c:pt>
                <c:pt idx="117">
                  <c:v>0.30967741935483867</c:v>
                </c:pt>
                <c:pt idx="118">
                  <c:v>0.30769230769230765</c:v>
                </c:pt>
                <c:pt idx="119">
                  <c:v>0.30573248407643311</c:v>
                </c:pt>
                <c:pt idx="120">
                  <c:v>0.30379746835443033</c:v>
                </c:pt>
                <c:pt idx="121">
                  <c:v>0.30188679245283023</c:v>
                </c:pt>
                <c:pt idx="122">
                  <c:v>0.3</c:v>
                </c:pt>
                <c:pt idx="123">
                  <c:v>0.29813664596273282</c:v>
                </c:pt>
                <c:pt idx="124">
                  <c:v>0.29629629629629628</c:v>
                </c:pt>
                <c:pt idx="125">
                  <c:v>0.29447852760736198</c:v>
                </c:pt>
                <c:pt idx="126">
                  <c:v>0.29268292682926828</c:v>
                </c:pt>
                <c:pt idx="127">
                  <c:v>0.29090909090909084</c:v>
                </c:pt>
                <c:pt idx="128">
                  <c:v>0.28915662650602408</c:v>
                </c:pt>
                <c:pt idx="129">
                  <c:v>0.28742514970059879</c:v>
                </c:pt>
                <c:pt idx="130">
                  <c:v>0.2857142857142857</c:v>
                </c:pt>
                <c:pt idx="131">
                  <c:v>0.28402366863905321</c:v>
                </c:pt>
                <c:pt idx="132">
                  <c:v>0.28235294117647053</c:v>
                </c:pt>
                <c:pt idx="133">
                  <c:v>0.2807017543859649</c:v>
                </c:pt>
                <c:pt idx="134">
                  <c:v>0.27906976744186041</c:v>
                </c:pt>
                <c:pt idx="135">
                  <c:v>0.27745664739884385</c:v>
                </c:pt>
                <c:pt idx="136">
                  <c:v>0.27586206896551724</c:v>
                </c:pt>
                <c:pt idx="137">
                  <c:v>0.27428571428571424</c:v>
                </c:pt>
                <c:pt idx="138">
                  <c:v>0.27272727272727276</c:v>
                </c:pt>
                <c:pt idx="139">
                  <c:v>0.2711864406779661</c:v>
                </c:pt>
                <c:pt idx="140">
                  <c:v>0.26966292134831454</c:v>
                </c:pt>
                <c:pt idx="141">
                  <c:v>0.26815642458100558</c:v>
                </c:pt>
                <c:pt idx="142">
                  <c:v>0.26666666666666666</c:v>
                </c:pt>
                <c:pt idx="143">
                  <c:v>0.26519337016574585</c:v>
                </c:pt>
                <c:pt idx="144">
                  <c:v>0.26373626373626369</c:v>
                </c:pt>
                <c:pt idx="145">
                  <c:v>0.26229508196721307</c:v>
                </c:pt>
                <c:pt idx="146">
                  <c:v>0.26086956521739135</c:v>
                </c:pt>
                <c:pt idx="147">
                  <c:v>0.25945945945945942</c:v>
                </c:pt>
                <c:pt idx="148">
                  <c:v>0.2580645161290322</c:v>
                </c:pt>
                <c:pt idx="149">
                  <c:v>0.2566844919786096</c:v>
                </c:pt>
                <c:pt idx="150">
                  <c:v>0.25531914893617019</c:v>
                </c:pt>
                <c:pt idx="151">
                  <c:v>0.25396825396825395</c:v>
                </c:pt>
                <c:pt idx="152">
                  <c:v>0.25263157894736832</c:v>
                </c:pt>
                <c:pt idx="153">
                  <c:v>0.2513089005235602</c:v>
                </c:pt>
                <c:pt idx="154">
                  <c:v>0.25</c:v>
                </c:pt>
                <c:pt idx="155">
                  <c:v>0.2487046632124352</c:v>
                </c:pt>
                <c:pt idx="156">
                  <c:v>0.24742268041237109</c:v>
                </c:pt>
                <c:pt idx="157">
                  <c:v>0.24615384615384611</c:v>
                </c:pt>
                <c:pt idx="158">
                  <c:v>0.24489795918367346</c:v>
                </c:pt>
                <c:pt idx="159">
                  <c:v>0.24365482233502536</c:v>
                </c:pt>
                <c:pt idx="160">
                  <c:v>0.24242424242424238</c:v>
                </c:pt>
                <c:pt idx="161">
                  <c:v>0.24120603015075373</c:v>
                </c:pt>
                <c:pt idx="162">
                  <c:v>0.24</c:v>
                </c:pt>
                <c:pt idx="163">
                  <c:v>0.23880597014925375</c:v>
                </c:pt>
                <c:pt idx="164">
                  <c:v>0.23762376237623761</c:v>
                </c:pt>
                <c:pt idx="165">
                  <c:v>0.23645320197044331</c:v>
                </c:pt>
                <c:pt idx="166">
                  <c:v>0.23529411764705879</c:v>
                </c:pt>
                <c:pt idx="167">
                  <c:v>0.23414634146341465</c:v>
                </c:pt>
                <c:pt idx="168">
                  <c:v>0.23300970873786409</c:v>
                </c:pt>
                <c:pt idx="169">
                  <c:v>0.23188405797101444</c:v>
                </c:pt>
                <c:pt idx="170">
                  <c:v>0.23076923076923073</c:v>
                </c:pt>
                <c:pt idx="171">
                  <c:v>0.22966507177033493</c:v>
                </c:pt>
                <c:pt idx="172">
                  <c:v>0.22857142857142854</c:v>
                </c:pt>
                <c:pt idx="173">
                  <c:v>0.22748815165876773</c:v>
                </c:pt>
                <c:pt idx="174">
                  <c:v>0.22641509433962262</c:v>
                </c:pt>
                <c:pt idx="175">
                  <c:v>0.22535211267605634</c:v>
                </c:pt>
                <c:pt idx="176">
                  <c:v>0.22429906542056074</c:v>
                </c:pt>
                <c:pt idx="177">
                  <c:v>0.22325581395348834</c:v>
                </c:pt>
                <c:pt idx="178">
                  <c:v>0.22222222222222218</c:v>
                </c:pt>
                <c:pt idx="179">
                  <c:v>0.22119815668202764</c:v>
                </c:pt>
                <c:pt idx="180">
                  <c:v>0.22018348623853209</c:v>
                </c:pt>
                <c:pt idx="181">
                  <c:v>0.21917808219178078</c:v>
                </c:pt>
                <c:pt idx="182">
                  <c:v>0.21818181818181817</c:v>
                </c:pt>
                <c:pt idx="183">
                  <c:v>0.21719457013574661</c:v>
                </c:pt>
                <c:pt idx="184">
                  <c:v>0.21621621621621617</c:v>
                </c:pt>
                <c:pt idx="185">
                  <c:v>0.2152466367713004</c:v>
                </c:pt>
                <c:pt idx="186">
                  <c:v>0.21428571428571427</c:v>
                </c:pt>
                <c:pt idx="187">
                  <c:v>0.21333333333333332</c:v>
                </c:pt>
                <c:pt idx="188">
                  <c:v>0.21238938053097345</c:v>
                </c:pt>
                <c:pt idx="189">
                  <c:v>0.21145374449339205</c:v>
                </c:pt>
                <c:pt idx="190">
                  <c:v>0.21052631578947367</c:v>
                </c:pt>
                <c:pt idx="191">
                  <c:v>0.20960698689956331</c:v>
                </c:pt>
                <c:pt idx="192">
                  <c:v>0.20869565217391306</c:v>
                </c:pt>
                <c:pt idx="193">
                  <c:v>0.20779220779220778</c:v>
                </c:pt>
                <c:pt idx="194">
                  <c:v>0.2068965517241379</c:v>
                </c:pt>
                <c:pt idx="195">
                  <c:v>0.20600858369098712</c:v>
                </c:pt>
                <c:pt idx="196">
                  <c:v>0.20512820512820515</c:v>
                </c:pt>
                <c:pt idx="197">
                  <c:v>0.20425531914893616</c:v>
                </c:pt>
                <c:pt idx="198">
                  <c:v>0.20338983050847453</c:v>
                </c:pt>
                <c:pt idx="199">
                  <c:v>0.20253164556962022</c:v>
                </c:pt>
                <c:pt idx="200">
                  <c:v>0.20168067226890757</c:v>
                </c:pt>
                <c:pt idx="201">
                  <c:v>0.20083682008368201</c:v>
                </c:pt>
                <c:pt idx="202">
                  <c:v>0.19999999999999998</c:v>
                </c:pt>
                <c:pt idx="203">
                  <c:v>0.19917012448132779</c:v>
                </c:pt>
                <c:pt idx="204">
                  <c:v>0.19834710743801653</c:v>
                </c:pt>
                <c:pt idx="205">
                  <c:v>0.19753086419753088</c:v>
                </c:pt>
                <c:pt idx="206">
                  <c:v>0.1967213114754098</c:v>
                </c:pt>
                <c:pt idx="207">
                  <c:v>0.19591836734693874</c:v>
                </c:pt>
                <c:pt idx="208">
                  <c:v>0.19512195121951217</c:v>
                </c:pt>
                <c:pt idx="209">
                  <c:v>0.19433198380566802</c:v>
                </c:pt>
                <c:pt idx="210">
                  <c:v>0.19354838709677416</c:v>
                </c:pt>
                <c:pt idx="211">
                  <c:v>0.19277108433734935</c:v>
                </c:pt>
                <c:pt idx="212">
                  <c:v>0.192</c:v>
                </c:pt>
                <c:pt idx="213">
                  <c:v>0.19123505976095617</c:v>
                </c:pt>
                <c:pt idx="214">
                  <c:v>0.19047619047619044</c:v>
                </c:pt>
                <c:pt idx="215">
                  <c:v>0.18972332015810273</c:v>
                </c:pt>
                <c:pt idx="216">
                  <c:v>0.18897637795275588</c:v>
                </c:pt>
                <c:pt idx="217">
                  <c:v>0.18823529411764708</c:v>
                </c:pt>
                <c:pt idx="218">
                  <c:v>0.18749999999999997</c:v>
                </c:pt>
                <c:pt idx="219">
                  <c:v>0.18677042801556418</c:v>
                </c:pt>
                <c:pt idx="220">
                  <c:v>0.18604651162790695</c:v>
                </c:pt>
                <c:pt idx="221">
                  <c:v>0.18532818532818532</c:v>
                </c:pt>
                <c:pt idx="222">
                  <c:v>0.18461538461538457</c:v>
                </c:pt>
                <c:pt idx="223">
                  <c:v>0.18390804597701146</c:v>
                </c:pt>
                <c:pt idx="224">
                  <c:v>0.18320610687022898</c:v>
                </c:pt>
                <c:pt idx="225">
                  <c:v>0.18250950570342206</c:v>
                </c:pt>
                <c:pt idx="226">
                  <c:v>0.18181818181818182</c:v>
                </c:pt>
                <c:pt idx="227">
                  <c:v>0.1811320754716981</c:v>
                </c:pt>
                <c:pt idx="228">
                  <c:v>0.18045112781954886</c:v>
                </c:pt>
                <c:pt idx="229">
                  <c:v>0.1797752808988764</c:v>
                </c:pt>
                <c:pt idx="230">
                  <c:v>0.17910447761194032</c:v>
                </c:pt>
                <c:pt idx="231">
                  <c:v>0.17843866171003714</c:v>
                </c:pt>
                <c:pt idx="232">
                  <c:v>0.17777777777777776</c:v>
                </c:pt>
                <c:pt idx="233">
                  <c:v>0.17712177121771217</c:v>
                </c:pt>
                <c:pt idx="234">
                  <c:v>0.17647058823529413</c:v>
                </c:pt>
                <c:pt idx="235">
                  <c:v>0.17582417582417578</c:v>
                </c:pt>
                <c:pt idx="236">
                  <c:v>0.1751824817518248</c:v>
                </c:pt>
                <c:pt idx="237">
                  <c:v>0.17454545454545453</c:v>
                </c:pt>
                <c:pt idx="238">
                  <c:v>0.17391304347826089</c:v>
                </c:pt>
                <c:pt idx="239">
                  <c:v>0.17328519855595664</c:v>
                </c:pt>
                <c:pt idx="240">
                  <c:v>0.1726618705035971</c:v>
                </c:pt>
                <c:pt idx="241">
                  <c:v>0.17204301075268816</c:v>
                </c:pt>
                <c:pt idx="242">
                  <c:v>0.17142857142857143</c:v>
                </c:pt>
                <c:pt idx="243">
                  <c:v>0.17081850533807827</c:v>
                </c:pt>
                <c:pt idx="244">
                  <c:v>0.17021276595744678</c:v>
                </c:pt>
                <c:pt idx="245">
                  <c:v>0.16961130742049471</c:v>
                </c:pt>
                <c:pt idx="246">
                  <c:v>0.16901408450704225</c:v>
                </c:pt>
                <c:pt idx="247">
                  <c:v>0.16842105263157892</c:v>
                </c:pt>
                <c:pt idx="248">
                  <c:v>0.16783216783216781</c:v>
                </c:pt>
                <c:pt idx="249">
                  <c:v>0.16724738675958187</c:v>
                </c:pt>
                <c:pt idx="250">
                  <c:v>0.16666666666666666</c:v>
                </c:pt>
                <c:pt idx="251">
                  <c:v>0.16608996539792389</c:v>
                </c:pt>
                <c:pt idx="252">
                  <c:v>0.16551724137931031</c:v>
                </c:pt>
                <c:pt idx="253">
                  <c:v>0.16494845360824742</c:v>
                </c:pt>
                <c:pt idx="254">
                  <c:v>0.16438356164383561</c:v>
                </c:pt>
                <c:pt idx="255">
                  <c:v>0.16382252559726962</c:v>
                </c:pt>
                <c:pt idx="256">
                  <c:v>0.16326530612244894</c:v>
                </c:pt>
                <c:pt idx="257">
                  <c:v>0.16271186440677965</c:v>
                </c:pt>
                <c:pt idx="258">
                  <c:v>0.16216216216216214</c:v>
                </c:pt>
                <c:pt idx="259">
                  <c:v>0.16161616161616163</c:v>
                </c:pt>
                <c:pt idx="260">
                  <c:v>0.16107382550335567</c:v>
                </c:pt>
                <c:pt idx="261">
                  <c:v>0.16053511705685619</c:v>
                </c:pt>
                <c:pt idx="262">
                  <c:v>0.15999999999999998</c:v>
                </c:pt>
                <c:pt idx="263">
                  <c:v>0.15946843853820597</c:v>
                </c:pt>
                <c:pt idx="264">
                  <c:v>0.15894039735099336</c:v>
                </c:pt>
                <c:pt idx="265">
                  <c:v>0.15841584158415842</c:v>
                </c:pt>
                <c:pt idx="266">
                  <c:v>0.15789473684210528</c:v>
                </c:pt>
                <c:pt idx="267">
                  <c:v>0.15737704918032788</c:v>
                </c:pt>
                <c:pt idx="268">
                  <c:v>0.15686274509803919</c:v>
                </c:pt>
                <c:pt idx="269">
                  <c:v>0.15635179153094461</c:v>
                </c:pt>
                <c:pt idx="270">
                  <c:v>0.15584415584415584</c:v>
                </c:pt>
                <c:pt idx="271">
                  <c:v>0.15533980582524273</c:v>
                </c:pt>
                <c:pt idx="272">
                  <c:v>0.15483870967741931</c:v>
                </c:pt>
                <c:pt idx="273">
                  <c:v>0.15434083601286172</c:v>
                </c:pt>
                <c:pt idx="274">
                  <c:v>0.15384615384615383</c:v>
                </c:pt>
                <c:pt idx="275">
                  <c:v>0.15335463258785942</c:v>
                </c:pt>
                <c:pt idx="276">
                  <c:v>0.15286624203821658</c:v>
                </c:pt>
                <c:pt idx="277">
                  <c:v>0.15238095238095237</c:v>
                </c:pt>
                <c:pt idx="278">
                  <c:v>0.15189873417721517</c:v>
                </c:pt>
                <c:pt idx="279">
                  <c:v>0.15141955835962143</c:v>
                </c:pt>
                <c:pt idx="280">
                  <c:v>0.15094339622641512</c:v>
                </c:pt>
                <c:pt idx="281">
                  <c:v>0.15047021943573666</c:v>
                </c:pt>
                <c:pt idx="282">
                  <c:v>0.15</c:v>
                </c:pt>
                <c:pt idx="283">
                  <c:v>0.14953271028037382</c:v>
                </c:pt>
                <c:pt idx="284">
                  <c:v>0.14906832298136646</c:v>
                </c:pt>
                <c:pt idx="285">
                  <c:v>0.1486068111455108</c:v>
                </c:pt>
                <c:pt idx="286">
                  <c:v>0.14814814814814814</c:v>
                </c:pt>
                <c:pt idx="287">
                  <c:v>0.14769230769230771</c:v>
                </c:pt>
                <c:pt idx="288">
                  <c:v>0.14723926380368099</c:v>
                </c:pt>
                <c:pt idx="289">
                  <c:v>0.14678899082568805</c:v>
                </c:pt>
                <c:pt idx="290">
                  <c:v>0.14634146341463414</c:v>
                </c:pt>
                <c:pt idx="291">
                  <c:v>0.1458966565349544</c:v>
                </c:pt>
                <c:pt idx="292">
                  <c:v>0.14545454545454545</c:v>
                </c:pt>
                <c:pt idx="293">
                  <c:v>0.14501510574018123</c:v>
                </c:pt>
                <c:pt idx="294">
                  <c:v>0.14457831325301204</c:v>
                </c:pt>
                <c:pt idx="295">
                  <c:v>0.14414414414414414</c:v>
                </c:pt>
                <c:pt idx="296">
                  <c:v>0.1437125748502994</c:v>
                </c:pt>
                <c:pt idx="297">
                  <c:v>0.14328358208955222</c:v>
                </c:pt>
                <c:pt idx="298">
                  <c:v>0.14285714285714285</c:v>
                </c:pt>
                <c:pt idx="299">
                  <c:v>0.14243323442136496</c:v>
                </c:pt>
                <c:pt idx="300">
                  <c:v>0.14201183431952663</c:v>
                </c:pt>
                <c:pt idx="301">
                  <c:v>0.14159292035398233</c:v>
                </c:pt>
                <c:pt idx="302">
                  <c:v>0.14117647058823526</c:v>
                </c:pt>
                <c:pt idx="303">
                  <c:v>0.14076246334310849</c:v>
                </c:pt>
                <c:pt idx="304">
                  <c:v>0.14035087719298245</c:v>
                </c:pt>
                <c:pt idx="305">
                  <c:v>0.13994169096209913</c:v>
                </c:pt>
                <c:pt idx="306">
                  <c:v>0.1395348837209302</c:v>
                </c:pt>
                <c:pt idx="307">
                  <c:v>0.1391304347826087</c:v>
                </c:pt>
                <c:pt idx="308">
                  <c:v>0.13872832369942198</c:v>
                </c:pt>
                <c:pt idx="309">
                  <c:v>0.13832853025936598</c:v>
                </c:pt>
                <c:pt idx="310">
                  <c:v>0.13793103448275862</c:v>
                </c:pt>
                <c:pt idx="311">
                  <c:v>0.13753581661891115</c:v>
                </c:pt>
                <c:pt idx="312">
                  <c:v>0.13714285714285712</c:v>
                </c:pt>
                <c:pt idx="313">
                  <c:v>0.13675213675213674</c:v>
                </c:pt>
                <c:pt idx="314">
                  <c:v>0.13636363636363635</c:v>
                </c:pt>
                <c:pt idx="315">
                  <c:v>0.13597733711048157</c:v>
                </c:pt>
                <c:pt idx="316">
                  <c:v>0.13559322033898305</c:v>
                </c:pt>
                <c:pt idx="317">
                  <c:v>0.13521126760563382</c:v>
                </c:pt>
                <c:pt idx="318">
                  <c:v>0.13483146067415727</c:v>
                </c:pt>
                <c:pt idx="319">
                  <c:v>0.13445378151260504</c:v>
                </c:pt>
                <c:pt idx="320">
                  <c:v>0.13407821229050279</c:v>
                </c:pt>
                <c:pt idx="321">
                  <c:v>0.13370473537604458</c:v>
                </c:pt>
                <c:pt idx="322">
                  <c:v>0.1333333333333333</c:v>
                </c:pt>
                <c:pt idx="323">
                  <c:v>0.13296398891966757</c:v>
                </c:pt>
                <c:pt idx="324">
                  <c:v>0.13259668508287292</c:v>
                </c:pt>
                <c:pt idx="325">
                  <c:v>0.13223140495867769</c:v>
                </c:pt>
                <c:pt idx="326">
                  <c:v>0.13186813186813187</c:v>
                </c:pt>
                <c:pt idx="327">
                  <c:v>0.13150684931506848</c:v>
                </c:pt>
                <c:pt idx="328">
                  <c:v>0.13114754098360654</c:v>
                </c:pt>
                <c:pt idx="329">
                  <c:v>0.13079019073569484</c:v>
                </c:pt>
                <c:pt idx="330">
                  <c:v>0.13043478260869568</c:v>
                </c:pt>
                <c:pt idx="331">
                  <c:v>0.13008130081300812</c:v>
                </c:pt>
                <c:pt idx="332">
                  <c:v>0.12972972972972971</c:v>
                </c:pt>
                <c:pt idx="333">
                  <c:v>0.12938005390835577</c:v>
                </c:pt>
                <c:pt idx="334">
                  <c:v>0.12903225806451615</c:v>
                </c:pt>
                <c:pt idx="335">
                  <c:v>0.12868632707774796</c:v>
                </c:pt>
                <c:pt idx="336">
                  <c:v>0.1283422459893048</c:v>
                </c:pt>
                <c:pt idx="337">
                  <c:v>0.128</c:v>
                </c:pt>
                <c:pt idx="338">
                  <c:v>0.1276595744680851</c:v>
                </c:pt>
                <c:pt idx="339">
                  <c:v>0.12732095490716178</c:v>
                </c:pt>
                <c:pt idx="340">
                  <c:v>0.12698412698412698</c:v>
                </c:pt>
                <c:pt idx="341">
                  <c:v>0.12664907651715041</c:v>
                </c:pt>
                <c:pt idx="342">
                  <c:v>0.12631578947368419</c:v>
                </c:pt>
                <c:pt idx="343">
                  <c:v>0.12598425196850391</c:v>
                </c:pt>
                <c:pt idx="344">
                  <c:v>0.1256544502617801</c:v>
                </c:pt>
                <c:pt idx="345">
                  <c:v>0.12532637075718014</c:v>
                </c:pt>
                <c:pt idx="346">
                  <c:v>0.125</c:v>
                </c:pt>
                <c:pt idx="347">
                  <c:v>0.12467532467532466</c:v>
                </c:pt>
                <c:pt idx="348">
                  <c:v>0.1243523316062176</c:v>
                </c:pt>
                <c:pt idx="349">
                  <c:v>0.12403100775193797</c:v>
                </c:pt>
                <c:pt idx="350">
                  <c:v>0.12371134020618557</c:v>
                </c:pt>
                <c:pt idx="351">
                  <c:v>0.12339331619537276</c:v>
                </c:pt>
                <c:pt idx="352">
                  <c:v>0.12307692307692306</c:v>
                </c:pt>
                <c:pt idx="353">
                  <c:v>0.12276214833759591</c:v>
                </c:pt>
                <c:pt idx="354">
                  <c:v>0.12244897959183673</c:v>
                </c:pt>
                <c:pt idx="355">
                  <c:v>0.12213740458015267</c:v>
                </c:pt>
                <c:pt idx="356">
                  <c:v>0.12182741116751268</c:v>
                </c:pt>
                <c:pt idx="357">
                  <c:v>0.12151898734177213</c:v>
                </c:pt>
                <c:pt idx="358">
                  <c:v>0.12121212121212122</c:v>
                </c:pt>
                <c:pt idx="359">
                  <c:v>0.12090680100755667</c:v>
                </c:pt>
                <c:pt idx="360">
                  <c:v>0.12060301507537687</c:v>
                </c:pt>
                <c:pt idx="361">
                  <c:v>0.12030075187969924</c:v>
                </c:pt>
                <c:pt idx="362">
                  <c:v>0.12</c:v>
                </c:pt>
                <c:pt idx="363">
                  <c:v>0.11970074812967581</c:v>
                </c:pt>
                <c:pt idx="364">
                  <c:v>0.11940298507462685</c:v>
                </c:pt>
                <c:pt idx="365">
                  <c:v>0.11910669975186103</c:v>
                </c:pt>
                <c:pt idx="366">
                  <c:v>0.11881188118811881</c:v>
                </c:pt>
                <c:pt idx="367">
                  <c:v>0.11851851851851852</c:v>
                </c:pt>
                <c:pt idx="368">
                  <c:v>0.11822660098522166</c:v>
                </c:pt>
                <c:pt idx="369">
                  <c:v>0.11793611793611793</c:v>
                </c:pt>
                <c:pt idx="370">
                  <c:v>0.1176470588235294</c:v>
                </c:pt>
                <c:pt idx="371">
                  <c:v>0.11735941320293398</c:v>
                </c:pt>
                <c:pt idx="372">
                  <c:v>0.1170731707317073</c:v>
                </c:pt>
                <c:pt idx="373">
                  <c:v>0.11678832116788319</c:v>
                </c:pt>
                <c:pt idx="374">
                  <c:v>0.11650485436893204</c:v>
                </c:pt>
                <c:pt idx="375">
                  <c:v>0.11622276029055689</c:v>
                </c:pt>
                <c:pt idx="376">
                  <c:v>0.11594202898550725</c:v>
                </c:pt>
                <c:pt idx="377">
                  <c:v>0.11566265060240961</c:v>
                </c:pt>
                <c:pt idx="378">
                  <c:v>0.11538461538461536</c:v>
                </c:pt>
                <c:pt idx="379">
                  <c:v>0.11510791366906475</c:v>
                </c:pt>
                <c:pt idx="380">
                  <c:v>0.11483253588516747</c:v>
                </c:pt>
                <c:pt idx="381">
                  <c:v>0.11455847255369928</c:v>
                </c:pt>
                <c:pt idx="382">
                  <c:v>0.11428571428571427</c:v>
                </c:pt>
                <c:pt idx="383">
                  <c:v>0.11401425178147269</c:v>
                </c:pt>
                <c:pt idx="384">
                  <c:v>0.11374407582938388</c:v>
                </c:pt>
                <c:pt idx="385">
                  <c:v>0.11347517730496452</c:v>
                </c:pt>
                <c:pt idx="386">
                  <c:v>0.11320754716981131</c:v>
                </c:pt>
                <c:pt idx="387">
                  <c:v>0.11294117647058823</c:v>
                </c:pt>
                <c:pt idx="388">
                  <c:v>0.11267605633802817</c:v>
                </c:pt>
                <c:pt idx="389">
                  <c:v>0.11241217798594846</c:v>
                </c:pt>
                <c:pt idx="390">
                  <c:v>0.11214953271028037</c:v>
                </c:pt>
                <c:pt idx="391">
                  <c:v>0.11188811188811187</c:v>
                </c:pt>
                <c:pt idx="392">
                  <c:v>0.11162790697674418</c:v>
                </c:pt>
                <c:pt idx="393">
                  <c:v>0.111368909512761</c:v>
                </c:pt>
                <c:pt idx="394">
                  <c:v>0.11111111111111109</c:v>
                </c:pt>
                <c:pt idx="395">
                  <c:v>0.11085450346420322</c:v>
                </c:pt>
                <c:pt idx="396">
                  <c:v>0.11059907834101382</c:v>
                </c:pt>
                <c:pt idx="397">
                  <c:v>0.11034482758620688</c:v>
                </c:pt>
                <c:pt idx="398">
                  <c:v>0.11009174311926605</c:v>
                </c:pt>
                <c:pt idx="399">
                  <c:v>0.10983981693363844</c:v>
                </c:pt>
                <c:pt idx="400">
                  <c:v>0.10958904109589042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263-42EC-942C-26242F6FBF94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63-42EC-942C-26242F6FBF94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63-42EC-942C-26242F6FB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E263-42EC-942C-26242F6FBF94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63-42EC-942C-26242F6FBF94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63-42EC-942C-26242F6FBF94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263-42EC-942C-26242F6FBF9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63-42EC-942C-26242F6FBF94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263-42EC-942C-26242F6FBF94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263-42EC-942C-26242F6FBF9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263-42EC-942C-26242F6FBF94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20263586173985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F-4C03-9774-6C64357F637B}"/>
            </c:ext>
          </c:extLst>
        </c:ser>
        <c:ser>
          <c:idx val="4"/>
          <c:order val="5"/>
          <c:tx>
            <c:strRef>
              <c:f>'Demand-DesignCapacity (Y)'!$AR$11:$AS$11</c:f>
              <c:strCache>
                <c:ptCount val="1"/>
                <c:pt idx="0">
                  <c:v>TEC 1975 - Brittle - No Soft Storey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(Y)'!$AR$13:$AR$413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'Demand-DesignCapacity (Y)'!$AS$13:$AS$413</c:f>
              <c:numCache>
                <c:formatCode>General</c:formatCode>
                <c:ptCount val="401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0.48</c:v>
                </c:pt>
                <c:pt idx="4">
                  <c:v>0.48</c:v>
                </c:pt>
                <c:pt idx="5">
                  <c:v>0.48</c:v>
                </c:pt>
                <c:pt idx="6">
                  <c:v>0.48</c:v>
                </c:pt>
                <c:pt idx="7">
                  <c:v>0.48</c:v>
                </c:pt>
                <c:pt idx="8">
                  <c:v>0.48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  <c:pt idx="25">
                  <c:v>0.48</c:v>
                </c:pt>
                <c:pt idx="26">
                  <c:v>0.48</c:v>
                </c:pt>
                <c:pt idx="27">
                  <c:v>0.48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  <c:pt idx="36">
                  <c:v>0.48</c:v>
                </c:pt>
                <c:pt idx="37">
                  <c:v>0.48</c:v>
                </c:pt>
                <c:pt idx="38">
                  <c:v>0.48</c:v>
                </c:pt>
                <c:pt idx="39">
                  <c:v>0.48</c:v>
                </c:pt>
                <c:pt idx="40">
                  <c:v>0.48</c:v>
                </c:pt>
                <c:pt idx="41">
                  <c:v>0.48</c:v>
                </c:pt>
                <c:pt idx="42">
                  <c:v>0.48</c:v>
                </c:pt>
                <c:pt idx="43">
                  <c:v>0.48</c:v>
                </c:pt>
                <c:pt idx="44">
                  <c:v>0.48</c:v>
                </c:pt>
                <c:pt idx="45">
                  <c:v>0.48</c:v>
                </c:pt>
                <c:pt idx="46">
                  <c:v>0.48</c:v>
                </c:pt>
                <c:pt idx="47">
                  <c:v>0.48</c:v>
                </c:pt>
                <c:pt idx="48">
                  <c:v>0.48</c:v>
                </c:pt>
                <c:pt idx="49">
                  <c:v>0.48</c:v>
                </c:pt>
                <c:pt idx="50">
                  <c:v>0.48</c:v>
                </c:pt>
                <c:pt idx="51">
                  <c:v>0.48</c:v>
                </c:pt>
                <c:pt idx="52">
                  <c:v>0.48</c:v>
                </c:pt>
                <c:pt idx="53">
                  <c:v>0.48</c:v>
                </c:pt>
                <c:pt idx="54">
                  <c:v>0.48</c:v>
                </c:pt>
                <c:pt idx="55">
                  <c:v>0.48</c:v>
                </c:pt>
                <c:pt idx="56">
                  <c:v>0.48</c:v>
                </c:pt>
                <c:pt idx="57">
                  <c:v>0.48</c:v>
                </c:pt>
                <c:pt idx="58">
                  <c:v>0.48</c:v>
                </c:pt>
                <c:pt idx="59">
                  <c:v>0.48</c:v>
                </c:pt>
                <c:pt idx="60">
                  <c:v>0.48</c:v>
                </c:pt>
                <c:pt idx="61">
                  <c:v>0.48</c:v>
                </c:pt>
                <c:pt idx="62">
                  <c:v>0.48</c:v>
                </c:pt>
                <c:pt idx="63">
                  <c:v>0.47524752475247511</c:v>
                </c:pt>
                <c:pt idx="64">
                  <c:v>0.47058823529411759</c:v>
                </c:pt>
                <c:pt idx="65">
                  <c:v>0.46601941747572806</c:v>
                </c:pt>
                <c:pt idx="66">
                  <c:v>0.46153846153846145</c:v>
                </c:pt>
                <c:pt idx="67">
                  <c:v>0.45714285714285702</c:v>
                </c:pt>
                <c:pt idx="68">
                  <c:v>0.45283018867924524</c:v>
                </c:pt>
                <c:pt idx="69">
                  <c:v>0.44859813084112149</c:v>
                </c:pt>
                <c:pt idx="70">
                  <c:v>0.44444444444444436</c:v>
                </c:pt>
                <c:pt idx="71">
                  <c:v>0.44036697247706419</c:v>
                </c:pt>
                <c:pt idx="72">
                  <c:v>0.43636363636363634</c:v>
                </c:pt>
                <c:pt idx="73">
                  <c:v>0.43243243243243235</c:v>
                </c:pt>
                <c:pt idx="74">
                  <c:v>0.42857142857142855</c:v>
                </c:pt>
                <c:pt idx="75">
                  <c:v>0.42477876106194684</c:v>
                </c:pt>
                <c:pt idx="76">
                  <c:v>0.42105263157894735</c:v>
                </c:pt>
                <c:pt idx="77">
                  <c:v>0.41739130434782601</c:v>
                </c:pt>
                <c:pt idx="78">
                  <c:v>0.4137931034482758</c:v>
                </c:pt>
                <c:pt idx="79">
                  <c:v>0.41025641025641019</c:v>
                </c:pt>
                <c:pt idx="80">
                  <c:v>0.40677966101694907</c:v>
                </c:pt>
                <c:pt idx="81">
                  <c:v>0.40336134453781508</c:v>
                </c:pt>
                <c:pt idx="82">
                  <c:v>0.39999999999999997</c:v>
                </c:pt>
                <c:pt idx="83">
                  <c:v>0.39669421487603307</c:v>
                </c:pt>
                <c:pt idx="84">
                  <c:v>0.39344262295081961</c:v>
                </c:pt>
                <c:pt idx="85">
                  <c:v>0.39024390243902435</c:v>
                </c:pt>
                <c:pt idx="86">
                  <c:v>0.38709677419354832</c:v>
                </c:pt>
                <c:pt idx="87">
                  <c:v>0.38400000000000001</c:v>
                </c:pt>
                <c:pt idx="88">
                  <c:v>0.38095238095238088</c:v>
                </c:pt>
                <c:pt idx="89">
                  <c:v>0.37795275590551175</c:v>
                </c:pt>
                <c:pt idx="90">
                  <c:v>0.37499999999999994</c:v>
                </c:pt>
                <c:pt idx="91">
                  <c:v>0.37209302325581389</c:v>
                </c:pt>
                <c:pt idx="92">
                  <c:v>0.36923076923076914</c:v>
                </c:pt>
                <c:pt idx="93">
                  <c:v>0.36641221374045796</c:v>
                </c:pt>
                <c:pt idx="94">
                  <c:v>0.36363636363636365</c:v>
                </c:pt>
                <c:pt idx="95">
                  <c:v>0.36090225563909772</c:v>
                </c:pt>
                <c:pt idx="96">
                  <c:v>0.35820895522388058</c:v>
                </c:pt>
                <c:pt idx="97">
                  <c:v>0.35555555555555551</c:v>
                </c:pt>
                <c:pt idx="98">
                  <c:v>0.3529411764705882</c:v>
                </c:pt>
                <c:pt idx="99">
                  <c:v>0.3503649635036496</c:v>
                </c:pt>
                <c:pt idx="100">
                  <c:v>0.34782608695652167</c:v>
                </c:pt>
                <c:pt idx="101">
                  <c:v>0.34532374100719421</c:v>
                </c:pt>
                <c:pt idx="102">
                  <c:v>0.3428571428571428</c:v>
                </c:pt>
                <c:pt idx="103">
                  <c:v>0.34042553191489355</c:v>
                </c:pt>
                <c:pt idx="104">
                  <c:v>0.33802816901408445</c:v>
                </c:pt>
                <c:pt idx="105">
                  <c:v>0.33566433566433562</c:v>
                </c:pt>
                <c:pt idx="106">
                  <c:v>0.33333333333333326</c:v>
                </c:pt>
                <c:pt idx="107">
                  <c:v>0.33103448275862063</c:v>
                </c:pt>
                <c:pt idx="108">
                  <c:v>0.32876712328767121</c:v>
                </c:pt>
                <c:pt idx="109">
                  <c:v>0.32653061224489788</c:v>
                </c:pt>
                <c:pt idx="110">
                  <c:v>0.32432432432432423</c:v>
                </c:pt>
                <c:pt idx="111">
                  <c:v>0.32214765100671133</c:v>
                </c:pt>
                <c:pt idx="112">
                  <c:v>0.3199999999999999</c:v>
                </c:pt>
                <c:pt idx="113">
                  <c:v>0.31788079470198677</c:v>
                </c:pt>
                <c:pt idx="114">
                  <c:v>0.31578947368421056</c:v>
                </c:pt>
                <c:pt idx="115">
                  <c:v>0.31372549019607843</c:v>
                </c:pt>
                <c:pt idx="116">
                  <c:v>0.31168831168831168</c:v>
                </c:pt>
                <c:pt idx="117">
                  <c:v>0.30967741935483867</c:v>
                </c:pt>
                <c:pt idx="118">
                  <c:v>0.30769230769230765</c:v>
                </c:pt>
                <c:pt idx="119">
                  <c:v>0.30573248407643311</c:v>
                </c:pt>
                <c:pt idx="120">
                  <c:v>0.30379746835443033</c:v>
                </c:pt>
                <c:pt idx="121">
                  <c:v>0.30188679245283023</c:v>
                </c:pt>
                <c:pt idx="122">
                  <c:v>0.3</c:v>
                </c:pt>
                <c:pt idx="123">
                  <c:v>0.29813664596273282</c:v>
                </c:pt>
                <c:pt idx="124">
                  <c:v>0.29629629629629628</c:v>
                </c:pt>
                <c:pt idx="125">
                  <c:v>0.29447852760736198</c:v>
                </c:pt>
                <c:pt idx="126">
                  <c:v>0.29268292682926828</c:v>
                </c:pt>
                <c:pt idx="127">
                  <c:v>0.29090909090909084</c:v>
                </c:pt>
                <c:pt idx="128">
                  <c:v>0.28915662650602408</c:v>
                </c:pt>
                <c:pt idx="129">
                  <c:v>0.28742514970059879</c:v>
                </c:pt>
                <c:pt idx="130">
                  <c:v>0.2857142857142857</c:v>
                </c:pt>
                <c:pt idx="131">
                  <c:v>0.28402366863905321</c:v>
                </c:pt>
                <c:pt idx="132">
                  <c:v>0.28235294117647053</c:v>
                </c:pt>
                <c:pt idx="133">
                  <c:v>0.2807017543859649</c:v>
                </c:pt>
                <c:pt idx="134">
                  <c:v>0.27906976744186041</c:v>
                </c:pt>
                <c:pt idx="135">
                  <c:v>0.27745664739884385</c:v>
                </c:pt>
                <c:pt idx="136">
                  <c:v>0.27586206896551724</c:v>
                </c:pt>
                <c:pt idx="137">
                  <c:v>0.27428571428571424</c:v>
                </c:pt>
                <c:pt idx="138">
                  <c:v>0.27272727272727276</c:v>
                </c:pt>
                <c:pt idx="139">
                  <c:v>0.2711864406779661</c:v>
                </c:pt>
                <c:pt idx="140">
                  <c:v>0.26966292134831454</c:v>
                </c:pt>
                <c:pt idx="141">
                  <c:v>0.26815642458100558</c:v>
                </c:pt>
                <c:pt idx="142">
                  <c:v>0.26666666666666666</c:v>
                </c:pt>
                <c:pt idx="143">
                  <c:v>0.26519337016574585</c:v>
                </c:pt>
                <c:pt idx="144">
                  <c:v>0.26373626373626369</c:v>
                </c:pt>
                <c:pt idx="145">
                  <c:v>0.26229508196721307</c:v>
                </c:pt>
                <c:pt idx="146">
                  <c:v>0.26086956521739135</c:v>
                </c:pt>
                <c:pt idx="147">
                  <c:v>0.25945945945945942</c:v>
                </c:pt>
                <c:pt idx="148">
                  <c:v>0.2580645161290322</c:v>
                </c:pt>
                <c:pt idx="149">
                  <c:v>0.2566844919786096</c:v>
                </c:pt>
                <c:pt idx="150">
                  <c:v>0.25531914893617019</c:v>
                </c:pt>
                <c:pt idx="151">
                  <c:v>0.25396825396825395</c:v>
                </c:pt>
                <c:pt idx="152">
                  <c:v>0.25263157894736832</c:v>
                </c:pt>
                <c:pt idx="153">
                  <c:v>0.2513089005235602</c:v>
                </c:pt>
                <c:pt idx="154">
                  <c:v>0.25</c:v>
                </c:pt>
                <c:pt idx="155">
                  <c:v>0.2487046632124352</c:v>
                </c:pt>
                <c:pt idx="156">
                  <c:v>0.24742268041237109</c:v>
                </c:pt>
                <c:pt idx="157">
                  <c:v>0.24615384615384611</c:v>
                </c:pt>
                <c:pt idx="158">
                  <c:v>0.24489795918367346</c:v>
                </c:pt>
                <c:pt idx="159">
                  <c:v>0.24365482233502536</c:v>
                </c:pt>
                <c:pt idx="160">
                  <c:v>0.24242424242424238</c:v>
                </c:pt>
                <c:pt idx="161">
                  <c:v>0.24120603015075373</c:v>
                </c:pt>
                <c:pt idx="162">
                  <c:v>0.24</c:v>
                </c:pt>
                <c:pt idx="163">
                  <c:v>0.23880597014925375</c:v>
                </c:pt>
                <c:pt idx="164">
                  <c:v>0.23762376237623761</c:v>
                </c:pt>
                <c:pt idx="165">
                  <c:v>0.23645320197044331</c:v>
                </c:pt>
                <c:pt idx="166">
                  <c:v>0.23529411764705879</c:v>
                </c:pt>
                <c:pt idx="167">
                  <c:v>0.23414634146341465</c:v>
                </c:pt>
                <c:pt idx="168">
                  <c:v>0.23300970873786409</c:v>
                </c:pt>
                <c:pt idx="169">
                  <c:v>0.23188405797101444</c:v>
                </c:pt>
                <c:pt idx="170">
                  <c:v>0.23076923076923073</c:v>
                </c:pt>
                <c:pt idx="171">
                  <c:v>0.22966507177033493</c:v>
                </c:pt>
                <c:pt idx="172">
                  <c:v>0.22857142857142854</c:v>
                </c:pt>
                <c:pt idx="173">
                  <c:v>0.22748815165876773</c:v>
                </c:pt>
                <c:pt idx="174">
                  <c:v>0.22641509433962262</c:v>
                </c:pt>
                <c:pt idx="175">
                  <c:v>0.22535211267605634</c:v>
                </c:pt>
                <c:pt idx="176">
                  <c:v>0.22429906542056074</c:v>
                </c:pt>
                <c:pt idx="177">
                  <c:v>0.22325581395348834</c:v>
                </c:pt>
                <c:pt idx="178">
                  <c:v>0.22222222222222218</c:v>
                </c:pt>
                <c:pt idx="179">
                  <c:v>0.22119815668202764</c:v>
                </c:pt>
                <c:pt idx="180">
                  <c:v>0.22018348623853209</c:v>
                </c:pt>
                <c:pt idx="181">
                  <c:v>0.21917808219178078</c:v>
                </c:pt>
                <c:pt idx="182">
                  <c:v>0.21818181818181817</c:v>
                </c:pt>
                <c:pt idx="183">
                  <c:v>0.21719457013574661</c:v>
                </c:pt>
                <c:pt idx="184">
                  <c:v>0.21621621621621617</c:v>
                </c:pt>
                <c:pt idx="185">
                  <c:v>0.2152466367713004</c:v>
                </c:pt>
                <c:pt idx="186">
                  <c:v>0.21428571428571427</c:v>
                </c:pt>
                <c:pt idx="187">
                  <c:v>0.21333333333333332</c:v>
                </c:pt>
                <c:pt idx="188">
                  <c:v>0.21238938053097345</c:v>
                </c:pt>
                <c:pt idx="189">
                  <c:v>0.21145374449339205</c:v>
                </c:pt>
                <c:pt idx="190">
                  <c:v>0.21052631578947367</c:v>
                </c:pt>
                <c:pt idx="191">
                  <c:v>0.20960698689956331</c:v>
                </c:pt>
                <c:pt idx="192">
                  <c:v>0.20869565217391306</c:v>
                </c:pt>
                <c:pt idx="193">
                  <c:v>0.20779220779220778</c:v>
                </c:pt>
                <c:pt idx="194">
                  <c:v>0.2068965517241379</c:v>
                </c:pt>
                <c:pt idx="195">
                  <c:v>0.20600858369098712</c:v>
                </c:pt>
                <c:pt idx="196">
                  <c:v>0.20512820512820515</c:v>
                </c:pt>
                <c:pt idx="197">
                  <c:v>0.20425531914893616</c:v>
                </c:pt>
                <c:pt idx="198">
                  <c:v>0.20338983050847453</c:v>
                </c:pt>
                <c:pt idx="199">
                  <c:v>0.20253164556962022</c:v>
                </c:pt>
                <c:pt idx="200">
                  <c:v>0.20168067226890757</c:v>
                </c:pt>
                <c:pt idx="201">
                  <c:v>0.20083682008368201</c:v>
                </c:pt>
                <c:pt idx="202">
                  <c:v>0.19999999999999998</c:v>
                </c:pt>
                <c:pt idx="203">
                  <c:v>0.19917012448132779</c:v>
                </c:pt>
                <c:pt idx="204">
                  <c:v>0.19834710743801653</c:v>
                </c:pt>
                <c:pt idx="205">
                  <c:v>0.19753086419753088</c:v>
                </c:pt>
                <c:pt idx="206">
                  <c:v>0.1967213114754098</c:v>
                </c:pt>
                <c:pt idx="207">
                  <c:v>0.19591836734693874</c:v>
                </c:pt>
                <c:pt idx="208">
                  <c:v>0.19512195121951217</c:v>
                </c:pt>
                <c:pt idx="209">
                  <c:v>0.19433198380566802</c:v>
                </c:pt>
                <c:pt idx="210">
                  <c:v>0.19354838709677416</c:v>
                </c:pt>
                <c:pt idx="211">
                  <c:v>0.19277108433734935</c:v>
                </c:pt>
                <c:pt idx="212">
                  <c:v>0.192</c:v>
                </c:pt>
                <c:pt idx="213">
                  <c:v>0.19123505976095617</c:v>
                </c:pt>
                <c:pt idx="214">
                  <c:v>0.19047619047619044</c:v>
                </c:pt>
                <c:pt idx="215">
                  <c:v>0.18972332015810273</c:v>
                </c:pt>
                <c:pt idx="216">
                  <c:v>0.18897637795275588</c:v>
                </c:pt>
                <c:pt idx="217">
                  <c:v>0.18823529411764708</c:v>
                </c:pt>
                <c:pt idx="218">
                  <c:v>0.18749999999999997</c:v>
                </c:pt>
                <c:pt idx="219">
                  <c:v>0.18677042801556418</c:v>
                </c:pt>
                <c:pt idx="220">
                  <c:v>0.18604651162790695</c:v>
                </c:pt>
                <c:pt idx="221">
                  <c:v>0.18532818532818532</c:v>
                </c:pt>
                <c:pt idx="222">
                  <c:v>0.18461538461538457</c:v>
                </c:pt>
                <c:pt idx="223">
                  <c:v>0.18390804597701146</c:v>
                </c:pt>
                <c:pt idx="224">
                  <c:v>0.18320610687022898</c:v>
                </c:pt>
                <c:pt idx="225">
                  <c:v>0.18250950570342206</c:v>
                </c:pt>
                <c:pt idx="226">
                  <c:v>0.18181818181818182</c:v>
                </c:pt>
                <c:pt idx="227">
                  <c:v>0.1811320754716981</c:v>
                </c:pt>
                <c:pt idx="228">
                  <c:v>0.18045112781954886</c:v>
                </c:pt>
                <c:pt idx="229">
                  <c:v>0.1797752808988764</c:v>
                </c:pt>
                <c:pt idx="230">
                  <c:v>0.17910447761194032</c:v>
                </c:pt>
                <c:pt idx="231">
                  <c:v>0.17843866171003714</c:v>
                </c:pt>
                <c:pt idx="232">
                  <c:v>0.17777777777777776</c:v>
                </c:pt>
                <c:pt idx="233">
                  <c:v>0.17712177121771217</c:v>
                </c:pt>
                <c:pt idx="234">
                  <c:v>0.17647058823529413</c:v>
                </c:pt>
                <c:pt idx="235">
                  <c:v>0.17582417582417578</c:v>
                </c:pt>
                <c:pt idx="236">
                  <c:v>0.1751824817518248</c:v>
                </c:pt>
                <c:pt idx="237">
                  <c:v>0.17454545454545453</c:v>
                </c:pt>
                <c:pt idx="238">
                  <c:v>0.17391304347826089</c:v>
                </c:pt>
                <c:pt idx="239">
                  <c:v>0.17328519855595664</c:v>
                </c:pt>
                <c:pt idx="240">
                  <c:v>0.1726618705035971</c:v>
                </c:pt>
                <c:pt idx="241">
                  <c:v>0.17204301075268816</c:v>
                </c:pt>
                <c:pt idx="242">
                  <c:v>0.17142857142857143</c:v>
                </c:pt>
                <c:pt idx="243">
                  <c:v>0.17081850533807827</c:v>
                </c:pt>
                <c:pt idx="244">
                  <c:v>0.17021276595744678</c:v>
                </c:pt>
                <c:pt idx="245">
                  <c:v>0.16961130742049471</c:v>
                </c:pt>
                <c:pt idx="246">
                  <c:v>0.16901408450704225</c:v>
                </c:pt>
                <c:pt idx="247">
                  <c:v>0.16842105263157892</c:v>
                </c:pt>
                <c:pt idx="248">
                  <c:v>0.16783216783216781</c:v>
                </c:pt>
                <c:pt idx="249">
                  <c:v>0.16724738675958187</c:v>
                </c:pt>
                <c:pt idx="250">
                  <c:v>0.16666666666666666</c:v>
                </c:pt>
                <c:pt idx="251">
                  <c:v>0.16608996539792389</c:v>
                </c:pt>
                <c:pt idx="252">
                  <c:v>0.16551724137931031</c:v>
                </c:pt>
                <c:pt idx="253">
                  <c:v>0.16494845360824742</c:v>
                </c:pt>
                <c:pt idx="254">
                  <c:v>0.16438356164383561</c:v>
                </c:pt>
                <c:pt idx="255">
                  <c:v>0.16382252559726962</c:v>
                </c:pt>
                <c:pt idx="256">
                  <c:v>0.16326530612244894</c:v>
                </c:pt>
                <c:pt idx="257">
                  <c:v>0.16271186440677965</c:v>
                </c:pt>
                <c:pt idx="258">
                  <c:v>0.16216216216216214</c:v>
                </c:pt>
                <c:pt idx="259">
                  <c:v>0.16161616161616163</c:v>
                </c:pt>
                <c:pt idx="260">
                  <c:v>0.16107382550335567</c:v>
                </c:pt>
                <c:pt idx="261">
                  <c:v>0.16053511705685619</c:v>
                </c:pt>
                <c:pt idx="262">
                  <c:v>0.15999999999999998</c:v>
                </c:pt>
                <c:pt idx="263">
                  <c:v>0.15946843853820597</c:v>
                </c:pt>
                <c:pt idx="264">
                  <c:v>0.15894039735099336</c:v>
                </c:pt>
                <c:pt idx="265">
                  <c:v>0.15841584158415842</c:v>
                </c:pt>
                <c:pt idx="266">
                  <c:v>0.15789473684210528</c:v>
                </c:pt>
                <c:pt idx="267">
                  <c:v>0.15737704918032788</c:v>
                </c:pt>
                <c:pt idx="268">
                  <c:v>0.15686274509803919</c:v>
                </c:pt>
                <c:pt idx="269">
                  <c:v>0.15635179153094461</c:v>
                </c:pt>
                <c:pt idx="270">
                  <c:v>0.15584415584415584</c:v>
                </c:pt>
                <c:pt idx="271">
                  <c:v>0.15533980582524273</c:v>
                </c:pt>
                <c:pt idx="272">
                  <c:v>0.15483870967741931</c:v>
                </c:pt>
                <c:pt idx="273">
                  <c:v>0.15434083601286172</c:v>
                </c:pt>
                <c:pt idx="274">
                  <c:v>0.15384615384615383</c:v>
                </c:pt>
                <c:pt idx="275">
                  <c:v>0.15335463258785942</c:v>
                </c:pt>
                <c:pt idx="276">
                  <c:v>0.15286624203821658</c:v>
                </c:pt>
                <c:pt idx="277">
                  <c:v>0.15238095238095237</c:v>
                </c:pt>
                <c:pt idx="278">
                  <c:v>0.15189873417721517</c:v>
                </c:pt>
                <c:pt idx="279">
                  <c:v>0.15141955835962143</c:v>
                </c:pt>
                <c:pt idx="280">
                  <c:v>0.15094339622641512</c:v>
                </c:pt>
                <c:pt idx="281">
                  <c:v>0.15047021943573666</c:v>
                </c:pt>
                <c:pt idx="282">
                  <c:v>0.15</c:v>
                </c:pt>
                <c:pt idx="283">
                  <c:v>0.14953271028037382</c:v>
                </c:pt>
                <c:pt idx="284">
                  <c:v>0.14906832298136646</c:v>
                </c:pt>
                <c:pt idx="285">
                  <c:v>0.1486068111455108</c:v>
                </c:pt>
                <c:pt idx="286">
                  <c:v>0.14814814814814814</c:v>
                </c:pt>
                <c:pt idx="287">
                  <c:v>0.14769230769230771</c:v>
                </c:pt>
                <c:pt idx="288">
                  <c:v>0.14723926380368099</c:v>
                </c:pt>
                <c:pt idx="289">
                  <c:v>0.14678899082568805</c:v>
                </c:pt>
                <c:pt idx="290">
                  <c:v>0.14634146341463414</c:v>
                </c:pt>
                <c:pt idx="291">
                  <c:v>0.1458966565349544</c:v>
                </c:pt>
                <c:pt idx="292">
                  <c:v>0.14545454545454545</c:v>
                </c:pt>
                <c:pt idx="293">
                  <c:v>0.14501510574018123</c:v>
                </c:pt>
                <c:pt idx="294">
                  <c:v>0.14457831325301204</c:v>
                </c:pt>
                <c:pt idx="295">
                  <c:v>0.14414414414414414</c:v>
                </c:pt>
                <c:pt idx="296">
                  <c:v>0.1437125748502994</c:v>
                </c:pt>
                <c:pt idx="297">
                  <c:v>0.14328358208955222</c:v>
                </c:pt>
                <c:pt idx="298">
                  <c:v>0.14285714285714285</c:v>
                </c:pt>
                <c:pt idx="299">
                  <c:v>0.14243323442136496</c:v>
                </c:pt>
                <c:pt idx="300">
                  <c:v>0.14201183431952663</c:v>
                </c:pt>
                <c:pt idx="301">
                  <c:v>0.14159292035398233</c:v>
                </c:pt>
                <c:pt idx="302">
                  <c:v>0.14117647058823526</c:v>
                </c:pt>
                <c:pt idx="303">
                  <c:v>0.14076246334310849</c:v>
                </c:pt>
                <c:pt idx="304">
                  <c:v>0.14035087719298245</c:v>
                </c:pt>
                <c:pt idx="305">
                  <c:v>0.13994169096209913</c:v>
                </c:pt>
                <c:pt idx="306">
                  <c:v>0.1395348837209302</c:v>
                </c:pt>
                <c:pt idx="307">
                  <c:v>0.1391304347826087</c:v>
                </c:pt>
                <c:pt idx="308">
                  <c:v>0.13872832369942198</c:v>
                </c:pt>
                <c:pt idx="309">
                  <c:v>0.13832853025936598</c:v>
                </c:pt>
                <c:pt idx="310">
                  <c:v>0.13793103448275862</c:v>
                </c:pt>
                <c:pt idx="311">
                  <c:v>0.13753581661891115</c:v>
                </c:pt>
                <c:pt idx="312">
                  <c:v>0.13714285714285712</c:v>
                </c:pt>
                <c:pt idx="313">
                  <c:v>0.13675213675213674</c:v>
                </c:pt>
                <c:pt idx="314">
                  <c:v>0.13636363636363635</c:v>
                </c:pt>
                <c:pt idx="315">
                  <c:v>0.13597733711048157</c:v>
                </c:pt>
                <c:pt idx="316">
                  <c:v>0.13559322033898305</c:v>
                </c:pt>
                <c:pt idx="317">
                  <c:v>0.13521126760563382</c:v>
                </c:pt>
                <c:pt idx="318">
                  <c:v>0.13483146067415727</c:v>
                </c:pt>
                <c:pt idx="319">
                  <c:v>0.13445378151260504</c:v>
                </c:pt>
                <c:pt idx="320">
                  <c:v>0.13407821229050279</c:v>
                </c:pt>
                <c:pt idx="321">
                  <c:v>0.13370473537604458</c:v>
                </c:pt>
                <c:pt idx="322">
                  <c:v>0.1333333333333333</c:v>
                </c:pt>
                <c:pt idx="323">
                  <c:v>0.13296398891966757</c:v>
                </c:pt>
                <c:pt idx="324">
                  <c:v>0.13259668508287292</c:v>
                </c:pt>
                <c:pt idx="325">
                  <c:v>0.13223140495867769</c:v>
                </c:pt>
                <c:pt idx="326">
                  <c:v>0.13186813186813187</c:v>
                </c:pt>
                <c:pt idx="327">
                  <c:v>0.13150684931506848</c:v>
                </c:pt>
                <c:pt idx="328">
                  <c:v>0.13114754098360654</c:v>
                </c:pt>
                <c:pt idx="329">
                  <c:v>0.13079019073569484</c:v>
                </c:pt>
                <c:pt idx="330">
                  <c:v>0.13043478260869568</c:v>
                </c:pt>
                <c:pt idx="331">
                  <c:v>0.13008130081300812</c:v>
                </c:pt>
                <c:pt idx="332">
                  <c:v>0.12972972972972971</c:v>
                </c:pt>
                <c:pt idx="333">
                  <c:v>0.12938005390835577</c:v>
                </c:pt>
                <c:pt idx="334">
                  <c:v>0.12903225806451615</c:v>
                </c:pt>
                <c:pt idx="335">
                  <c:v>0.12868632707774796</c:v>
                </c:pt>
                <c:pt idx="336">
                  <c:v>0.1283422459893048</c:v>
                </c:pt>
                <c:pt idx="337">
                  <c:v>0.128</c:v>
                </c:pt>
                <c:pt idx="338">
                  <c:v>0.1276595744680851</c:v>
                </c:pt>
                <c:pt idx="339">
                  <c:v>0.12732095490716178</c:v>
                </c:pt>
                <c:pt idx="340">
                  <c:v>0.12698412698412698</c:v>
                </c:pt>
                <c:pt idx="341">
                  <c:v>0.12664907651715041</c:v>
                </c:pt>
                <c:pt idx="342">
                  <c:v>0.12631578947368419</c:v>
                </c:pt>
                <c:pt idx="343">
                  <c:v>0.12598425196850391</c:v>
                </c:pt>
                <c:pt idx="344">
                  <c:v>0.1256544502617801</c:v>
                </c:pt>
                <c:pt idx="345">
                  <c:v>0.12532637075718014</c:v>
                </c:pt>
                <c:pt idx="346">
                  <c:v>0.125</c:v>
                </c:pt>
                <c:pt idx="347">
                  <c:v>0.12467532467532466</c:v>
                </c:pt>
                <c:pt idx="348">
                  <c:v>0.1243523316062176</c:v>
                </c:pt>
                <c:pt idx="349">
                  <c:v>0.12403100775193797</c:v>
                </c:pt>
                <c:pt idx="350">
                  <c:v>0.12371134020618557</c:v>
                </c:pt>
                <c:pt idx="351">
                  <c:v>0.12339331619537276</c:v>
                </c:pt>
                <c:pt idx="352">
                  <c:v>0.12307692307692306</c:v>
                </c:pt>
                <c:pt idx="353">
                  <c:v>0.12276214833759591</c:v>
                </c:pt>
                <c:pt idx="354">
                  <c:v>0.12244897959183673</c:v>
                </c:pt>
                <c:pt idx="355">
                  <c:v>0.12213740458015267</c:v>
                </c:pt>
                <c:pt idx="356">
                  <c:v>0.12182741116751268</c:v>
                </c:pt>
                <c:pt idx="357">
                  <c:v>0.12151898734177213</c:v>
                </c:pt>
                <c:pt idx="358">
                  <c:v>0.12121212121212122</c:v>
                </c:pt>
                <c:pt idx="359">
                  <c:v>0.12090680100755667</c:v>
                </c:pt>
                <c:pt idx="360">
                  <c:v>0.12060301507537687</c:v>
                </c:pt>
                <c:pt idx="361">
                  <c:v>0.12030075187969924</c:v>
                </c:pt>
                <c:pt idx="362">
                  <c:v>0.12</c:v>
                </c:pt>
                <c:pt idx="363">
                  <c:v>0.11970074812967581</c:v>
                </c:pt>
                <c:pt idx="364">
                  <c:v>0.11940298507462685</c:v>
                </c:pt>
                <c:pt idx="365">
                  <c:v>0.11910669975186103</c:v>
                </c:pt>
                <c:pt idx="366">
                  <c:v>0.11881188118811881</c:v>
                </c:pt>
                <c:pt idx="367">
                  <c:v>0.11851851851851852</c:v>
                </c:pt>
                <c:pt idx="368">
                  <c:v>0.11822660098522166</c:v>
                </c:pt>
                <c:pt idx="369">
                  <c:v>0.11793611793611793</c:v>
                </c:pt>
                <c:pt idx="370">
                  <c:v>0.1176470588235294</c:v>
                </c:pt>
                <c:pt idx="371">
                  <c:v>0.11735941320293398</c:v>
                </c:pt>
                <c:pt idx="372">
                  <c:v>0.1170731707317073</c:v>
                </c:pt>
                <c:pt idx="373">
                  <c:v>0.11678832116788319</c:v>
                </c:pt>
                <c:pt idx="374">
                  <c:v>0.11650485436893204</c:v>
                </c:pt>
                <c:pt idx="375">
                  <c:v>0.11622276029055689</c:v>
                </c:pt>
                <c:pt idx="376">
                  <c:v>0.11594202898550725</c:v>
                </c:pt>
                <c:pt idx="377">
                  <c:v>0.11566265060240961</c:v>
                </c:pt>
                <c:pt idx="378">
                  <c:v>0.11538461538461536</c:v>
                </c:pt>
                <c:pt idx="379">
                  <c:v>0.11510791366906475</c:v>
                </c:pt>
                <c:pt idx="380">
                  <c:v>0.11483253588516747</c:v>
                </c:pt>
                <c:pt idx="381">
                  <c:v>0.11455847255369928</c:v>
                </c:pt>
                <c:pt idx="382">
                  <c:v>0.11428571428571427</c:v>
                </c:pt>
                <c:pt idx="383">
                  <c:v>0.11401425178147269</c:v>
                </c:pt>
                <c:pt idx="384">
                  <c:v>0.11374407582938388</c:v>
                </c:pt>
                <c:pt idx="385">
                  <c:v>0.11347517730496452</c:v>
                </c:pt>
                <c:pt idx="386">
                  <c:v>0.11320754716981131</c:v>
                </c:pt>
                <c:pt idx="387">
                  <c:v>0.11294117647058823</c:v>
                </c:pt>
                <c:pt idx="388">
                  <c:v>0.11267605633802817</c:v>
                </c:pt>
                <c:pt idx="389">
                  <c:v>0.11241217798594846</c:v>
                </c:pt>
                <c:pt idx="390">
                  <c:v>0.11214953271028037</c:v>
                </c:pt>
                <c:pt idx="391">
                  <c:v>0.11188811188811187</c:v>
                </c:pt>
                <c:pt idx="392">
                  <c:v>0.11162790697674418</c:v>
                </c:pt>
                <c:pt idx="393">
                  <c:v>0.111368909512761</c:v>
                </c:pt>
                <c:pt idx="394">
                  <c:v>0.11111111111111109</c:v>
                </c:pt>
                <c:pt idx="395">
                  <c:v>0.11085450346420322</c:v>
                </c:pt>
                <c:pt idx="396">
                  <c:v>0.11059907834101382</c:v>
                </c:pt>
                <c:pt idx="397">
                  <c:v>0.11034482758620688</c:v>
                </c:pt>
                <c:pt idx="398">
                  <c:v>0.11009174311926605</c:v>
                </c:pt>
                <c:pt idx="399">
                  <c:v>0.10983981693363844</c:v>
                </c:pt>
                <c:pt idx="400">
                  <c:v>0.10958904109589042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FF-4C03-9774-6C64357F637B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FF-4C03-9774-6C64357F637B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FF-4C03-9774-6C64357F6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B1FF-4C03-9774-6C64357F637B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1FF-4C03-9774-6C64357F637B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1FF-4C03-9774-6C64357F637B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1FF-4C03-9774-6C64357F637B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FF-4C03-9774-6C64357F637B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1FF-4C03-9774-6C64357F637B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1FF-4C03-9774-6C64357F637B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1FF-4C03-9774-6C64357F637B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AA-46EE-8D5B-B14215D25CBE}"/>
            </c:ext>
          </c:extLst>
        </c:ser>
        <c:ser>
          <c:idx val="5"/>
          <c:order val="6"/>
          <c:tx>
            <c:strRef>
              <c:f>'Demand-DesignCapacity (X)'!$AC$11:$AD$11</c:f>
              <c:strCache>
                <c:ptCount val="1"/>
                <c:pt idx="0">
                  <c:v>TEC 1975 - Brittle -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(X)'!$AC$13:$AC$413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(X)'!$AD$13:$AD$413</c:f>
              <c:numCache>
                <c:formatCode>General</c:formatCode>
                <c:ptCount val="401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0.60000000000000009</c:v>
                </c:pt>
                <c:pt idx="5">
                  <c:v>0.60000000000000009</c:v>
                </c:pt>
                <c:pt idx="6">
                  <c:v>0.60000000000000009</c:v>
                </c:pt>
                <c:pt idx="7">
                  <c:v>0.60000000000000009</c:v>
                </c:pt>
                <c:pt idx="8">
                  <c:v>0.60000000000000009</c:v>
                </c:pt>
                <c:pt idx="9">
                  <c:v>0.60000000000000009</c:v>
                </c:pt>
                <c:pt idx="10">
                  <c:v>0.60000000000000009</c:v>
                </c:pt>
                <c:pt idx="11">
                  <c:v>0.60000000000000009</c:v>
                </c:pt>
                <c:pt idx="12">
                  <c:v>0.60000000000000009</c:v>
                </c:pt>
                <c:pt idx="13">
                  <c:v>0.60000000000000009</c:v>
                </c:pt>
                <c:pt idx="14">
                  <c:v>0.60000000000000009</c:v>
                </c:pt>
                <c:pt idx="15">
                  <c:v>0.60000000000000009</c:v>
                </c:pt>
                <c:pt idx="16">
                  <c:v>0.60000000000000009</c:v>
                </c:pt>
                <c:pt idx="17">
                  <c:v>0.60000000000000009</c:v>
                </c:pt>
                <c:pt idx="18">
                  <c:v>0.60000000000000009</c:v>
                </c:pt>
                <c:pt idx="19">
                  <c:v>0.60000000000000009</c:v>
                </c:pt>
                <c:pt idx="20">
                  <c:v>0.60000000000000009</c:v>
                </c:pt>
                <c:pt idx="21">
                  <c:v>0.60000000000000009</c:v>
                </c:pt>
                <c:pt idx="22">
                  <c:v>0.60000000000000009</c:v>
                </c:pt>
                <c:pt idx="23">
                  <c:v>0.60000000000000009</c:v>
                </c:pt>
                <c:pt idx="24">
                  <c:v>0.60000000000000009</c:v>
                </c:pt>
                <c:pt idx="25">
                  <c:v>0.60000000000000009</c:v>
                </c:pt>
                <c:pt idx="26">
                  <c:v>0.60000000000000009</c:v>
                </c:pt>
                <c:pt idx="27">
                  <c:v>0.60000000000000009</c:v>
                </c:pt>
                <c:pt idx="28">
                  <c:v>0.60000000000000009</c:v>
                </c:pt>
                <c:pt idx="29">
                  <c:v>0.60000000000000009</c:v>
                </c:pt>
                <c:pt idx="30">
                  <c:v>0.60000000000000009</c:v>
                </c:pt>
                <c:pt idx="31">
                  <c:v>0.60000000000000009</c:v>
                </c:pt>
                <c:pt idx="32">
                  <c:v>0.60000000000000009</c:v>
                </c:pt>
                <c:pt idx="33">
                  <c:v>0.60000000000000009</c:v>
                </c:pt>
                <c:pt idx="34">
                  <c:v>0.60000000000000009</c:v>
                </c:pt>
                <c:pt idx="35">
                  <c:v>0.60000000000000009</c:v>
                </c:pt>
                <c:pt idx="36">
                  <c:v>0.60000000000000009</c:v>
                </c:pt>
                <c:pt idx="37">
                  <c:v>0.60000000000000009</c:v>
                </c:pt>
                <c:pt idx="38">
                  <c:v>0.60000000000000009</c:v>
                </c:pt>
                <c:pt idx="39">
                  <c:v>0.60000000000000009</c:v>
                </c:pt>
                <c:pt idx="40">
                  <c:v>0.60000000000000009</c:v>
                </c:pt>
                <c:pt idx="41">
                  <c:v>0.60000000000000009</c:v>
                </c:pt>
                <c:pt idx="42">
                  <c:v>0.60000000000000009</c:v>
                </c:pt>
                <c:pt idx="43">
                  <c:v>0.60000000000000009</c:v>
                </c:pt>
                <c:pt idx="44">
                  <c:v>0.60000000000000009</c:v>
                </c:pt>
                <c:pt idx="45">
                  <c:v>0.60000000000000009</c:v>
                </c:pt>
                <c:pt idx="46">
                  <c:v>0.60000000000000009</c:v>
                </c:pt>
                <c:pt idx="47">
                  <c:v>0.60000000000000009</c:v>
                </c:pt>
                <c:pt idx="48">
                  <c:v>0.60000000000000009</c:v>
                </c:pt>
                <c:pt idx="49">
                  <c:v>0.60000000000000009</c:v>
                </c:pt>
                <c:pt idx="50">
                  <c:v>0.60000000000000009</c:v>
                </c:pt>
                <c:pt idx="51">
                  <c:v>0.60000000000000009</c:v>
                </c:pt>
                <c:pt idx="52">
                  <c:v>0.60000000000000009</c:v>
                </c:pt>
                <c:pt idx="53">
                  <c:v>0.60000000000000009</c:v>
                </c:pt>
                <c:pt idx="54">
                  <c:v>0.60000000000000009</c:v>
                </c:pt>
                <c:pt idx="55">
                  <c:v>0.60000000000000009</c:v>
                </c:pt>
                <c:pt idx="56">
                  <c:v>0.60000000000000009</c:v>
                </c:pt>
                <c:pt idx="57">
                  <c:v>0.60000000000000009</c:v>
                </c:pt>
                <c:pt idx="58">
                  <c:v>0.60000000000000009</c:v>
                </c:pt>
                <c:pt idx="59">
                  <c:v>0.60000000000000009</c:v>
                </c:pt>
                <c:pt idx="60">
                  <c:v>0.60000000000000009</c:v>
                </c:pt>
                <c:pt idx="61">
                  <c:v>0.60000000000000009</c:v>
                </c:pt>
                <c:pt idx="62">
                  <c:v>0.60000000000000009</c:v>
                </c:pt>
                <c:pt idx="63">
                  <c:v>0.59405940594059403</c:v>
                </c:pt>
                <c:pt idx="64">
                  <c:v>0.58823529411764708</c:v>
                </c:pt>
                <c:pt idx="65">
                  <c:v>0.58252427184466016</c:v>
                </c:pt>
                <c:pt idx="66">
                  <c:v>0.57692307692307698</c:v>
                </c:pt>
                <c:pt idx="67">
                  <c:v>0.5714285714285714</c:v>
                </c:pt>
                <c:pt idx="68">
                  <c:v>0.56603773584905659</c:v>
                </c:pt>
                <c:pt idx="69">
                  <c:v>0.56074766355140193</c:v>
                </c:pt>
                <c:pt idx="70">
                  <c:v>0.55555555555555558</c:v>
                </c:pt>
                <c:pt idx="71">
                  <c:v>0.55045871559633031</c:v>
                </c:pt>
                <c:pt idx="72">
                  <c:v>0.54545454545454553</c:v>
                </c:pt>
                <c:pt idx="73">
                  <c:v>0.54054054054054057</c:v>
                </c:pt>
                <c:pt idx="74">
                  <c:v>0.53571428571428581</c:v>
                </c:pt>
                <c:pt idx="75">
                  <c:v>0.53097345132743368</c:v>
                </c:pt>
                <c:pt idx="76">
                  <c:v>0.52631578947368429</c:v>
                </c:pt>
                <c:pt idx="77">
                  <c:v>0.52173913043478259</c:v>
                </c:pt>
                <c:pt idx="78">
                  <c:v>0.51724137931034486</c:v>
                </c:pt>
                <c:pt idx="79">
                  <c:v>0.51282051282051277</c:v>
                </c:pt>
                <c:pt idx="80">
                  <c:v>0.50847457627118642</c:v>
                </c:pt>
                <c:pt idx="81">
                  <c:v>0.50420168067226889</c:v>
                </c:pt>
                <c:pt idx="82">
                  <c:v>0.5</c:v>
                </c:pt>
                <c:pt idx="83">
                  <c:v>0.49586776859504139</c:v>
                </c:pt>
                <c:pt idx="84">
                  <c:v>0.49180327868852464</c:v>
                </c:pt>
                <c:pt idx="85">
                  <c:v>0.48780487804878053</c:v>
                </c:pt>
                <c:pt idx="86">
                  <c:v>0.48387096774193544</c:v>
                </c:pt>
                <c:pt idx="87">
                  <c:v>0.48000000000000009</c:v>
                </c:pt>
                <c:pt idx="88">
                  <c:v>0.47619047619047616</c:v>
                </c:pt>
                <c:pt idx="89">
                  <c:v>0.47244094488188981</c:v>
                </c:pt>
                <c:pt idx="90">
                  <c:v>0.46875</c:v>
                </c:pt>
                <c:pt idx="91">
                  <c:v>0.46511627906976749</c:v>
                </c:pt>
                <c:pt idx="92">
                  <c:v>0.46153846153846151</c:v>
                </c:pt>
                <c:pt idx="93">
                  <c:v>0.45801526717557256</c:v>
                </c:pt>
                <c:pt idx="94">
                  <c:v>0.45454545454545459</c:v>
                </c:pt>
                <c:pt idx="95">
                  <c:v>0.45112781954887221</c:v>
                </c:pt>
                <c:pt idx="96">
                  <c:v>0.44776119402985076</c:v>
                </c:pt>
                <c:pt idx="97">
                  <c:v>0.44444444444444448</c:v>
                </c:pt>
                <c:pt idx="98">
                  <c:v>0.44117647058823534</c:v>
                </c:pt>
                <c:pt idx="99">
                  <c:v>0.43795620437956212</c:v>
                </c:pt>
                <c:pt idx="100">
                  <c:v>0.43478260869565216</c:v>
                </c:pt>
                <c:pt idx="101">
                  <c:v>0.43165467625899284</c:v>
                </c:pt>
                <c:pt idx="102">
                  <c:v>0.4285714285714286</c:v>
                </c:pt>
                <c:pt idx="103">
                  <c:v>0.42553191489361702</c:v>
                </c:pt>
                <c:pt idx="104">
                  <c:v>0.42253521126760568</c:v>
                </c:pt>
                <c:pt idx="105">
                  <c:v>0.41958041958041964</c:v>
                </c:pt>
                <c:pt idx="106">
                  <c:v>0.41666666666666663</c:v>
                </c:pt>
                <c:pt idx="107">
                  <c:v>0.41379310344827591</c:v>
                </c:pt>
                <c:pt idx="108">
                  <c:v>0.41095890410958907</c:v>
                </c:pt>
                <c:pt idx="109">
                  <c:v>0.4081632653061224</c:v>
                </c:pt>
                <c:pt idx="110">
                  <c:v>0.40540540540540537</c:v>
                </c:pt>
                <c:pt idx="111">
                  <c:v>0.40268456375838929</c:v>
                </c:pt>
                <c:pt idx="112">
                  <c:v>0.39999999999999997</c:v>
                </c:pt>
                <c:pt idx="113">
                  <c:v>0.39735099337748353</c:v>
                </c:pt>
                <c:pt idx="114">
                  <c:v>0.39473684210526322</c:v>
                </c:pt>
                <c:pt idx="115">
                  <c:v>0.39215686274509809</c:v>
                </c:pt>
                <c:pt idx="116">
                  <c:v>0.38961038961038968</c:v>
                </c:pt>
                <c:pt idx="117">
                  <c:v>0.38709677419354843</c:v>
                </c:pt>
                <c:pt idx="118">
                  <c:v>0.38461538461538464</c:v>
                </c:pt>
                <c:pt idx="119">
                  <c:v>0.38216560509554143</c:v>
                </c:pt>
                <c:pt idx="120">
                  <c:v>0.379746835443038</c:v>
                </c:pt>
                <c:pt idx="121">
                  <c:v>0.37735849056603782</c:v>
                </c:pt>
                <c:pt idx="122">
                  <c:v>0.37500000000000006</c:v>
                </c:pt>
                <c:pt idx="123">
                  <c:v>0.37267080745341613</c:v>
                </c:pt>
                <c:pt idx="124">
                  <c:v>0.37037037037037041</c:v>
                </c:pt>
                <c:pt idx="125">
                  <c:v>0.36809815950920249</c:v>
                </c:pt>
                <c:pt idx="126">
                  <c:v>0.36585365853658541</c:v>
                </c:pt>
                <c:pt idx="127">
                  <c:v>0.36363636363636365</c:v>
                </c:pt>
                <c:pt idx="128">
                  <c:v>0.36144578313253012</c:v>
                </c:pt>
                <c:pt idx="129">
                  <c:v>0.35928143712574862</c:v>
                </c:pt>
                <c:pt idx="130">
                  <c:v>0.35714285714285721</c:v>
                </c:pt>
                <c:pt idx="131">
                  <c:v>0.35502958579881655</c:v>
                </c:pt>
                <c:pt idx="132">
                  <c:v>0.35294117647058826</c:v>
                </c:pt>
                <c:pt idx="133">
                  <c:v>0.35087719298245618</c:v>
                </c:pt>
                <c:pt idx="134">
                  <c:v>0.34883720930232559</c:v>
                </c:pt>
                <c:pt idx="135">
                  <c:v>0.34682080924855485</c:v>
                </c:pt>
                <c:pt idx="136">
                  <c:v>0.34482758620689657</c:v>
                </c:pt>
                <c:pt idx="137">
                  <c:v>0.34285714285714292</c:v>
                </c:pt>
                <c:pt idx="138">
                  <c:v>0.34090909090909099</c:v>
                </c:pt>
                <c:pt idx="139">
                  <c:v>0.33898305084745767</c:v>
                </c:pt>
                <c:pt idx="140">
                  <c:v>0.33707865168539325</c:v>
                </c:pt>
                <c:pt idx="141">
                  <c:v>0.33519553072625702</c:v>
                </c:pt>
                <c:pt idx="142">
                  <c:v>0.33333333333333337</c:v>
                </c:pt>
                <c:pt idx="143">
                  <c:v>0.33149171270718236</c:v>
                </c:pt>
                <c:pt idx="144">
                  <c:v>0.32967032967032966</c:v>
                </c:pt>
                <c:pt idx="145">
                  <c:v>0.32786885245901642</c:v>
                </c:pt>
                <c:pt idx="146">
                  <c:v>0.32608695652173925</c:v>
                </c:pt>
                <c:pt idx="147">
                  <c:v>0.32432432432432434</c:v>
                </c:pt>
                <c:pt idx="148">
                  <c:v>0.32258064516129026</c:v>
                </c:pt>
                <c:pt idx="149">
                  <c:v>0.32085561497326204</c:v>
                </c:pt>
                <c:pt idx="150">
                  <c:v>0.31914893617021278</c:v>
                </c:pt>
                <c:pt idx="151">
                  <c:v>0.3174603174603175</c:v>
                </c:pt>
                <c:pt idx="152">
                  <c:v>0.31578947368421051</c:v>
                </c:pt>
                <c:pt idx="153">
                  <c:v>0.31413612565445032</c:v>
                </c:pt>
                <c:pt idx="154">
                  <c:v>0.31250000000000006</c:v>
                </c:pt>
                <c:pt idx="155">
                  <c:v>0.31088082901554404</c:v>
                </c:pt>
                <c:pt idx="156">
                  <c:v>0.30927835051546393</c:v>
                </c:pt>
                <c:pt idx="157">
                  <c:v>0.30769230769230771</c:v>
                </c:pt>
                <c:pt idx="158">
                  <c:v>0.3061224489795919</c:v>
                </c:pt>
                <c:pt idx="159">
                  <c:v>0.30456852791878175</c:v>
                </c:pt>
                <c:pt idx="160">
                  <c:v>0.30303030303030304</c:v>
                </c:pt>
                <c:pt idx="161">
                  <c:v>0.30150753768844224</c:v>
                </c:pt>
                <c:pt idx="162">
                  <c:v>0.30000000000000004</c:v>
                </c:pt>
                <c:pt idx="163">
                  <c:v>0.29850746268656725</c:v>
                </c:pt>
                <c:pt idx="164">
                  <c:v>0.29702970297029707</c:v>
                </c:pt>
                <c:pt idx="165">
                  <c:v>0.29556650246305421</c:v>
                </c:pt>
                <c:pt idx="166">
                  <c:v>0.29411764705882354</c:v>
                </c:pt>
                <c:pt idx="167">
                  <c:v>0.29268292682926839</c:v>
                </c:pt>
                <c:pt idx="168">
                  <c:v>0.29126213592233013</c:v>
                </c:pt>
                <c:pt idx="169">
                  <c:v>0.28985507246376813</c:v>
                </c:pt>
                <c:pt idx="170">
                  <c:v>0.28846153846153849</c:v>
                </c:pt>
                <c:pt idx="171">
                  <c:v>0.28708133971291872</c:v>
                </c:pt>
                <c:pt idx="172">
                  <c:v>0.28571428571428575</c:v>
                </c:pt>
                <c:pt idx="173">
                  <c:v>0.28436018957345971</c:v>
                </c:pt>
                <c:pt idx="174">
                  <c:v>0.28301886792452829</c:v>
                </c:pt>
                <c:pt idx="175">
                  <c:v>0.28169014084507049</c:v>
                </c:pt>
                <c:pt idx="176">
                  <c:v>0.28037383177570097</c:v>
                </c:pt>
                <c:pt idx="177">
                  <c:v>0.27906976744186046</c:v>
                </c:pt>
                <c:pt idx="178">
                  <c:v>0.27777777777777779</c:v>
                </c:pt>
                <c:pt idx="179">
                  <c:v>0.27649769585253459</c:v>
                </c:pt>
                <c:pt idx="180">
                  <c:v>0.27522935779816515</c:v>
                </c:pt>
                <c:pt idx="181">
                  <c:v>0.27397260273972601</c:v>
                </c:pt>
                <c:pt idx="182">
                  <c:v>0.27272727272727276</c:v>
                </c:pt>
                <c:pt idx="183">
                  <c:v>0.27149321266968329</c:v>
                </c:pt>
                <c:pt idx="184">
                  <c:v>0.27027027027027029</c:v>
                </c:pt>
                <c:pt idx="185">
                  <c:v>0.26905829596412556</c:v>
                </c:pt>
                <c:pt idx="186">
                  <c:v>0.2678571428571429</c:v>
                </c:pt>
                <c:pt idx="187">
                  <c:v>0.26666666666666672</c:v>
                </c:pt>
                <c:pt idx="188">
                  <c:v>0.26548672566371689</c:v>
                </c:pt>
                <c:pt idx="189">
                  <c:v>0.26431718061674014</c:v>
                </c:pt>
                <c:pt idx="190">
                  <c:v>0.26315789473684215</c:v>
                </c:pt>
                <c:pt idx="191">
                  <c:v>0.2620087336244542</c:v>
                </c:pt>
                <c:pt idx="192">
                  <c:v>0.26086956521739135</c:v>
                </c:pt>
                <c:pt idx="193">
                  <c:v>0.25974025974025977</c:v>
                </c:pt>
                <c:pt idx="194">
                  <c:v>0.25862068965517243</c:v>
                </c:pt>
                <c:pt idx="195">
                  <c:v>0.25751072961373395</c:v>
                </c:pt>
                <c:pt idx="196">
                  <c:v>0.25641025641025644</c:v>
                </c:pt>
                <c:pt idx="197">
                  <c:v>0.25531914893617025</c:v>
                </c:pt>
                <c:pt idx="198">
                  <c:v>0.25423728813559321</c:v>
                </c:pt>
                <c:pt idx="199">
                  <c:v>0.25316455696202533</c:v>
                </c:pt>
                <c:pt idx="200">
                  <c:v>0.2521008403361345</c:v>
                </c:pt>
                <c:pt idx="201">
                  <c:v>0.25104602510460255</c:v>
                </c:pt>
                <c:pt idx="202">
                  <c:v>0.25</c:v>
                </c:pt>
                <c:pt idx="203">
                  <c:v>0.24896265560165978</c:v>
                </c:pt>
                <c:pt idx="204">
                  <c:v>0.2479338842975207</c:v>
                </c:pt>
                <c:pt idx="205">
                  <c:v>0.24691358024691365</c:v>
                </c:pt>
                <c:pt idx="206">
                  <c:v>0.24590163934426232</c:v>
                </c:pt>
                <c:pt idx="207">
                  <c:v>0.24489795918367349</c:v>
                </c:pt>
                <c:pt idx="208">
                  <c:v>0.24390243902439027</c:v>
                </c:pt>
                <c:pt idx="209">
                  <c:v>0.24291497975708509</c:v>
                </c:pt>
                <c:pt idx="210">
                  <c:v>0.24193548387096772</c:v>
                </c:pt>
                <c:pt idx="211">
                  <c:v>0.24096385542168675</c:v>
                </c:pt>
                <c:pt idx="212">
                  <c:v>0.24000000000000005</c:v>
                </c:pt>
                <c:pt idx="213">
                  <c:v>0.23904382470119528</c:v>
                </c:pt>
                <c:pt idx="214">
                  <c:v>0.23809523809523808</c:v>
                </c:pt>
                <c:pt idx="215">
                  <c:v>0.23715415019762845</c:v>
                </c:pt>
                <c:pt idx="216">
                  <c:v>0.23622047244094491</c:v>
                </c:pt>
                <c:pt idx="217">
                  <c:v>0.23529411764705888</c:v>
                </c:pt>
                <c:pt idx="218">
                  <c:v>0.234375</c:v>
                </c:pt>
                <c:pt idx="219">
                  <c:v>0.23346303501945526</c:v>
                </c:pt>
                <c:pt idx="220">
                  <c:v>0.23255813953488375</c:v>
                </c:pt>
                <c:pt idx="221">
                  <c:v>0.2316602316602317</c:v>
                </c:pt>
                <c:pt idx="222">
                  <c:v>0.23076923076923075</c:v>
                </c:pt>
                <c:pt idx="223">
                  <c:v>0.22988505747126436</c:v>
                </c:pt>
                <c:pt idx="224">
                  <c:v>0.22900763358778628</c:v>
                </c:pt>
                <c:pt idx="225">
                  <c:v>0.22813688212927763</c:v>
                </c:pt>
                <c:pt idx="226">
                  <c:v>0.22727272727272735</c:v>
                </c:pt>
                <c:pt idx="227">
                  <c:v>0.22641509433962265</c:v>
                </c:pt>
                <c:pt idx="228">
                  <c:v>0.22556390977443611</c:v>
                </c:pt>
                <c:pt idx="229">
                  <c:v>0.22471910112359555</c:v>
                </c:pt>
                <c:pt idx="230">
                  <c:v>0.22388059701492541</c:v>
                </c:pt>
                <c:pt idx="231">
                  <c:v>0.22304832713754646</c:v>
                </c:pt>
                <c:pt idx="232">
                  <c:v>0.22222222222222224</c:v>
                </c:pt>
                <c:pt idx="233">
                  <c:v>0.22140221402214025</c:v>
                </c:pt>
                <c:pt idx="234">
                  <c:v>0.2205882352941177</c:v>
                </c:pt>
                <c:pt idx="235">
                  <c:v>0.21978021978021978</c:v>
                </c:pt>
                <c:pt idx="236">
                  <c:v>0.21897810218978106</c:v>
                </c:pt>
                <c:pt idx="237">
                  <c:v>0.21818181818181823</c:v>
                </c:pt>
                <c:pt idx="238">
                  <c:v>0.21739130434782616</c:v>
                </c:pt>
                <c:pt idx="239">
                  <c:v>0.21660649819494582</c:v>
                </c:pt>
                <c:pt idx="240">
                  <c:v>0.21582733812949642</c:v>
                </c:pt>
                <c:pt idx="241">
                  <c:v>0.21505376344086025</c:v>
                </c:pt>
                <c:pt idx="242">
                  <c:v>0.21428571428571433</c:v>
                </c:pt>
                <c:pt idx="243">
                  <c:v>0.21352313167259787</c:v>
                </c:pt>
                <c:pt idx="244">
                  <c:v>0.21276595744680851</c:v>
                </c:pt>
                <c:pt idx="245">
                  <c:v>0.21201413427561841</c:v>
                </c:pt>
                <c:pt idx="246">
                  <c:v>0.21126760563380287</c:v>
                </c:pt>
                <c:pt idx="247">
                  <c:v>0.21052631578947367</c:v>
                </c:pt>
                <c:pt idx="248">
                  <c:v>0.20979020979020982</c:v>
                </c:pt>
                <c:pt idx="249">
                  <c:v>0.20905923344947736</c:v>
                </c:pt>
                <c:pt idx="250">
                  <c:v>0.20833333333333337</c:v>
                </c:pt>
                <c:pt idx="251">
                  <c:v>0.20761245674740489</c:v>
                </c:pt>
                <c:pt idx="252">
                  <c:v>0.20689655172413796</c:v>
                </c:pt>
                <c:pt idx="253">
                  <c:v>0.2061855670103093</c:v>
                </c:pt>
                <c:pt idx="254">
                  <c:v>0.20547945205479454</c:v>
                </c:pt>
                <c:pt idx="255">
                  <c:v>0.20477815699658708</c:v>
                </c:pt>
                <c:pt idx="256">
                  <c:v>0.2040816326530612</c:v>
                </c:pt>
                <c:pt idx="257">
                  <c:v>0.20338983050847459</c:v>
                </c:pt>
                <c:pt idx="258">
                  <c:v>0.20270270270270271</c:v>
                </c:pt>
                <c:pt idx="259">
                  <c:v>0.20202020202020207</c:v>
                </c:pt>
                <c:pt idx="260">
                  <c:v>0.20134228187919465</c:v>
                </c:pt>
                <c:pt idx="261">
                  <c:v>0.20066889632107027</c:v>
                </c:pt>
                <c:pt idx="262">
                  <c:v>0.2</c:v>
                </c:pt>
                <c:pt idx="263">
                  <c:v>0.1993355481727575</c:v>
                </c:pt>
                <c:pt idx="264">
                  <c:v>0.19867549668874174</c:v>
                </c:pt>
                <c:pt idx="265">
                  <c:v>0.19801980198019806</c:v>
                </c:pt>
                <c:pt idx="266">
                  <c:v>0.19736842105263161</c:v>
                </c:pt>
                <c:pt idx="267">
                  <c:v>0.19672131147540989</c:v>
                </c:pt>
                <c:pt idx="268">
                  <c:v>0.19607843137254902</c:v>
                </c:pt>
                <c:pt idx="269">
                  <c:v>0.19543973941368079</c:v>
                </c:pt>
                <c:pt idx="270">
                  <c:v>0.19480519480519484</c:v>
                </c:pt>
                <c:pt idx="271">
                  <c:v>0.19417475728155345</c:v>
                </c:pt>
                <c:pt idx="272">
                  <c:v>0.19354838709677419</c:v>
                </c:pt>
                <c:pt idx="273">
                  <c:v>0.19292604501607716</c:v>
                </c:pt>
                <c:pt idx="274">
                  <c:v>0.19230769230769232</c:v>
                </c:pt>
                <c:pt idx="275">
                  <c:v>0.1916932907348243</c:v>
                </c:pt>
                <c:pt idx="276">
                  <c:v>0.19108280254777074</c:v>
                </c:pt>
                <c:pt idx="277">
                  <c:v>0.19047619047619049</c:v>
                </c:pt>
                <c:pt idx="278">
                  <c:v>0.189873417721519</c:v>
                </c:pt>
                <c:pt idx="279">
                  <c:v>0.18927444794952683</c:v>
                </c:pt>
                <c:pt idx="280">
                  <c:v>0.18867924528301891</c:v>
                </c:pt>
                <c:pt idx="281">
                  <c:v>0.18808777429467086</c:v>
                </c:pt>
                <c:pt idx="282">
                  <c:v>0.18750000000000003</c:v>
                </c:pt>
                <c:pt idx="283">
                  <c:v>0.18691588785046731</c:v>
                </c:pt>
                <c:pt idx="284">
                  <c:v>0.18633540372670812</c:v>
                </c:pt>
                <c:pt idx="285">
                  <c:v>0.18575851393188855</c:v>
                </c:pt>
                <c:pt idx="286">
                  <c:v>0.1851851851851852</c:v>
                </c:pt>
                <c:pt idx="287">
                  <c:v>0.18461538461538465</c:v>
                </c:pt>
                <c:pt idx="288">
                  <c:v>0.18404907975460125</c:v>
                </c:pt>
                <c:pt idx="289">
                  <c:v>0.1834862385321101</c:v>
                </c:pt>
                <c:pt idx="290">
                  <c:v>0.18292682926829271</c:v>
                </c:pt>
                <c:pt idx="291">
                  <c:v>0.18237082066869303</c:v>
                </c:pt>
                <c:pt idx="292">
                  <c:v>0.18181818181818185</c:v>
                </c:pt>
                <c:pt idx="293">
                  <c:v>0.18126888217522658</c:v>
                </c:pt>
                <c:pt idx="294">
                  <c:v>0.18072289156626506</c:v>
                </c:pt>
                <c:pt idx="295">
                  <c:v>0.1801801801801802</c:v>
                </c:pt>
                <c:pt idx="296">
                  <c:v>0.17964071856287431</c:v>
                </c:pt>
                <c:pt idx="297">
                  <c:v>0.17910447761194032</c:v>
                </c:pt>
                <c:pt idx="298">
                  <c:v>0.1785714285714286</c:v>
                </c:pt>
                <c:pt idx="299">
                  <c:v>0.17804154302670624</c:v>
                </c:pt>
                <c:pt idx="300">
                  <c:v>0.17751479289940833</c:v>
                </c:pt>
                <c:pt idx="301">
                  <c:v>0.17699115044247793</c:v>
                </c:pt>
                <c:pt idx="302">
                  <c:v>0.17647058823529413</c:v>
                </c:pt>
                <c:pt idx="303">
                  <c:v>0.17595307917888564</c:v>
                </c:pt>
                <c:pt idx="304">
                  <c:v>0.17543859649122809</c:v>
                </c:pt>
                <c:pt idx="305">
                  <c:v>0.17492711370262395</c:v>
                </c:pt>
                <c:pt idx="306">
                  <c:v>0.1744186046511628</c:v>
                </c:pt>
                <c:pt idx="307">
                  <c:v>0.17391304347826089</c:v>
                </c:pt>
                <c:pt idx="308">
                  <c:v>0.17341040462427751</c:v>
                </c:pt>
                <c:pt idx="309">
                  <c:v>0.17291066282420753</c:v>
                </c:pt>
                <c:pt idx="310">
                  <c:v>0.17241379310344829</c:v>
                </c:pt>
                <c:pt idx="311">
                  <c:v>0.17191977077363899</c:v>
                </c:pt>
                <c:pt idx="312">
                  <c:v>0.17142857142857146</c:v>
                </c:pt>
                <c:pt idx="313">
                  <c:v>0.17094017094017097</c:v>
                </c:pt>
                <c:pt idx="314">
                  <c:v>0.17045454545454547</c:v>
                </c:pt>
                <c:pt idx="315">
                  <c:v>0.16997167138810201</c:v>
                </c:pt>
                <c:pt idx="316">
                  <c:v>0.16949152542372883</c:v>
                </c:pt>
                <c:pt idx="317">
                  <c:v>0.16901408450704228</c:v>
                </c:pt>
                <c:pt idx="318">
                  <c:v>0.16853932584269662</c:v>
                </c:pt>
                <c:pt idx="319">
                  <c:v>0.16806722689075632</c:v>
                </c:pt>
                <c:pt idx="320">
                  <c:v>0.16759776536312851</c:v>
                </c:pt>
                <c:pt idx="321">
                  <c:v>0.16713091922005574</c:v>
                </c:pt>
                <c:pt idx="322">
                  <c:v>0.16666666666666666</c:v>
                </c:pt>
                <c:pt idx="323">
                  <c:v>0.16620498614958448</c:v>
                </c:pt>
                <c:pt idx="324">
                  <c:v>0.16574585635359118</c:v>
                </c:pt>
                <c:pt idx="325">
                  <c:v>0.16528925619834714</c:v>
                </c:pt>
                <c:pt idx="326">
                  <c:v>0.16483516483516486</c:v>
                </c:pt>
                <c:pt idx="327">
                  <c:v>0.16438356164383564</c:v>
                </c:pt>
                <c:pt idx="328">
                  <c:v>0.16393442622950821</c:v>
                </c:pt>
                <c:pt idx="329">
                  <c:v>0.16348773841961856</c:v>
                </c:pt>
                <c:pt idx="330">
                  <c:v>0.16304347826086962</c:v>
                </c:pt>
                <c:pt idx="331">
                  <c:v>0.16260162601626016</c:v>
                </c:pt>
                <c:pt idx="332">
                  <c:v>0.16216216216216217</c:v>
                </c:pt>
                <c:pt idx="333">
                  <c:v>0.16172506738544476</c:v>
                </c:pt>
                <c:pt idx="334">
                  <c:v>0.16129032258064521</c:v>
                </c:pt>
                <c:pt idx="335">
                  <c:v>0.16085790884718498</c:v>
                </c:pt>
                <c:pt idx="336">
                  <c:v>0.16042780748663102</c:v>
                </c:pt>
                <c:pt idx="337">
                  <c:v>0.16000000000000003</c:v>
                </c:pt>
                <c:pt idx="338">
                  <c:v>0.15957446808510639</c:v>
                </c:pt>
                <c:pt idx="339">
                  <c:v>0.15915119363395225</c:v>
                </c:pt>
                <c:pt idx="340">
                  <c:v>0.15873015873015875</c:v>
                </c:pt>
                <c:pt idx="341">
                  <c:v>0.15831134564643801</c:v>
                </c:pt>
                <c:pt idx="342">
                  <c:v>0.15789473684210528</c:v>
                </c:pt>
                <c:pt idx="343">
                  <c:v>0.15748031496062992</c:v>
                </c:pt>
                <c:pt idx="344">
                  <c:v>0.15706806282722516</c:v>
                </c:pt>
                <c:pt idx="345">
                  <c:v>0.1566579634464752</c:v>
                </c:pt>
                <c:pt idx="346">
                  <c:v>0.15625000000000003</c:v>
                </c:pt>
                <c:pt idx="347">
                  <c:v>0.15584415584415584</c:v>
                </c:pt>
                <c:pt idx="348">
                  <c:v>0.15544041450777202</c:v>
                </c:pt>
                <c:pt idx="349">
                  <c:v>0.15503875968992248</c:v>
                </c:pt>
                <c:pt idx="350">
                  <c:v>0.15463917525773199</c:v>
                </c:pt>
                <c:pt idx="351">
                  <c:v>0.15424164524421599</c:v>
                </c:pt>
                <c:pt idx="352">
                  <c:v>0.15384615384615385</c:v>
                </c:pt>
                <c:pt idx="353">
                  <c:v>0.15345268542199492</c:v>
                </c:pt>
                <c:pt idx="354">
                  <c:v>0.15306122448979595</c:v>
                </c:pt>
                <c:pt idx="355">
                  <c:v>0.15267175572519087</c:v>
                </c:pt>
                <c:pt idx="356">
                  <c:v>0.15228426395939088</c:v>
                </c:pt>
                <c:pt idx="357">
                  <c:v>0.15189873417721519</c:v>
                </c:pt>
                <c:pt idx="358">
                  <c:v>0.15151515151515155</c:v>
                </c:pt>
                <c:pt idx="359">
                  <c:v>0.15113350125944586</c:v>
                </c:pt>
                <c:pt idx="360">
                  <c:v>0.15075376884422112</c:v>
                </c:pt>
                <c:pt idx="361">
                  <c:v>0.15037593984962408</c:v>
                </c:pt>
                <c:pt idx="362">
                  <c:v>0.15000000000000002</c:v>
                </c:pt>
                <c:pt idx="363">
                  <c:v>0.1496259351620948</c:v>
                </c:pt>
                <c:pt idx="364">
                  <c:v>0.1492537313432836</c:v>
                </c:pt>
                <c:pt idx="365">
                  <c:v>0.14888337468982632</c:v>
                </c:pt>
                <c:pt idx="366">
                  <c:v>0.14851485148514854</c:v>
                </c:pt>
                <c:pt idx="367">
                  <c:v>0.14814814814814817</c:v>
                </c:pt>
                <c:pt idx="368">
                  <c:v>0.14778325123152711</c:v>
                </c:pt>
                <c:pt idx="369">
                  <c:v>0.14742014742014742</c:v>
                </c:pt>
                <c:pt idx="370">
                  <c:v>0.14705882352941177</c:v>
                </c:pt>
                <c:pt idx="371">
                  <c:v>0.14669926650366752</c:v>
                </c:pt>
                <c:pt idx="372">
                  <c:v>0.14634146341463414</c:v>
                </c:pt>
                <c:pt idx="373">
                  <c:v>0.14598540145985403</c:v>
                </c:pt>
                <c:pt idx="374">
                  <c:v>0.14563106796116507</c:v>
                </c:pt>
                <c:pt idx="375">
                  <c:v>0.14527845036319614</c:v>
                </c:pt>
                <c:pt idx="376">
                  <c:v>0.14492753623188409</c:v>
                </c:pt>
                <c:pt idx="377">
                  <c:v>0.14457831325301204</c:v>
                </c:pt>
                <c:pt idx="378">
                  <c:v>0.14423076923076925</c:v>
                </c:pt>
                <c:pt idx="379">
                  <c:v>0.14388489208633096</c:v>
                </c:pt>
                <c:pt idx="380">
                  <c:v>0.14354066985645936</c:v>
                </c:pt>
                <c:pt idx="381">
                  <c:v>0.14319809069212411</c:v>
                </c:pt>
                <c:pt idx="382">
                  <c:v>0.14285714285714288</c:v>
                </c:pt>
                <c:pt idx="383">
                  <c:v>0.14251781472684089</c:v>
                </c:pt>
                <c:pt idx="384">
                  <c:v>0.14218009478672988</c:v>
                </c:pt>
                <c:pt idx="385">
                  <c:v>0.14184397163120568</c:v>
                </c:pt>
                <c:pt idx="386">
                  <c:v>0.14150943396226415</c:v>
                </c:pt>
                <c:pt idx="387">
                  <c:v>0.14117647058823532</c:v>
                </c:pt>
                <c:pt idx="388">
                  <c:v>0.14084507042253525</c:v>
                </c:pt>
                <c:pt idx="389">
                  <c:v>0.14051522248243561</c:v>
                </c:pt>
                <c:pt idx="390">
                  <c:v>0.14018691588785048</c:v>
                </c:pt>
                <c:pt idx="391">
                  <c:v>0.13986013986013987</c:v>
                </c:pt>
                <c:pt idx="392">
                  <c:v>0.13953488372093026</c:v>
                </c:pt>
                <c:pt idx="393">
                  <c:v>0.13921113689095127</c:v>
                </c:pt>
                <c:pt idx="394">
                  <c:v>0.1388888888888889</c:v>
                </c:pt>
                <c:pt idx="395">
                  <c:v>0.13856812933025406</c:v>
                </c:pt>
                <c:pt idx="396">
                  <c:v>0.13824884792626729</c:v>
                </c:pt>
                <c:pt idx="397">
                  <c:v>0.13793103448275862</c:v>
                </c:pt>
                <c:pt idx="398">
                  <c:v>0.13761467889908258</c:v>
                </c:pt>
                <c:pt idx="399">
                  <c:v>0.13729977116704806</c:v>
                </c:pt>
                <c:pt idx="400">
                  <c:v>0.13698630136986303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7AA-46EE-8D5B-B14215D25CBE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AA-46EE-8D5B-B14215D25CBE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AA-46EE-8D5B-B14215D25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7AA-46EE-8D5B-B14215D25CB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7AA-46EE-8D5B-B14215D25CBE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7AA-46EE-8D5B-B14215D25CB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7AA-46EE-8D5B-B14215D25CB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7AA-46EE-8D5B-B14215D25CB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7AA-46EE-8D5B-B14215D25CB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7AA-46EE-8D5B-B14215D25CB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7AA-46EE-8D5B-B14215D25CBE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94276405104534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25-4DAC-9E87-AA192D642ACA}"/>
            </c:ext>
          </c:extLst>
        </c:ser>
        <c:ser>
          <c:idx val="5"/>
          <c:order val="6"/>
          <c:tx>
            <c:strRef>
              <c:f>'Demand-DesignCapacity (Y)'!$AC$11:$AD$11</c:f>
              <c:strCache>
                <c:ptCount val="1"/>
                <c:pt idx="0">
                  <c:v>TEC 1975 - Brittle -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(Y)'!$AC$13:$AC$413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(Y)'!$AD$13:$AD$413</c:f>
              <c:numCache>
                <c:formatCode>General</c:formatCode>
                <c:ptCount val="401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0.60000000000000009</c:v>
                </c:pt>
                <c:pt idx="5">
                  <c:v>0.60000000000000009</c:v>
                </c:pt>
                <c:pt idx="6">
                  <c:v>0.60000000000000009</c:v>
                </c:pt>
                <c:pt idx="7">
                  <c:v>0.60000000000000009</c:v>
                </c:pt>
                <c:pt idx="8">
                  <c:v>0.60000000000000009</c:v>
                </c:pt>
                <c:pt idx="9">
                  <c:v>0.60000000000000009</c:v>
                </c:pt>
                <c:pt idx="10">
                  <c:v>0.60000000000000009</c:v>
                </c:pt>
                <c:pt idx="11">
                  <c:v>0.60000000000000009</c:v>
                </c:pt>
                <c:pt idx="12">
                  <c:v>0.60000000000000009</c:v>
                </c:pt>
                <c:pt idx="13">
                  <c:v>0.60000000000000009</c:v>
                </c:pt>
                <c:pt idx="14">
                  <c:v>0.60000000000000009</c:v>
                </c:pt>
                <c:pt idx="15">
                  <c:v>0.60000000000000009</c:v>
                </c:pt>
                <c:pt idx="16">
                  <c:v>0.60000000000000009</c:v>
                </c:pt>
                <c:pt idx="17">
                  <c:v>0.60000000000000009</c:v>
                </c:pt>
                <c:pt idx="18">
                  <c:v>0.60000000000000009</c:v>
                </c:pt>
                <c:pt idx="19">
                  <c:v>0.60000000000000009</c:v>
                </c:pt>
                <c:pt idx="20">
                  <c:v>0.60000000000000009</c:v>
                </c:pt>
                <c:pt idx="21">
                  <c:v>0.60000000000000009</c:v>
                </c:pt>
                <c:pt idx="22">
                  <c:v>0.60000000000000009</c:v>
                </c:pt>
                <c:pt idx="23">
                  <c:v>0.60000000000000009</c:v>
                </c:pt>
                <c:pt idx="24">
                  <c:v>0.60000000000000009</c:v>
                </c:pt>
                <c:pt idx="25">
                  <c:v>0.60000000000000009</c:v>
                </c:pt>
                <c:pt idx="26">
                  <c:v>0.60000000000000009</c:v>
                </c:pt>
                <c:pt idx="27">
                  <c:v>0.60000000000000009</c:v>
                </c:pt>
                <c:pt idx="28">
                  <c:v>0.60000000000000009</c:v>
                </c:pt>
                <c:pt idx="29">
                  <c:v>0.60000000000000009</c:v>
                </c:pt>
                <c:pt idx="30">
                  <c:v>0.60000000000000009</c:v>
                </c:pt>
                <c:pt idx="31">
                  <c:v>0.60000000000000009</c:v>
                </c:pt>
                <c:pt idx="32">
                  <c:v>0.60000000000000009</c:v>
                </c:pt>
                <c:pt idx="33">
                  <c:v>0.60000000000000009</c:v>
                </c:pt>
                <c:pt idx="34">
                  <c:v>0.60000000000000009</c:v>
                </c:pt>
                <c:pt idx="35">
                  <c:v>0.60000000000000009</c:v>
                </c:pt>
                <c:pt idx="36">
                  <c:v>0.60000000000000009</c:v>
                </c:pt>
                <c:pt idx="37">
                  <c:v>0.60000000000000009</c:v>
                </c:pt>
                <c:pt idx="38">
                  <c:v>0.60000000000000009</c:v>
                </c:pt>
                <c:pt idx="39">
                  <c:v>0.60000000000000009</c:v>
                </c:pt>
                <c:pt idx="40">
                  <c:v>0.60000000000000009</c:v>
                </c:pt>
                <c:pt idx="41">
                  <c:v>0.60000000000000009</c:v>
                </c:pt>
                <c:pt idx="42">
                  <c:v>0.60000000000000009</c:v>
                </c:pt>
                <c:pt idx="43">
                  <c:v>0.60000000000000009</c:v>
                </c:pt>
                <c:pt idx="44">
                  <c:v>0.60000000000000009</c:v>
                </c:pt>
                <c:pt idx="45">
                  <c:v>0.60000000000000009</c:v>
                </c:pt>
                <c:pt idx="46">
                  <c:v>0.60000000000000009</c:v>
                </c:pt>
                <c:pt idx="47">
                  <c:v>0.60000000000000009</c:v>
                </c:pt>
                <c:pt idx="48">
                  <c:v>0.60000000000000009</c:v>
                </c:pt>
                <c:pt idx="49">
                  <c:v>0.60000000000000009</c:v>
                </c:pt>
                <c:pt idx="50">
                  <c:v>0.60000000000000009</c:v>
                </c:pt>
                <c:pt idx="51">
                  <c:v>0.60000000000000009</c:v>
                </c:pt>
                <c:pt idx="52">
                  <c:v>0.60000000000000009</c:v>
                </c:pt>
                <c:pt idx="53">
                  <c:v>0.60000000000000009</c:v>
                </c:pt>
                <c:pt idx="54">
                  <c:v>0.60000000000000009</c:v>
                </c:pt>
                <c:pt idx="55">
                  <c:v>0.60000000000000009</c:v>
                </c:pt>
                <c:pt idx="56">
                  <c:v>0.60000000000000009</c:v>
                </c:pt>
                <c:pt idx="57">
                  <c:v>0.60000000000000009</c:v>
                </c:pt>
                <c:pt idx="58">
                  <c:v>0.60000000000000009</c:v>
                </c:pt>
                <c:pt idx="59">
                  <c:v>0.60000000000000009</c:v>
                </c:pt>
                <c:pt idx="60">
                  <c:v>0.60000000000000009</c:v>
                </c:pt>
                <c:pt idx="61">
                  <c:v>0.60000000000000009</c:v>
                </c:pt>
                <c:pt idx="62">
                  <c:v>0.60000000000000009</c:v>
                </c:pt>
                <c:pt idx="63">
                  <c:v>0.59405940594059403</c:v>
                </c:pt>
                <c:pt idx="64">
                  <c:v>0.58823529411764708</c:v>
                </c:pt>
                <c:pt idx="65">
                  <c:v>0.58252427184466016</c:v>
                </c:pt>
                <c:pt idx="66">
                  <c:v>0.57692307692307698</c:v>
                </c:pt>
                <c:pt idx="67">
                  <c:v>0.5714285714285714</c:v>
                </c:pt>
                <c:pt idx="68">
                  <c:v>0.56603773584905659</c:v>
                </c:pt>
                <c:pt idx="69">
                  <c:v>0.56074766355140193</c:v>
                </c:pt>
                <c:pt idx="70">
                  <c:v>0.55555555555555558</c:v>
                </c:pt>
                <c:pt idx="71">
                  <c:v>0.55045871559633031</c:v>
                </c:pt>
                <c:pt idx="72">
                  <c:v>0.54545454545454553</c:v>
                </c:pt>
                <c:pt idx="73">
                  <c:v>0.54054054054054057</c:v>
                </c:pt>
                <c:pt idx="74">
                  <c:v>0.53571428571428581</c:v>
                </c:pt>
                <c:pt idx="75">
                  <c:v>0.53097345132743368</c:v>
                </c:pt>
                <c:pt idx="76">
                  <c:v>0.52631578947368429</c:v>
                </c:pt>
                <c:pt idx="77">
                  <c:v>0.52173913043478259</c:v>
                </c:pt>
                <c:pt idx="78">
                  <c:v>0.51724137931034486</c:v>
                </c:pt>
                <c:pt idx="79">
                  <c:v>0.51282051282051277</c:v>
                </c:pt>
                <c:pt idx="80">
                  <c:v>0.50847457627118642</c:v>
                </c:pt>
                <c:pt idx="81">
                  <c:v>0.50420168067226889</c:v>
                </c:pt>
                <c:pt idx="82">
                  <c:v>0.5</c:v>
                </c:pt>
                <c:pt idx="83">
                  <c:v>0.49586776859504139</c:v>
                </c:pt>
                <c:pt idx="84">
                  <c:v>0.49180327868852464</c:v>
                </c:pt>
                <c:pt idx="85">
                  <c:v>0.48780487804878053</c:v>
                </c:pt>
                <c:pt idx="86">
                  <c:v>0.48387096774193544</c:v>
                </c:pt>
                <c:pt idx="87">
                  <c:v>0.48000000000000009</c:v>
                </c:pt>
                <c:pt idx="88">
                  <c:v>0.47619047619047616</c:v>
                </c:pt>
                <c:pt idx="89">
                  <c:v>0.47244094488188981</c:v>
                </c:pt>
                <c:pt idx="90">
                  <c:v>0.46875</c:v>
                </c:pt>
                <c:pt idx="91">
                  <c:v>0.46511627906976749</c:v>
                </c:pt>
                <c:pt idx="92">
                  <c:v>0.46153846153846151</c:v>
                </c:pt>
                <c:pt idx="93">
                  <c:v>0.45801526717557256</c:v>
                </c:pt>
                <c:pt idx="94">
                  <c:v>0.45454545454545459</c:v>
                </c:pt>
                <c:pt idx="95">
                  <c:v>0.45112781954887221</c:v>
                </c:pt>
                <c:pt idx="96">
                  <c:v>0.44776119402985076</c:v>
                </c:pt>
                <c:pt idx="97">
                  <c:v>0.44444444444444448</c:v>
                </c:pt>
                <c:pt idx="98">
                  <c:v>0.44117647058823534</c:v>
                </c:pt>
                <c:pt idx="99">
                  <c:v>0.43795620437956212</c:v>
                </c:pt>
                <c:pt idx="100">
                  <c:v>0.43478260869565216</c:v>
                </c:pt>
                <c:pt idx="101">
                  <c:v>0.43165467625899284</c:v>
                </c:pt>
                <c:pt idx="102">
                  <c:v>0.4285714285714286</c:v>
                </c:pt>
                <c:pt idx="103">
                  <c:v>0.42553191489361702</c:v>
                </c:pt>
                <c:pt idx="104">
                  <c:v>0.42253521126760568</c:v>
                </c:pt>
                <c:pt idx="105">
                  <c:v>0.41958041958041964</c:v>
                </c:pt>
                <c:pt idx="106">
                  <c:v>0.41666666666666663</c:v>
                </c:pt>
                <c:pt idx="107">
                  <c:v>0.41379310344827591</c:v>
                </c:pt>
                <c:pt idx="108">
                  <c:v>0.41095890410958907</c:v>
                </c:pt>
                <c:pt idx="109">
                  <c:v>0.4081632653061224</c:v>
                </c:pt>
                <c:pt idx="110">
                  <c:v>0.40540540540540537</c:v>
                </c:pt>
                <c:pt idx="111">
                  <c:v>0.40268456375838929</c:v>
                </c:pt>
                <c:pt idx="112">
                  <c:v>0.39999999999999997</c:v>
                </c:pt>
                <c:pt idx="113">
                  <c:v>0.39735099337748353</c:v>
                </c:pt>
                <c:pt idx="114">
                  <c:v>0.39473684210526322</c:v>
                </c:pt>
                <c:pt idx="115">
                  <c:v>0.39215686274509809</c:v>
                </c:pt>
                <c:pt idx="116">
                  <c:v>0.38961038961038968</c:v>
                </c:pt>
                <c:pt idx="117">
                  <c:v>0.38709677419354843</c:v>
                </c:pt>
                <c:pt idx="118">
                  <c:v>0.38461538461538464</c:v>
                </c:pt>
                <c:pt idx="119">
                  <c:v>0.38216560509554143</c:v>
                </c:pt>
                <c:pt idx="120">
                  <c:v>0.379746835443038</c:v>
                </c:pt>
                <c:pt idx="121">
                  <c:v>0.37735849056603782</c:v>
                </c:pt>
                <c:pt idx="122">
                  <c:v>0.37500000000000006</c:v>
                </c:pt>
                <c:pt idx="123">
                  <c:v>0.37267080745341613</c:v>
                </c:pt>
                <c:pt idx="124">
                  <c:v>0.37037037037037041</c:v>
                </c:pt>
                <c:pt idx="125">
                  <c:v>0.36809815950920249</c:v>
                </c:pt>
                <c:pt idx="126">
                  <c:v>0.36585365853658541</c:v>
                </c:pt>
                <c:pt idx="127">
                  <c:v>0.36363636363636365</c:v>
                </c:pt>
                <c:pt idx="128">
                  <c:v>0.36144578313253012</c:v>
                </c:pt>
                <c:pt idx="129">
                  <c:v>0.35928143712574862</c:v>
                </c:pt>
                <c:pt idx="130">
                  <c:v>0.35714285714285721</c:v>
                </c:pt>
                <c:pt idx="131">
                  <c:v>0.35502958579881655</c:v>
                </c:pt>
                <c:pt idx="132">
                  <c:v>0.35294117647058826</c:v>
                </c:pt>
                <c:pt idx="133">
                  <c:v>0.35087719298245618</c:v>
                </c:pt>
                <c:pt idx="134">
                  <c:v>0.34883720930232559</c:v>
                </c:pt>
                <c:pt idx="135">
                  <c:v>0.34682080924855485</c:v>
                </c:pt>
                <c:pt idx="136">
                  <c:v>0.34482758620689657</c:v>
                </c:pt>
                <c:pt idx="137">
                  <c:v>0.34285714285714292</c:v>
                </c:pt>
                <c:pt idx="138">
                  <c:v>0.34090909090909099</c:v>
                </c:pt>
                <c:pt idx="139">
                  <c:v>0.33898305084745767</c:v>
                </c:pt>
                <c:pt idx="140">
                  <c:v>0.33707865168539325</c:v>
                </c:pt>
                <c:pt idx="141">
                  <c:v>0.33519553072625702</c:v>
                </c:pt>
                <c:pt idx="142">
                  <c:v>0.33333333333333337</c:v>
                </c:pt>
                <c:pt idx="143">
                  <c:v>0.33149171270718236</c:v>
                </c:pt>
                <c:pt idx="144">
                  <c:v>0.32967032967032966</c:v>
                </c:pt>
                <c:pt idx="145">
                  <c:v>0.32786885245901642</c:v>
                </c:pt>
                <c:pt idx="146">
                  <c:v>0.32608695652173925</c:v>
                </c:pt>
                <c:pt idx="147">
                  <c:v>0.32432432432432434</c:v>
                </c:pt>
                <c:pt idx="148">
                  <c:v>0.32258064516129026</c:v>
                </c:pt>
                <c:pt idx="149">
                  <c:v>0.32085561497326204</c:v>
                </c:pt>
                <c:pt idx="150">
                  <c:v>0.31914893617021278</c:v>
                </c:pt>
                <c:pt idx="151">
                  <c:v>0.3174603174603175</c:v>
                </c:pt>
                <c:pt idx="152">
                  <c:v>0.31578947368421051</c:v>
                </c:pt>
                <c:pt idx="153">
                  <c:v>0.31413612565445032</c:v>
                </c:pt>
                <c:pt idx="154">
                  <c:v>0.31250000000000006</c:v>
                </c:pt>
                <c:pt idx="155">
                  <c:v>0.31088082901554404</c:v>
                </c:pt>
                <c:pt idx="156">
                  <c:v>0.30927835051546393</c:v>
                </c:pt>
                <c:pt idx="157">
                  <c:v>0.30769230769230771</c:v>
                </c:pt>
                <c:pt idx="158">
                  <c:v>0.3061224489795919</c:v>
                </c:pt>
                <c:pt idx="159">
                  <c:v>0.30456852791878175</c:v>
                </c:pt>
                <c:pt idx="160">
                  <c:v>0.30303030303030304</c:v>
                </c:pt>
                <c:pt idx="161">
                  <c:v>0.30150753768844224</c:v>
                </c:pt>
                <c:pt idx="162">
                  <c:v>0.30000000000000004</c:v>
                </c:pt>
                <c:pt idx="163">
                  <c:v>0.29850746268656725</c:v>
                </c:pt>
                <c:pt idx="164">
                  <c:v>0.29702970297029707</c:v>
                </c:pt>
                <c:pt idx="165">
                  <c:v>0.29556650246305421</c:v>
                </c:pt>
                <c:pt idx="166">
                  <c:v>0.29411764705882354</c:v>
                </c:pt>
                <c:pt idx="167">
                  <c:v>0.29268292682926839</c:v>
                </c:pt>
                <c:pt idx="168">
                  <c:v>0.29126213592233013</c:v>
                </c:pt>
                <c:pt idx="169">
                  <c:v>0.28985507246376813</c:v>
                </c:pt>
                <c:pt idx="170">
                  <c:v>0.28846153846153849</c:v>
                </c:pt>
                <c:pt idx="171">
                  <c:v>0.28708133971291872</c:v>
                </c:pt>
                <c:pt idx="172">
                  <c:v>0.28571428571428575</c:v>
                </c:pt>
                <c:pt idx="173">
                  <c:v>0.28436018957345971</c:v>
                </c:pt>
                <c:pt idx="174">
                  <c:v>0.28301886792452829</c:v>
                </c:pt>
                <c:pt idx="175">
                  <c:v>0.28169014084507049</c:v>
                </c:pt>
                <c:pt idx="176">
                  <c:v>0.28037383177570097</c:v>
                </c:pt>
                <c:pt idx="177">
                  <c:v>0.27906976744186046</c:v>
                </c:pt>
                <c:pt idx="178">
                  <c:v>0.27777777777777779</c:v>
                </c:pt>
                <c:pt idx="179">
                  <c:v>0.27649769585253459</c:v>
                </c:pt>
                <c:pt idx="180">
                  <c:v>0.27522935779816515</c:v>
                </c:pt>
                <c:pt idx="181">
                  <c:v>0.27397260273972601</c:v>
                </c:pt>
                <c:pt idx="182">
                  <c:v>0.27272727272727276</c:v>
                </c:pt>
                <c:pt idx="183">
                  <c:v>0.27149321266968329</c:v>
                </c:pt>
                <c:pt idx="184">
                  <c:v>0.27027027027027029</c:v>
                </c:pt>
                <c:pt idx="185">
                  <c:v>0.26905829596412556</c:v>
                </c:pt>
                <c:pt idx="186">
                  <c:v>0.2678571428571429</c:v>
                </c:pt>
                <c:pt idx="187">
                  <c:v>0.26666666666666672</c:v>
                </c:pt>
                <c:pt idx="188">
                  <c:v>0.26548672566371689</c:v>
                </c:pt>
                <c:pt idx="189">
                  <c:v>0.26431718061674014</c:v>
                </c:pt>
                <c:pt idx="190">
                  <c:v>0.26315789473684215</c:v>
                </c:pt>
                <c:pt idx="191">
                  <c:v>0.2620087336244542</c:v>
                </c:pt>
                <c:pt idx="192">
                  <c:v>0.26086956521739135</c:v>
                </c:pt>
                <c:pt idx="193">
                  <c:v>0.25974025974025977</c:v>
                </c:pt>
                <c:pt idx="194">
                  <c:v>0.25862068965517243</c:v>
                </c:pt>
                <c:pt idx="195">
                  <c:v>0.25751072961373395</c:v>
                </c:pt>
                <c:pt idx="196">
                  <c:v>0.25641025641025644</c:v>
                </c:pt>
                <c:pt idx="197">
                  <c:v>0.25531914893617025</c:v>
                </c:pt>
                <c:pt idx="198">
                  <c:v>0.25423728813559321</c:v>
                </c:pt>
                <c:pt idx="199">
                  <c:v>0.25316455696202533</c:v>
                </c:pt>
                <c:pt idx="200">
                  <c:v>0.2521008403361345</c:v>
                </c:pt>
                <c:pt idx="201">
                  <c:v>0.25104602510460255</c:v>
                </c:pt>
                <c:pt idx="202">
                  <c:v>0.25</c:v>
                </c:pt>
                <c:pt idx="203">
                  <c:v>0.24896265560165978</c:v>
                </c:pt>
                <c:pt idx="204">
                  <c:v>0.2479338842975207</c:v>
                </c:pt>
                <c:pt idx="205">
                  <c:v>0.24691358024691365</c:v>
                </c:pt>
                <c:pt idx="206">
                  <c:v>0.24590163934426232</c:v>
                </c:pt>
                <c:pt idx="207">
                  <c:v>0.24489795918367349</c:v>
                </c:pt>
                <c:pt idx="208">
                  <c:v>0.24390243902439027</c:v>
                </c:pt>
                <c:pt idx="209">
                  <c:v>0.24291497975708509</c:v>
                </c:pt>
                <c:pt idx="210">
                  <c:v>0.24193548387096772</c:v>
                </c:pt>
                <c:pt idx="211">
                  <c:v>0.24096385542168675</c:v>
                </c:pt>
                <c:pt idx="212">
                  <c:v>0.24000000000000005</c:v>
                </c:pt>
                <c:pt idx="213">
                  <c:v>0.23904382470119528</c:v>
                </c:pt>
                <c:pt idx="214">
                  <c:v>0.23809523809523808</c:v>
                </c:pt>
                <c:pt idx="215">
                  <c:v>0.23715415019762845</c:v>
                </c:pt>
                <c:pt idx="216">
                  <c:v>0.23622047244094491</c:v>
                </c:pt>
                <c:pt idx="217">
                  <c:v>0.23529411764705888</c:v>
                </c:pt>
                <c:pt idx="218">
                  <c:v>0.234375</c:v>
                </c:pt>
                <c:pt idx="219">
                  <c:v>0.23346303501945526</c:v>
                </c:pt>
                <c:pt idx="220">
                  <c:v>0.23255813953488375</c:v>
                </c:pt>
                <c:pt idx="221">
                  <c:v>0.2316602316602317</c:v>
                </c:pt>
                <c:pt idx="222">
                  <c:v>0.23076923076923075</c:v>
                </c:pt>
                <c:pt idx="223">
                  <c:v>0.22988505747126436</c:v>
                </c:pt>
                <c:pt idx="224">
                  <c:v>0.22900763358778628</c:v>
                </c:pt>
                <c:pt idx="225">
                  <c:v>0.22813688212927763</c:v>
                </c:pt>
                <c:pt idx="226">
                  <c:v>0.22727272727272735</c:v>
                </c:pt>
                <c:pt idx="227">
                  <c:v>0.22641509433962265</c:v>
                </c:pt>
                <c:pt idx="228">
                  <c:v>0.22556390977443611</c:v>
                </c:pt>
                <c:pt idx="229">
                  <c:v>0.22471910112359555</c:v>
                </c:pt>
                <c:pt idx="230">
                  <c:v>0.22388059701492541</c:v>
                </c:pt>
                <c:pt idx="231">
                  <c:v>0.22304832713754646</c:v>
                </c:pt>
                <c:pt idx="232">
                  <c:v>0.22222222222222224</c:v>
                </c:pt>
                <c:pt idx="233">
                  <c:v>0.22140221402214025</c:v>
                </c:pt>
                <c:pt idx="234">
                  <c:v>0.2205882352941177</c:v>
                </c:pt>
                <c:pt idx="235">
                  <c:v>0.21978021978021978</c:v>
                </c:pt>
                <c:pt idx="236">
                  <c:v>0.21897810218978106</c:v>
                </c:pt>
                <c:pt idx="237">
                  <c:v>0.21818181818181823</c:v>
                </c:pt>
                <c:pt idx="238">
                  <c:v>0.21739130434782616</c:v>
                </c:pt>
                <c:pt idx="239">
                  <c:v>0.21660649819494582</c:v>
                </c:pt>
                <c:pt idx="240">
                  <c:v>0.21582733812949642</c:v>
                </c:pt>
                <c:pt idx="241">
                  <c:v>0.21505376344086025</c:v>
                </c:pt>
                <c:pt idx="242">
                  <c:v>0.21428571428571433</c:v>
                </c:pt>
                <c:pt idx="243">
                  <c:v>0.21352313167259787</c:v>
                </c:pt>
                <c:pt idx="244">
                  <c:v>0.21276595744680851</c:v>
                </c:pt>
                <c:pt idx="245">
                  <c:v>0.21201413427561841</c:v>
                </c:pt>
                <c:pt idx="246">
                  <c:v>0.21126760563380287</c:v>
                </c:pt>
                <c:pt idx="247">
                  <c:v>0.21052631578947367</c:v>
                </c:pt>
                <c:pt idx="248">
                  <c:v>0.20979020979020982</c:v>
                </c:pt>
                <c:pt idx="249">
                  <c:v>0.20905923344947736</c:v>
                </c:pt>
                <c:pt idx="250">
                  <c:v>0.20833333333333337</c:v>
                </c:pt>
                <c:pt idx="251">
                  <c:v>0.20761245674740489</c:v>
                </c:pt>
                <c:pt idx="252">
                  <c:v>0.20689655172413796</c:v>
                </c:pt>
                <c:pt idx="253">
                  <c:v>0.2061855670103093</c:v>
                </c:pt>
                <c:pt idx="254">
                  <c:v>0.20547945205479454</c:v>
                </c:pt>
                <c:pt idx="255">
                  <c:v>0.20477815699658708</c:v>
                </c:pt>
                <c:pt idx="256">
                  <c:v>0.2040816326530612</c:v>
                </c:pt>
                <c:pt idx="257">
                  <c:v>0.20338983050847459</c:v>
                </c:pt>
                <c:pt idx="258">
                  <c:v>0.20270270270270271</c:v>
                </c:pt>
                <c:pt idx="259">
                  <c:v>0.20202020202020207</c:v>
                </c:pt>
                <c:pt idx="260">
                  <c:v>0.20134228187919465</c:v>
                </c:pt>
                <c:pt idx="261">
                  <c:v>0.20066889632107027</c:v>
                </c:pt>
                <c:pt idx="262">
                  <c:v>0.2</c:v>
                </c:pt>
                <c:pt idx="263">
                  <c:v>0.1993355481727575</c:v>
                </c:pt>
                <c:pt idx="264">
                  <c:v>0.19867549668874174</c:v>
                </c:pt>
                <c:pt idx="265">
                  <c:v>0.19801980198019806</c:v>
                </c:pt>
                <c:pt idx="266">
                  <c:v>0.19736842105263161</c:v>
                </c:pt>
                <c:pt idx="267">
                  <c:v>0.19672131147540989</c:v>
                </c:pt>
                <c:pt idx="268">
                  <c:v>0.19607843137254902</c:v>
                </c:pt>
                <c:pt idx="269">
                  <c:v>0.19543973941368079</c:v>
                </c:pt>
                <c:pt idx="270">
                  <c:v>0.19480519480519484</c:v>
                </c:pt>
                <c:pt idx="271">
                  <c:v>0.19417475728155345</c:v>
                </c:pt>
                <c:pt idx="272">
                  <c:v>0.19354838709677419</c:v>
                </c:pt>
                <c:pt idx="273">
                  <c:v>0.19292604501607716</c:v>
                </c:pt>
                <c:pt idx="274">
                  <c:v>0.19230769230769232</c:v>
                </c:pt>
                <c:pt idx="275">
                  <c:v>0.1916932907348243</c:v>
                </c:pt>
                <c:pt idx="276">
                  <c:v>0.19108280254777074</c:v>
                </c:pt>
                <c:pt idx="277">
                  <c:v>0.19047619047619049</c:v>
                </c:pt>
                <c:pt idx="278">
                  <c:v>0.189873417721519</c:v>
                </c:pt>
                <c:pt idx="279">
                  <c:v>0.18927444794952683</c:v>
                </c:pt>
                <c:pt idx="280">
                  <c:v>0.18867924528301891</c:v>
                </c:pt>
                <c:pt idx="281">
                  <c:v>0.18808777429467086</c:v>
                </c:pt>
                <c:pt idx="282">
                  <c:v>0.18750000000000003</c:v>
                </c:pt>
                <c:pt idx="283">
                  <c:v>0.18691588785046731</c:v>
                </c:pt>
                <c:pt idx="284">
                  <c:v>0.18633540372670812</c:v>
                </c:pt>
                <c:pt idx="285">
                  <c:v>0.18575851393188855</c:v>
                </c:pt>
                <c:pt idx="286">
                  <c:v>0.1851851851851852</c:v>
                </c:pt>
                <c:pt idx="287">
                  <c:v>0.18461538461538465</c:v>
                </c:pt>
                <c:pt idx="288">
                  <c:v>0.18404907975460125</c:v>
                </c:pt>
                <c:pt idx="289">
                  <c:v>0.1834862385321101</c:v>
                </c:pt>
                <c:pt idx="290">
                  <c:v>0.18292682926829271</c:v>
                </c:pt>
                <c:pt idx="291">
                  <c:v>0.18237082066869303</c:v>
                </c:pt>
                <c:pt idx="292">
                  <c:v>0.18181818181818185</c:v>
                </c:pt>
                <c:pt idx="293">
                  <c:v>0.18126888217522658</c:v>
                </c:pt>
                <c:pt idx="294">
                  <c:v>0.18072289156626506</c:v>
                </c:pt>
                <c:pt idx="295">
                  <c:v>0.1801801801801802</c:v>
                </c:pt>
                <c:pt idx="296">
                  <c:v>0.17964071856287431</c:v>
                </c:pt>
                <c:pt idx="297">
                  <c:v>0.17910447761194032</c:v>
                </c:pt>
                <c:pt idx="298">
                  <c:v>0.1785714285714286</c:v>
                </c:pt>
                <c:pt idx="299">
                  <c:v>0.17804154302670624</c:v>
                </c:pt>
                <c:pt idx="300">
                  <c:v>0.17751479289940833</c:v>
                </c:pt>
                <c:pt idx="301">
                  <c:v>0.17699115044247793</c:v>
                </c:pt>
                <c:pt idx="302">
                  <c:v>0.17647058823529413</c:v>
                </c:pt>
                <c:pt idx="303">
                  <c:v>0.17595307917888564</c:v>
                </c:pt>
                <c:pt idx="304">
                  <c:v>0.17543859649122809</c:v>
                </c:pt>
                <c:pt idx="305">
                  <c:v>0.17492711370262395</c:v>
                </c:pt>
                <c:pt idx="306">
                  <c:v>0.1744186046511628</c:v>
                </c:pt>
                <c:pt idx="307">
                  <c:v>0.17391304347826089</c:v>
                </c:pt>
                <c:pt idx="308">
                  <c:v>0.17341040462427751</c:v>
                </c:pt>
                <c:pt idx="309">
                  <c:v>0.17291066282420753</c:v>
                </c:pt>
                <c:pt idx="310">
                  <c:v>0.17241379310344829</c:v>
                </c:pt>
                <c:pt idx="311">
                  <c:v>0.17191977077363899</c:v>
                </c:pt>
                <c:pt idx="312">
                  <c:v>0.17142857142857146</c:v>
                </c:pt>
                <c:pt idx="313">
                  <c:v>0.17094017094017097</c:v>
                </c:pt>
                <c:pt idx="314">
                  <c:v>0.17045454545454547</c:v>
                </c:pt>
                <c:pt idx="315">
                  <c:v>0.16997167138810201</c:v>
                </c:pt>
                <c:pt idx="316">
                  <c:v>0.16949152542372883</c:v>
                </c:pt>
                <c:pt idx="317">
                  <c:v>0.16901408450704228</c:v>
                </c:pt>
                <c:pt idx="318">
                  <c:v>0.16853932584269662</c:v>
                </c:pt>
                <c:pt idx="319">
                  <c:v>0.16806722689075632</c:v>
                </c:pt>
                <c:pt idx="320">
                  <c:v>0.16759776536312851</c:v>
                </c:pt>
                <c:pt idx="321">
                  <c:v>0.16713091922005574</c:v>
                </c:pt>
                <c:pt idx="322">
                  <c:v>0.16666666666666666</c:v>
                </c:pt>
                <c:pt idx="323">
                  <c:v>0.16620498614958448</c:v>
                </c:pt>
                <c:pt idx="324">
                  <c:v>0.16574585635359118</c:v>
                </c:pt>
                <c:pt idx="325">
                  <c:v>0.16528925619834714</c:v>
                </c:pt>
                <c:pt idx="326">
                  <c:v>0.16483516483516486</c:v>
                </c:pt>
                <c:pt idx="327">
                  <c:v>0.16438356164383564</c:v>
                </c:pt>
                <c:pt idx="328">
                  <c:v>0.16393442622950821</c:v>
                </c:pt>
                <c:pt idx="329">
                  <c:v>0.16348773841961856</c:v>
                </c:pt>
                <c:pt idx="330">
                  <c:v>0.16304347826086962</c:v>
                </c:pt>
                <c:pt idx="331">
                  <c:v>0.16260162601626016</c:v>
                </c:pt>
                <c:pt idx="332">
                  <c:v>0.16216216216216217</c:v>
                </c:pt>
                <c:pt idx="333">
                  <c:v>0.16172506738544476</c:v>
                </c:pt>
                <c:pt idx="334">
                  <c:v>0.16129032258064521</c:v>
                </c:pt>
                <c:pt idx="335">
                  <c:v>0.16085790884718498</c:v>
                </c:pt>
                <c:pt idx="336">
                  <c:v>0.16042780748663102</c:v>
                </c:pt>
                <c:pt idx="337">
                  <c:v>0.16000000000000003</c:v>
                </c:pt>
                <c:pt idx="338">
                  <c:v>0.15957446808510639</c:v>
                </c:pt>
                <c:pt idx="339">
                  <c:v>0.15915119363395225</c:v>
                </c:pt>
                <c:pt idx="340">
                  <c:v>0.15873015873015875</c:v>
                </c:pt>
                <c:pt idx="341">
                  <c:v>0.15831134564643801</c:v>
                </c:pt>
                <c:pt idx="342">
                  <c:v>0.15789473684210528</c:v>
                </c:pt>
                <c:pt idx="343">
                  <c:v>0.15748031496062992</c:v>
                </c:pt>
                <c:pt idx="344">
                  <c:v>0.15706806282722516</c:v>
                </c:pt>
                <c:pt idx="345">
                  <c:v>0.1566579634464752</c:v>
                </c:pt>
                <c:pt idx="346">
                  <c:v>0.15625000000000003</c:v>
                </c:pt>
                <c:pt idx="347">
                  <c:v>0.15584415584415584</c:v>
                </c:pt>
                <c:pt idx="348">
                  <c:v>0.15544041450777202</c:v>
                </c:pt>
                <c:pt idx="349">
                  <c:v>0.15503875968992248</c:v>
                </c:pt>
                <c:pt idx="350">
                  <c:v>0.15463917525773199</c:v>
                </c:pt>
                <c:pt idx="351">
                  <c:v>0.15424164524421599</c:v>
                </c:pt>
                <c:pt idx="352">
                  <c:v>0.15384615384615385</c:v>
                </c:pt>
                <c:pt idx="353">
                  <c:v>0.15345268542199492</c:v>
                </c:pt>
                <c:pt idx="354">
                  <c:v>0.15306122448979595</c:v>
                </c:pt>
                <c:pt idx="355">
                  <c:v>0.15267175572519087</c:v>
                </c:pt>
                <c:pt idx="356">
                  <c:v>0.15228426395939088</c:v>
                </c:pt>
                <c:pt idx="357">
                  <c:v>0.15189873417721519</c:v>
                </c:pt>
                <c:pt idx="358">
                  <c:v>0.15151515151515155</c:v>
                </c:pt>
                <c:pt idx="359">
                  <c:v>0.15113350125944586</c:v>
                </c:pt>
                <c:pt idx="360">
                  <c:v>0.15075376884422112</c:v>
                </c:pt>
                <c:pt idx="361">
                  <c:v>0.15037593984962408</c:v>
                </c:pt>
                <c:pt idx="362">
                  <c:v>0.15000000000000002</c:v>
                </c:pt>
                <c:pt idx="363">
                  <c:v>0.1496259351620948</c:v>
                </c:pt>
                <c:pt idx="364">
                  <c:v>0.1492537313432836</c:v>
                </c:pt>
                <c:pt idx="365">
                  <c:v>0.14888337468982632</c:v>
                </c:pt>
                <c:pt idx="366">
                  <c:v>0.14851485148514854</c:v>
                </c:pt>
                <c:pt idx="367">
                  <c:v>0.14814814814814817</c:v>
                </c:pt>
                <c:pt idx="368">
                  <c:v>0.14778325123152711</c:v>
                </c:pt>
                <c:pt idx="369">
                  <c:v>0.14742014742014742</c:v>
                </c:pt>
                <c:pt idx="370">
                  <c:v>0.14705882352941177</c:v>
                </c:pt>
                <c:pt idx="371">
                  <c:v>0.14669926650366752</c:v>
                </c:pt>
                <c:pt idx="372">
                  <c:v>0.14634146341463414</c:v>
                </c:pt>
                <c:pt idx="373">
                  <c:v>0.14598540145985403</c:v>
                </c:pt>
                <c:pt idx="374">
                  <c:v>0.14563106796116507</c:v>
                </c:pt>
                <c:pt idx="375">
                  <c:v>0.14527845036319614</c:v>
                </c:pt>
                <c:pt idx="376">
                  <c:v>0.14492753623188409</c:v>
                </c:pt>
                <c:pt idx="377">
                  <c:v>0.14457831325301204</c:v>
                </c:pt>
                <c:pt idx="378">
                  <c:v>0.14423076923076925</c:v>
                </c:pt>
                <c:pt idx="379">
                  <c:v>0.14388489208633096</c:v>
                </c:pt>
                <c:pt idx="380">
                  <c:v>0.14354066985645936</c:v>
                </c:pt>
                <c:pt idx="381">
                  <c:v>0.14319809069212411</c:v>
                </c:pt>
                <c:pt idx="382">
                  <c:v>0.14285714285714288</c:v>
                </c:pt>
                <c:pt idx="383">
                  <c:v>0.14251781472684089</c:v>
                </c:pt>
                <c:pt idx="384">
                  <c:v>0.14218009478672988</c:v>
                </c:pt>
                <c:pt idx="385">
                  <c:v>0.14184397163120568</c:v>
                </c:pt>
                <c:pt idx="386">
                  <c:v>0.14150943396226415</c:v>
                </c:pt>
                <c:pt idx="387">
                  <c:v>0.14117647058823532</c:v>
                </c:pt>
                <c:pt idx="388">
                  <c:v>0.14084507042253525</c:v>
                </c:pt>
                <c:pt idx="389">
                  <c:v>0.14051522248243561</c:v>
                </c:pt>
                <c:pt idx="390">
                  <c:v>0.14018691588785048</c:v>
                </c:pt>
                <c:pt idx="391">
                  <c:v>0.13986013986013987</c:v>
                </c:pt>
                <c:pt idx="392">
                  <c:v>0.13953488372093026</c:v>
                </c:pt>
                <c:pt idx="393">
                  <c:v>0.13921113689095127</c:v>
                </c:pt>
                <c:pt idx="394">
                  <c:v>0.1388888888888889</c:v>
                </c:pt>
                <c:pt idx="395">
                  <c:v>0.13856812933025406</c:v>
                </c:pt>
                <c:pt idx="396">
                  <c:v>0.13824884792626729</c:v>
                </c:pt>
                <c:pt idx="397">
                  <c:v>0.13793103448275862</c:v>
                </c:pt>
                <c:pt idx="398">
                  <c:v>0.13761467889908258</c:v>
                </c:pt>
                <c:pt idx="399">
                  <c:v>0.13729977116704806</c:v>
                </c:pt>
                <c:pt idx="400">
                  <c:v>0.13698630136986303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225-4DAC-9E87-AA192D642ACA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25-4DAC-9E87-AA192D642ACA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25-4DAC-9E87-AA192D642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E225-4DAC-9E87-AA192D642AC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225-4DAC-9E87-AA192D642AC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225-4DAC-9E87-AA192D642AC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225-4DAC-9E87-AA192D642AC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25-4DAC-9E87-AA192D642AC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225-4DAC-9E87-AA192D642AC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25-4DAC-9E87-AA192D642AC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25-4DAC-9E87-AA192D642ACA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6-4DA1-97A1-1711CD1EDD3D}"/>
            </c:ext>
          </c:extLst>
        </c:ser>
        <c:ser>
          <c:idx val="1"/>
          <c:order val="3"/>
          <c:tx>
            <c:strRef>
              <c:f>'Demand-DesignCapacity (X)'!$Q$11:$R$11</c:f>
              <c:strCache>
                <c:ptCount val="1"/>
                <c:pt idx="0">
                  <c:v>TEC 1975 - Ductile - No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(X)'!$Q$13:$Q$413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(X)'!$R$13:$R$413</c:f>
              <c:numCache>
                <c:formatCode>General</c:formatCode>
                <c:ptCount val="401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0.24</c:v>
                </c:pt>
                <c:pt idx="52">
                  <c:v>0.24</c:v>
                </c:pt>
                <c:pt idx="53">
                  <c:v>0.24</c:v>
                </c:pt>
                <c:pt idx="54">
                  <c:v>0.24</c:v>
                </c:pt>
                <c:pt idx="55">
                  <c:v>0.24</c:v>
                </c:pt>
                <c:pt idx="56">
                  <c:v>0.24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0.23762376237623756</c:v>
                </c:pt>
                <c:pt idx="64">
                  <c:v>0.23529411764705879</c:v>
                </c:pt>
                <c:pt idx="65">
                  <c:v>0.23300970873786403</c:v>
                </c:pt>
                <c:pt idx="66">
                  <c:v>0.23076923076923073</c:v>
                </c:pt>
                <c:pt idx="67">
                  <c:v>0.22857142857142851</c:v>
                </c:pt>
                <c:pt idx="68">
                  <c:v>0.22641509433962262</c:v>
                </c:pt>
                <c:pt idx="69">
                  <c:v>0.22429906542056074</c:v>
                </c:pt>
                <c:pt idx="70">
                  <c:v>0.22222222222222218</c:v>
                </c:pt>
                <c:pt idx="71">
                  <c:v>0.22018348623853209</c:v>
                </c:pt>
                <c:pt idx="72">
                  <c:v>0.21818181818181817</c:v>
                </c:pt>
                <c:pt idx="73">
                  <c:v>0.21621621621621617</c:v>
                </c:pt>
                <c:pt idx="74">
                  <c:v>0.21428571428571427</c:v>
                </c:pt>
                <c:pt idx="75">
                  <c:v>0.21238938053097342</c:v>
                </c:pt>
                <c:pt idx="76">
                  <c:v>0.21052631578947367</c:v>
                </c:pt>
                <c:pt idx="77">
                  <c:v>0.208695652173913</c:v>
                </c:pt>
                <c:pt idx="78">
                  <c:v>0.2068965517241379</c:v>
                </c:pt>
                <c:pt idx="79">
                  <c:v>0.20512820512820509</c:v>
                </c:pt>
                <c:pt idx="80">
                  <c:v>0.20338983050847453</c:v>
                </c:pt>
                <c:pt idx="81">
                  <c:v>0.20168067226890754</c:v>
                </c:pt>
                <c:pt idx="82">
                  <c:v>0.19999999999999998</c:v>
                </c:pt>
                <c:pt idx="83">
                  <c:v>0.19834710743801653</c:v>
                </c:pt>
                <c:pt idx="84">
                  <c:v>0.1967213114754098</c:v>
                </c:pt>
                <c:pt idx="85">
                  <c:v>0.19512195121951217</c:v>
                </c:pt>
                <c:pt idx="86">
                  <c:v>0.19354838709677416</c:v>
                </c:pt>
                <c:pt idx="87">
                  <c:v>0.192</c:v>
                </c:pt>
                <c:pt idx="88">
                  <c:v>0.19047619047619044</c:v>
                </c:pt>
                <c:pt idx="89">
                  <c:v>0.18897637795275588</c:v>
                </c:pt>
                <c:pt idx="90">
                  <c:v>0.18749999999999997</c:v>
                </c:pt>
                <c:pt idx="91">
                  <c:v>0.18604651162790695</c:v>
                </c:pt>
                <c:pt idx="92">
                  <c:v>0.18461538461538457</c:v>
                </c:pt>
                <c:pt idx="93">
                  <c:v>0.18320610687022898</c:v>
                </c:pt>
                <c:pt idx="94">
                  <c:v>0.18181818181818182</c:v>
                </c:pt>
                <c:pt idx="95">
                  <c:v>0.18045112781954886</c:v>
                </c:pt>
                <c:pt idx="96">
                  <c:v>0.17910447761194029</c:v>
                </c:pt>
                <c:pt idx="97">
                  <c:v>0.17777777777777776</c:v>
                </c:pt>
                <c:pt idx="98">
                  <c:v>0.1764705882352941</c:v>
                </c:pt>
                <c:pt idx="99">
                  <c:v>0.1751824817518248</c:v>
                </c:pt>
                <c:pt idx="100">
                  <c:v>0.17391304347826084</c:v>
                </c:pt>
                <c:pt idx="101">
                  <c:v>0.1726618705035971</c:v>
                </c:pt>
                <c:pt idx="102">
                  <c:v>0.1714285714285714</c:v>
                </c:pt>
                <c:pt idx="103">
                  <c:v>0.17021276595744678</c:v>
                </c:pt>
                <c:pt idx="104">
                  <c:v>0.16901408450704222</c:v>
                </c:pt>
                <c:pt idx="105">
                  <c:v>0.16783216783216781</c:v>
                </c:pt>
                <c:pt idx="106">
                  <c:v>0.16666666666666663</c:v>
                </c:pt>
                <c:pt idx="107">
                  <c:v>0.16551724137931031</c:v>
                </c:pt>
                <c:pt idx="108">
                  <c:v>0.16438356164383561</c:v>
                </c:pt>
                <c:pt idx="109">
                  <c:v>0.16326530612244894</c:v>
                </c:pt>
                <c:pt idx="110">
                  <c:v>0.16216216216216212</c:v>
                </c:pt>
                <c:pt idx="111">
                  <c:v>0.16107382550335567</c:v>
                </c:pt>
                <c:pt idx="112">
                  <c:v>0.15999999999999995</c:v>
                </c:pt>
                <c:pt idx="113">
                  <c:v>0.15894039735099338</c:v>
                </c:pt>
                <c:pt idx="114">
                  <c:v>0.15789473684210528</c:v>
                </c:pt>
                <c:pt idx="115">
                  <c:v>0.15686274509803921</c:v>
                </c:pt>
                <c:pt idx="116">
                  <c:v>0.15584415584415584</c:v>
                </c:pt>
                <c:pt idx="117">
                  <c:v>0.15483870967741933</c:v>
                </c:pt>
                <c:pt idx="118">
                  <c:v>0.15384615384615383</c:v>
                </c:pt>
                <c:pt idx="119">
                  <c:v>0.15286624203821655</c:v>
                </c:pt>
                <c:pt idx="120">
                  <c:v>0.15189873417721517</c:v>
                </c:pt>
                <c:pt idx="121">
                  <c:v>0.15094339622641512</c:v>
                </c:pt>
                <c:pt idx="122">
                  <c:v>0.15</c:v>
                </c:pt>
                <c:pt idx="123">
                  <c:v>0.14906832298136641</c:v>
                </c:pt>
                <c:pt idx="124">
                  <c:v>0.14814814814814814</c:v>
                </c:pt>
                <c:pt idx="125">
                  <c:v>0.14723926380368099</c:v>
                </c:pt>
                <c:pt idx="126">
                  <c:v>0.14634146341463414</c:v>
                </c:pt>
                <c:pt idx="127">
                  <c:v>0.14545454545454542</c:v>
                </c:pt>
                <c:pt idx="128">
                  <c:v>0.14457831325301204</c:v>
                </c:pt>
                <c:pt idx="129">
                  <c:v>0.1437125748502994</c:v>
                </c:pt>
                <c:pt idx="130">
                  <c:v>0.14285714285714285</c:v>
                </c:pt>
                <c:pt idx="131">
                  <c:v>0.1420118343195266</c:v>
                </c:pt>
                <c:pt idx="132">
                  <c:v>0.14117647058823526</c:v>
                </c:pt>
                <c:pt idx="133">
                  <c:v>0.14035087719298245</c:v>
                </c:pt>
                <c:pt idx="134">
                  <c:v>0.1395348837209302</c:v>
                </c:pt>
                <c:pt idx="135">
                  <c:v>0.13872832369942192</c:v>
                </c:pt>
                <c:pt idx="136">
                  <c:v>0.13793103448275862</c:v>
                </c:pt>
                <c:pt idx="137">
                  <c:v>0.13714285714285712</c:v>
                </c:pt>
                <c:pt idx="138">
                  <c:v>0.13636363636363638</c:v>
                </c:pt>
                <c:pt idx="139">
                  <c:v>0.13559322033898305</c:v>
                </c:pt>
                <c:pt idx="140">
                  <c:v>0.13483146067415727</c:v>
                </c:pt>
                <c:pt idx="141">
                  <c:v>0.13407821229050279</c:v>
                </c:pt>
                <c:pt idx="142">
                  <c:v>0.13333333333333333</c:v>
                </c:pt>
                <c:pt idx="143">
                  <c:v>0.13259668508287292</c:v>
                </c:pt>
                <c:pt idx="144">
                  <c:v>0.13186813186813184</c:v>
                </c:pt>
                <c:pt idx="145">
                  <c:v>0.13114754098360654</c:v>
                </c:pt>
                <c:pt idx="146">
                  <c:v>0.13043478260869568</c:v>
                </c:pt>
                <c:pt idx="147">
                  <c:v>0.12972972972972971</c:v>
                </c:pt>
                <c:pt idx="148">
                  <c:v>0.1290322580645161</c:v>
                </c:pt>
                <c:pt idx="149">
                  <c:v>0.1283422459893048</c:v>
                </c:pt>
                <c:pt idx="150">
                  <c:v>0.1276595744680851</c:v>
                </c:pt>
                <c:pt idx="151">
                  <c:v>0.12698412698412698</c:v>
                </c:pt>
                <c:pt idx="152">
                  <c:v>0.12631578947368416</c:v>
                </c:pt>
                <c:pt idx="153">
                  <c:v>0.1256544502617801</c:v>
                </c:pt>
                <c:pt idx="154">
                  <c:v>0.125</c:v>
                </c:pt>
                <c:pt idx="155">
                  <c:v>0.1243523316062176</c:v>
                </c:pt>
                <c:pt idx="156">
                  <c:v>0.12371134020618554</c:v>
                </c:pt>
                <c:pt idx="157">
                  <c:v>0.12307692307692306</c:v>
                </c:pt>
                <c:pt idx="158">
                  <c:v>0.12244897959183673</c:v>
                </c:pt>
                <c:pt idx="159">
                  <c:v>0.12182741116751268</c:v>
                </c:pt>
                <c:pt idx="160">
                  <c:v>0.12121212121212119</c:v>
                </c:pt>
                <c:pt idx="161">
                  <c:v>0.12060301507537687</c:v>
                </c:pt>
                <c:pt idx="162">
                  <c:v>0.12</c:v>
                </c:pt>
                <c:pt idx="163">
                  <c:v>0.11940298507462688</c:v>
                </c:pt>
                <c:pt idx="164">
                  <c:v>0.11881188118811881</c:v>
                </c:pt>
                <c:pt idx="165">
                  <c:v>0.11822660098522166</c:v>
                </c:pt>
                <c:pt idx="166">
                  <c:v>0.1176470588235294</c:v>
                </c:pt>
                <c:pt idx="167">
                  <c:v>0.11707317073170732</c:v>
                </c:pt>
                <c:pt idx="168">
                  <c:v>0.11650485436893204</c:v>
                </c:pt>
                <c:pt idx="169">
                  <c:v>0.11594202898550722</c:v>
                </c:pt>
                <c:pt idx="170">
                  <c:v>0.11538461538461536</c:v>
                </c:pt>
                <c:pt idx="171">
                  <c:v>0.11483253588516747</c:v>
                </c:pt>
                <c:pt idx="172">
                  <c:v>0.11428571428571427</c:v>
                </c:pt>
                <c:pt idx="173">
                  <c:v>0.11374407582938387</c:v>
                </c:pt>
                <c:pt idx="174">
                  <c:v>0.11320754716981131</c:v>
                </c:pt>
                <c:pt idx="175">
                  <c:v>0.11267605633802817</c:v>
                </c:pt>
                <c:pt idx="176">
                  <c:v>0.11214953271028037</c:v>
                </c:pt>
                <c:pt idx="177">
                  <c:v>0.11162790697674417</c:v>
                </c:pt>
                <c:pt idx="178">
                  <c:v>0.11111111111111109</c:v>
                </c:pt>
                <c:pt idx="179">
                  <c:v>0.11059907834101382</c:v>
                </c:pt>
                <c:pt idx="180">
                  <c:v>0.11009174311926605</c:v>
                </c:pt>
                <c:pt idx="181">
                  <c:v>0.10958904109589039</c:v>
                </c:pt>
                <c:pt idx="182">
                  <c:v>0.10909090909090909</c:v>
                </c:pt>
                <c:pt idx="183">
                  <c:v>0.10859728506787331</c:v>
                </c:pt>
                <c:pt idx="184">
                  <c:v>0.10810810810810809</c:v>
                </c:pt>
                <c:pt idx="185">
                  <c:v>0.1076233183856502</c:v>
                </c:pt>
                <c:pt idx="186">
                  <c:v>0.10714285714285714</c:v>
                </c:pt>
                <c:pt idx="187">
                  <c:v>0.10666666666666666</c:v>
                </c:pt>
                <c:pt idx="188">
                  <c:v>0.10619469026548672</c:v>
                </c:pt>
                <c:pt idx="189">
                  <c:v>0.10572687224669602</c:v>
                </c:pt>
                <c:pt idx="190">
                  <c:v>0.10526315789473684</c:v>
                </c:pt>
                <c:pt idx="191">
                  <c:v>0.10480349344978165</c:v>
                </c:pt>
                <c:pt idx="192">
                  <c:v>0.10434782608695653</c:v>
                </c:pt>
                <c:pt idx="193">
                  <c:v>0.10389610389610389</c:v>
                </c:pt>
                <c:pt idx="194">
                  <c:v>0.10344827586206895</c:v>
                </c:pt>
                <c:pt idx="195">
                  <c:v>0.10300429184549356</c:v>
                </c:pt>
                <c:pt idx="196">
                  <c:v>0.10256410256410257</c:v>
                </c:pt>
                <c:pt idx="197">
                  <c:v>0.10212765957446808</c:v>
                </c:pt>
                <c:pt idx="198">
                  <c:v>0.10169491525423727</c:v>
                </c:pt>
                <c:pt idx="199">
                  <c:v>0.10126582278481011</c:v>
                </c:pt>
                <c:pt idx="200">
                  <c:v>0.10084033613445378</c:v>
                </c:pt>
                <c:pt idx="201">
                  <c:v>0.100418410041841</c:v>
                </c:pt>
                <c:pt idx="202">
                  <c:v>9.9999999999999992E-2</c:v>
                </c:pt>
                <c:pt idx="203">
                  <c:v>9.9585062240663894E-2</c:v>
                </c:pt>
                <c:pt idx="204">
                  <c:v>9.9173553719008267E-2</c:v>
                </c:pt>
                <c:pt idx="205">
                  <c:v>9.876543209876544E-2</c:v>
                </c:pt>
                <c:pt idx="206">
                  <c:v>9.8360655737704902E-2</c:v>
                </c:pt>
                <c:pt idx="207">
                  <c:v>9.7959183673469369E-2</c:v>
                </c:pt>
                <c:pt idx="208">
                  <c:v>9.7560975609756087E-2</c:v>
                </c:pt>
                <c:pt idx="209">
                  <c:v>9.7165991902834009E-2</c:v>
                </c:pt>
                <c:pt idx="210">
                  <c:v>9.677419354838708E-2</c:v>
                </c:pt>
                <c:pt idx="211">
                  <c:v>9.6385542168674676E-2</c:v>
                </c:pt>
                <c:pt idx="212">
                  <c:v>9.6000000000000002E-2</c:v>
                </c:pt>
                <c:pt idx="213">
                  <c:v>9.5617529880478086E-2</c:v>
                </c:pt>
                <c:pt idx="214">
                  <c:v>9.5238095238095219E-2</c:v>
                </c:pt>
                <c:pt idx="215">
                  <c:v>9.4861660079051363E-2</c:v>
                </c:pt>
                <c:pt idx="216">
                  <c:v>9.4488188976377938E-2</c:v>
                </c:pt>
                <c:pt idx="217">
                  <c:v>9.4117647058823542E-2</c:v>
                </c:pt>
                <c:pt idx="218">
                  <c:v>9.3749999999999986E-2</c:v>
                </c:pt>
                <c:pt idx="219">
                  <c:v>9.3385214007782089E-2</c:v>
                </c:pt>
                <c:pt idx="220">
                  <c:v>9.3023255813953473E-2</c:v>
                </c:pt>
                <c:pt idx="221">
                  <c:v>9.2664092664092659E-2</c:v>
                </c:pt>
                <c:pt idx="222">
                  <c:v>9.2307692307692285E-2</c:v>
                </c:pt>
                <c:pt idx="223">
                  <c:v>9.1954022988505732E-2</c:v>
                </c:pt>
                <c:pt idx="224">
                  <c:v>9.160305343511449E-2</c:v>
                </c:pt>
                <c:pt idx="225">
                  <c:v>9.125475285171103E-2</c:v>
                </c:pt>
                <c:pt idx="226">
                  <c:v>9.0909090909090912E-2</c:v>
                </c:pt>
                <c:pt idx="227">
                  <c:v>9.056603773584905E-2</c:v>
                </c:pt>
                <c:pt idx="228">
                  <c:v>9.0225563909774431E-2</c:v>
                </c:pt>
                <c:pt idx="229">
                  <c:v>8.98876404494382E-2</c:v>
                </c:pt>
                <c:pt idx="230">
                  <c:v>8.9552238805970158E-2</c:v>
                </c:pt>
                <c:pt idx="231">
                  <c:v>8.9219330855018569E-2</c:v>
                </c:pt>
                <c:pt idx="232">
                  <c:v>8.8888888888888878E-2</c:v>
                </c:pt>
                <c:pt idx="233">
                  <c:v>8.8560885608856083E-2</c:v>
                </c:pt>
                <c:pt idx="234">
                  <c:v>8.8235294117647065E-2</c:v>
                </c:pt>
                <c:pt idx="235">
                  <c:v>8.7912087912087891E-2</c:v>
                </c:pt>
                <c:pt idx="236">
                  <c:v>8.7591240875912399E-2</c:v>
                </c:pt>
                <c:pt idx="237">
                  <c:v>8.7272727272727266E-2</c:v>
                </c:pt>
                <c:pt idx="238">
                  <c:v>8.6956521739130446E-2</c:v>
                </c:pt>
                <c:pt idx="239">
                  <c:v>8.6642599277978322E-2</c:v>
                </c:pt>
                <c:pt idx="240">
                  <c:v>8.6330935251798552E-2</c:v>
                </c:pt>
                <c:pt idx="241">
                  <c:v>8.6021505376344079E-2</c:v>
                </c:pt>
                <c:pt idx="242">
                  <c:v>8.5714285714285715E-2</c:v>
                </c:pt>
                <c:pt idx="243">
                  <c:v>8.5409252669039135E-2</c:v>
                </c:pt>
                <c:pt idx="244">
                  <c:v>8.5106382978723388E-2</c:v>
                </c:pt>
                <c:pt idx="245">
                  <c:v>8.4805653710247356E-2</c:v>
                </c:pt>
                <c:pt idx="246">
                  <c:v>8.4507042253521125E-2</c:v>
                </c:pt>
                <c:pt idx="247">
                  <c:v>8.4210526315789458E-2</c:v>
                </c:pt>
                <c:pt idx="248">
                  <c:v>8.3916083916083906E-2</c:v>
                </c:pt>
                <c:pt idx="249">
                  <c:v>8.3623693379790934E-2</c:v>
                </c:pt>
                <c:pt idx="250">
                  <c:v>8.3333333333333329E-2</c:v>
                </c:pt>
                <c:pt idx="251">
                  <c:v>8.3044982698961947E-2</c:v>
                </c:pt>
                <c:pt idx="252">
                  <c:v>8.2758620689655157E-2</c:v>
                </c:pt>
                <c:pt idx="253">
                  <c:v>8.247422680412371E-2</c:v>
                </c:pt>
                <c:pt idx="254">
                  <c:v>8.2191780821917804E-2</c:v>
                </c:pt>
                <c:pt idx="255">
                  <c:v>8.191126279863481E-2</c:v>
                </c:pt>
                <c:pt idx="256">
                  <c:v>8.1632653061224469E-2</c:v>
                </c:pt>
                <c:pt idx="257">
                  <c:v>8.1355932203389825E-2</c:v>
                </c:pt>
                <c:pt idx="258">
                  <c:v>8.1081081081081072E-2</c:v>
                </c:pt>
                <c:pt idx="259">
                  <c:v>8.0808080808080815E-2</c:v>
                </c:pt>
                <c:pt idx="260">
                  <c:v>8.0536912751677833E-2</c:v>
                </c:pt>
                <c:pt idx="261">
                  <c:v>8.0267558528428096E-2</c:v>
                </c:pt>
                <c:pt idx="262">
                  <c:v>7.9999999999999988E-2</c:v>
                </c:pt>
                <c:pt idx="263">
                  <c:v>7.9734219269102985E-2</c:v>
                </c:pt>
                <c:pt idx="264">
                  <c:v>7.9470198675496678E-2</c:v>
                </c:pt>
                <c:pt idx="265">
                  <c:v>7.9207920792079209E-2</c:v>
                </c:pt>
                <c:pt idx="266">
                  <c:v>7.8947368421052641E-2</c:v>
                </c:pt>
                <c:pt idx="267">
                  <c:v>7.8688524590163941E-2</c:v>
                </c:pt>
                <c:pt idx="268">
                  <c:v>7.8431372549019593E-2</c:v>
                </c:pt>
                <c:pt idx="269">
                  <c:v>7.8175895765472306E-2</c:v>
                </c:pt>
                <c:pt idx="270">
                  <c:v>7.792207792207792E-2</c:v>
                </c:pt>
                <c:pt idx="271">
                  <c:v>7.7669902912621366E-2</c:v>
                </c:pt>
                <c:pt idx="272">
                  <c:v>7.7419354838709653E-2</c:v>
                </c:pt>
                <c:pt idx="273">
                  <c:v>7.717041800643086E-2</c:v>
                </c:pt>
                <c:pt idx="274">
                  <c:v>7.6923076923076913E-2</c:v>
                </c:pt>
                <c:pt idx="275">
                  <c:v>7.6677316293929709E-2</c:v>
                </c:pt>
                <c:pt idx="276">
                  <c:v>7.6433121019108291E-2</c:v>
                </c:pt>
                <c:pt idx="277">
                  <c:v>7.6190476190476183E-2</c:v>
                </c:pt>
                <c:pt idx="278">
                  <c:v>7.5949367088607583E-2</c:v>
                </c:pt>
                <c:pt idx="279">
                  <c:v>7.5709779179810713E-2</c:v>
                </c:pt>
                <c:pt idx="280">
                  <c:v>7.5471698113207558E-2</c:v>
                </c:pt>
                <c:pt idx="281">
                  <c:v>7.5235109717868329E-2</c:v>
                </c:pt>
                <c:pt idx="282">
                  <c:v>7.4999999999999997E-2</c:v>
                </c:pt>
                <c:pt idx="283">
                  <c:v>7.476635514018691E-2</c:v>
                </c:pt>
                <c:pt idx="284">
                  <c:v>7.4534161490683232E-2</c:v>
                </c:pt>
                <c:pt idx="285">
                  <c:v>7.4303405572755402E-2</c:v>
                </c:pt>
                <c:pt idx="286">
                  <c:v>7.407407407407407E-2</c:v>
                </c:pt>
                <c:pt idx="287">
                  <c:v>7.3846153846153853E-2</c:v>
                </c:pt>
                <c:pt idx="288">
                  <c:v>7.3619631901840496E-2</c:v>
                </c:pt>
                <c:pt idx="289">
                  <c:v>7.3394495412844027E-2</c:v>
                </c:pt>
                <c:pt idx="290">
                  <c:v>7.3170731707317069E-2</c:v>
                </c:pt>
                <c:pt idx="291">
                  <c:v>7.29483282674772E-2</c:v>
                </c:pt>
                <c:pt idx="292">
                  <c:v>7.2727272727272724E-2</c:v>
                </c:pt>
                <c:pt idx="293">
                  <c:v>7.2507552870090614E-2</c:v>
                </c:pt>
                <c:pt idx="294">
                  <c:v>7.2289156626506021E-2</c:v>
                </c:pt>
                <c:pt idx="295">
                  <c:v>7.2072072072072071E-2</c:v>
                </c:pt>
                <c:pt idx="296">
                  <c:v>7.1856287425149698E-2</c:v>
                </c:pt>
                <c:pt idx="297">
                  <c:v>7.164179104477611E-2</c:v>
                </c:pt>
                <c:pt idx="298">
                  <c:v>7.1428571428571425E-2</c:v>
                </c:pt>
                <c:pt idx="299">
                  <c:v>7.1216617210682481E-2</c:v>
                </c:pt>
                <c:pt idx="300">
                  <c:v>7.1005917159763315E-2</c:v>
                </c:pt>
                <c:pt idx="301">
                  <c:v>7.0796460176991163E-2</c:v>
                </c:pt>
                <c:pt idx="302">
                  <c:v>7.0588235294117632E-2</c:v>
                </c:pt>
                <c:pt idx="303">
                  <c:v>7.0381231671554245E-2</c:v>
                </c:pt>
                <c:pt idx="304">
                  <c:v>7.0175438596491224E-2</c:v>
                </c:pt>
                <c:pt idx="305">
                  <c:v>6.9970845481049565E-2</c:v>
                </c:pt>
                <c:pt idx="306">
                  <c:v>6.9767441860465101E-2</c:v>
                </c:pt>
                <c:pt idx="307">
                  <c:v>6.9565217391304349E-2</c:v>
                </c:pt>
                <c:pt idx="308">
                  <c:v>6.936416184971099E-2</c:v>
                </c:pt>
                <c:pt idx="309">
                  <c:v>6.9164265129682989E-2</c:v>
                </c:pt>
                <c:pt idx="310">
                  <c:v>6.8965517241379309E-2</c:v>
                </c:pt>
                <c:pt idx="311">
                  <c:v>6.8767908309455575E-2</c:v>
                </c:pt>
                <c:pt idx="312">
                  <c:v>6.8571428571428561E-2</c:v>
                </c:pt>
                <c:pt idx="313">
                  <c:v>6.8376068376068369E-2</c:v>
                </c:pt>
                <c:pt idx="314">
                  <c:v>6.8181818181818177E-2</c:v>
                </c:pt>
                <c:pt idx="315">
                  <c:v>6.7988668555240786E-2</c:v>
                </c:pt>
                <c:pt idx="316">
                  <c:v>6.7796610169491525E-2</c:v>
                </c:pt>
                <c:pt idx="317">
                  <c:v>6.7605633802816908E-2</c:v>
                </c:pt>
                <c:pt idx="318">
                  <c:v>6.7415730337078636E-2</c:v>
                </c:pt>
                <c:pt idx="319">
                  <c:v>6.7226890756302518E-2</c:v>
                </c:pt>
                <c:pt idx="320">
                  <c:v>6.7039106145251395E-2</c:v>
                </c:pt>
                <c:pt idx="321">
                  <c:v>6.6852367688022288E-2</c:v>
                </c:pt>
                <c:pt idx="322">
                  <c:v>6.6666666666666652E-2</c:v>
                </c:pt>
                <c:pt idx="323">
                  <c:v>6.6481994459833785E-2</c:v>
                </c:pt>
                <c:pt idx="324">
                  <c:v>6.6298342541436461E-2</c:v>
                </c:pt>
                <c:pt idx="325">
                  <c:v>6.6115702479338845E-2</c:v>
                </c:pt>
                <c:pt idx="326">
                  <c:v>6.5934065934065936E-2</c:v>
                </c:pt>
                <c:pt idx="327">
                  <c:v>6.575342465753424E-2</c:v>
                </c:pt>
                <c:pt idx="328">
                  <c:v>6.5573770491803268E-2</c:v>
                </c:pt>
                <c:pt idx="329">
                  <c:v>6.5395095367847419E-2</c:v>
                </c:pt>
                <c:pt idx="330">
                  <c:v>6.5217391304347838E-2</c:v>
                </c:pt>
                <c:pt idx="331">
                  <c:v>6.5040650406504058E-2</c:v>
                </c:pt>
                <c:pt idx="332">
                  <c:v>6.4864864864864855E-2</c:v>
                </c:pt>
                <c:pt idx="333">
                  <c:v>6.4690026954177887E-2</c:v>
                </c:pt>
                <c:pt idx="334">
                  <c:v>6.4516129032258077E-2</c:v>
                </c:pt>
                <c:pt idx="335">
                  <c:v>6.4343163538873982E-2</c:v>
                </c:pt>
                <c:pt idx="336">
                  <c:v>6.4171122994652399E-2</c:v>
                </c:pt>
                <c:pt idx="337">
                  <c:v>6.4000000000000001E-2</c:v>
                </c:pt>
                <c:pt idx="338">
                  <c:v>6.3829787234042548E-2</c:v>
                </c:pt>
                <c:pt idx="339">
                  <c:v>6.3660477453580888E-2</c:v>
                </c:pt>
                <c:pt idx="340">
                  <c:v>6.3492063492063489E-2</c:v>
                </c:pt>
                <c:pt idx="341">
                  <c:v>6.3324538258575203E-2</c:v>
                </c:pt>
                <c:pt idx="342">
                  <c:v>6.3157894736842093E-2</c:v>
                </c:pt>
                <c:pt idx="343">
                  <c:v>6.2992125984251954E-2</c:v>
                </c:pt>
                <c:pt idx="344">
                  <c:v>6.2827225130890049E-2</c:v>
                </c:pt>
                <c:pt idx="345">
                  <c:v>6.2663185378590072E-2</c:v>
                </c:pt>
                <c:pt idx="346">
                  <c:v>6.25E-2</c:v>
                </c:pt>
                <c:pt idx="347">
                  <c:v>6.2337662337662331E-2</c:v>
                </c:pt>
                <c:pt idx="348">
                  <c:v>6.21761658031088E-2</c:v>
                </c:pt>
                <c:pt idx="349">
                  <c:v>6.2015503875968984E-2</c:v>
                </c:pt>
                <c:pt idx="350">
                  <c:v>6.1855670103092786E-2</c:v>
                </c:pt>
                <c:pt idx="351">
                  <c:v>6.1696658097686381E-2</c:v>
                </c:pt>
                <c:pt idx="352">
                  <c:v>6.1538461538461528E-2</c:v>
                </c:pt>
                <c:pt idx="353">
                  <c:v>6.1381074168797956E-2</c:v>
                </c:pt>
                <c:pt idx="354">
                  <c:v>6.1224489795918366E-2</c:v>
                </c:pt>
                <c:pt idx="355">
                  <c:v>6.1068702290076333E-2</c:v>
                </c:pt>
                <c:pt idx="356">
                  <c:v>6.091370558375634E-2</c:v>
                </c:pt>
                <c:pt idx="357">
                  <c:v>6.0759493670886067E-2</c:v>
                </c:pt>
                <c:pt idx="358">
                  <c:v>6.0606060606060608E-2</c:v>
                </c:pt>
                <c:pt idx="359">
                  <c:v>6.0453400503778336E-2</c:v>
                </c:pt>
                <c:pt idx="360">
                  <c:v>6.0301507537688433E-2</c:v>
                </c:pt>
                <c:pt idx="361">
                  <c:v>6.0150375939849621E-2</c:v>
                </c:pt>
                <c:pt idx="362">
                  <c:v>0.06</c:v>
                </c:pt>
                <c:pt idx="363">
                  <c:v>5.9850374064837904E-2</c:v>
                </c:pt>
                <c:pt idx="364">
                  <c:v>5.9701492537313425E-2</c:v>
                </c:pt>
                <c:pt idx="365">
                  <c:v>5.9553349875930514E-2</c:v>
                </c:pt>
                <c:pt idx="366">
                  <c:v>5.9405940594059403E-2</c:v>
                </c:pt>
                <c:pt idx="367">
                  <c:v>5.9259259259259262E-2</c:v>
                </c:pt>
                <c:pt idx="368">
                  <c:v>5.9113300492610828E-2</c:v>
                </c:pt>
                <c:pt idx="369">
                  <c:v>5.8968058968058963E-2</c:v>
                </c:pt>
                <c:pt idx="370">
                  <c:v>5.8823529411764698E-2</c:v>
                </c:pt>
                <c:pt idx="371">
                  <c:v>5.8679706601466992E-2</c:v>
                </c:pt>
                <c:pt idx="372">
                  <c:v>5.8536585365853648E-2</c:v>
                </c:pt>
                <c:pt idx="373">
                  <c:v>5.8394160583941597E-2</c:v>
                </c:pt>
                <c:pt idx="374">
                  <c:v>5.8252427184466021E-2</c:v>
                </c:pt>
                <c:pt idx="375">
                  <c:v>5.8111380145278446E-2</c:v>
                </c:pt>
                <c:pt idx="376">
                  <c:v>5.7971014492753624E-2</c:v>
                </c:pt>
                <c:pt idx="377">
                  <c:v>5.7831325301204807E-2</c:v>
                </c:pt>
                <c:pt idx="378">
                  <c:v>5.7692307692307682E-2</c:v>
                </c:pt>
                <c:pt idx="379">
                  <c:v>5.7553956834532377E-2</c:v>
                </c:pt>
                <c:pt idx="380">
                  <c:v>5.7416267942583733E-2</c:v>
                </c:pt>
                <c:pt idx="381">
                  <c:v>5.7279236276849638E-2</c:v>
                </c:pt>
                <c:pt idx="382">
                  <c:v>5.7142857142857134E-2</c:v>
                </c:pt>
                <c:pt idx="383">
                  <c:v>5.7007125890736345E-2</c:v>
                </c:pt>
                <c:pt idx="384">
                  <c:v>5.6872037914691941E-2</c:v>
                </c:pt>
                <c:pt idx="385">
                  <c:v>5.6737588652482261E-2</c:v>
                </c:pt>
                <c:pt idx="386">
                  <c:v>5.6603773584905655E-2</c:v>
                </c:pt>
                <c:pt idx="387">
                  <c:v>5.6470588235294113E-2</c:v>
                </c:pt>
                <c:pt idx="388">
                  <c:v>5.6338028169014086E-2</c:v>
                </c:pt>
                <c:pt idx="389">
                  <c:v>5.6206088992974232E-2</c:v>
                </c:pt>
                <c:pt idx="390">
                  <c:v>5.6074766355140186E-2</c:v>
                </c:pt>
                <c:pt idx="391">
                  <c:v>5.5944055944055937E-2</c:v>
                </c:pt>
                <c:pt idx="392">
                  <c:v>5.5813953488372092E-2</c:v>
                </c:pt>
                <c:pt idx="393">
                  <c:v>5.5684454756380501E-2</c:v>
                </c:pt>
                <c:pt idx="394">
                  <c:v>5.5555555555555546E-2</c:v>
                </c:pt>
                <c:pt idx="395">
                  <c:v>5.5427251732101612E-2</c:v>
                </c:pt>
                <c:pt idx="396">
                  <c:v>5.5299539170506909E-2</c:v>
                </c:pt>
                <c:pt idx="397">
                  <c:v>5.5172413793103441E-2</c:v>
                </c:pt>
                <c:pt idx="398">
                  <c:v>5.5045871559633024E-2</c:v>
                </c:pt>
                <c:pt idx="399">
                  <c:v>5.4919908466819219E-2</c:v>
                </c:pt>
                <c:pt idx="400">
                  <c:v>5.4794520547945209E-2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246-4DA1-97A1-1711CD1EDD3D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6-4DA1-97A1-1711CD1EDD3D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6-4DA1-97A1-1711CD1ED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246-4DA1-97A1-1711CD1EDD3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246-4DA1-97A1-1711CD1EDD3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246-4DA1-97A1-1711CD1EDD3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246-4DA1-97A1-1711CD1EDD3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246-4DA1-97A1-1711CD1EDD3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246-4DA1-97A1-1711CD1EDD3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246-4DA1-97A1-1711CD1EDD3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246-4DA1-97A1-1711CD1EDD3D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9427640510453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E-47E0-9976-A82B992D8160}"/>
            </c:ext>
          </c:extLst>
        </c:ser>
        <c:ser>
          <c:idx val="1"/>
          <c:order val="3"/>
          <c:tx>
            <c:strRef>
              <c:f>'Demand-DesignCapacity (Y)'!$Q$11:$R$11</c:f>
              <c:strCache>
                <c:ptCount val="1"/>
                <c:pt idx="0">
                  <c:v>TEC 1975 - Ductile - No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(Y)'!$Q$13:$Q$413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(Y)'!$R$13:$R$413</c:f>
              <c:numCache>
                <c:formatCode>General</c:formatCode>
                <c:ptCount val="401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  <c:pt idx="33">
                  <c:v>0.24</c:v>
                </c:pt>
                <c:pt idx="34">
                  <c:v>0.24</c:v>
                </c:pt>
                <c:pt idx="35">
                  <c:v>0.24</c:v>
                </c:pt>
                <c:pt idx="36">
                  <c:v>0.24</c:v>
                </c:pt>
                <c:pt idx="37">
                  <c:v>0.24</c:v>
                </c:pt>
                <c:pt idx="38">
                  <c:v>0.24</c:v>
                </c:pt>
                <c:pt idx="39">
                  <c:v>0.24</c:v>
                </c:pt>
                <c:pt idx="40">
                  <c:v>0.24</c:v>
                </c:pt>
                <c:pt idx="41">
                  <c:v>0.24</c:v>
                </c:pt>
                <c:pt idx="42">
                  <c:v>0.24</c:v>
                </c:pt>
                <c:pt idx="43">
                  <c:v>0.24</c:v>
                </c:pt>
                <c:pt idx="44">
                  <c:v>0.24</c:v>
                </c:pt>
                <c:pt idx="45">
                  <c:v>0.24</c:v>
                </c:pt>
                <c:pt idx="46">
                  <c:v>0.24</c:v>
                </c:pt>
                <c:pt idx="47">
                  <c:v>0.24</c:v>
                </c:pt>
                <c:pt idx="48">
                  <c:v>0.24</c:v>
                </c:pt>
                <c:pt idx="49">
                  <c:v>0.24</c:v>
                </c:pt>
                <c:pt idx="50">
                  <c:v>0.24</c:v>
                </c:pt>
                <c:pt idx="51">
                  <c:v>0.24</c:v>
                </c:pt>
                <c:pt idx="52">
                  <c:v>0.24</c:v>
                </c:pt>
                <c:pt idx="53">
                  <c:v>0.24</c:v>
                </c:pt>
                <c:pt idx="54">
                  <c:v>0.24</c:v>
                </c:pt>
                <c:pt idx="55">
                  <c:v>0.24</c:v>
                </c:pt>
                <c:pt idx="56">
                  <c:v>0.24</c:v>
                </c:pt>
                <c:pt idx="57">
                  <c:v>0.24</c:v>
                </c:pt>
                <c:pt idx="58">
                  <c:v>0.24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0.23762376237623756</c:v>
                </c:pt>
                <c:pt idx="64">
                  <c:v>0.23529411764705879</c:v>
                </c:pt>
                <c:pt idx="65">
                  <c:v>0.23300970873786403</c:v>
                </c:pt>
                <c:pt idx="66">
                  <c:v>0.23076923076923073</c:v>
                </c:pt>
                <c:pt idx="67">
                  <c:v>0.22857142857142851</c:v>
                </c:pt>
                <c:pt idx="68">
                  <c:v>0.22641509433962262</c:v>
                </c:pt>
                <c:pt idx="69">
                  <c:v>0.22429906542056074</c:v>
                </c:pt>
                <c:pt idx="70">
                  <c:v>0.22222222222222218</c:v>
                </c:pt>
                <c:pt idx="71">
                  <c:v>0.22018348623853209</c:v>
                </c:pt>
                <c:pt idx="72">
                  <c:v>0.21818181818181817</c:v>
                </c:pt>
                <c:pt idx="73">
                  <c:v>0.21621621621621617</c:v>
                </c:pt>
                <c:pt idx="74">
                  <c:v>0.21428571428571427</c:v>
                </c:pt>
                <c:pt idx="75">
                  <c:v>0.21238938053097342</c:v>
                </c:pt>
                <c:pt idx="76">
                  <c:v>0.21052631578947367</c:v>
                </c:pt>
                <c:pt idx="77">
                  <c:v>0.208695652173913</c:v>
                </c:pt>
                <c:pt idx="78">
                  <c:v>0.2068965517241379</c:v>
                </c:pt>
                <c:pt idx="79">
                  <c:v>0.20512820512820509</c:v>
                </c:pt>
                <c:pt idx="80">
                  <c:v>0.20338983050847453</c:v>
                </c:pt>
                <c:pt idx="81">
                  <c:v>0.20168067226890754</c:v>
                </c:pt>
                <c:pt idx="82">
                  <c:v>0.19999999999999998</c:v>
                </c:pt>
                <c:pt idx="83">
                  <c:v>0.19834710743801653</c:v>
                </c:pt>
                <c:pt idx="84">
                  <c:v>0.1967213114754098</c:v>
                </c:pt>
                <c:pt idx="85">
                  <c:v>0.19512195121951217</c:v>
                </c:pt>
                <c:pt idx="86">
                  <c:v>0.19354838709677416</c:v>
                </c:pt>
                <c:pt idx="87">
                  <c:v>0.192</c:v>
                </c:pt>
                <c:pt idx="88">
                  <c:v>0.19047619047619044</c:v>
                </c:pt>
                <c:pt idx="89">
                  <c:v>0.18897637795275588</c:v>
                </c:pt>
                <c:pt idx="90">
                  <c:v>0.18749999999999997</c:v>
                </c:pt>
                <c:pt idx="91">
                  <c:v>0.18604651162790695</c:v>
                </c:pt>
                <c:pt idx="92">
                  <c:v>0.18461538461538457</c:v>
                </c:pt>
                <c:pt idx="93">
                  <c:v>0.18320610687022898</c:v>
                </c:pt>
                <c:pt idx="94">
                  <c:v>0.18181818181818182</c:v>
                </c:pt>
                <c:pt idx="95">
                  <c:v>0.18045112781954886</c:v>
                </c:pt>
                <c:pt idx="96">
                  <c:v>0.17910447761194029</c:v>
                </c:pt>
                <c:pt idx="97">
                  <c:v>0.17777777777777776</c:v>
                </c:pt>
                <c:pt idx="98">
                  <c:v>0.1764705882352941</c:v>
                </c:pt>
                <c:pt idx="99">
                  <c:v>0.1751824817518248</c:v>
                </c:pt>
                <c:pt idx="100">
                  <c:v>0.17391304347826084</c:v>
                </c:pt>
                <c:pt idx="101">
                  <c:v>0.1726618705035971</c:v>
                </c:pt>
                <c:pt idx="102">
                  <c:v>0.1714285714285714</c:v>
                </c:pt>
                <c:pt idx="103">
                  <c:v>0.17021276595744678</c:v>
                </c:pt>
                <c:pt idx="104">
                  <c:v>0.16901408450704222</c:v>
                </c:pt>
                <c:pt idx="105">
                  <c:v>0.16783216783216781</c:v>
                </c:pt>
                <c:pt idx="106">
                  <c:v>0.16666666666666663</c:v>
                </c:pt>
                <c:pt idx="107">
                  <c:v>0.16551724137931031</c:v>
                </c:pt>
                <c:pt idx="108">
                  <c:v>0.16438356164383561</c:v>
                </c:pt>
                <c:pt idx="109">
                  <c:v>0.16326530612244894</c:v>
                </c:pt>
                <c:pt idx="110">
                  <c:v>0.16216216216216212</c:v>
                </c:pt>
                <c:pt idx="111">
                  <c:v>0.16107382550335567</c:v>
                </c:pt>
                <c:pt idx="112">
                  <c:v>0.15999999999999995</c:v>
                </c:pt>
                <c:pt idx="113">
                  <c:v>0.15894039735099338</c:v>
                </c:pt>
                <c:pt idx="114">
                  <c:v>0.15789473684210528</c:v>
                </c:pt>
                <c:pt idx="115">
                  <c:v>0.15686274509803921</c:v>
                </c:pt>
                <c:pt idx="116">
                  <c:v>0.15584415584415584</c:v>
                </c:pt>
                <c:pt idx="117">
                  <c:v>0.15483870967741933</c:v>
                </c:pt>
                <c:pt idx="118">
                  <c:v>0.15384615384615383</c:v>
                </c:pt>
                <c:pt idx="119">
                  <c:v>0.15286624203821655</c:v>
                </c:pt>
                <c:pt idx="120">
                  <c:v>0.15189873417721517</c:v>
                </c:pt>
                <c:pt idx="121">
                  <c:v>0.15094339622641512</c:v>
                </c:pt>
                <c:pt idx="122">
                  <c:v>0.15</c:v>
                </c:pt>
                <c:pt idx="123">
                  <c:v>0.14906832298136641</c:v>
                </c:pt>
                <c:pt idx="124">
                  <c:v>0.14814814814814814</c:v>
                </c:pt>
                <c:pt idx="125">
                  <c:v>0.14723926380368099</c:v>
                </c:pt>
                <c:pt idx="126">
                  <c:v>0.14634146341463414</c:v>
                </c:pt>
                <c:pt idx="127">
                  <c:v>0.14545454545454542</c:v>
                </c:pt>
                <c:pt idx="128">
                  <c:v>0.14457831325301204</c:v>
                </c:pt>
                <c:pt idx="129">
                  <c:v>0.1437125748502994</c:v>
                </c:pt>
                <c:pt idx="130">
                  <c:v>0.14285714285714285</c:v>
                </c:pt>
                <c:pt idx="131">
                  <c:v>0.1420118343195266</c:v>
                </c:pt>
                <c:pt idx="132">
                  <c:v>0.14117647058823526</c:v>
                </c:pt>
                <c:pt idx="133">
                  <c:v>0.14035087719298245</c:v>
                </c:pt>
                <c:pt idx="134">
                  <c:v>0.1395348837209302</c:v>
                </c:pt>
                <c:pt idx="135">
                  <c:v>0.13872832369942192</c:v>
                </c:pt>
                <c:pt idx="136">
                  <c:v>0.13793103448275862</c:v>
                </c:pt>
                <c:pt idx="137">
                  <c:v>0.13714285714285712</c:v>
                </c:pt>
                <c:pt idx="138">
                  <c:v>0.13636363636363638</c:v>
                </c:pt>
                <c:pt idx="139">
                  <c:v>0.13559322033898305</c:v>
                </c:pt>
                <c:pt idx="140">
                  <c:v>0.13483146067415727</c:v>
                </c:pt>
                <c:pt idx="141">
                  <c:v>0.13407821229050279</c:v>
                </c:pt>
                <c:pt idx="142">
                  <c:v>0.13333333333333333</c:v>
                </c:pt>
                <c:pt idx="143">
                  <c:v>0.13259668508287292</c:v>
                </c:pt>
                <c:pt idx="144">
                  <c:v>0.13186813186813184</c:v>
                </c:pt>
                <c:pt idx="145">
                  <c:v>0.13114754098360654</c:v>
                </c:pt>
                <c:pt idx="146">
                  <c:v>0.13043478260869568</c:v>
                </c:pt>
                <c:pt idx="147">
                  <c:v>0.12972972972972971</c:v>
                </c:pt>
                <c:pt idx="148">
                  <c:v>0.1290322580645161</c:v>
                </c:pt>
                <c:pt idx="149">
                  <c:v>0.1283422459893048</c:v>
                </c:pt>
                <c:pt idx="150">
                  <c:v>0.1276595744680851</c:v>
                </c:pt>
                <c:pt idx="151">
                  <c:v>0.12698412698412698</c:v>
                </c:pt>
                <c:pt idx="152">
                  <c:v>0.12631578947368416</c:v>
                </c:pt>
                <c:pt idx="153">
                  <c:v>0.1256544502617801</c:v>
                </c:pt>
                <c:pt idx="154">
                  <c:v>0.125</c:v>
                </c:pt>
                <c:pt idx="155">
                  <c:v>0.1243523316062176</c:v>
                </c:pt>
                <c:pt idx="156">
                  <c:v>0.12371134020618554</c:v>
                </c:pt>
                <c:pt idx="157">
                  <c:v>0.12307692307692306</c:v>
                </c:pt>
                <c:pt idx="158">
                  <c:v>0.12244897959183673</c:v>
                </c:pt>
                <c:pt idx="159">
                  <c:v>0.12182741116751268</c:v>
                </c:pt>
                <c:pt idx="160">
                  <c:v>0.12121212121212119</c:v>
                </c:pt>
                <c:pt idx="161">
                  <c:v>0.12060301507537687</c:v>
                </c:pt>
                <c:pt idx="162">
                  <c:v>0.12</c:v>
                </c:pt>
                <c:pt idx="163">
                  <c:v>0.11940298507462688</c:v>
                </c:pt>
                <c:pt idx="164">
                  <c:v>0.11881188118811881</c:v>
                </c:pt>
                <c:pt idx="165">
                  <c:v>0.11822660098522166</c:v>
                </c:pt>
                <c:pt idx="166">
                  <c:v>0.1176470588235294</c:v>
                </c:pt>
                <c:pt idx="167">
                  <c:v>0.11707317073170732</c:v>
                </c:pt>
                <c:pt idx="168">
                  <c:v>0.11650485436893204</c:v>
                </c:pt>
                <c:pt idx="169">
                  <c:v>0.11594202898550722</c:v>
                </c:pt>
                <c:pt idx="170">
                  <c:v>0.11538461538461536</c:v>
                </c:pt>
                <c:pt idx="171">
                  <c:v>0.11483253588516747</c:v>
                </c:pt>
                <c:pt idx="172">
                  <c:v>0.11428571428571427</c:v>
                </c:pt>
                <c:pt idx="173">
                  <c:v>0.11374407582938387</c:v>
                </c:pt>
                <c:pt idx="174">
                  <c:v>0.11320754716981131</c:v>
                </c:pt>
                <c:pt idx="175">
                  <c:v>0.11267605633802817</c:v>
                </c:pt>
                <c:pt idx="176">
                  <c:v>0.11214953271028037</c:v>
                </c:pt>
                <c:pt idx="177">
                  <c:v>0.11162790697674417</c:v>
                </c:pt>
                <c:pt idx="178">
                  <c:v>0.11111111111111109</c:v>
                </c:pt>
                <c:pt idx="179">
                  <c:v>0.11059907834101382</c:v>
                </c:pt>
                <c:pt idx="180">
                  <c:v>0.11009174311926605</c:v>
                </c:pt>
                <c:pt idx="181">
                  <c:v>0.10958904109589039</c:v>
                </c:pt>
                <c:pt idx="182">
                  <c:v>0.10909090909090909</c:v>
                </c:pt>
                <c:pt idx="183">
                  <c:v>0.10859728506787331</c:v>
                </c:pt>
                <c:pt idx="184">
                  <c:v>0.10810810810810809</c:v>
                </c:pt>
                <c:pt idx="185">
                  <c:v>0.1076233183856502</c:v>
                </c:pt>
                <c:pt idx="186">
                  <c:v>0.10714285714285714</c:v>
                </c:pt>
                <c:pt idx="187">
                  <c:v>0.10666666666666666</c:v>
                </c:pt>
                <c:pt idx="188">
                  <c:v>0.10619469026548672</c:v>
                </c:pt>
                <c:pt idx="189">
                  <c:v>0.10572687224669602</c:v>
                </c:pt>
                <c:pt idx="190">
                  <c:v>0.10526315789473684</c:v>
                </c:pt>
                <c:pt idx="191">
                  <c:v>0.10480349344978165</c:v>
                </c:pt>
                <c:pt idx="192">
                  <c:v>0.10434782608695653</c:v>
                </c:pt>
                <c:pt idx="193">
                  <c:v>0.10389610389610389</c:v>
                </c:pt>
                <c:pt idx="194">
                  <c:v>0.10344827586206895</c:v>
                </c:pt>
                <c:pt idx="195">
                  <c:v>0.10300429184549356</c:v>
                </c:pt>
                <c:pt idx="196">
                  <c:v>0.10256410256410257</c:v>
                </c:pt>
                <c:pt idx="197">
                  <c:v>0.10212765957446808</c:v>
                </c:pt>
                <c:pt idx="198">
                  <c:v>0.10169491525423727</c:v>
                </c:pt>
                <c:pt idx="199">
                  <c:v>0.10126582278481011</c:v>
                </c:pt>
                <c:pt idx="200">
                  <c:v>0.10084033613445378</c:v>
                </c:pt>
                <c:pt idx="201">
                  <c:v>0.100418410041841</c:v>
                </c:pt>
                <c:pt idx="202">
                  <c:v>9.9999999999999992E-2</c:v>
                </c:pt>
                <c:pt idx="203">
                  <c:v>9.9585062240663894E-2</c:v>
                </c:pt>
                <c:pt idx="204">
                  <c:v>9.9173553719008267E-2</c:v>
                </c:pt>
                <c:pt idx="205">
                  <c:v>9.876543209876544E-2</c:v>
                </c:pt>
                <c:pt idx="206">
                  <c:v>9.8360655737704902E-2</c:v>
                </c:pt>
                <c:pt idx="207">
                  <c:v>9.7959183673469369E-2</c:v>
                </c:pt>
                <c:pt idx="208">
                  <c:v>9.7560975609756087E-2</c:v>
                </c:pt>
                <c:pt idx="209">
                  <c:v>9.7165991902834009E-2</c:v>
                </c:pt>
                <c:pt idx="210">
                  <c:v>9.677419354838708E-2</c:v>
                </c:pt>
                <c:pt idx="211">
                  <c:v>9.6385542168674676E-2</c:v>
                </c:pt>
                <c:pt idx="212">
                  <c:v>9.6000000000000002E-2</c:v>
                </c:pt>
                <c:pt idx="213">
                  <c:v>9.5617529880478086E-2</c:v>
                </c:pt>
                <c:pt idx="214">
                  <c:v>9.5238095238095219E-2</c:v>
                </c:pt>
                <c:pt idx="215">
                  <c:v>9.4861660079051363E-2</c:v>
                </c:pt>
                <c:pt idx="216">
                  <c:v>9.4488188976377938E-2</c:v>
                </c:pt>
                <c:pt idx="217">
                  <c:v>9.4117647058823542E-2</c:v>
                </c:pt>
                <c:pt idx="218">
                  <c:v>9.3749999999999986E-2</c:v>
                </c:pt>
                <c:pt idx="219">
                  <c:v>9.3385214007782089E-2</c:v>
                </c:pt>
                <c:pt idx="220">
                  <c:v>9.3023255813953473E-2</c:v>
                </c:pt>
                <c:pt idx="221">
                  <c:v>9.2664092664092659E-2</c:v>
                </c:pt>
                <c:pt idx="222">
                  <c:v>9.2307692307692285E-2</c:v>
                </c:pt>
                <c:pt idx="223">
                  <c:v>9.1954022988505732E-2</c:v>
                </c:pt>
                <c:pt idx="224">
                  <c:v>9.160305343511449E-2</c:v>
                </c:pt>
                <c:pt idx="225">
                  <c:v>9.125475285171103E-2</c:v>
                </c:pt>
                <c:pt idx="226">
                  <c:v>9.0909090909090912E-2</c:v>
                </c:pt>
                <c:pt idx="227">
                  <c:v>9.056603773584905E-2</c:v>
                </c:pt>
                <c:pt idx="228">
                  <c:v>9.0225563909774431E-2</c:v>
                </c:pt>
                <c:pt idx="229">
                  <c:v>8.98876404494382E-2</c:v>
                </c:pt>
                <c:pt idx="230">
                  <c:v>8.9552238805970158E-2</c:v>
                </c:pt>
                <c:pt idx="231">
                  <c:v>8.9219330855018569E-2</c:v>
                </c:pt>
                <c:pt idx="232">
                  <c:v>8.8888888888888878E-2</c:v>
                </c:pt>
                <c:pt idx="233">
                  <c:v>8.8560885608856083E-2</c:v>
                </c:pt>
                <c:pt idx="234">
                  <c:v>8.8235294117647065E-2</c:v>
                </c:pt>
                <c:pt idx="235">
                  <c:v>8.7912087912087891E-2</c:v>
                </c:pt>
                <c:pt idx="236">
                  <c:v>8.7591240875912399E-2</c:v>
                </c:pt>
                <c:pt idx="237">
                  <c:v>8.7272727272727266E-2</c:v>
                </c:pt>
                <c:pt idx="238">
                  <c:v>8.6956521739130446E-2</c:v>
                </c:pt>
                <c:pt idx="239">
                  <c:v>8.6642599277978322E-2</c:v>
                </c:pt>
                <c:pt idx="240">
                  <c:v>8.6330935251798552E-2</c:v>
                </c:pt>
                <c:pt idx="241">
                  <c:v>8.6021505376344079E-2</c:v>
                </c:pt>
                <c:pt idx="242">
                  <c:v>8.5714285714285715E-2</c:v>
                </c:pt>
                <c:pt idx="243">
                  <c:v>8.5409252669039135E-2</c:v>
                </c:pt>
                <c:pt idx="244">
                  <c:v>8.5106382978723388E-2</c:v>
                </c:pt>
                <c:pt idx="245">
                  <c:v>8.4805653710247356E-2</c:v>
                </c:pt>
                <c:pt idx="246">
                  <c:v>8.4507042253521125E-2</c:v>
                </c:pt>
                <c:pt idx="247">
                  <c:v>8.4210526315789458E-2</c:v>
                </c:pt>
                <c:pt idx="248">
                  <c:v>8.3916083916083906E-2</c:v>
                </c:pt>
                <c:pt idx="249">
                  <c:v>8.3623693379790934E-2</c:v>
                </c:pt>
                <c:pt idx="250">
                  <c:v>8.3333333333333329E-2</c:v>
                </c:pt>
                <c:pt idx="251">
                  <c:v>8.3044982698961947E-2</c:v>
                </c:pt>
                <c:pt idx="252">
                  <c:v>8.2758620689655157E-2</c:v>
                </c:pt>
                <c:pt idx="253">
                  <c:v>8.247422680412371E-2</c:v>
                </c:pt>
                <c:pt idx="254">
                  <c:v>8.2191780821917804E-2</c:v>
                </c:pt>
                <c:pt idx="255">
                  <c:v>8.191126279863481E-2</c:v>
                </c:pt>
                <c:pt idx="256">
                  <c:v>8.1632653061224469E-2</c:v>
                </c:pt>
                <c:pt idx="257">
                  <c:v>8.1355932203389825E-2</c:v>
                </c:pt>
                <c:pt idx="258">
                  <c:v>8.1081081081081072E-2</c:v>
                </c:pt>
                <c:pt idx="259">
                  <c:v>8.0808080808080815E-2</c:v>
                </c:pt>
                <c:pt idx="260">
                  <c:v>8.0536912751677833E-2</c:v>
                </c:pt>
                <c:pt idx="261">
                  <c:v>8.0267558528428096E-2</c:v>
                </c:pt>
                <c:pt idx="262">
                  <c:v>7.9999999999999988E-2</c:v>
                </c:pt>
                <c:pt idx="263">
                  <c:v>7.9734219269102985E-2</c:v>
                </c:pt>
                <c:pt idx="264">
                  <c:v>7.9470198675496678E-2</c:v>
                </c:pt>
                <c:pt idx="265">
                  <c:v>7.9207920792079209E-2</c:v>
                </c:pt>
                <c:pt idx="266">
                  <c:v>7.8947368421052641E-2</c:v>
                </c:pt>
                <c:pt idx="267">
                  <c:v>7.8688524590163941E-2</c:v>
                </c:pt>
                <c:pt idx="268">
                  <c:v>7.8431372549019593E-2</c:v>
                </c:pt>
                <c:pt idx="269">
                  <c:v>7.8175895765472306E-2</c:v>
                </c:pt>
                <c:pt idx="270">
                  <c:v>7.792207792207792E-2</c:v>
                </c:pt>
                <c:pt idx="271">
                  <c:v>7.7669902912621366E-2</c:v>
                </c:pt>
                <c:pt idx="272">
                  <c:v>7.7419354838709653E-2</c:v>
                </c:pt>
                <c:pt idx="273">
                  <c:v>7.717041800643086E-2</c:v>
                </c:pt>
                <c:pt idx="274">
                  <c:v>7.6923076923076913E-2</c:v>
                </c:pt>
                <c:pt idx="275">
                  <c:v>7.6677316293929709E-2</c:v>
                </c:pt>
                <c:pt idx="276">
                  <c:v>7.6433121019108291E-2</c:v>
                </c:pt>
                <c:pt idx="277">
                  <c:v>7.6190476190476183E-2</c:v>
                </c:pt>
                <c:pt idx="278">
                  <c:v>7.5949367088607583E-2</c:v>
                </c:pt>
                <c:pt idx="279">
                  <c:v>7.5709779179810713E-2</c:v>
                </c:pt>
                <c:pt idx="280">
                  <c:v>7.5471698113207558E-2</c:v>
                </c:pt>
                <c:pt idx="281">
                  <c:v>7.5235109717868329E-2</c:v>
                </c:pt>
                <c:pt idx="282">
                  <c:v>7.4999999999999997E-2</c:v>
                </c:pt>
                <c:pt idx="283">
                  <c:v>7.476635514018691E-2</c:v>
                </c:pt>
                <c:pt idx="284">
                  <c:v>7.4534161490683232E-2</c:v>
                </c:pt>
                <c:pt idx="285">
                  <c:v>7.4303405572755402E-2</c:v>
                </c:pt>
                <c:pt idx="286">
                  <c:v>7.407407407407407E-2</c:v>
                </c:pt>
                <c:pt idx="287">
                  <c:v>7.3846153846153853E-2</c:v>
                </c:pt>
                <c:pt idx="288">
                  <c:v>7.3619631901840496E-2</c:v>
                </c:pt>
                <c:pt idx="289">
                  <c:v>7.3394495412844027E-2</c:v>
                </c:pt>
                <c:pt idx="290">
                  <c:v>7.3170731707317069E-2</c:v>
                </c:pt>
                <c:pt idx="291">
                  <c:v>7.29483282674772E-2</c:v>
                </c:pt>
                <c:pt idx="292">
                  <c:v>7.2727272727272724E-2</c:v>
                </c:pt>
                <c:pt idx="293">
                  <c:v>7.2507552870090614E-2</c:v>
                </c:pt>
                <c:pt idx="294">
                  <c:v>7.2289156626506021E-2</c:v>
                </c:pt>
                <c:pt idx="295">
                  <c:v>7.2072072072072071E-2</c:v>
                </c:pt>
                <c:pt idx="296">
                  <c:v>7.1856287425149698E-2</c:v>
                </c:pt>
                <c:pt idx="297">
                  <c:v>7.164179104477611E-2</c:v>
                </c:pt>
                <c:pt idx="298">
                  <c:v>7.1428571428571425E-2</c:v>
                </c:pt>
                <c:pt idx="299">
                  <c:v>7.1216617210682481E-2</c:v>
                </c:pt>
                <c:pt idx="300">
                  <c:v>7.1005917159763315E-2</c:v>
                </c:pt>
                <c:pt idx="301">
                  <c:v>7.0796460176991163E-2</c:v>
                </c:pt>
                <c:pt idx="302">
                  <c:v>7.0588235294117632E-2</c:v>
                </c:pt>
                <c:pt idx="303">
                  <c:v>7.0381231671554245E-2</c:v>
                </c:pt>
                <c:pt idx="304">
                  <c:v>7.0175438596491224E-2</c:v>
                </c:pt>
                <c:pt idx="305">
                  <c:v>6.9970845481049565E-2</c:v>
                </c:pt>
                <c:pt idx="306">
                  <c:v>6.9767441860465101E-2</c:v>
                </c:pt>
                <c:pt idx="307">
                  <c:v>6.9565217391304349E-2</c:v>
                </c:pt>
                <c:pt idx="308">
                  <c:v>6.936416184971099E-2</c:v>
                </c:pt>
                <c:pt idx="309">
                  <c:v>6.9164265129682989E-2</c:v>
                </c:pt>
                <c:pt idx="310">
                  <c:v>6.8965517241379309E-2</c:v>
                </c:pt>
                <c:pt idx="311">
                  <c:v>6.8767908309455575E-2</c:v>
                </c:pt>
                <c:pt idx="312">
                  <c:v>6.8571428571428561E-2</c:v>
                </c:pt>
                <c:pt idx="313">
                  <c:v>6.8376068376068369E-2</c:v>
                </c:pt>
                <c:pt idx="314">
                  <c:v>6.8181818181818177E-2</c:v>
                </c:pt>
                <c:pt idx="315">
                  <c:v>6.7988668555240786E-2</c:v>
                </c:pt>
                <c:pt idx="316">
                  <c:v>6.7796610169491525E-2</c:v>
                </c:pt>
                <c:pt idx="317">
                  <c:v>6.7605633802816908E-2</c:v>
                </c:pt>
                <c:pt idx="318">
                  <c:v>6.7415730337078636E-2</c:v>
                </c:pt>
                <c:pt idx="319">
                  <c:v>6.7226890756302518E-2</c:v>
                </c:pt>
                <c:pt idx="320">
                  <c:v>6.7039106145251395E-2</c:v>
                </c:pt>
                <c:pt idx="321">
                  <c:v>6.6852367688022288E-2</c:v>
                </c:pt>
                <c:pt idx="322">
                  <c:v>6.6666666666666652E-2</c:v>
                </c:pt>
                <c:pt idx="323">
                  <c:v>6.6481994459833785E-2</c:v>
                </c:pt>
                <c:pt idx="324">
                  <c:v>6.6298342541436461E-2</c:v>
                </c:pt>
                <c:pt idx="325">
                  <c:v>6.6115702479338845E-2</c:v>
                </c:pt>
                <c:pt idx="326">
                  <c:v>6.5934065934065936E-2</c:v>
                </c:pt>
                <c:pt idx="327">
                  <c:v>6.575342465753424E-2</c:v>
                </c:pt>
                <c:pt idx="328">
                  <c:v>6.5573770491803268E-2</c:v>
                </c:pt>
                <c:pt idx="329">
                  <c:v>6.5395095367847419E-2</c:v>
                </c:pt>
                <c:pt idx="330">
                  <c:v>6.5217391304347838E-2</c:v>
                </c:pt>
                <c:pt idx="331">
                  <c:v>6.5040650406504058E-2</c:v>
                </c:pt>
                <c:pt idx="332">
                  <c:v>6.4864864864864855E-2</c:v>
                </c:pt>
                <c:pt idx="333">
                  <c:v>6.4690026954177887E-2</c:v>
                </c:pt>
                <c:pt idx="334">
                  <c:v>6.4516129032258077E-2</c:v>
                </c:pt>
                <c:pt idx="335">
                  <c:v>6.4343163538873982E-2</c:v>
                </c:pt>
                <c:pt idx="336">
                  <c:v>6.4171122994652399E-2</c:v>
                </c:pt>
                <c:pt idx="337">
                  <c:v>6.4000000000000001E-2</c:v>
                </c:pt>
                <c:pt idx="338">
                  <c:v>6.3829787234042548E-2</c:v>
                </c:pt>
                <c:pt idx="339">
                  <c:v>6.3660477453580888E-2</c:v>
                </c:pt>
                <c:pt idx="340">
                  <c:v>6.3492063492063489E-2</c:v>
                </c:pt>
                <c:pt idx="341">
                  <c:v>6.3324538258575203E-2</c:v>
                </c:pt>
                <c:pt idx="342">
                  <c:v>6.3157894736842093E-2</c:v>
                </c:pt>
                <c:pt idx="343">
                  <c:v>6.2992125984251954E-2</c:v>
                </c:pt>
                <c:pt idx="344">
                  <c:v>6.2827225130890049E-2</c:v>
                </c:pt>
                <c:pt idx="345">
                  <c:v>6.2663185378590072E-2</c:v>
                </c:pt>
                <c:pt idx="346">
                  <c:v>6.25E-2</c:v>
                </c:pt>
                <c:pt idx="347">
                  <c:v>6.2337662337662331E-2</c:v>
                </c:pt>
                <c:pt idx="348">
                  <c:v>6.21761658031088E-2</c:v>
                </c:pt>
                <c:pt idx="349">
                  <c:v>6.2015503875968984E-2</c:v>
                </c:pt>
                <c:pt idx="350">
                  <c:v>6.1855670103092786E-2</c:v>
                </c:pt>
                <c:pt idx="351">
                  <c:v>6.1696658097686381E-2</c:v>
                </c:pt>
                <c:pt idx="352">
                  <c:v>6.1538461538461528E-2</c:v>
                </c:pt>
                <c:pt idx="353">
                  <c:v>6.1381074168797956E-2</c:v>
                </c:pt>
                <c:pt idx="354">
                  <c:v>6.1224489795918366E-2</c:v>
                </c:pt>
                <c:pt idx="355">
                  <c:v>6.1068702290076333E-2</c:v>
                </c:pt>
                <c:pt idx="356">
                  <c:v>6.091370558375634E-2</c:v>
                </c:pt>
                <c:pt idx="357">
                  <c:v>6.0759493670886067E-2</c:v>
                </c:pt>
                <c:pt idx="358">
                  <c:v>6.0606060606060608E-2</c:v>
                </c:pt>
                <c:pt idx="359">
                  <c:v>6.0453400503778336E-2</c:v>
                </c:pt>
                <c:pt idx="360">
                  <c:v>6.0301507537688433E-2</c:v>
                </c:pt>
                <c:pt idx="361">
                  <c:v>6.0150375939849621E-2</c:v>
                </c:pt>
                <c:pt idx="362">
                  <c:v>0.06</c:v>
                </c:pt>
                <c:pt idx="363">
                  <c:v>5.9850374064837904E-2</c:v>
                </c:pt>
                <c:pt idx="364">
                  <c:v>5.9701492537313425E-2</c:v>
                </c:pt>
                <c:pt idx="365">
                  <c:v>5.9553349875930514E-2</c:v>
                </c:pt>
                <c:pt idx="366">
                  <c:v>5.9405940594059403E-2</c:v>
                </c:pt>
                <c:pt idx="367">
                  <c:v>5.9259259259259262E-2</c:v>
                </c:pt>
                <c:pt idx="368">
                  <c:v>5.9113300492610828E-2</c:v>
                </c:pt>
                <c:pt idx="369">
                  <c:v>5.8968058968058963E-2</c:v>
                </c:pt>
                <c:pt idx="370">
                  <c:v>5.8823529411764698E-2</c:v>
                </c:pt>
                <c:pt idx="371">
                  <c:v>5.8679706601466992E-2</c:v>
                </c:pt>
                <c:pt idx="372">
                  <c:v>5.8536585365853648E-2</c:v>
                </c:pt>
                <c:pt idx="373">
                  <c:v>5.8394160583941597E-2</c:v>
                </c:pt>
                <c:pt idx="374">
                  <c:v>5.8252427184466021E-2</c:v>
                </c:pt>
                <c:pt idx="375">
                  <c:v>5.8111380145278446E-2</c:v>
                </c:pt>
                <c:pt idx="376">
                  <c:v>5.7971014492753624E-2</c:v>
                </c:pt>
                <c:pt idx="377">
                  <c:v>5.7831325301204807E-2</c:v>
                </c:pt>
                <c:pt idx="378">
                  <c:v>5.7692307692307682E-2</c:v>
                </c:pt>
                <c:pt idx="379">
                  <c:v>5.7553956834532377E-2</c:v>
                </c:pt>
                <c:pt idx="380">
                  <c:v>5.7416267942583733E-2</c:v>
                </c:pt>
                <c:pt idx="381">
                  <c:v>5.7279236276849638E-2</c:v>
                </c:pt>
                <c:pt idx="382">
                  <c:v>5.7142857142857134E-2</c:v>
                </c:pt>
                <c:pt idx="383">
                  <c:v>5.7007125890736345E-2</c:v>
                </c:pt>
                <c:pt idx="384">
                  <c:v>5.6872037914691941E-2</c:v>
                </c:pt>
                <c:pt idx="385">
                  <c:v>5.6737588652482261E-2</c:v>
                </c:pt>
                <c:pt idx="386">
                  <c:v>5.6603773584905655E-2</c:v>
                </c:pt>
                <c:pt idx="387">
                  <c:v>5.6470588235294113E-2</c:v>
                </c:pt>
                <c:pt idx="388">
                  <c:v>5.6338028169014086E-2</c:v>
                </c:pt>
                <c:pt idx="389">
                  <c:v>5.6206088992974232E-2</c:v>
                </c:pt>
                <c:pt idx="390">
                  <c:v>5.6074766355140186E-2</c:v>
                </c:pt>
                <c:pt idx="391">
                  <c:v>5.5944055944055937E-2</c:v>
                </c:pt>
                <c:pt idx="392">
                  <c:v>5.5813953488372092E-2</c:v>
                </c:pt>
                <c:pt idx="393">
                  <c:v>5.5684454756380501E-2</c:v>
                </c:pt>
                <c:pt idx="394">
                  <c:v>5.5555555555555546E-2</c:v>
                </c:pt>
                <c:pt idx="395">
                  <c:v>5.5427251732101612E-2</c:v>
                </c:pt>
                <c:pt idx="396">
                  <c:v>5.5299539170506909E-2</c:v>
                </c:pt>
                <c:pt idx="397">
                  <c:v>5.5172413793103441E-2</c:v>
                </c:pt>
                <c:pt idx="398">
                  <c:v>5.5045871559633024E-2</c:v>
                </c:pt>
                <c:pt idx="399">
                  <c:v>5.4919908466819219E-2</c:v>
                </c:pt>
                <c:pt idx="400">
                  <c:v>5.4794520547945209E-2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99E-47E0-9976-A82B992D8160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9E-47E0-9976-A82B992D8160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9E-47E0-9976-A82B992D8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299E-47E0-9976-A82B992D816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99E-47E0-9976-A82B992D8160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99E-47E0-9976-A82B992D8160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99E-47E0-9976-A82B992D8160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99E-47E0-9976-A82B992D8160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99E-47E0-9976-A82B992D8160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99E-47E0-9976-A82B992D8160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99E-47E0-9976-A82B992D8160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F-4E19-BA78-4FEB6D99A099}"/>
            </c:ext>
          </c:extLst>
        </c:ser>
        <c:ser>
          <c:idx val="3"/>
          <c:order val="4"/>
          <c:tx>
            <c:strRef>
              <c:f>'Demand-DesignCapacity (X)'!$U$11:$V$11</c:f>
              <c:strCache>
                <c:ptCount val="1"/>
                <c:pt idx="0">
                  <c:v>TEC 1975 - Ductile -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(X)'!$U$13:$U$413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(X)'!$V$13:$V$413</c:f>
              <c:numCache>
                <c:formatCode>General</c:formatCode>
                <c:ptCount val="40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0.39603960396039595</c:v>
                </c:pt>
                <c:pt idx="64">
                  <c:v>0.39215686274509803</c:v>
                </c:pt>
                <c:pt idx="65">
                  <c:v>0.38834951456310673</c:v>
                </c:pt>
                <c:pt idx="66">
                  <c:v>0.38461538461538458</c:v>
                </c:pt>
                <c:pt idx="67">
                  <c:v>0.38095238095238088</c:v>
                </c:pt>
                <c:pt idx="68">
                  <c:v>0.37735849056603771</c:v>
                </c:pt>
                <c:pt idx="69">
                  <c:v>0.37383177570093462</c:v>
                </c:pt>
                <c:pt idx="70">
                  <c:v>0.37037037037037035</c:v>
                </c:pt>
                <c:pt idx="71">
                  <c:v>0.3669724770642202</c:v>
                </c:pt>
                <c:pt idx="72">
                  <c:v>0.36363636363636365</c:v>
                </c:pt>
                <c:pt idx="73">
                  <c:v>0.36036036036036034</c:v>
                </c:pt>
                <c:pt idx="74">
                  <c:v>0.35714285714285715</c:v>
                </c:pt>
                <c:pt idx="75">
                  <c:v>0.35398230088495575</c:v>
                </c:pt>
                <c:pt idx="76">
                  <c:v>0.35087719298245612</c:v>
                </c:pt>
                <c:pt idx="77">
                  <c:v>0.34782608695652173</c:v>
                </c:pt>
                <c:pt idx="78">
                  <c:v>0.34482758620689657</c:v>
                </c:pt>
                <c:pt idx="79">
                  <c:v>0.34188034188034183</c:v>
                </c:pt>
                <c:pt idx="80">
                  <c:v>0.33898305084745761</c:v>
                </c:pt>
                <c:pt idx="81">
                  <c:v>0.33613445378151258</c:v>
                </c:pt>
                <c:pt idx="82">
                  <c:v>0.33333333333333331</c:v>
                </c:pt>
                <c:pt idx="83">
                  <c:v>0.33057851239669422</c:v>
                </c:pt>
                <c:pt idx="84">
                  <c:v>0.32786885245901637</c:v>
                </c:pt>
                <c:pt idx="85">
                  <c:v>0.32520325203252032</c:v>
                </c:pt>
                <c:pt idx="86">
                  <c:v>0.32258064516129026</c:v>
                </c:pt>
                <c:pt idx="87">
                  <c:v>0.32000000000000006</c:v>
                </c:pt>
                <c:pt idx="88">
                  <c:v>0.31746031746031744</c:v>
                </c:pt>
                <c:pt idx="89">
                  <c:v>0.31496062992125984</c:v>
                </c:pt>
                <c:pt idx="90">
                  <c:v>0.3125</c:v>
                </c:pt>
                <c:pt idx="91">
                  <c:v>0.31007751937984496</c:v>
                </c:pt>
                <c:pt idx="92">
                  <c:v>0.30769230769230765</c:v>
                </c:pt>
                <c:pt idx="93">
                  <c:v>0.30534351145038169</c:v>
                </c:pt>
                <c:pt idx="94">
                  <c:v>0.30303030303030304</c:v>
                </c:pt>
                <c:pt idx="95">
                  <c:v>0.3007518796992481</c:v>
                </c:pt>
                <c:pt idx="96">
                  <c:v>0.29850746268656714</c:v>
                </c:pt>
                <c:pt idx="97">
                  <c:v>0.29629629629629628</c:v>
                </c:pt>
                <c:pt idx="98">
                  <c:v>0.29411764705882354</c:v>
                </c:pt>
                <c:pt idx="99">
                  <c:v>0.29197080291970806</c:v>
                </c:pt>
                <c:pt idx="100">
                  <c:v>0.28985507246376807</c:v>
                </c:pt>
                <c:pt idx="101">
                  <c:v>0.28776978417266186</c:v>
                </c:pt>
                <c:pt idx="102">
                  <c:v>0.2857142857142857</c:v>
                </c:pt>
                <c:pt idx="103">
                  <c:v>0.28368794326241131</c:v>
                </c:pt>
                <c:pt idx="104">
                  <c:v>0.28169014084507044</c:v>
                </c:pt>
                <c:pt idx="105">
                  <c:v>0.27972027972027974</c:v>
                </c:pt>
                <c:pt idx="106">
                  <c:v>0.27777777777777773</c:v>
                </c:pt>
                <c:pt idx="107">
                  <c:v>0.27586206896551724</c:v>
                </c:pt>
                <c:pt idx="108">
                  <c:v>0.27397260273972601</c:v>
                </c:pt>
                <c:pt idx="109">
                  <c:v>0.27210884353741494</c:v>
                </c:pt>
                <c:pt idx="110">
                  <c:v>0.27027027027027023</c:v>
                </c:pt>
                <c:pt idx="111">
                  <c:v>0.26845637583892618</c:v>
                </c:pt>
                <c:pt idx="112">
                  <c:v>0.26666666666666661</c:v>
                </c:pt>
                <c:pt idx="113">
                  <c:v>0.26490066225165565</c:v>
                </c:pt>
                <c:pt idx="114">
                  <c:v>0.26315789473684215</c:v>
                </c:pt>
                <c:pt idx="115">
                  <c:v>0.26143790849673204</c:v>
                </c:pt>
                <c:pt idx="116">
                  <c:v>0.25974025974025977</c:v>
                </c:pt>
                <c:pt idx="117">
                  <c:v>0.25806451612903225</c:v>
                </c:pt>
                <c:pt idx="118">
                  <c:v>0.25641025641025639</c:v>
                </c:pt>
                <c:pt idx="119">
                  <c:v>0.25477707006369427</c:v>
                </c:pt>
                <c:pt idx="120">
                  <c:v>0.25316455696202528</c:v>
                </c:pt>
                <c:pt idx="121">
                  <c:v>0.25157232704402521</c:v>
                </c:pt>
                <c:pt idx="122">
                  <c:v>0.25</c:v>
                </c:pt>
                <c:pt idx="123">
                  <c:v>0.24844720496894404</c:v>
                </c:pt>
                <c:pt idx="124">
                  <c:v>0.24691358024691357</c:v>
                </c:pt>
                <c:pt idx="125">
                  <c:v>0.245398773006135</c:v>
                </c:pt>
                <c:pt idx="126">
                  <c:v>0.24390243902439024</c:v>
                </c:pt>
                <c:pt idx="127">
                  <c:v>0.2424242424242424</c:v>
                </c:pt>
                <c:pt idx="128">
                  <c:v>0.24096385542168675</c:v>
                </c:pt>
                <c:pt idx="129">
                  <c:v>0.23952095808383236</c:v>
                </c:pt>
                <c:pt idx="130">
                  <c:v>0.23809523809523811</c:v>
                </c:pt>
                <c:pt idx="131">
                  <c:v>0.23668639053254437</c:v>
                </c:pt>
                <c:pt idx="132">
                  <c:v>0.23529411764705879</c:v>
                </c:pt>
                <c:pt idx="133">
                  <c:v>0.23391812865497075</c:v>
                </c:pt>
                <c:pt idx="134">
                  <c:v>0.23255813953488369</c:v>
                </c:pt>
                <c:pt idx="135">
                  <c:v>0.23121387283236988</c:v>
                </c:pt>
                <c:pt idx="136">
                  <c:v>0.22988505747126436</c:v>
                </c:pt>
                <c:pt idx="137">
                  <c:v>0.22857142857142856</c:v>
                </c:pt>
                <c:pt idx="138">
                  <c:v>0.22727272727272729</c:v>
                </c:pt>
                <c:pt idx="139">
                  <c:v>0.22598870056497178</c:v>
                </c:pt>
                <c:pt idx="140">
                  <c:v>0.2247191011235955</c:v>
                </c:pt>
                <c:pt idx="141">
                  <c:v>0.22346368715083798</c:v>
                </c:pt>
                <c:pt idx="142">
                  <c:v>0.22222222222222224</c:v>
                </c:pt>
                <c:pt idx="143">
                  <c:v>0.22099447513812157</c:v>
                </c:pt>
                <c:pt idx="144">
                  <c:v>0.21978021978021978</c:v>
                </c:pt>
                <c:pt idx="145">
                  <c:v>0.21857923497267759</c:v>
                </c:pt>
                <c:pt idx="146">
                  <c:v>0.21739130434782614</c:v>
                </c:pt>
                <c:pt idx="147">
                  <c:v>0.2162162162162162</c:v>
                </c:pt>
                <c:pt idx="148">
                  <c:v>0.21505376344086016</c:v>
                </c:pt>
                <c:pt idx="149">
                  <c:v>0.21390374331550799</c:v>
                </c:pt>
                <c:pt idx="150">
                  <c:v>0.21276595744680851</c:v>
                </c:pt>
                <c:pt idx="151">
                  <c:v>0.21164021164021163</c:v>
                </c:pt>
                <c:pt idx="152">
                  <c:v>0.21052631578947364</c:v>
                </c:pt>
                <c:pt idx="153">
                  <c:v>0.20942408376963351</c:v>
                </c:pt>
                <c:pt idx="154">
                  <c:v>0.20833333333333337</c:v>
                </c:pt>
                <c:pt idx="155">
                  <c:v>0.20725388601036268</c:v>
                </c:pt>
                <c:pt idx="156">
                  <c:v>0.20618556701030927</c:v>
                </c:pt>
                <c:pt idx="157">
                  <c:v>0.20512820512820512</c:v>
                </c:pt>
                <c:pt idx="158">
                  <c:v>0.20408163265306123</c:v>
                </c:pt>
                <c:pt idx="159">
                  <c:v>0.20304568527918782</c:v>
                </c:pt>
                <c:pt idx="160">
                  <c:v>0.20202020202020199</c:v>
                </c:pt>
                <c:pt idx="161">
                  <c:v>0.20100502512562812</c:v>
                </c:pt>
                <c:pt idx="162">
                  <c:v>0.2</c:v>
                </c:pt>
                <c:pt idx="163">
                  <c:v>0.19900497512437815</c:v>
                </c:pt>
                <c:pt idx="164">
                  <c:v>0.19801980198019803</c:v>
                </c:pt>
                <c:pt idx="165">
                  <c:v>0.19704433497536944</c:v>
                </c:pt>
                <c:pt idx="166">
                  <c:v>0.19607843137254902</c:v>
                </c:pt>
                <c:pt idx="167">
                  <c:v>0.19512195121951223</c:v>
                </c:pt>
                <c:pt idx="168">
                  <c:v>0.19417475728155342</c:v>
                </c:pt>
                <c:pt idx="169">
                  <c:v>0.19323671497584538</c:v>
                </c:pt>
                <c:pt idx="170">
                  <c:v>0.19230769230769229</c:v>
                </c:pt>
                <c:pt idx="171">
                  <c:v>0.19138755980861247</c:v>
                </c:pt>
                <c:pt idx="172">
                  <c:v>0.19047619047619047</c:v>
                </c:pt>
                <c:pt idx="173">
                  <c:v>0.1895734597156398</c:v>
                </c:pt>
                <c:pt idx="174">
                  <c:v>0.18867924528301885</c:v>
                </c:pt>
                <c:pt idx="175">
                  <c:v>0.18779342723004697</c:v>
                </c:pt>
                <c:pt idx="176">
                  <c:v>0.18691588785046731</c:v>
                </c:pt>
                <c:pt idx="177">
                  <c:v>0.18604651162790697</c:v>
                </c:pt>
                <c:pt idx="178">
                  <c:v>0.18518518518518517</c:v>
                </c:pt>
                <c:pt idx="179">
                  <c:v>0.18433179723502305</c:v>
                </c:pt>
                <c:pt idx="180">
                  <c:v>0.1834862385321101</c:v>
                </c:pt>
                <c:pt idx="181">
                  <c:v>0.18264840182648401</c:v>
                </c:pt>
                <c:pt idx="182">
                  <c:v>0.18181818181818182</c:v>
                </c:pt>
                <c:pt idx="183">
                  <c:v>0.1809954751131222</c:v>
                </c:pt>
                <c:pt idx="184">
                  <c:v>0.18018018018018017</c:v>
                </c:pt>
                <c:pt idx="185">
                  <c:v>0.179372197309417</c:v>
                </c:pt>
                <c:pt idx="186">
                  <c:v>0.17857142857142858</c:v>
                </c:pt>
                <c:pt idx="187">
                  <c:v>0.17777777777777778</c:v>
                </c:pt>
                <c:pt idx="188">
                  <c:v>0.1769911504424779</c:v>
                </c:pt>
                <c:pt idx="189">
                  <c:v>0.1762114537444934</c:v>
                </c:pt>
                <c:pt idx="190">
                  <c:v>0.17543859649122806</c:v>
                </c:pt>
                <c:pt idx="191">
                  <c:v>0.17467248908296945</c:v>
                </c:pt>
                <c:pt idx="192">
                  <c:v>0.17391304347826089</c:v>
                </c:pt>
                <c:pt idx="193">
                  <c:v>0.17316017316017318</c:v>
                </c:pt>
                <c:pt idx="194">
                  <c:v>0.17241379310344829</c:v>
                </c:pt>
                <c:pt idx="195">
                  <c:v>0.1716738197424893</c:v>
                </c:pt>
                <c:pt idx="196">
                  <c:v>0.17094017094017097</c:v>
                </c:pt>
                <c:pt idx="197">
                  <c:v>0.17021276595744683</c:v>
                </c:pt>
                <c:pt idx="198">
                  <c:v>0.16949152542372881</c:v>
                </c:pt>
                <c:pt idx="199">
                  <c:v>0.16877637130801687</c:v>
                </c:pt>
                <c:pt idx="200">
                  <c:v>0.16806722689075632</c:v>
                </c:pt>
                <c:pt idx="201">
                  <c:v>0.16736401673640169</c:v>
                </c:pt>
                <c:pt idx="202">
                  <c:v>0.16666666666666666</c:v>
                </c:pt>
                <c:pt idx="203">
                  <c:v>0.16597510373443983</c:v>
                </c:pt>
                <c:pt idx="204">
                  <c:v>0.16528925619834711</c:v>
                </c:pt>
                <c:pt idx="205">
                  <c:v>0.16460905349794241</c:v>
                </c:pt>
                <c:pt idx="206">
                  <c:v>0.16393442622950818</c:v>
                </c:pt>
                <c:pt idx="207">
                  <c:v>0.16326530612244897</c:v>
                </c:pt>
                <c:pt idx="208">
                  <c:v>0.16260162601626016</c:v>
                </c:pt>
                <c:pt idx="209">
                  <c:v>0.16194331983805671</c:v>
                </c:pt>
                <c:pt idx="210">
                  <c:v>0.16129032258064513</c:v>
                </c:pt>
                <c:pt idx="211">
                  <c:v>0.1606425702811245</c:v>
                </c:pt>
                <c:pt idx="212">
                  <c:v>0.16000000000000003</c:v>
                </c:pt>
                <c:pt idx="213">
                  <c:v>0.15936254980079684</c:v>
                </c:pt>
                <c:pt idx="214">
                  <c:v>0.15873015873015872</c:v>
                </c:pt>
                <c:pt idx="215">
                  <c:v>0.15810276679841895</c:v>
                </c:pt>
                <c:pt idx="216">
                  <c:v>0.15748031496062992</c:v>
                </c:pt>
                <c:pt idx="217">
                  <c:v>0.15686274509803924</c:v>
                </c:pt>
                <c:pt idx="218">
                  <c:v>0.15625</c:v>
                </c:pt>
                <c:pt idx="219">
                  <c:v>0.1556420233463035</c:v>
                </c:pt>
                <c:pt idx="220">
                  <c:v>0.15503875968992248</c:v>
                </c:pt>
                <c:pt idx="221">
                  <c:v>0.15444015444015446</c:v>
                </c:pt>
                <c:pt idx="222">
                  <c:v>0.15384615384615383</c:v>
                </c:pt>
                <c:pt idx="223">
                  <c:v>0.1532567049808429</c:v>
                </c:pt>
                <c:pt idx="224">
                  <c:v>0.15267175572519084</c:v>
                </c:pt>
                <c:pt idx="225">
                  <c:v>0.15209125475285173</c:v>
                </c:pt>
                <c:pt idx="226">
                  <c:v>0.15151515151515155</c:v>
                </c:pt>
                <c:pt idx="227">
                  <c:v>0.15094339622641509</c:v>
                </c:pt>
                <c:pt idx="228">
                  <c:v>0.15037593984962405</c:v>
                </c:pt>
                <c:pt idx="229">
                  <c:v>0.14981273408239701</c:v>
                </c:pt>
                <c:pt idx="230">
                  <c:v>0.1492537313432836</c:v>
                </c:pt>
                <c:pt idx="231">
                  <c:v>0.14869888475836429</c:v>
                </c:pt>
                <c:pt idx="232">
                  <c:v>0.14814814814814814</c:v>
                </c:pt>
                <c:pt idx="233">
                  <c:v>0.14760147601476015</c:v>
                </c:pt>
                <c:pt idx="234">
                  <c:v>0.14705882352941177</c:v>
                </c:pt>
                <c:pt idx="235">
                  <c:v>0.1465201465201465</c:v>
                </c:pt>
                <c:pt idx="236">
                  <c:v>0.14598540145985403</c:v>
                </c:pt>
                <c:pt idx="237">
                  <c:v>0.14545454545454548</c:v>
                </c:pt>
                <c:pt idx="238">
                  <c:v>0.14492753623188409</c:v>
                </c:pt>
                <c:pt idx="239">
                  <c:v>0.14440433212996387</c:v>
                </c:pt>
                <c:pt idx="240">
                  <c:v>0.14388489208633093</c:v>
                </c:pt>
                <c:pt idx="241">
                  <c:v>0.14336917562724014</c:v>
                </c:pt>
                <c:pt idx="242">
                  <c:v>0.14285714285714288</c:v>
                </c:pt>
                <c:pt idx="243">
                  <c:v>0.14234875444839856</c:v>
                </c:pt>
                <c:pt idx="244">
                  <c:v>0.14184397163120566</c:v>
                </c:pt>
                <c:pt idx="245">
                  <c:v>0.14134275618374559</c:v>
                </c:pt>
                <c:pt idx="246">
                  <c:v>0.14084507042253522</c:v>
                </c:pt>
                <c:pt idx="247">
                  <c:v>0.14035087719298242</c:v>
                </c:pt>
                <c:pt idx="248">
                  <c:v>0.13986013986013987</c:v>
                </c:pt>
                <c:pt idx="249">
                  <c:v>0.13937282229965156</c:v>
                </c:pt>
                <c:pt idx="250">
                  <c:v>0.1388888888888889</c:v>
                </c:pt>
                <c:pt idx="251">
                  <c:v>0.13840830449826991</c:v>
                </c:pt>
                <c:pt idx="252">
                  <c:v>0.13793103448275862</c:v>
                </c:pt>
                <c:pt idx="253">
                  <c:v>0.13745704467353953</c:v>
                </c:pt>
                <c:pt idx="254">
                  <c:v>0.13698630136986301</c:v>
                </c:pt>
                <c:pt idx="255">
                  <c:v>0.13651877133105803</c:v>
                </c:pt>
                <c:pt idx="256">
                  <c:v>0.13605442176870747</c:v>
                </c:pt>
                <c:pt idx="257">
                  <c:v>0.13559322033898305</c:v>
                </c:pt>
                <c:pt idx="258">
                  <c:v>0.13513513513513514</c:v>
                </c:pt>
                <c:pt idx="259">
                  <c:v>0.13468013468013471</c:v>
                </c:pt>
                <c:pt idx="260">
                  <c:v>0.13422818791946309</c:v>
                </c:pt>
                <c:pt idx="261">
                  <c:v>0.13377926421404682</c:v>
                </c:pt>
                <c:pt idx="262">
                  <c:v>0.13333333333333333</c:v>
                </c:pt>
                <c:pt idx="263">
                  <c:v>0.13289036544850499</c:v>
                </c:pt>
                <c:pt idx="264">
                  <c:v>0.1324503311258278</c:v>
                </c:pt>
                <c:pt idx="265">
                  <c:v>0.13201320132013203</c:v>
                </c:pt>
                <c:pt idx="266">
                  <c:v>0.13157894736842107</c:v>
                </c:pt>
                <c:pt idx="267">
                  <c:v>0.13114754098360656</c:v>
                </c:pt>
                <c:pt idx="268">
                  <c:v>0.13071895424836599</c:v>
                </c:pt>
                <c:pt idx="269">
                  <c:v>0.13029315960912052</c:v>
                </c:pt>
                <c:pt idx="270">
                  <c:v>0.12987012987012989</c:v>
                </c:pt>
                <c:pt idx="271">
                  <c:v>0.12944983818770228</c:v>
                </c:pt>
                <c:pt idx="272">
                  <c:v>0.1290322580645161</c:v>
                </c:pt>
                <c:pt idx="273">
                  <c:v>0.12861736334405144</c:v>
                </c:pt>
                <c:pt idx="274">
                  <c:v>0.12820512820512819</c:v>
                </c:pt>
                <c:pt idx="275">
                  <c:v>0.12779552715654952</c:v>
                </c:pt>
                <c:pt idx="276">
                  <c:v>0.12738853503184716</c:v>
                </c:pt>
                <c:pt idx="277">
                  <c:v>0.12698412698412698</c:v>
                </c:pt>
                <c:pt idx="278">
                  <c:v>0.12658227848101264</c:v>
                </c:pt>
                <c:pt idx="279">
                  <c:v>0.12618296529968454</c:v>
                </c:pt>
                <c:pt idx="280">
                  <c:v>0.12578616352201261</c:v>
                </c:pt>
                <c:pt idx="281">
                  <c:v>0.12539184952978055</c:v>
                </c:pt>
                <c:pt idx="282">
                  <c:v>0.125</c:v>
                </c:pt>
                <c:pt idx="283">
                  <c:v>0.12461059190031153</c:v>
                </c:pt>
                <c:pt idx="284">
                  <c:v>0.12422360248447206</c:v>
                </c:pt>
                <c:pt idx="285">
                  <c:v>0.12383900928792568</c:v>
                </c:pt>
                <c:pt idx="286">
                  <c:v>0.12345679012345678</c:v>
                </c:pt>
                <c:pt idx="287">
                  <c:v>0.12307692307692308</c:v>
                </c:pt>
                <c:pt idx="288">
                  <c:v>0.1226993865030675</c:v>
                </c:pt>
                <c:pt idx="289">
                  <c:v>0.12232415902140673</c:v>
                </c:pt>
                <c:pt idx="290">
                  <c:v>0.12195121951219512</c:v>
                </c:pt>
                <c:pt idx="291">
                  <c:v>0.12158054711246201</c:v>
                </c:pt>
                <c:pt idx="292">
                  <c:v>0.12121212121212122</c:v>
                </c:pt>
                <c:pt idx="293">
                  <c:v>0.12084592145015104</c:v>
                </c:pt>
                <c:pt idx="294">
                  <c:v>0.12048192771084337</c:v>
                </c:pt>
                <c:pt idx="295">
                  <c:v>0.12012012012012013</c:v>
                </c:pt>
                <c:pt idx="296">
                  <c:v>0.11976047904191618</c:v>
                </c:pt>
                <c:pt idx="297">
                  <c:v>0.11940298507462686</c:v>
                </c:pt>
                <c:pt idx="298">
                  <c:v>0.11904761904761905</c:v>
                </c:pt>
                <c:pt idx="299">
                  <c:v>0.11869436201780414</c:v>
                </c:pt>
                <c:pt idx="300">
                  <c:v>0.1183431952662722</c:v>
                </c:pt>
                <c:pt idx="301">
                  <c:v>0.11799410029498528</c:v>
                </c:pt>
                <c:pt idx="302">
                  <c:v>0.1176470588235294</c:v>
                </c:pt>
                <c:pt idx="303">
                  <c:v>0.11730205278592375</c:v>
                </c:pt>
                <c:pt idx="304">
                  <c:v>0.11695906432748537</c:v>
                </c:pt>
                <c:pt idx="305">
                  <c:v>0.11661807580174928</c:v>
                </c:pt>
                <c:pt idx="306">
                  <c:v>0.11627906976744184</c:v>
                </c:pt>
                <c:pt idx="307">
                  <c:v>0.11594202898550726</c:v>
                </c:pt>
                <c:pt idx="308">
                  <c:v>0.11560693641618498</c:v>
                </c:pt>
                <c:pt idx="309">
                  <c:v>0.11527377521613834</c:v>
                </c:pt>
                <c:pt idx="310">
                  <c:v>0.11494252873563218</c:v>
                </c:pt>
                <c:pt idx="311">
                  <c:v>0.11461318051575931</c:v>
                </c:pt>
                <c:pt idx="312">
                  <c:v>0.11428571428571428</c:v>
                </c:pt>
                <c:pt idx="313">
                  <c:v>0.11396011396011396</c:v>
                </c:pt>
                <c:pt idx="314">
                  <c:v>0.11363636363636363</c:v>
                </c:pt>
                <c:pt idx="315">
                  <c:v>0.11331444759206799</c:v>
                </c:pt>
                <c:pt idx="316">
                  <c:v>0.11299435028248589</c:v>
                </c:pt>
                <c:pt idx="317">
                  <c:v>0.11267605633802819</c:v>
                </c:pt>
                <c:pt idx="318">
                  <c:v>0.11235955056179775</c:v>
                </c:pt>
                <c:pt idx="319">
                  <c:v>0.11204481792717087</c:v>
                </c:pt>
                <c:pt idx="320">
                  <c:v>0.11173184357541899</c:v>
                </c:pt>
                <c:pt idx="321">
                  <c:v>0.11142061281337048</c:v>
                </c:pt>
                <c:pt idx="322">
                  <c:v>0.1111111111111111</c:v>
                </c:pt>
                <c:pt idx="323">
                  <c:v>0.11080332409972299</c:v>
                </c:pt>
                <c:pt idx="324">
                  <c:v>0.11049723756906078</c:v>
                </c:pt>
                <c:pt idx="325">
                  <c:v>0.11019283746556474</c:v>
                </c:pt>
                <c:pt idx="326">
                  <c:v>0.1098901098901099</c:v>
                </c:pt>
                <c:pt idx="327">
                  <c:v>0.1095890410958904</c:v>
                </c:pt>
                <c:pt idx="328">
                  <c:v>0.10928961748633879</c:v>
                </c:pt>
                <c:pt idx="329">
                  <c:v>0.10899182561307903</c:v>
                </c:pt>
                <c:pt idx="330">
                  <c:v>0.10869565217391307</c:v>
                </c:pt>
                <c:pt idx="331">
                  <c:v>0.1084010840108401</c:v>
                </c:pt>
                <c:pt idx="332">
                  <c:v>0.1081081081081081</c:v>
                </c:pt>
                <c:pt idx="333">
                  <c:v>0.10781671159029649</c:v>
                </c:pt>
                <c:pt idx="334">
                  <c:v>0.10752688172043012</c:v>
                </c:pt>
                <c:pt idx="335">
                  <c:v>0.10723860589812331</c:v>
                </c:pt>
                <c:pt idx="336">
                  <c:v>0.10695187165775399</c:v>
                </c:pt>
                <c:pt idx="337">
                  <c:v>0.10666666666666667</c:v>
                </c:pt>
                <c:pt idx="338">
                  <c:v>0.10638297872340426</c:v>
                </c:pt>
                <c:pt idx="339">
                  <c:v>0.10610079575596816</c:v>
                </c:pt>
                <c:pt idx="340">
                  <c:v>0.10582010582010581</c:v>
                </c:pt>
                <c:pt idx="341">
                  <c:v>0.10554089709762533</c:v>
                </c:pt>
                <c:pt idx="342">
                  <c:v>0.10526315789473684</c:v>
                </c:pt>
                <c:pt idx="343">
                  <c:v>0.10498687664041993</c:v>
                </c:pt>
                <c:pt idx="344">
                  <c:v>0.10471204188481675</c:v>
                </c:pt>
                <c:pt idx="345">
                  <c:v>0.10443864229765012</c:v>
                </c:pt>
                <c:pt idx="346">
                  <c:v>0.10416666666666669</c:v>
                </c:pt>
                <c:pt idx="347">
                  <c:v>0.10389610389610389</c:v>
                </c:pt>
                <c:pt idx="348">
                  <c:v>0.10362694300518134</c:v>
                </c:pt>
                <c:pt idx="349">
                  <c:v>0.10335917312661498</c:v>
                </c:pt>
                <c:pt idx="350">
                  <c:v>0.10309278350515466</c:v>
                </c:pt>
                <c:pt idx="351">
                  <c:v>0.10282776349614398</c:v>
                </c:pt>
                <c:pt idx="352">
                  <c:v>0.10256410256410256</c:v>
                </c:pt>
                <c:pt idx="353">
                  <c:v>0.10230179028132994</c:v>
                </c:pt>
                <c:pt idx="354">
                  <c:v>0.10204081632653061</c:v>
                </c:pt>
                <c:pt idx="355">
                  <c:v>0.10178117048346057</c:v>
                </c:pt>
                <c:pt idx="356">
                  <c:v>0.10152284263959391</c:v>
                </c:pt>
                <c:pt idx="357">
                  <c:v>0.10126582278481011</c:v>
                </c:pt>
                <c:pt idx="358">
                  <c:v>0.10101010101010102</c:v>
                </c:pt>
                <c:pt idx="359">
                  <c:v>0.10075566750629723</c:v>
                </c:pt>
                <c:pt idx="360">
                  <c:v>0.10050251256281406</c:v>
                </c:pt>
                <c:pt idx="361">
                  <c:v>0.10025062656641603</c:v>
                </c:pt>
                <c:pt idx="362">
                  <c:v>0.1</c:v>
                </c:pt>
                <c:pt idx="363">
                  <c:v>9.9750623441396513E-2</c:v>
                </c:pt>
                <c:pt idx="364">
                  <c:v>9.9502487562189046E-2</c:v>
                </c:pt>
                <c:pt idx="365">
                  <c:v>9.9255583126550861E-2</c:v>
                </c:pt>
                <c:pt idx="366">
                  <c:v>9.9009900990099015E-2</c:v>
                </c:pt>
                <c:pt idx="367">
                  <c:v>9.876543209876544E-2</c:v>
                </c:pt>
                <c:pt idx="368">
                  <c:v>9.852216748768472E-2</c:v>
                </c:pt>
                <c:pt idx="369">
                  <c:v>9.8280098280098274E-2</c:v>
                </c:pt>
                <c:pt idx="370">
                  <c:v>9.8039215686274508E-2</c:v>
                </c:pt>
                <c:pt idx="371">
                  <c:v>9.7799511002444994E-2</c:v>
                </c:pt>
                <c:pt idx="372">
                  <c:v>9.7560975609756087E-2</c:v>
                </c:pt>
                <c:pt idx="373">
                  <c:v>9.7323600973236002E-2</c:v>
                </c:pt>
                <c:pt idx="374">
                  <c:v>9.7087378640776711E-2</c:v>
                </c:pt>
                <c:pt idx="375">
                  <c:v>9.6852300242130762E-2</c:v>
                </c:pt>
                <c:pt idx="376">
                  <c:v>9.6618357487922718E-2</c:v>
                </c:pt>
                <c:pt idx="377">
                  <c:v>9.638554216867469E-2</c:v>
                </c:pt>
                <c:pt idx="378">
                  <c:v>9.6153846153846145E-2</c:v>
                </c:pt>
                <c:pt idx="379">
                  <c:v>9.5923261390887304E-2</c:v>
                </c:pt>
                <c:pt idx="380">
                  <c:v>9.5693779904306234E-2</c:v>
                </c:pt>
                <c:pt idx="381">
                  <c:v>9.5465393794749401E-2</c:v>
                </c:pt>
                <c:pt idx="382">
                  <c:v>9.5238095238095233E-2</c:v>
                </c:pt>
                <c:pt idx="383">
                  <c:v>9.5011876484560581E-2</c:v>
                </c:pt>
                <c:pt idx="384">
                  <c:v>9.4786729857819912E-2</c:v>
                </c:pt>
                <c:pt idx="385">
                  <c:v>9.4562647754137114E-2</c:v>
                </c:pt>
                <c:pt idx="386">
                  <c:v>9.4339622641509427E-2</c:v>
                </c:pt>
                <c:pt idx="387">
                  <c:v>9.4117647058823528E-2</c:v>
                </c:pt>
                <c:pt idx="388">
                  <c:v>9.3896713615023483E-2</c:v>
                </c:pt>
                <c:pt idx="389">
                  <c:v>9.3676814988290391E-2</c:v>
                </c:pt>
                <c:pt idx="390">
                  <c:v>9.3457943925233655E-2</c:v>
                </c:pt>
                <c:pt idx="391">
                  <c:v>9.3240093240093247E-2</c:v>
                </c:pt>
                <c:pt idx="392">
                  <c:v>9.3023255813953487E-2</c:v>
                </c:pt>
                <c:pt idx="393">
                  <c:v>9.2807424593967514E-2</c:v>
                </c:pt>
                <c:pt idx="394">
                  <c:v>9.2592592592592587E-2</c:v>
                </c:pt>
                <c:pt idx="395">
                  <c:v>9.237875288683603E-2</c:v>
                </c:pt>
                <c:pt idx="396">
                  <c:v>9.2165898617511524E-2</c:v>
                </c:pt>
                <c:pt idx="397">
                  <c:v>9.1954022988505746E-2</c:v>
                </c:pt>
                <c:pt idx="398">
                  <c:v>9.1743119266055051E-2</c:v>
                </c:pt>
                <c:pt idx="399">
                  <c:v>9.1533180778032033E-2</c:v>
                </c:pt>
                <c:pt idx="400">
                  <c:v>9.1324200913242018E-2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EBF-4E19-BA78-4FEB6D99A099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BF-4E19-BA78-4FEB6D99A099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BF-4E19-BA78-4FEB6D99A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EBF-4E19-BA78-4FEB6D99A09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BF-4E19-BA78-4FEB6D99A099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EBF-4E19-BA78-4FEB6D99A09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EBF-4E19-BA78-4FEB6D99A09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BF-4E19-BA78-4FEB6D99A099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BF-4E19-BA78-4FEB6D99A09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BF-4E19-BA78-4FEB6D99A09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BF-4E19-BA78-4FEB6D99A099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77557491833896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5-4DC6-A093-DBD8C546A318}"/>
            </c:ext>
          </c:extLst>
        </c:ser>
        <c:ser>
          <c:idx val="3"/>
          <c:order val="4"/>
          <c:tx>
            <c:strRef>
              <c:f>'Demand-DesignCapacity (Y)'!$U$11:$V$11</c:f>
              <c:strCache>
                <c:ptCount val="1"/>
                <c:pt idx="0">
                  <c:v>TEC 1975 Ductile - Soft Storey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'Demand-DesignCapacity (Y)'!$U$13:$U$413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(Y)'!$V$13:$V$413</c:f>
              <c:numCache>
                <c:formatCode>General</c:formatCode>
                <c:ptCount val="40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0.39603960396039595</c:v>
                </c:pt>
                <c:pt idx="64">
                  <c:v>0.39215686274509803</c:v>
                </c:pt>
                <c:pt idx="65">
                  <c:v>0.38834951456310673</c:v>
                </c:pt>
                <c:pt idx="66">
                  <c:v>0.38461538461538458</c:v>
                </c:pt>
                <c:pt idx="67">
                  <c:v>0.38095238095238088</c:v>
                </c:pt>
                <c:pt idx="68">
                  <c:v>0.37735849056603771</c:v>
                </c:pt>
                <c:pt idx="69">
                  <c:v>0.37383177570093462</c:v>
                </c:pt>
                <c:pt idx="70">
                  <c:v>0.37037037037037035</c:v>
                </c:pt>
                <c:pt idx="71">
                  <c:v>0.3669724770642202</c:v>
                </c:pt>
                <c:pt idx="72">
                  <c:v>0.36363636363636365</c:v>
                </c:pt>
                <c:pt idx="73">
                  <c:v>0.36036036036036034</c:v>
                </c:pt>
                <c:pt idx="74">
                  <c:v>0.35714285714285715</c:v>
                </c:pt>
                <c:pt idx="75">
                  <c:v>0.35398230088495575</c:v>
                </c:pt>
                <c:pt idx="76">
                  <c:v>0.35087719298245612</c:v>
                </c:pt>
                <c:pt idx="77">
                  <c:v>0.34782608695652173</c:v>
                </c:pt>
                <c:pt idx="78">
                  <c:v>0.34482758620689657</c:v>
                </c:pt>
                <c:pt idx="79">
                  <c:v>0.34188034188034183</c:v>
                </c:pt>
                <c:pt idx="80">
                  <c:v>0.33898305084745761</c:v>
                </c:pt>
                <c:pt idx="81">
                  <c:v>0.33613445378151258</c:v>
                </c:pt>
                <c:pt idx="82">
                  <c:v>0.33333333333333331</c:v>
                </c:pt>
                <c:pt idx="83">
                  <c:v>0.33057851239669422</c:v>
                </c:pt>
                <c:pt idx="84">
                  <c:v>0.32786885245901637</c:v>
                </c:pt>
                <c:pt idx="85">
                  <c:v>0.32520325203252032</c:v>
                </c:pt>
                <c:pt idx="86">
                  <c:v>0.32258064516129026</c:v>
                </c:pt>
                <c:pt idx="87">
                  <c:v>0.32000000000000006</c:v>
                </c:pt>
                <c:pt idx="88">
                  <c:v>0.31746031746031744</c:v>
                </c:pt>
                <c:pt idx="89">
                  <c:v>0.31496062992125984</c:v>
                </c:pt>
                <c:pt idx="90">
                  <c:v>0.3125</c:v>
                </c:pt>
                <c:pt idx="91">
                  <c:v>0.31007751937984496</c:v>
                </c:pt>
                <c:pt idx="92">
                  <c:v>0.30769230769230765</c:v>
                </c:pt>
                <c:pt idx="93">
                  <c:v>0.30534351145038169</c:v>
                </c:pt>
                <c:pt idx="94">
                  <c:v>0.30303030303030304</c:v>
                </c:pt>
                <c:pt idx="95">
                  <c:v>0.3007518796992481</c:v>
                </c:pt>
                <c:pt idx="96">
                  <c:v>0.29850746268656714</c:v>
                </c:pt>
                <c:pt idx="97">
                  <c:v>0.29629629629629628</c:v>
                </c:pt>
                <c:pt idx="98">
                  <c:v>0.29411764705882354</c:v>
                </c:pt>
                <c:pt idx="99">
                  <c:v>0.29197080291970806</c:v>
                </c:pt>
                <c:pt idx="100">
                  <c:v>0.28985507246376807</c:v>
                </c:pt>
                <c:pt idx="101">
                  <c:v>0.28776978417266186</c:v>
                </c:pt>
                <c:pt idx="102">
                  <c:v>0.2857142857142857</c:v>
                </c:pt>
                <c:pt idx="103">
                  <c:v>0.28368794326241131</c:v>
                </c:pt>
                <c:pt idx="104">
                  <c:v>0.28169014084507044</c:v>
                </c:pt>
                <c:pt idx="105">
                  <c:v>0.27972027972027974</c:v>
                </c:pt>
                <c:pt idx="106">
                  <c:v>0.27777777777777773</c:v>
                </c:pt>
                <c:pt idx="107">
                  <c:v>0.27586206896551724</c:v>
                </c:pt>
                <c:pt idx="108">
                  <c:v>0.27397260273972601</c:v>
                </c:pt>
                <c:pt idx="109">
                  <c:v>0.27210884353741494</c:v>
                </c:pt>
                <c:pt idx="110">
                  <c:v>0.27027027027027023</c:v>
                </c:pt>
                <c:pt idx="111">
                  <c:v>0.26845637583892618</c:v>
                </c:pt>
                <c:pt idx="112">
                  <c:v>0.26666666666666661</c:v>
                </c:pt>
                <c:pt idx="113">
                  <c:v>0.26490066225165565</c:v>
                </c:pt>
                <c:pt idx="114">
                  <c:v>0.26315789473684215</c:v>
                </c:pt>
                <c:pt idx="115">
                  <c:v>0.26143790849673204</c:v>
                </c:pt>
                <c:pt idx="116">
                  <c:v>0.25974025974025977</c:v>
                </c:pt>
                <c:pt idx="117">
                  <c:v>0.25806451612903225</c:v>
                </c:pt>
                <c:pt idx="118">
                  <c:v>0.25641025641025639</c:v>
                </c:pt>
                <c:pt idx="119">
                  <c:v>0.25477707006369427</c:v>
                </c:pt>
                <c:pt idx="120">
                  <c:v>0.25316455696202528</c:v>
                </c:pt>
                <c:pt idx="121">
                  <c:v>0.25157232704402521</c:v>
                </c:pt>
                <c:pt idx="122">
                  <c:v>0.25</c:v>
                </c:pt>
                <c:pt idx="123">
                  <c:v>0.24844720496894404</c:v>
                </c:pt>
                <c:pt idx="124">
                  <c:v>0.24691358024691357</c:v>
                </c:pt>
                <c:pt idx="125">
                  <c:v>0.245398773006135</c:v>
                </c:pt>
                <c:pt idx="126">
                  <c:v>0.24390243902439024</c:v>
                </c:pt>
                <c:pt idx="127">
                  <c:v>0.2424242424242424</c:v>
                </c:pt>
                <c:pt idx="128">
                  <c:v>0.24096385542168675</c:v>
                </c:pt>
                <c:pt idx="129">
                  <c:v>0.23952095808383236</c:v>
                </c:pt>
                <c:pt idx="130">
                  <c:v>0.23809523809523811</c:v>
                </c:pt>
                <c:pt idx="131">
                  <c:v>0.23668639053254437</c:v>
                </c:pt>
                <c:pt idx="132">
                  <c:v>0.23529411764705879</c:v>
                </c:pt>
                <c:pt idx="133">
                  <c:v>0.23391812865497075</c:v>
                </c:pt>
                <c:pt idx="134">
                  <c:v>0.23255813953488369</c:v>
                </c:pt>
                <c:pt idx="135">
                  <c:v>0.23121387283236988</c:v>
                </c:pt>
                <c:pt idx="136">
                  <c:v>0.22988505747126436</c:v>
                </c:pt>
                <c:pt idx="137">
                  <c:v>0.22857142857142856</c:v>
                </c:pt>
                <c:pt idx="138">
                  <c:v>0.22727272727272729</c:v>
                </c:pt>
                <c:pt idx="139">
                  <c:v>0.22598870056497178</c:v>
                </c:pt>
                <c:pt idx="140">
                  <c:v>0.2247191011235955</c:v>
                </c:pt>
                <c:pt idx="141">
                  <c:v>0.22346368715083798</c:v>
                </c:pt>
                <c:pt idx="142">
                  <c:v>0.22222222222222224</c:v>
                </c:pt>
                <c:pt idx="143">
                  <c:v>0.22099447513812157</c:v>
                </c:pt>
                <c:pt idx="144">
                  <c:v>0.21978021978021978</c:v>
                </c:pt>
                <c:pt idx="145">
                  <c:v>0.21857923497267759</c:v>
                </c:pt>
                <c:pt idx="146">
                  <c:v>0.21739130434782614</c:v>
                </c:pt>
                <c:pt idx="147">
                  <c:v>0.2162162162162162</c:v>
                </c:pt>
                <c:pt idx="148">
                  <c:v>0.21505376344086016</c:v>
                </c:pt>
                <c:pt idx="149">
                  <c:v>0.21390374331550799</c:v>
                </c:pt>
                <c:pt idx="150">
                  <c:v>0.21276595744680851</c:v>
                </c:pt>
                <c:pt idx="151">
                  <c:v>0.21164021164021163</c:v>
                </c:pt>
                <c:pt idx="152">
                  <c:v>0.21052631578947364</c:v>
                </c:pt>
                <c:pt idx="153">
                  <c:v>0.20942408376963351</c:v>
                </c:pt>
                <c:pt idx="154">
                  <c:v>0.20833333333333337</c:v>
                </c:pt>
                <c:pt idx="155">
                  <c:v>0.20725388601036268</c:v>
                </c:pt>
                <c:pt idx="156">
                  <c:v>0.20618556701030927</c:v>
                </c:pt>
                <c:pt idx="157">
                  <c:v>0.20512820512820512</c:v>
                </c:pt>
                <c:pt idx="158">
                  <c:v>0.20408163265306123</c:v>
                </c:pt>
                <c:pt idx="159">
                  <c:v>0.20304568527918782</c:v>
                </c:pt>
                <c:pt idx="160">
                  <c:v>0.20202020202020199</c:v>
                </c:pt>
                <c:pt idx="161">
                  <c:v>0.20100502512562812</c:v>
                </c:pt>
                <c:pt idx="162">
                  <c:v>0.2</c:v>
                </c:pt>
                <c:pt idx="163">
                  <c:v>0.19900497512437815</c:v>
                </c:pt>
                <c:pt idx="164">
                  <c:v>0.19801980198019803</c:v>
                </c:pt>
                <c:pt idx="165">
                  <c:v>0.19704433497536944</c:v>
                </c:pt>
                <c:pt idx="166">
                  <c:v>0.19607843137254902</c:v>
                </c:pt>
                <c:pt idx="167">
                  <c:v>0.19512195121951223</c:v>
                </c:pt>
                <c:pt idx="168">
                  <c:v>0.19417475728155342</c:v>
                </c:pt>
                <c:pt idx="169">
                  <c:v>0.19323671497584538</c:v>
                </c:pt>
                <c:pt idx="170">
                  <c:v>0.19230769230769229</c:v>
                </c:pt>
                <c:pt idx="171">
                  <c:v>0.19138755980861247</c:v>
                </c:pt>
                <c:pt idx="172">
                  <c:v>0.19047619047619047</c:v>
                </c:pt>
                <c:pt idx="173">
                  <c:v>0.1895734597156398</c:v>
                </c:pt>
                <c:pt idx="174">
                  <c:v>0.18867924528301885</c:v>
                </c:pt>
                <c:pt idx="175">
                  <c:v>0.18779342723004697</c:v>
                </c:pt>
                <c:pt idx="176">
                  <c:v>0.18691588785046731</c:v>
                </c:pt>
                <c:pt idx="177">
                  <c:v>0.18604651162790697</c:v>
                </c:pt>
                <c:pt idx="178">
                  <c:v>0.18518518518518517</c:v>
                </c:pt>
                <c:pt idx="179">
                  <c:v>0.18433179723502305</c:v>
                </c:pt>
                <c:pt idx="180">
                  <c:v>0.1834862385321101</c:v>
                </c:pt>
                <c:pt idx="181">
                  <c:v>0.18264840182648401</c:v>
                </c:pt>
                <c:pt idx="182">
                  <c:v>0.18181818181818182</c:v>
                </c:pt>
                <c:pt idx="183">
                  <c:v>0.1809954751131222</c:v>
                </c:pt>
                <c:pt idx="184">
                  <c:v>0.18018018018018017</c:v>
                </c:pt>
                <c:pt idx="185">
                  <c:v>0.179372197309417</c:v>
                </c:pt>
                <c:pt idx="186">
                  <c:v>0.17857142857142858</c:v>
                </c:pt>
                <c:pt idx="187">
                  <c:v>0.17777777777777778</c:v>
                </c:pt>
                <c:pt idx="188">
                  <c:v>0.1769911504424779</c:v>
                </c:pt>
                <c:pt idx="189">
                  <c:v>0.1762114537444934</c:v>
                </c:pt>
                <c:pt idx="190">
                  <c:v>0.17543859649122806</c:v>
                </c:pt>
                <c:pt idx="191">
                  <c:v>0.17467248908296945</c:v>
                </c:pt>
                <c:pt idx="192">
                  <c:v>0.17391304347826089</c:v>
                </c:pt>
                <c:pt idx="193">
                  <c:v>0.17316017316017318</c:v>
                </c:pt>
                <c:pt idx="194">
                  <c:v>0.17241379310344829</c:v>
                </c:pt>
                <c:pt idx="195">
                  <c:v>0.1716738197424893</c:v>
                </c:pt>
                <c:pt idx="196">
                  <c:v>0.17094017094017097</c:v>
                </c:pt>
                <c:pt idx="197">
                  <c:v>0.17021276595744683</c:v>
                </c:pt>
                <c:pt idx="198">
                  <c:v>0.16949152542372881</c:v>
                </c:pt>
                <c:pt idx="199">
                  <c:v>0.16877637130801687</c:v>
                </c:pt>
                <c:pt idx="200">
                  <c:v>0.16806722689075632</c:v>
                </c:pt>
                <c:pt idx="201">
                  <c:v>0.16736401673640169</c:v>
                </c:pt>
                <c:pt idx="202">
                  <c:v>0.16666666666666666</c:v>
                </c:pt>
                <c:pt idx="203">
                  <c:v>0.16597510373443983</c:v>
                </c:pt>
                <c:pt idx="204">
                  <c:v>0.16528925619834711</c:v>
                </c:pt>
                <c:pt idx="205">
                  <c:v>0.16460905349794241</c:v>
                </c:pt>
                <c:pt idx="206">
                  <c:v>0.16393442622950818</c:v>
                </c:pt>
                <c:pt idx="207">
                  <c:v>0.16326530612244897</c:v>
                </c:pt>
                <c:pt idx="208">
                  <c:v>0.16260162601626016</c:v>
                </c:pt>
                <c:pt idx="209">
                  <c:v>0.16194331983805671</c:v>
                </c:pt>
                <c:pt idx="210">
                  <c:v>0.16129032258064513</c:v>
                </c:pt>
                <c:pt idx="211">
                  <c:v>0.1606425702811245</c:v>
                </c:pt>
                <c:pt idx="212">
                  <c:v>0.16000000000000003</c:v>
                </c:pt>
                <c:pt idx="213">
                  <c:v>0.15936254980079684</c:v>
                </c:pt>
                <c:pt idx="214">
                  <c:v>0.15873015873015872</c:v>
                </c:pt>
                <c:pt idx="215">
                  <c:v>0.15810276679841895</c:v>
                </c:pt>
                <c:pt idx="216">
                  <c:v>0.15748031496062992</c:v>
                </c:pt>
                <c:pt idx="217">
                  <c:v>0.15686274509803924</c:v>
                </c:pt>
                <c:pt idx="218">
                  <c:v>0.15625</c:v>
                </c:pt>
                <c:pt idx="219">
                  <c:v>0.1556420233463035</c:v>
                </c:pt>
                <c:pt idx="220">
                  <c:v>0.15503875968992248</c:v>
                </c:pt>
                <c:pt idx="221">
                  <c:v>0.15444015444015446</c:v>
                </c:pt>
                <c:pt idx="222">
                  <c:v>0.15384615384615383</c:v>
                </c:pt>
                <c:pt idx="223">
                  <c:v>0.1532567049808429</c:v>
                </c:pt>
                <c:pt idx="224">
                  <c:v>0.15267175572519084</c:v>
                </c:pt>
                <c:pt idx="225">
                  <c:v>0.15209125475285173</c:v>
                </c:pt>
                <c:pt idx="226">
                  <c:v>0.15151515151515155</c:v>
                </c:pt>
                <c:pt idx="227">
                  <c:v>0.15094339622641509</c:v>
                </c:pt>
                <c:pt idx="228">
                  <c:v>0.15037593984962405</c:v>
                </c:pt>
                <c:pt idx="229">
                  <c:v>0.14981273408239701</c:v>
                </c:pt>
                <c:pt idx="230">
                  <c:v>0.1492537313432836</c:v>
                </c:pt>
                <c:pt idx="231">
                  <c:v>0.14869888475836429</c:v>
                </c:pt>
                <c:pt idx="232">
                  <c:v>0.14814814814814814</c:v>
                </c:pt>
                <c:pt idx="233">
                  <c:v>0.14760147601476015</c:v>
                </c:pt>
                <c:pt idx="234">
                  <c:v>0.14705882352941177</c:v>
                </c:pt>
                <c:pt idx="235">
                  <c:v>0.1465201465201465</c:v>
                </c:pt>
                <c:pt idx="236">
                  <c:v>0.14598540145985403</c:v>
                </c:pt>
                <c:pt idx="237">
                  <c:v>0.14545454545454548</c:v>
                </c:pt>
                <c:pt idx="238">
                  <c:v>0.14492753623188409</c:v>
                </c:pt>
                <c:pt idx="239">
                  <c:v>0.14440433212996387</c:v>
                </c:pt>
                <c:pt idx="240">
                  <c:v>0.14388489208633093</c:v>
                </c:pt>
                <c:pt idx="241">
                  <c:v>0.14336917562724014</c:v>
                </c:pt>
                <c:pt idx="242">
                  <c:v>0.14285714285714288</c:v>
                </c:pt>
                <c:pt idx="243">
                  <c:v>0.14234875444839856</c:v>
                </c:pt>
                <c:pt idx="244">
                  <c:v>0.14184397163120566</c:v>
                </c:pt>
                <c:pt idx="245">
                  <c:v>0.14134275618374559</c:v>
                </c:pt>
                <c:pt idx="246">
                  <c:v>0.14084507042253522</c:v>
                </c:pt>
                <c:pt idx="247">
                  <c:v>0.14035087719298242</c:v>
                </c:pt>
                <c:pt idx="248">
                  <c:v>0.13986013986013987</c:v>
                </c:pt>
                <c:pt idx="249">
                  <c:v>0.13937282229965156</c:v>
                </c:pt>
                <c:pt idx="250">
                  <c:v>0.1388888888888889</c:v>
                </c:pt>
                <c:pt idx="251">
                  <c:v>0.13840830449826991</c:v>
                </c:pt>
                <c:pt idx="252">
                  <c:v>0.13793103448275862</c:v>
                </c:pt>
                <c:pt idx="253">
                  <c:v>0.13745704467353953</c:v>
                </c:pt>
                <c:pt idx="254">
                  <c:v>0.13698630136986301</c:v>
                </c:pt>
                <c:pt idx="255">
                  <c:v>0.13651877133105803</c:v>
                </c:pt>
                <c:pt idx="256">
                  <c:v>0.13605442176870747</c:v>
                </c:pt>
                <c:pt idx="257">
                  <c:v>0.13559322033898305</c:v>
                </c:pt>
                <c:pt idx="258">
                  <c:v>0.13513513513513514</c:v>
                </c:pt>
                <c:pt idx="259">
                  <c:v>0.13468013468013471</c:v>
                </c:pt>
                <c:pt idx="260">
                  <c:v>0.13422818791946309</c:v>
                </c:pt>
                <c:pt idx="261">
                  <c:v>0.13377926421404682</c:v>
                </c:pt>
                <c:pt idx="262">
                  <c:v>0.13333333333333333</c:v>
                </c:pt>
                <c:pt idx="263">
                  <c:v>0.13289036544850499</c:v>
                </c:pt>
                <c:pt idx="264">
                  <c:v>0.1324503311258278</c:v>
                </c:pt>
                <c:pt idx="265">
                  <c:v>0.13201320132013203</c:v>
                </c:pt>
                <c:pt idx="266">
                  <c:v>0.13157894736842107</c:v>
                </c:pt>
                <c:pt idx="267">
                  <c:v>0.13114754098360656</c:v>
                </c:pt>
                <c:pt idx="268">
                  <c:v>0.13071895424836599</c:v>
                </c:pt>
                <c:pt idx="269">
                  <c:v>0.13029315960912052</c:v>
                </c:pt>
                <c:pt idx="270">
                  <c:v>0.12987012987012989</c:v>
                </c:pt>
                <c:pt idx="271">
                  <c:v>0.12944983818770228</c:v>
                </c:pt>
                <c:pt idx="272">
                  <c:v>0.1290322580645161</c:v>
                </c:pt>
                <c:pt idx="273">
                  <c:v>0.12861736334405144</c:v>
                </c:pt>
                <c:pt idx="274">
                  <c:v>0.12820512820512819</c:v>
                </c:pt>
                <c:pt idx="275">
                  <c:v>0.12779552715654952</c:v>
                </c:pt>
                <c:pt idx="276">
                  <c:v>0.12738853503184716</c:v>
                </c:pt>
                <c:pt idx="277">
                  <c:v>0.12698412698412698</c:v>
                </c:pt>
                <c:pt idx="278">
                  <c:v>0.12658227848101264</c:v>
                </c:pt>
                <c:pt idx="279">
                  <c:v>0.12618296529968454</c:v>
                </c:pt>
                <c:pt idx="280">
                  <c:v>0.12578616352201261</c:v>
                </c:pt>
                <c:pt idx="281">
                  <c:v>0.12539184952978055</c:v>
                </c:pt>
                <c:pt idx="282">
                  <c:v>0.125</c:v>
                </c:pt>
                <c:pt idx="283">
                  <c:v>0.12461059190031153</c:v>
                </c:pt>
                <c:pt idx="284">
                  <c:v>0.12422360248447206</c:v>
                </c:pt>
                <c:pt idx="285">
                  <c:v>0.12383900928792568</c:v>
                </c:pt>
                <c:pt idx="286">
                  <c:v>0.12345679012345678</c:v>
                </c:pt>
                <c:pt idx="287">
                  <c:v>0.12307692307692308</c:v>
                </c:pt>
                <c:pt idx="288">
                  <c:v>0.1226993865030675</c:v>
                </c:pt>
                <c:pt idx="289">
                  <c:v>0.12232415902140673</c:v>
                </c:pt>
                <c:pt idx="290">
                  <c:v>0.12195121951219512</c:v>
                </c:pt>
                <c:pt idx="291">
                  <c:v>0.12158054711246201</c:v>
                </c:pt>
                <c:pt idx="292">
                  <c:v>0.12121212121212122</c:v>
                </c:pt>
                <c:pt idx="293">
                  <c:v>0.12084592145015104</c:v>
                </c:pt>
                <c:pt idx="294">
                  <c:v>0.12048192771084337</c:v>
                </c:pt>
                <c:pt idx="295">
                  <c:v>0.12012012012012013</c:v>
                </c:pt>
                <c:pt idx="296">
                  <c:v>0.11976047904191618</c:v>
                </c:pt>
                <c:pt idx="297">
                  <c:v>0.11940298507462686</c:v>
                </c:pt>
                <c:pt idx="298">
                  <c:v>0.11904761904761905</c:v>
                </c:pt>
                <c:pt idx="299">
                  <c:v>0.11869436201780414</c:v>
                </c:pt>
                <c:pt idx="300">
                  <c:v>0.1183431952662722</c:v>
                </c:pt>
                <c:pt idx="301">
                  <c:v>0.11799410029498528</c:v>
                </c:pt>
                <c:pt idx="302">
                  <c:v>0.1176470588235294</c:v>
                </c:pt>
                <c:pt idx="303">
                  <c:v>0.11730205278592375</c:v>
                </c:pt>
                <c:pt idx="304">
                  <c:v>0.11695906432748537</c:v>
                </c:pt>
                <c:pt idx="305">
                  <c:v>0.11661807580174928</c:v>
                </c:pt>
                <c:pt idx="306">
                  <c:v>0.11627906976744184</c:v>
                </c:pt>
                <c:pt idx="307">
                  <c:v>0.11594202898550726</c:v>
                </c:pt>
                <c:pt idx="308">
                  <c:v>0.11560693641618498</c:v>
                </c:pt>
                <c:pt idx="309">
                  <c:v>0.11527377521613834</c:v>
                </c:pt>
                <c:pt idx="310">
                  <c:v>0.11494252873563218</c:v>
                </c:pt>
                <c:pt idx="311">
                  <c:v>0.11461318051575931</c:v>
                </c:pt>
                <c:pt idx="312">
                  <c:v>0.11428571428571428</c:v>
                </c:pt>
                <c:pt idx="313">
                  <c:v>0.11396011396011396</c:v>
                </c:pt>
                <c:pt idx="314">
                  <c:v>0.11363636363636363</c:v>
                </c:pt>
                <c:pt idx="315">
                  <c:v>0.11331444759206799</c:v>
                </c:pt>
                <c:pt idx="316">
                  <c:v>0.11299435028248589</c:v>
                </c:pt>
                <c:pt idx="317">
                  <c:v>0.11267605633802819</c:v>
                </c:pt>
                <c:pt idx="318">
                  <c:v>0.11235955056179775</c:v>
                </c:pt>
                <c:pt idx="319">
                  <c:v>0.11204481792717087</c:v>
                </c:pt>
                <c:pt idx="320">
                  <c:v>0.11173184357541899</c:v>
                </c:pt>
                <c:pt idx="321">
                  <c:v>0.11142061281337048</c:v>
                </c:pt>
                <c:pt idx="322">
                  <c:v>0.1111111111111111</c:v>
                </c:pt>
                <c:pt idx="323">
                  <c:v>0.11080332409972299</c:v>
                </c:pt>
                <c:pt idx="324">
                  <c:v>0.11049723756906078</c:v>
                </c:pt>
                <c:pt idx="325">
                  <c:v>0.11019283746556474</c:v>
                </c:pt>
                <c:pt idx="326">
                  <c:v>0.1098901098901099</c:v>
                </c:pt>
                <c:pt idx="327">
                  <c:v>0.1095890410958904</c:v>
                </c:pt>
                <c:pt idx="328">
                  <c:v>0.10928961748633879</c:v>
                </c:pt>
                <c:pt idx="329">
                  <c:v>0.10899182561307903</c:v>
                </c:pt>
                <c:pt idx="330">
                  <c:v>0.10869565217391307</c:v>
                </c:pt>
                <c:pt idx="331">
                  <c:v>0.1084010840108401</c:v>
                </c:pt>
                <c:pt idx="332">
                  <c:v>0.1081081081081081</c:v>
                </c:pt>
                <c:pt idx="333">
                  <c:v>0.10781671159029649</c:v>
                </c:pt>
                <c:pt idx="334">
                  <c:v>0.10752688172043012</c:v>
                </c:pt>
                <c:pt idx="335">
                  <c:v>0.10723860589812331</c:v>
                </c:pt>
                <c:pt idx="336">
                  <c:v>0.10695187165775399</c:v>
                </c:pt>
                <c:pt idx="337">
                  <c:v>0.10666666666666667</c:v>
                </c:pt>
                <c:pt idx="338">
                  <c:v>0.10638297872340426</c:v>
                </c:pt>
                <c:pt idx="339">
                  <c:v>0.10610079575596816</c:v>
                </c:pt>
                <c:pt idx="340">
                  <c:v>0.10582010582010581</c:v>
                </c:pt>
                <c:pt idx="341">
                  <c:v>0.10554089709762533</c:v>
                </c:pt>
                <c:pt idx="342">
                  <c:v>0.10526315789473684</c:v>
                </c:pt>
                <c:pt idx="343">
                  <c:v>0.10498687664041993</c:v>
                </c:pt>
                <c:pt idx="344">
                  <c:v>0.10471204188481675</c:v>
                </c:pt>
                <c:pt idx="345">
                  <c:v>0.10443864229765012</c:v>
                </c:pt>
                <c:pt idx="346">
                  <c:v>0.10416666666666669</c:v>
                </c:pt>
                <c:pt idx="347">
                  <c:v>0.10389610389610389</c:v>
                </c:pt>
                <c:pt idx="348">
                  <c:v>0.10362694300518134</c:v>
                </c:pt>
                <c:pt idx="349">
                  <c:v>0.10335917312661498</c:v>
                </c:pt>
                <c:pt idx="350">
                  <c:v>0.10309278350515466</c:v>
                </c:pt>
                <c:pt idx="351">
                  <c:v>0.10282776349614398</c:v>
                </c:pt>
                <c:pt idx="352">
                  <c:v>0.10256410256410256</c:v>
                </c:pt>
                <c:pt idx="353">
                  <c:v>0.10230179028132994</c:v>
                </c:pt>
                <c:pt idx="354">
                  <c:v>0.10204081632653061</c:v>
                </c:pt>
                <c:pt idx="355">
                  <c:v>0.10178117048346057</c:v>
                </c:pt>
                <c:pt idx="356">
                  <c:v>0.10152284263959391</c:v>
                </c:pt>
                <c:pt idx="357">
                  <c:v>0.10126582278481011</c:v>
                </c:pt>
                <c:pt idx="358">
                  <c:v>0.10101010101010102</c:v>
                </c:pt>
                <c:pt idx="359">
                  <c:v>0.10075566750629723</c:v>
                </c:pt>
                <c:pt idx="360">
                  <c:v>0.10050251256281406</c:v>
                </c:pt>
                <c:pt idx="361">
                  <c:v>0.10025062656641603</c:v>
                </c:pt>
                <c:pt idx="362">
                  <c:v>0.1</c:v>
                </c:pt>
                <c:pt idx="363">
                  <c:v>9.9750623441396513E-2</c:v>
                </c:pt>
                <c:pt idx="364">
                  <c:v>9.9502487562189046E-2</c:v>
                </c:pt>
                <c:pt idx="365">
                  <c:v>9.9255583126550861E-2</c:v>
                </c:pt>
                <c:pt idx="366">
                  <c:v>9.9009900990099015E-2</c:v>
                </c:pt>
                <c:pt idx="367">
                  <c:v>9.876543209876544E-2</c:v>
                </c:pt>
                <c:pt idx="368">
                  <c:v>9.852216748768472E-2</c:v>
                </c:pt>
                <c:pt idx="369">
                  <c:v>9.8280098280098274E-2</c:v>
                </c:pt>
                <c:pt idx="370">
                  <c:v>9.8039215686274508E-2</c:v>
                </c:pt>
                <c:pt idx="371">
                  <c:v>9.7799511002444994E-2</c:v>
                </c:pt>
                <c:pt idx="372">
                  <c:v>9.7560975609756087E-2</c:v>
                </c:pt>
                <c:pt idx="373">
                  <c:v>9.7323600973236002E-2</c:v>
                </c:pt>
                <c:pt idx="374">
                  <c:v>9.7087378640776711E-2</c:v>
                </c:pt>
                <c:pt idx="375">
                  <c:v>9.6852300242130762E-2</c:v>
                </c:pt>
                <c:pt idx="376">
                  <c:v>9.6618357487922718E-2</c:v>
                </c:pt>
                <c:pt idx="377">
                  <c:v>9.638554216867469E-2</c:v>
                </c:pt>
                <c:pt idx="378">
                  <c:v>9.6153846153846145E-2</c:v>
                </c:pt>
                <c:pt idx="379">
                  <c:v>9.5923261390887304E-2</c:v>
                </c:pt>
                <c:pt idx="380">
                  <c:v>9.5693779904306234E-2</c:v>
                </c:pt>
                <c:pt idx="381">
                  <c:v>9.5465393794749401E-2</c:v>
                </c:pt>
                <c:pt idx="382">
                  <c:v>9.5238095238095233E-2</c:v>
                </c:pt>
                <c:pt idx="383">
                  <c:v>9.5011876484560581E-2</c:v>
                </c:pt>
                <c:pt idx="384">
                  <c:v>9.4786729857819912E-2</c:v>
                </c:pt>
                <c:pt idx="385">
                  <c:v>9.4562647754137114E-2</c:v>
                </c:pt>
                <c:pt idx="386">
                  <c:v>9.4339622641509427E-2</c:v>
                </c:pt>
                <c:pt idx="387">
                  <c:v>9.4117647058823528E-2</c:v>
                </c:pt>
                <c:pt idx="388">
                  <c:v>9.3896713615023483E-2</c:v>
                </c:pt>
                <c:pt idx="389">
                  <c:v>9.3676814988290391E-2</c:v>
                </c:pt>
                <c:pt idx="390">
                  <c:v>9.3457943925233655E-2</c:v>
                </c:pt>
                <c:pt idx="391">
                  <c:v>9.3240093240093247E-2</c:v>
                </c:pt>
                <c:pt idx="392">
                  <c:v>9.3023255813953487E-2</c:v>
                </c:pt>
                <c:pt idx="393">
                  <c:v>9.2807424593967514E-2</c:v>
                </c:pt>
                <c:pt idx="394">
                  <c:v>9.2592592592592587E-2</c:v>
                </c:pt>
                <c:pt idx="395">
                  <c:v>9.237875288683603E-2</c:v>
                </c:pt>
                <c:pt idx="396">
                  <c:v>9.2165898617511524E-2</c:v>
                </c:pt>
                <c:pt idx="397">
                  <c:v>9.1954022988505746E-2</c:v>
                </c:pt>
                <c:pt idx="398">
                  <c:v>9.1743119266055051E-2</c:v>
                </c:pt>
                <c:pt idx="399">
                  <c:v>9.1533180778032033E-2</c:v>
                </c:pt>
                <c:pt idx="400">
                  <c:v>9.1324200913242018E-2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6E5-4DC6-A093-DBD8C546A318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E5-4DC6-A093-DBD8C546A318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E5-4DC6-A093-DBD8C546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6E5-4DC6-A093-DBD8C546A318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6E5-4DC6-A093-DBD8C546A318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6E5-4DC6-A093-DBD8C546A318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6E5-4DC6-A093-DBD8C546A31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6E5-4DC6-A093-DBD8C546A31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6E5-4DC6-A093-DBD8C546A31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6E5-4DC6-A093-DBD8C546A31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6E5-4DC6-A093-DBD8C546A318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6F-4C0F-93CA-C23CE1911CD9}"/>
            </c:ext>
          </c:extLst>
        </c:ser>
        <c:ser>
          <c:idx val="2"/>
          <c:order val="2"/>
          <c:tx>
            <c:strRef>
              <c:f>'Demand-DesignCapacity (X)'!$M$11:$N$11</c:f>
              <c:strCache>
                <c:ptCount val="1"/>
                <c:pt idx="0">
                  <c:v>TEC 2007 (Z1)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'Demand-DesignCapacity (X)'!$M$13:$M$413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(X)'!$N$13:$N$413</c:f>
              <c:numCache>
                <c:formatCode>General</c:formatCode>
                <c:ptCount val="401"/>
                <c:pt idx="0">
                  <c:v>0.4</c:v>
                </c:pt>
                <c:pt idx="1">
                  <c:v>0.45999999999999996</c:v>
                </c:pt>
                <c:pt idx="2">
                  <c:v>0.52</c:v>
                </c:pt>
                <c:pt idx="3">
                  <c:v>0.57999999999999996</c:v>
                </c:pt>
                <c:pt idx="4">
                  <c:v>0.64000000000000012</c:v>
                </c:pt>
                <c:pt idx="5">
                  <c:v>0.70000000000000007</c:v>
                </c:pt>
                <c:pt idx="6">
                  <c:v>0.76</c:v>
                </c:pt>
                <c:pt idx="7">
                  <c:v>0.82</c:v>
                </c:pt>
                <c:pt idx="8">
                  <c:v>0.88000000000000012</c:v>
                </c:pt>
                <c:pt idx="9">
                  <c:v>0.94000000000000006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0.97410920815903335</c:v>
                </c:pt>
                <c:pt idx="32">
                  <c:v>0.94967940771022163</c:v>
                </c:pt>
                <c:pt idx="33">
                  <c:v>0.92658625135586969</c:v>
                </c:pt>
                <c:pt idx="34">
                  <c:v>0.90471933146270522</c:v>
                </c:pt>
                <c:pt idx="35">
                  <c:v>0.88398026269503882</c:v>
                </c:pt>
                <c:pt idx="36">
                  <c:v>0.86428107444720692</c:v>
                </c:pt>
                <c:pt idx="37">
                  <c:v>0.84554285597889633</c:v>
                </c:pt>
                <c:pt idx="38">
                  <c:v>0.8276946089089906</c:v>
                </c:pt>
                <c:pt idx="39">
                  <c:v>0.81067227081675641</c:v>
                </c:pt>
                <c:pt idx="40">
                  <c:v>0.79441788078660913</c:v>
                </c:pt>
                <c:pt idx="41">
                  <c:v>0.7788788632950292</c:v>
                </c:pt>
                <c:pt idx="42">
                  <c:v>0.76400741123219218</c:v>
                </c:pt>
                <c:pt idx="43">
                  <c:v>0.74975995234344195</c:v>
                </c:pt>
                <c:pt idx="44">
                  <c:v>0.73609668616813828</c:v>
                </c:pt>
                <c:pt idx="45">
                  <c:v>0.72298118079846574</c:v>
                </c:pt>
                <c:pt idx="46">
                  <c:v>0.71038002059539807</c:v>
                </c:pt>
                <c:pt idx="47">
                  <c:v>0.69826249747310287</c:v>
                </c:pt>
                <c:pt idx="48">
                  <c:v>0.68660033956632371</c:v>
                </c:pt>
                <c:pt idx="49">
                  <c:v>0.67536747208198955</c:v>
                </c:pt>
                <c:pt idx="50">
                  <c:v>0.66453980594897388</c:v>
                </c:pt>
                <c:pt idx="51">
                  <c:v>0.65409505055210515</c:v>
                </c:pt>
                <c:pt idx="52">
                  <c:v>0.64401254739471581</c:v>
                </c:pt>
                <c:pt idx="53">
                  <c:v>0.63427312199935104</c:v>
                </c:pt>
                <c:pt idx="54">
                  <c:v>0.62485895174560824</c:v>
                </c:pt>
                <c:pt idx="55">
                  <c:v>0.61575344767101692</c:v>
                </c:pt>
                <c:pt idx="56">
                  <c:v>0.6069411485363414</c:v>
                </c:pt>
                <c:pt idx="57">
                  <c:v>0.59840762568954631</c:v>
                </c:pt>
                <c:pt idx="58">
                  <c:v>0.59013939746013511</c:v>
                </c:pt>
                <c:pt idx="59">
                  <c:v>0.58212385198353889</c:v>
                </c:pt>
                <c:pt idx="60">
                  <c:v>0.57434917749851755</c:v>
                </c:pt>
                <c:pt idx="61">
                  <c:v>0.56680429928311549</c:v>
                </c:pt>
                <c:pt idx="62">
                  <c:v>0.55947882249987291</c:v>
                </c:pt>
                <c:pt idx="63">
                  <c:v>0.55236298031142916</c:v>
                </c:pt>
                <c:pt idx="64">
                  <c:v>0.54544758670564508</c:v>
                </c:pt>
                <c:pt idx="65">
                  <c:v>0.53872399353678135</c:v>
                </c:pt>
                <c:pt idx="66">
                  <c:v>0.53218405134767832</c:v>
                </c:pt>
                <c:pt idx="67">
                  <c:v>0.52582007358860638</c:v>
                </c:pt>
                <c:pt idx="68">
                  <c:v>0.51962480389261334</c:v>
                </c:pt>
                <c:pt idx="69">
                  <c:v>0.51359138610569932</c:v>
                </c:pt>
                <c:pt idx="70">
                  <c:v>0.50771333680381892</c:v>
                </c:pt>
                <c:pt idx="71">
                  <c:v>0.50198452005819283</c:v>
                </c:pt>
                <c:pt idx="72">
                  <c:v>0.49639912423628818</c:v>
                </c:pt>
                <c:pt idx="73">
                  <c:v>0.49095164064857644</c:v>
                </c:pt>
                <c:pt idx="74">
                  <c:v>0.48563684387122646</c:v>
                </c:pt>
                <c:pt idx="75">
                  <c:v>0.48044977359257246</c:v>
                </c:pt>
                <c:pt idx="76">
                  <c:v>0.47538571784683586</c:v>
                </c:pt>
                <c:pt idx="77">
                  <c:v>0.4704401975124306</c:v>
                </c:pt>
                <c:pt idx="78">
                  <c:v>0.46560895196445951</c:v>
                </c:pt>
                <c:pt idx="79">
                  <c:v>0.46088792578192728</c:v>
                </c:pt>
                <c:pt idx="80">
                  <c:v>0.45627325641990429</c:v>
                </c:pt>
                <c:pt idx="81">
                  <c:v>0.45176126276553136</c:v>
                </c:pt>
                <c:pt idx="82">
                  <c:v>0.44734843450448036</c:v>
                </c:pt>
                <c:pt idx="83">
                  <c:v>0.44303142223139053</c:v>
                </c:pt>
                <c:pt idx="84">
                  <c:v>0.43880702824398121</c:v>
                </c:pt>
                <c:pt idx="85">
                  <c:v>0.43467219796608036</c:v>
                </c:pt>
                <c:pt idx="86">
                  <c:v>0.43062401194978356</c:v>
                </c:pt>
                <c:pt idx="87">
                  <c:v>0.42665967841142349</c:v>
                </c:pt>
                <c:pt idx="88">
                  <c:v>0.42277652626005469</c:v>
                </c:pt>
                <c:pt idx="89">
                  <c:v>0.41897199858077833</c:v>
                </c:pt>
                <c:pt idx="90">
                  <c:v>0.41524364653850576</c:v>
                </c:pt>
                <c:pt idx="91">
                  <c:v>0.41158912367070449</c:v>
                </c:pt>
                <c:pt idx="92">
                  <c:v>0.40800618054034676</c:v>
                </c:pt>
                <c:pt idx="93">
                  <c:v>0.40449265972269344</c:v>
                </c:pt>
                <c:pt idx="94">
                  <c:v>0.40104649110173729</c:v>
                </c:pt>
                <c:pt idx="95">
                  <c:v>0.39766568745411734</c:v>
                </c:pt>
                <c:pt idx="96">
                  <c:v>0.39434834030012084</c:v>
                </c:pt>
                <c:pt idx="97">
                  <c:v>0.39109261600302636</c:v>
                </c:pt>
                <c:pt idx="98">
                  <c:v>0.38789675209954361</c:v>
                </c:pt>
                <c:pt idx="99">
                  <c:v>0.38475905384545578</c:v>
                </c:pt>
                <c:pt idx="100">
                  <c:v>0.38167789096181753</c:v>
                </c:pt>
                <c:pt idx="101">
                  <c:v>0.37865169456819348</c:v>
                </c:pt>
                <c:pt idx="102">
                  <c:v>0.37567895429045284</c:v>
                </c:pt>
                <c:pt idx="103">
                  <c:v>0.37275821553158706</c:v>
                </c:pt>
                <c:pt idx="104">
                  <c:v>0.36988807689488001</c:v>
                </c:pt>
                <c:pt idx="105">
                  <c:v>0.3670671877495541</c:v>
                </c:pt>
                <c:pt idx="106">
                  <c:v>0.36429424592974419</c:v>
                </c:pt>
                <c:pt idx="107">
                  <c:v>0.36156799555831809</c:v>
                </c:pt>
                <c:pt idx="108">
                  <c:v>0.35888722498767589</c:v>
                </c:pt>
                <c:pt idx="109">
                  <c:v>0.35625076485022167</c:v>
                </c:pt>
                <c:pt idx="110">
                  <c:v>0.35365748621172499</c:v>
                </c:pt>
                <c:pt idx="111">
                  <c:v>0.35110629882125949</c:v>
                </c:pt>
                <c:pt idx="112">
                  <c:v>0.3485961494518533</c:v>
                </c:pt>
                <c:pt idx="113">
                  <c:v>0.34612602032638384</c:v>
                </c:pt>
                <c:pt idx="114">
                  <c:v>0.34369492762363163</c:v>
                </c:pt>
                <c:pt idx="115">
                  <c:v>0.34130192005974602</c:v>
                </c:pt>
                <c:pt idx="116">
                  <c:v>0.33894607754069939</c:v>
                </c:pt>
                <c:pt idx="117">
                  <c:v>0.33662650988160103</c:v>
                </c:pt>
                <c:pt idx="118">
                  <c:v>0.33434235558901426</c:v>
                </c:pt>
                <c:pt idx="119">
                  <c:v>0.3320927807026719</c:v>
                </c:pt>
                <c:pt idx="120">
                  <c:v>0.32987697769322361</c:v>
                </c:pt>
                <c:pt idx="121">
                  <c:v>0.32769416441286237</c:v>
                </c:pt>
                <c:pt idx="122">
                  <c:v>0.325543583095881</c:v>
                </c:pt>
                <c:pt idx="123">
                  <c:v>0.32342449940639428</c:v>
                </c:pt>
                <c:pt idx="124">
                  <c:v>0.32133620153064113</c:v>
                </c:pt>
                <c:pt idx="125">
                  <c:v>0.31927799931143658</c:v>
                </c:pt>
                <c:pt idx="126">
                  <c:v>0.31724922342249917</c:v>
                </c:pt>
                <c:pt idx="127">
                  <c:v>0.31524922458051585</c:v>
                </c:pt>
                <c:pt idx="128">
                  <c:v>0.31327737279293855</c:v>
                </c:pt>
                <c:pt idx="129">
                  <c:v>0.31133305663962713</c:v>
                </c:pt>
                <c:pt idx="130">
                  <c:v>0.30941568258656704</c:v>
                </c:pt>
                <c:pt idx="131">
                  <c:v>0.30752467432999542</c:v>
                </c:pt>
                <c:pt idx="132">
                  <c:v>0.30565947216936779</c:v>
                </c:pt>
                <c:pt idx="133">
                  <c:v>0.30381953240769022</c:v>
                </c:pt>
                <c:pt idx="134">
                  <c:v>0.30200432677782607</c:v>
                </c:pt>
                <c:pt idx="135">
                  <c:v>0.3002133418934696</c:v>
                </c:pt>
                <c:pt idx="136">
                  <c:v>0.29844607872355094</c:v>
                </c:pt>
                <c:pt idx="137">
                  <c:v>0.29670205208890849</c:v>
                </c:pt>
                <c:pt idx="138">
                  <c:v>0.29498079018013196</c:v>
                </c:pt>
                <c:pt idx="139">
                  <c:v>0.29328183409553793</c:v>
                </c:pt>
                <c:pt idx="140">
                  <c:v>0.29160473739830112</c:v>
                </c:pt>
                <c:pt idx="141">
                  <c:v>0.28994906569181533</c:v>
                </c:pt>
                <c:pt idx="142">
                  <c:v>0.28831439621241112</c:v>
                </c:pt>
                <c:pt idx="143">
                  <c:v>0.28670031743860486</c:v>
                </c:pt>
                <c:pt idx="144">
                  <c:v>0.28510642871609648</c:v>
                </c:pt>
                <c:pt idx="145">
                  <c:v>0.28353233989777904</c:v>
                </c:pt>
                <c:pt idx="146">
                  <c:v>0.28197767099805759</c:v>
                </c:pt>
                <c:pt idx="147">
                  <c:v>0.28044205186081778</c:v>
                </c:pt>
                <c:pt idx="148">
                  <c:v>0.2789251218404149</c:v>
                </c:pt>
                <c:pt idx="149">
                  <c:v>0.277426529495089</c:v>
                </c:pt>
                <c:pt idx="150">
                  <c:v>0.2759459322922429</c:v>
                </c:pt>
                <c:pt idx="151">
                  <c:v>0.27448299632504836</c:v>
                </c:pt>
                <c:pt idx="152">
                  <c:v>0.27303739603987248</c:v>
                </c:pt>
                <c:pt idx="153">
                  <c:v>0.27160881397404446</c:v>
                </c:pt>
                <c:pt idx="154">
                  <c:v>0.27019694050350468</c:v>
                </c:pt>
                <c:pt idx="155">
                  <c:v>0.26880147359990308</c:v>
                </c:pt>
                <c:pt idx="156">
                  <c:v>0.26742211859673398</c:v>
                </c:pt>
                <c:pt idx="157">
                  <c:v>0.26605858796411669</c:v>
                </c:pt>
                <c:pt idx="158">
                  <c:v>0.26471060109184769</c:v>
                </c:pt>
                <c:pt idx="159">
                  <c:v>0.26337788408037305</c:v>
                </c:pt>
                <c:pt idx="160">
                  <c:v>0.26206016953934219</c:v>
                </c:pt>
                <c:pt idx="161">
                  <c:v>0.26075719639342315</c:v>
                </c:pt>
                <c:pt idx="162">
                  <c:v>0.25946870969507452</c:v>
                </c:pt>
                <c:pt idx="163">
                  <c:v>0.25819446044398447</c:v>
                </c:pt>
                <c:pt idx="164">
                  <c:v>0.25693420541289763</c:v>
                </c:pt>
                <c:pt idx="165">
                  <c:v>0.25568770697957</c:v>
                </c:pt>
                <c:pt idx="166">
                  <c:v>0.25445473296459753</c:v>
                </c:pt>
                <c:pt idx="167">
                  <c:v>0.25323505647488126</c:v>
                </c:pt>
                <c:pt idx="168">
                  <c:v>0.25202845575249927</c:v>
                </c:pt>
                <c:pt idx="169">
                  <c:v>0.250834714028769</c:v>
                </c:pt>
                <c:pt idx="170">
                  <c:v>0.249653619383291</c:v>
                </c:pt>
                <c:pt idx="171">
                  <c:v>0.24848496460777639</c:v>
                </c:pt>
                <c:pt idx="172">
                  <c:v>0.24732854707446991</c:v>
                </c:pt>
                <c:pt idx="173">
                  <c:v>0.24618416860898532</c:v>
                </c:pt>
                <c:pt idx="174">
                  <c:v>0.24505163536738311</c:v>
                </c:pt>
                <c:pt idx="175">
                  <c:v>0.24393075771732425</c:v>
                </c:pt>
                <c:pt idx="176">
                  <c:v>0.24282135012314277</c:v>
                </c:pt>
                <c:pt idx="177">
                  <c:v>0.24172323103468607</c:v>
                </c:pt>
                <c:pt idx="178">
                  <c:v>0.24063622277978008</c:v>
                </c:pt>
                <c:pt idx="179">
                  <c:v>0.23956015146017992</c:v>
                </c:pt>
                <c:pt idx="180">
                  <c:v>0.23849484685087591</c:v>
                </c:pt>
                <c:pt idx="181">
                  <c:v>0.23744014230262739</c:v>
                </c:pt>
                <c:pt idx="182">
                  <c:v>0.23639587464760475</c:v>
                </c:pt>
                <c:pt idx="183">
                  <c:v>0.23536188410802344</c:v>
                </c:pt>
                <c:pt idx="184">
                  <c:v>0.23433801420765976</c:v>
                </c:pt>
                <c:pt idx="185">
                  <c:v>0.2333241116861422</c:v>
                </c:pt>
                <c:pt idx="186">
                  <c:v>0.23232002641591665</c:v>
                </c:pt>
                <c:pt idx="187">
                  <c:v>0.23132561132178867</c:v>
                </c:pt>
                <c:pt idx="188">
                  <c:v>0.23034072230294927</c:v>
                </c:pt>
                <c:pt idx="189">
                  <c:v>0.22936521815739469</c:v>
                </c:pt>
                <c:pt idx="190">
                  <c:v>0.22839896050865482</c:v>
                </c:pt>
                <c:pt idx="191">
                  <c:v>0.22744181373474742</c:v>
                </c:pt>
                <c:pt idx="192">
                  <c:v>0.22649364489927987</c:v>
                </c:pt>
                <c:pt idx="193">
                  <c:v>0.22555432368462267</c:v>
                </c:pt>
                <c:pt idx="194">
                  <c:v>0.22462372232708169</c:v>
                </c:pt>
                <c:pt idx="195">
                  <c:v>0.22370171555399959</c:v>
                </c:pt>
                <c:pt idx="196">
                  <c:v>0.22278818052271926</c:v>
                </c:pt>
                <c:pt idx="197">
                  <c:v>0.2218829967613461</c:v>
                </c:pt>
                <c:pt idx="198">
                  <c:v>0.22098604611124537</c:v>
                </c:pt>
                <c:pt idx="199">
                  <c:v>0.22009721267121668</c:v>
                </c:pt>
                <c:pt idx="200">
                  <c:v>0.21921638274328883</c:v>
                </c:pt>
                <c:pt idx="201">
                  <c:v>0.21834344478007842</c:v>
                </c:pt>
                <c:pt idx="202">
                  <c:v>0.21747828933366181</c:v>
                </c:pt>
                <c:pt idx="203">
                  <c:v>0.21662080900590813</c:v>
                </c:pt>
                <c:pt idx="204">
                  <c:v>0.21577089840022473</c:v>
                </c:pt>
                <c:pt idx="205">
                  <c:v>0.21492845407466932</c:v>
                </c:pt>
                <c:pt idx="206">
                  <c:v>0.21409337449638211</c:v>
                </c:pt>
                <c:pt idx="207">
                  <c:v>0.21326555999729627</c:v>
                </c:pt>
                <c:pt idx="208">
                  <c:v>0.21244491273108271</c:v>
                </c:pt>
                <c:pt idx="209">
                  <c:v>0.21163133663129183</c:v>
                </c:pt>
                <c:pt idx="210">
                  <c:v>0.21082473737065027</c:v>
                </c:pt>
                <c:pt idx="211">
                  <c:v>0.21002502232147863</c:v>
                </c:pt>
                <c:pt idx="212">
                  <c:v>0.20923210051719121</c:v>
                </c:pt>
                <c:pt idx="213">
                  <c:v>0.2084458826148457</c:v>
                </c:pt>
                <c:pt idx="214">
                  <c:v>0.20766628085870767</c:v>
                </c:pt>
                <c:pt idx="215">
                  <c:v>0.20689320904479871</c:v>
                </c:pt>
                <c:pt idx="216">
                  <c:v>0.20612658248639706</c:v>
                </c:pt>
                <c:pt idx="217">
                  <c:v>0.20536631798046034</c:v>
                </c:pt>
                <c:pt idx="218">
                  <c:v>0.20461233377494256</c:v>
                </c:pt>
                <c:pt idx="219">
                  <c:v>0.20386454953697697</c:v>
                </c:pt>
                <c:pt idx="220">
                  <c:v>0.20312288632189751</c:v>
                </c:pt>
                <c:pt idx="221">
                  <c:v>0.20238726654307471</c:v>
                </c:pt>
                <c:pt idx="222">
                  <c:v>0.20165761394253906</c:v>
                </c:pt>
                <c:pt idx="223">
                  <c:v>0.20093385356236948</c:v>
                </c:pt>
                <c:pt idx="224">
                  <c:v>0.20021591171682218</c:v>
                </c:pt>
                <c:pt idx="225">
                  <c:v>0.19950371596517935</c:v>
                </c:pt>
                <c:pt idx="226">
                  <c:v>0.1987971950852937</c:v>
                </c:pt>
                <c:pt idx="227">
                  <c:v>0.19809627904781066</c:v>
                </c:pt>
                <c:pt idx="228">
                  <c:v>0.19740089899104532</c:v>
                </c:pt>
                <c:pt idx="229">
                  <c:v>0.19671098719649677</c:v>
                </c:pt>
                <c:pt idx="230">
                  <c:v>0.19602647706497983</c:v>
                </c:pt>
                <c:pt idx="231">
                  <c:v>0.19534730309335657</c:v>
                </c:pt>
                <c:pt idx="232">
                  <c:v>0.19467340085184937</c:v>
                </c:pt>
                <c:pt idx="233">
                  <c:v>0.19400470696191954</c:v>
                </c:pt>
                <c:pt idx="234">
                  <c:v>0.19334115907469418</c:v>
                </c:pt>
                <c:pt idx="235">
                  <c:v>0.19268269584992528</c:v>
                </c:pt>
                <c:pt idx="236">
                  <c:v>0.19202925693546724</c:v>
                </c:pt>
                <c:pt idx="237">
                  <c:v>0.19138078294725569</c:v>
                </c:pt>
                <c:pt idx="238">
                  <c:v>0.19073721544977509</c:v>
                </c:pt>
                <c:pt idx="239">
                  <c:v>0.19009849693700057</c:v>
                </c:pt>
                <c:pt idx="240">
                  <c:v>0.18946457081379975</c:v>
                </c:pt>
                <c:pt idx="241">
                  <c:v>0.18883538137778358</c:v>
                </c:pt>
                <c:pt idx="242">
                  <c:v>0.18821087380159152</c:v>
                </c:pt>
                <c:pt idx="243">
                  <c:v>0.18759099411559929</c:v>
                </c:pt>
                <c:pt idx="244">
                  <c:v>0.18697568919103949</c:v>
                </c:pt>
                <c:pt idx="245">
                  <c:v>0.18636490672351991</c:v>
                </c:pt>
                <c:pt idx="246">
                  <c:v>0.1857585952169323</c:v>
                </c:pt>
                <c:pt idx="247">
                  <c:v>0.1851567039677379</c:v>
                </c:pt>
                <c:pt idx="248">
                  <c:v>0.1845591830496216</c:v>
                </c:pt>
                <c:pt idx="249">
                  <c:v>0.183965983298503</c:v>
                </c:pt>
                <c:pt idx="250">
                  <c:v>0.18337705629789586</c:v>
                </c:pt>
                <c:pt idx="251">
                  <c:v>0.18279235436460542</c:v>
                </c:pt>
                <c:pt idx="252">
                  <c:v>0.18221183053475579</c:v>
                </c:pt>
                <c:pt idx="253">
                  <c:v>0.18163543855013708</c:v>
                </c:pt>
                <c:pt idx="254">
                  <c:v>0.18106313284486475</c:v>
                </c:pt>
                <c:pt idx="255">
                  <c:v>0.18049486853234245</c:v>
                </c:pt>
                <c:pt idx="256">
                  <c:v>0.17993060139252065</c:v>
                </c:pt>
                <c:pt idx="257">
                  <c:v>0.17937028785944231</c:v>
                </c:pt>
                <c:pt idx="258">
                  <c:v>0.17881388500906925</c:v>
                </c:pt>
                <c:pt idx="259">
                  <c:v>0.17826135054738038</c:v>
                </c:pt>
                <c:pt idx="260">
                  <c:v>0.17771264279873711</c:v>
                </c:pt>
                <c:pt idx="261">
                  <c:v>0.17716772069450568</c:v>
                </c:pt>
                <c:pt idx="262">
                  <c:v>0.17662654376193232</c:v>
                </c:pt>
                <c:pt idx="263">
                  <c:v>0.17608907211326388</c:v>
                </c:pt>
                <c:pt idx="264">
                  <c:v>0.17555526643510741</c:v>
                </c:pt>
                <c:pt idx="265">
                  <c:v>0.17502508797802244</c:v>
                </c:pt>
                <c:pt idx="266">
                  <c:v>0.17449849854634106</c:v>
                </c:pt>
                <c:pt idx="267">
                  <c:v>0.17397546048820803</c:v>
                </c:pt>
                <c:pt idx="268">
                  <c:v>0.17345593668583789</c:v>
                </c:pt>
                <c:pt idx="269">
                  <c:v>0.17293989054598111</c:v>
                </c:pt>
                <c:pt idx="270">
                  <c:v>0.17242728599059545</c:v>
                </c:pt>
                <c:pt idx="271">
                  <c:v>0.17191808744771786</c:v>
                </c:pt>
                <c:pt idx="272">
                  <c:v>0.17141225984252928</c:v>
                </c:pt>
                <c:pt idx="273">
                  <c:v>0.1709097685886114</c:v>
                </c:pt>
                <c:pt idx="274">
                  <c:v>0.17041057957938688</c:v>
                </c:pt>
                <c:pt idx="275">
                  <c:v>0.16991465917974158</c:v>
                </c:pt>
                <c:pt idx="276">
                  <c:v>0.16942197421782157</c:v>
                </c:pt>
                <c:pt idx="277">
                  <c:v>0.16893249197700291</c:v>
                </c:pt>
                <c:pt idx="278">
                  <c:v>0.16844618018802893</c:v>
                </c:pt>
                <c:pt idx="279">
                  <c:v>0.16796300702131017</c:v>
                </c:pt>
                <c:pt idx="280">
                  <c:v>0.16748294107938544</c:v>
                </c:pt>
                <c:pt idx="281">
                  <c:v>0.16700595138953678</c:v>
                </c:pt>
                <c:pt idx="282">
                  <c:v>0.16653200739655774</c:v>
                </c:pt>
                <c:pt idx="283">
                  <c:v>0.16606107895566916</c:v>
                </c:pt>
                <c:pt idx="284">
                  <c:v>0.16559313632558004</c:v>
                </c:pt>
                <c:pt idx="285">
                  <c:v>0.16512815016168944</c:v>
                </c:pt>
                <c:pt idx="286">
                  <c:v>0.16466609150942652</c:v>
                </c:pt>
                <c:pt idx="287">
                  <c:v>0.16420693179772516</c:v>
                </c:pt>
                <c:pt idx="288">
                  <c:v>0.16375064283262974</c:v>
                </c:pt>
                <c:pt idx="289">
                  <c:v>0.16329719679102972</c:v>
                </c:pt>
                <c:pt idx="290">
                  <c:v>0.16284656621451954</c:v>
                </c:pt>
                <c:pt idx="291">
                  <c:v>0.16239872400338021</c:v>
                </c:pt>
                <c:pt idx="292">
                  <c:v>0.16195364341068197</c:v>
                </c:pt>
                <c:pt idx="293">
                  <c:v>0.16151129803650194</c:v>
                </c:pt>
                <c:pt idx="294">
                  <c:v>0.16107166182225729</c:v>
                </c:pt>
                <c:pt idx="295">
                  <c:v>0.16063470904514932</c:v>
                </c:pt>
                <c:pt idx="296">
                  <c:v>0.16020041431271606</c:v>
                </c:pt>
                <c:pt idx="297">
                  <c:v>0.15976875255749234</c:v>
                </c:pt>
                <c:pt idx="298">
                  <c:v>0.15933969903177259</c:v>
                </c:pt>
                <c:pt idx="299">
                  <c:v>0.15891322930247609</c:v>
                </c:pt>
                <c:pt idx="300">
                  <c:v>0.15848931924611132</c:v>
                </c:pt>
                <c:pt idx="301">
                  <c:v>0.15806794504383742</c:v>
                </c:pt>
                <c:pt idx="302">
                  <c:v>0.15764908317662019</c:v>
                </c:pt>
                <c:pt idx="303">
                  <c:v>0.15723271042048118</c:v>
                </c:pt>
                <c:pt idx="304">
                  <c:v>0.15681880384183772</c:v>
                </c:pt>
                <c:pt idx="305">
                  <c:v>0.15640734079293084</c:v>
                </c:pt>
                <c:pt idx="306">
                  <c:v>0.15599829890734029</c:v>
                </c:pt>
                <c:pt idx="307">
                  <c:v>0.15559165609558462</c:v>
                </c:pt>
                <c:pt idx="308">
                  <c:v>0.15518739054080377</c:v>
                </c:pt>
                <c:pt idx="309">
                  <c:v>0.15478548069452255</c:v>
                </c:pt>
                <c:pt idx="310">
                  <c:v>0.15438590527249377</c:v>
                </c:pt>
                <c:pt idx="311">
                  <c:v>0.15398864325061912</c:v>
                </c:pt>
                <c:pt idx="312">
                  <c:v>0.15359367386094519</c:v>
                </c:pt>
                <c:pt idx="313">
                  <c:v>0.15320097658773424</c:v>
                </c:pt>
                <c:pt idx="314">
                  <c:v>0.1528105311636074</c:v>
                </c:pt>
                <c:pt idx="315">
                  <c:v>0.15242231756575919</c:v>
                </c:pt>
                <c:pt idx="316">
                  <c:v>0.15203631601224088</c:v>
                </c:pt>
                <c:pt idx="317">
                  <c:v>0.15165250695831278</c:v>
                </c:pt>
                <c:pt idx="318">
                  <c:v>0.15127087109286219</c:v>
                </c:pt>
                <c:pt idx="319">
                  <c:v>0.15089138933488702</c:v>
                </c:pt>
                <c:pt idx="320">
                  <c:v>0.15051404283004322</c:v>
                </c:pt>
                <c:pt idx="321">
                  <c:v>0.15013881294725431</c:v>
                </c:pt>
                <c:pt idx="322">
                  <c:v>0.14976568127538192</c:v>
                </c:pt>
                <c:pt idx="323">
                  <c:v>0.14939462961995689</c:v>
                </c:pt>
                <c:pt idx="324">
                  <c:v>0.14902563999996768</c:v>
                </c:pt>
                <c:pt idx="325">
                  <c:v>0.14865869464470738</c:v>
                </c:pt>
                <c:pt idx="326">
                  <c:v>0.14829377599067597</c:v>
                </c:pt>
                <c:pt idx="327">
                  <c:v>0.14793086667853778</c:v>
                </c:pt>
                <c:pt idx="328">
                  <c:v>0.14756994955013295</c:v>
                </c:pt>
                <c:pt idx="329">
                  <c:v>0.14721100764554126</c:v>
                </c:pt>
                <c:pt idx="330">
                  <c:v>0.14685402420019797</c:v>
                </c:pt>
                <c:pt idx="331">
                  <c:v>0.14649898264206004</c:v>
                </c:pt>
                <c:pt idx="332">
                  <c:v>0.14614586658882148</c:v>
                </c:pt>
                <c:pt idx="333">
                  <c:v>0.14579465984517806</c:v>
                </c:pt>
                <c:pt idx="334">
                  <c:v>0.14544534640013868</c:v>
                </c:pt>
                <c:pt idx="335">
                  <c:v>0.14509791042438377</c:v>
                </c:pt>
                <c:pt idx="336">
                  <c:v>0.14475233626766951</c:v>
                </c:pt>
                <c:pt idx="337">
                  <c:v>0.14440860845627576</c:v>
                </c:pt>
                <c:pt idx="338">
                  <c:v>0.14406671169049937</c:v>
                </c:pt>
                <c:pt idx="339">
                  <c:v>0.14372663084218859</c:v>
                </c:pt>
                <c:pt idx="340">
                  <c:v>0.14338835095232114</c:v>
                </c:pt>
                <c:pt idx="341">
                  <c:v>0.14305185722862238</c:v>
                </c:pt>
                <c:pt idx="342">
                  <c:v>0.14271713504322461</c:v>
                </c:pt>
                <c:pt idx="343">
                  <c:v>0.14238416993036543</c:v>
                </c:pt>
                <c:pt idx="344">
                  <c:v>0.14205294758412515</c:v>
                </c:pt>
                <c:pt idx="345">
                  <c:v>0.1417234538562025</c:v>
                </c:pt>
                <c:pt idx="346">
                  <c:v>0.14139567475372708</c:v>
                </c:pt>
                <c:pt idx="347">
                  <c:v>0.14106959643710876</c:v>
                </c:pt>
                <c:pt idx="348">
                  <c:v>0.14074520521792311</c:v>
                </c:pt>
                <c:pt idx="349">
                  <c:v>0.14042248755683129</c:v>
                </c:pt>
                <c:pt idx="350">
                  <c:v>0.14010143006153533</c:v>
                </c:pt>
                <c:pt idx="351">
                  <c:v>0.13978201948476637</c:v>
                </c:pt>
                <c:pt idx="352">
                  <c:v>0.13946424272230656</c:v>
                </c:pt>
                <c:pt idx="353">
                  <c:v>0.13914808681104349</c:v>
                </c:pt>
                <c:pt idx="354">
                  <c:v>0.13883353892705605</c:v>
                </c:pt>
                <c:pt idx="355">
                  <c:v>0.13852058638373213</c:v>
                </c:pt>
                <c:pt idx="356">
                  <c:v>0.13820921662991673</c:v>
                </c:pt>
                <c:pt idx="357">
                  <c:v>0.13789941724808977</c:v>
                </c:pt>
                <c:pt idx="358">
                  <c:v>0.13759117595257461</c:v>
                </c:pt>
                <c:pt idx="359">
                  <c:v>0.13728448058777395</c:v>
                </c:pt>
                <c:pt idx="360">
                  <c:v>0.13697931912643546</c:v>
                </c:pt>
                <c:pt idx="361">
                  <c:v>0.13667567966794461</c:v>
                </c:pt>
                <c:pt idx="362">
                  <c:v>0.13637355043664501</c:v>
                </c:pt>
                <c:pt idx="363">
                  <c:v>0.1360729197801856</c:v>
                </c:pt>
                <c:pt idx="364">
                  <c:v>0.13577377616789443</c:v>
                </c:pt>
                <c:pt idx="365">
                  <c:v>0.13547610818917766</c:v>
                </c:pt>
                <c:pt idx="366">
                  <c:v>0.13517990455194467</c:v>
                </c:pt>
                <c:pt idx="367">
                  <c:v>0.13488515408105758</c:v>
                </c:pt>
                <c:pt idx="368">
                  <c:v>0.1345918457168053</c:v>
                </c:pt>
                <c:pt idx="369">
                  <c:v>0.13429996851340195</c:v>
                </c:pt>
                <c:pt idx="370">
                  <c:v>0.13400951163750804</c:v>
                </c:pt>
                <c:pt idx="371">
                  <c:v>0.13372046436677557</c:v>
                </c:pt>
                <c:pt idx="372">
                  <c:v>0.13343281608841559</c:v>
                </c:pt>
                <c:pt idx="373">
                  <c:v>0.13314655629778752</c:v>
                </c:pt>
                <c:pt idx="374">
                  <c:v>0.13286167459701106</c:v>
                </c:pt>
                <c:pt idx="375">
                  <c:v>0.13257816069359946</c:v>
                </c:pt>
                <c:pt idx="376">
                  <c:v>0.13229600439911335</c:v>
                </c:pt>
                <c:pt idx="377">
                  <c:v>0.13201519562783581</c:v>
                </c:pt>
                <c:pt idx="378">
                  <c:v>0.13173572439546763</c:v>
                </c:pt>
                <c:pt idx="379">
                  <c:v>0.13145758081784265</c:v>
                </c:pt>
                <c:pt idx="380">
                  <c:v>0.13118075510966232</c:v>
                </c:pt>
                <c:pt idx="381">
                  <c:v>0.13090523758324976</c:v>
                </c:pt>
                <c:pt idx="382">
                  <c:v>0.13063101864732318</c:v>
                </c:pt>
                <c:pt idx="383">
                  <c:v>0.1303580888057872</c:v>
                </c:pt>
                <c:pt idx="384">
                  <c:v>0.13008643865654265</c:v>
                </c:pt>
                <c:pt idx="385">
                  <c:v>0.12981605889031458</c:v>
                </c:pt>
                <c:pt idx="386">
                  <c:v>0.12954694028949743</c:v>
                </c:pt>
                <c:pt idx="387">
                  <c:v>0.12927907372701794</c:v>
                </c:pt>
                <c:pt idx="388">
                  <c:v>0.12901245016521476</c:v>
                </c:pt>
                <c:pt idx="389">
                  <c:v>0.12874706065473501</c:v>
                </c:pt>
                <c:pt idx="390">
                  <c:v>0.12848289633344698</c:v>
                </c:pt>
                <c:pt idx="391">
                  <c:v>0.12821994842536907</c:v>
                </c:pt>
                <c:pt idx="392">
                  <c:v>0.12795820823961504</c:v>
                </c:pt>
                <c:pt idx="393">
                  <c:v>0.12769766716935368</c:v>
                </c:pt>
                <c:pt idx="394">
                  <c:v>0.12743831669078537</c:v>
                </c:pt>
                <c:pt idx="395">
                  <c:v>0.12718014836213198</c:v>
                </c:pt>
                <c:pt idx="396">
                  <c:v>0.12692315382264324</c:v>
                </c:pt>
                <c:pt idx="397">
                  <c:v>0.12666732479161605</c:v>
                </c:pt>
                <c:pt idx="398">
                  <c:v>0.12641265306742963</c:v>
                </c:pt>
                <c:pt idx="399">
                  <c:v>0.126159130526593</c:v>
                </c:pt>
                <c:pt idx="400">
                  <c:v>0.12590674912280808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6F-4C0F-93CA-C23CE1911CD9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6F-4C0F-93CA-C23CE1911CD9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D6F-4C0F-93CA-C23CE1911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D6F-4C0F-93CA-C23CE1911CD9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D6F-4C0F-93CA-C23CE1911CD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D6F-4C0F-93CA-C23CE1911CD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D6F-4C0F-93CA-C23CE1911CD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D6F-4C0F-93CA-C23CE1911CD9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D6F-4C0F-93CA-C23CE1911CD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D6F-4C0F-93CA-C23CE1911CD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D6F-4C0F-93CA-C23CE1911CD9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96366269263364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F-483E-BED7-DA2731938C45}"/>
            </c:ext>
          </c:extLst>
        </c:ser>
        <c:ser>
          <c:idx val="2"/>
          <c:order val="2"/>
          <c:tx>
            <c:strRef>
              <c:f>'Demand-DesignCapacity (X)'!$M$11:$N$11</c:f>
              <c:strCache>
                <c:ptCount val="1"/>
                <c:pt idx="0">
                  <c:v>TEC 2007 (Z1)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'Demand-DesignCapacity (X)'!$M$13:$M$413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(X)'!$N$13:$N$413</c:f>
              <c:numCache>
                <c:formatCode>General</c:formatCode>
                <c:ptCount val="401"/>
                <c:pt idx="0">
                  <c:v>0.4</c:v>
                </c:pt>
                <c:pt idx="1">
                  <c:v>0.45999999999999996</c:v>
                </c:pt>
                <c:pt idx="2">
                  <c:v>0.52</c:v>
                </c:pt>
                <c:pt idx="3">
                  <c:v>0.57999999999999996</c:v>
                </c:pt>
                <c:pt idx="4">
                  <c:v>0.64000000000000012</c:v>
                </c:pt>
                <c:pt idx="5">
                  <c:v>0.70000000000000007</c:v>
                </c:pt>
                <c:pt idx="6">
                  <c:v>0.76</c:v>
                </c:pt>
                <c:pt idx="7">
                  <c:v>0.82</c:v>
                </c:pt>
                <c:pt idx="8">
                  <c:v>0.88000000000000012</c:v>
                </c:pt>
                <c:pt idx="9">
                  <c:v>0.94000000000000006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0.97410920815903335</c:v>
                </c:pt>
                <c:pt idx="32">
                  <c:v>0.94967940771022163</c:v>
                </c:pt>
                <c:pt idx="33">
                  <c:v>0.92658625135586969</c:v>
                </c:pt>
                <c:pt idx="34">
                  <c:v>0.90471933146270522</c:v>
                </c:pt>
                <c:pt idx="35">
                  <c:v>0.88398026269503882</c:v>
                </c:pt>
                <c:pt idx="36">
                  <c:v>0.86428107444720692</c:v>
                </c:pt>
                <c:pt idx="37">
                  <c:v>0.84554285597889633</c:v>
                </c:pt>
                <c:pt idx="38">
                  <c:v>0.8276946089089906</c:v>
                </c:pt>
                <c:pt idx="39">
                  <c:v>0.81067227081675641</c:v>
                </c:pt>
                <c:pt idx="40">
                  <c:v>0.79441788078660913</c:v>
                </c:pt>
                <c:pt idx="41">
                  <c:v>0.7788788632950292</c:v>
                </c:pt>
                <c:pt idx="42">
                  <c:v>0.76400741123219218</c:v>
                </c:pt>
                <c:pt idx="43">
                  <c:v>0.74975995234344195</c:v>
                </c:pt>
                <c:pt idx="44">
                  <c:v>0.73609668616813828</c:v>
                </c:pt>
                <c:pt idx="45">
                  <c:v>0.72298118079846574</c:v>
                </c:pt>
                <c:pt idx="46">
                  <c:v>0.71038002059539807</c:v>
                </c:pt>
                <c:pt idx="47">
                  <c:v>0.69826249747310287</c:v>
                </c:pt>
                <c:pt idx="48">
                  <c:v>0.68660033956632371</c:v>
                </c:pt>
                <c:pt idx="49">
                  <c:v>0.67536747208198955</c:v>
                </c:pt>
                <c:pt idx="50">
                  <c:v>0.66453980594897388</c:v>
                </c:pt>
                <c:pt idx="51">
                  <c:v>0.65409505055210515</c:v>
                </c:pt>
                <c:pt idx="52">
                  <c:v>0.64401254739471581</c:v>
                </c:pt>
                <c:pt idx="53">
                  <c:v>0.63427312199935104</c:v>
                </c:pt>
                <c:pt idx="54">
                  <c:v>0.62485895174560824</c:v>
                </c:pt>
                <c:pt idx="55">
                  <c:v>0.61575344767101692</c:v>
                </c:pt>
                <c:pt idx="56">
                  <c:v>0.6069411485363414</c:v>
                </c:pt>
                <c:pt idx="57">
                  <c:v>0.59840762568954631</c:v>
                </c:pt>
                <c:pt idx="58">
                  <c:v>0.59013939746013511</c:v>
                </c:pt>
                <c:pt idx="59">
                  <c:v>0.58212385198353889</c:v>
                </c:pt>
                <c:pt idx="60">
                  <c:v>0.57434917749851755</c:v>
                </c:pt>
                <c:pt idx="61">
                  <c:v>0.56680429928311549</c:v>
                </c:pt>
                <c:pt idx="62">
                  <c:v>0.55947882249987291</c:v>
                </c:pt>
                <c:pt idx="63">
                  <c:v>0.55236298031142916</c:v>
                </c:pt>
                <c:pt idx="64">
                  <c:v>0.54544758670564508</c:v>
                </c:pt>
                <c:pt idx="65">
                  <c:v>0.53872399353678135</c:v>
                </c:pt>
                <c:pt idx="66">
                  <c:v>0.53218405134767832</c:v>
                </c:pt>
                <c:pt idx="67">
                  <c:v>0.52582007358860638</c:v>
                </c:pt>
                <c:pt idx="68">
                  <c:v>0.51962480389261334</c:v>
                </c:pt>
                <c:pt idx="69">
                  <c:v>0.51359138610569932</c:v>
                </c:pt>
                <c:pt idx="70">
                  <c:v>0.50771333680381892</c:v>
                </c:pt>
                <c:pt idx="71">
                  <c:v>0.50198452005819283</c:v>
                </c:pt>
                <c:pt idx="72">
                  <c:v>0.49639912423628818</c:v>
                </c:pt>
                <c:pt idx="73">
                  <c:v>0.49095164064857644</c:v>
                </c:pt>
                <c:pt idx="74">
                  <c:v>0.48563684387122646</c:v>
                </c:pt>
                <c:pt idx="75">
                  <c:v>0.48044977359257246</c:v>
                </c:pt>
                <c:pt idx="76">
                  <c:v>0.47538571784683586</c:v>
                </c:pt>
                <c:pt idx="77">
                  <c:v>0.4704401975124306</c:v>
                </c:pt>
                <c:pt idx="78">
                  <c:v>0.46560895196445951</c:v>
                </c:pt>
                <c:pt idx="79">
                  <c:v>0.46088792578192728</c:v>
                </c:pt>
                <c:pt idx="80">
                  <c:v>0.45627325641990429</c:v>
                </c:pt>
                <c:pt idx="81">
                  <c:v>0.45176126276553136</c:v>
                </c:pt>
                <c:pt idx="82">
                  <c:v>0.44734843450448036</c:v>
                </c:pt>
                <c:pt idx="83">
                  <c:v>0.44303142223139053</c:v>
                </c:pt>
                <c:pt idx="84">
                  <c:v>0.43880702824398121</c:v>
                </c:pt>
                <c:pt idx="85">
                  <c:v>0.43467219796608036</c:v>
                </c:pt>
                <c:pt idx="86">
                  <c:v>0.43062401194978356</c:v>
                </c:pt>
                <c:pt idx="87">
                  <c:v>0.42665967841142349</c:v>
                </c:pt>
                <c:pt idx="88">
                  <c:v>0.42277652626005469</c:v>
                </c:pt>
                <c:pt idx="89">
                  <c:v>0.41897199858077833</c:v>
                </c:pt>
                <c:pt idx="90">
                  <c:v>0.41524364653850576</c:v>
                </c:pt>
                <c:pt idx="91">
                  <c:v>0.41158912367070449</c:v>
                </c:pt>
                <c:pt idx="92">
                  <c:v>0.40800618054034676</c:v>
                </c:pt>
                <c:pt idx="93">
                  <c:v>0.40449265972269344</c:v>
                </c:pt>
                <c:pt idx="94">
                  <c:v>0.40104649110173729</c:v>
                </c:pt>
                <c:pt idx="95">
                  <c:v>0.39766568745411734</c:v>
                </c:pt>
                <c:pt idx="96">
                  <c:v>0.39434834030012084</c:v>
                </c:pt>
                <c:pt idx="97">
                  <c:v>0.39109261600302636</c:v>
                </c:pt>
                <c:pt idx="98">
                  <c:v>0.38789675209954361</c:v>
                </c:pt>
                <c:pt idx="99">
                  <c:v>0.38475905384545578</c:v>
                </c:pt>
                <c:pt idx="100">
                  <c:v>0.38167789096181753</c:v>
                </c:pt>
                <c:pt idx="101">
                  <c:v>0.37865169456819348</c:v>
                </c:pt>
                <c:pt idx="102">
                  <c:v>0.37567895429045284</c:v>
                </c:pt>
                <c:pt idx="103">
                  <c:v>0.37275821553158706</c:v>
                </c:pt>
                <c:pt idx="104">
                  <c:v>0.36988807689488001</c:v>
                </c:pt>
                <c:pt idx="105">
                  <c:v>0.3670671877495541</c:v>
                </c:pt>
                <c:pt idx="106">
                  <c:v>0.36429424592974419</c:v>
                </c:pt>
                <c:pt idx="107">
                  <c:v>0.36156799555831809</c:v>
                </c:pt>
                <c:pt idx="108">
                  <c:v>0.35888722498767589</c:v>
                </c:pt>
                <c:pt idx="109">
                  <c:v>0.35625076485022167</c:v>
                </c:pt>
                <c:pt idx="110">
                  <c:v>0.35365748621172499</c:v>
                </c:pt>
                <c:pt idx="111">
                  <c:v>0.35110629882125949</c:v>
                </c:pt>
                <c:pt idx="112">
                  <c:v>0.3485961494518533</c:v>
                </c:pt>
                <c:pt idx="113">
                  <c:v>0.34612602032638384</c:v>
                </c:pt>
                <c:pt idx="114">
                  <c:v>0.34369492762363163</c:v>
                </c:pt>
                <c:pt idx="115">
                  <c:v>0.34130192005974602</c:v>
                </c:pt>
                <c:pt idx="116">
                  <c:v>0.33894607754069939</c:v>
                </c:pt>
                <c:pt idx="117">
                  <c:v>0.33662650988160103</c:v>
                </c:pt>
                <c:pt idx="118">
                  <c:v>0.33434235558901426</c:v>
                </c:pt>
                <c:pt idx="119">
                  <c:v>0.3320927807026719</c:v>
                </c:pt>
                <c:pt idx="120">
                  <c:v>0.32987697769322361</c:v>
                </c:pt>
                <c:pt idx="121">
                  <c:v>0.32769416441286237</c:v>
                </c:pt>
                <c:pt idx="122">
                  <c:v>0.325543583095881</c:v>
                </c:pt>
                <c:pt idx="123">
                  <c:v>0.32342449940639428</c:v>
                </c:pt>
                <c:pt idx="124">
                  <c:v>0.32133620153064113</c:v>
                </c:pt>
                <c:pt idx="125">
                  <c:v>0.31927799931143658</c:v>
                </c:pt>
                <c:pt idx="126">
                  <c:v>0.31724922342249917</c:v>
                </c:pt>
                <c:pt idx="127">
                  <c:v>0.31524922458051585</c:v>
                </c:pt>
                <c:pt idx="128">
                  <c:v>0.31327737279293855</c:v>
                </c:pt>
                <c:pt idx="129">
                  <c:v>0.31133305663962713</c:v>
                </c:pt>
                <c:pt idx="130">
                  <c:v>0.30941568258656704</c:v>
                </c:pt>
                <c:pt idx="131">
                  <c:v>0.30752467432999542</c:v>
                </c:pt>
                <c:pt idx="132">
                  <c:v>0.30565947216936779</c:v>
                </c:pt>
                <c:pt idx="133">
                  <c:v>0.30381953240769022</c:v>
                </c:pt>
                <c:pt idx="134">
                  <c:v>0.30200432677782607</c:v>
                </c:pt>
                <c:pt idx="135">
                  <c:v>0.3002133418934696</c:v>
                </c:pt>
                <c:pt idx="136">
                  <c:v>0.29844607872355094</c:v>
                </c:pt>
                <c:pt idx="137">
                  <c:v>0.29670205208890849</c:v>
                </c:pt>
                <c:pt idx="138">
                  <c:v>0.29498079018013196</c:v>
                </c:pt>
                <c:pt idx="139">
                  <c:v>0.29328183409553793</c:v>
                </c:pt>
                <c:pt idx="140">
                  <c:v>0.29160473739830112</c:v>
                </c:pt>
                <c:pt idx="141">
                  <c:v>0.28994906569181533</c:v>
                </c:pt>
                <c:pt idx="142">
                  <c:v>0.28831439621241112</c:v>
                </c:pt>
                <c:pt idx="143">
                  <c:v>0.28670031743860486</c:v>
                </c:pt>
                <c:pt idx="144">
                  <c:v>0.28510642871609648</c:v>
                </c:pt>
                <c:pt idx="145">
                  <c:v>0.28353233989777904</c:v>
                </c:pt>
                <c:pt idx="146">
                  <c:v>0.28197767099805759</c:v>
                </c:pt>
                <c:pt idx="147">
                  <c:v>0.28044205186081778</c:v>
                </c:pt>
                <c:pt idx="148">
                  <c:v>0.2789251218404149</c:v>
                </c:pt>
                <c:pt idx="149">
                  <c:v>0.277426529495089</c:v>
                </c:pt>
                <c:pt idx="150">
                  <c:v>0.2759459322922429</c:v>
                </c:pt>
                <c:pt idx="151">
                  <c:v>0.27448299632504836</c:v>
                </c:pt>
                <c:pt idx="152">
                  <c:v>0.27303739603987248</c:v>
                </c:pt>
                <c:pt idx="153">
                  <c:v>0.27160881397404446</c:v>
                </c:pt>
                <c:pt idx="154">
                  <c:v>0.27019694050350468</c:v>
                </c:pt>
                <c:pt idx="155">
                  <c:v>0.26880147359990308</c:v>
                </c:pt>
                <c:pt idx="156">
                  <c:v>0.26742211859673398</c:v>
                </c:pt>
                <c:pt idx="157">
                  <c:v>0.26605858796411669</c:v>
                </c:pt>
                <c:pt idx="158">
                  <c:v>0.26471060109184769</c:v>
                </c:pt>
                <c:pt idx="159">
                  <c:v>0.26337788408037305</c:v>
                </c:pt>
                <c:pt idx="160">
                  <c:v>0.26206016953934219</c:v>
                </c:pt>
                <c:pt idx="161">
                  <c:v>0.26075719639342315</c:v>
                </c:pt>
                <c:pt idx="162">
                  <c:v>0.25946870969507452</c:v>
                </c:pt>
                <c:pt idx="163">
                  <c:v>0.25819446044398447</c:v>
                </c:pt>
                <c:pt idx="164">
                  <c:v>0.25693420541289763</c:v>
                </c:pt>
                <c:pt idx="165">
                  <c:v>0.25568770697957</c:v>
                </c:pt>
                <c:pt idx="166">
                  <c:v>0.25445473296459753</c:v>
                </c:pt>
                <c:pt idx="167">
                  <c:v>0.25323505647488126</c:v>
                </c:pt>
                <c:pt idx="168">
                  <c:v>0.25202845575249927</c:v>
                </c:pt>
                <c:pt idx="169">
                  <c:v>0.250834714028769</c:v>
                </c:pt>
                <c:pt idx="170">
                  <c:v>0.249653619383291</c:v>
                </c:pt>
                <c:pt idx="171">
                  <c:v>0.24848496460777639</c:v>
                </c:pt>
                <c:pt idx="172">
                  <c:v>0.24732854707446991</c:v>
                </c:pt>
                <c:pt idx="173">
                  <c:v>0.24618416860898532</c:v>
                </c:pt>
                <c:pt idx="174">
                  <c:v>0.24505163536738311</c:v>
                </c:pt>
                <c:pt idx="175">
                  <c:v>0.24393075771732425</c:v>
                </c:pt>
                <c:pt idx="176">
                  <c:v>0.24282135012314277</c:v>
                </c:pt>
                <c:pt idx="177">
                  <c:v>0.24172323103468607</c:v>
                </c:pt>
                <c:pt idx="178">
                  <c:v>0.24063622277978008</c:v>
                </c:pt>
                <c:pt idx="179">
                  <c:v>0.23956015146017992</c:v>
                </c:pt>
                <c:pt idx="180">
                  <c:v>0.23849484685087591</c:v>
                </c:pt>
                <c:pt idx="181">
                  <c:v>0.23744014230262739</c:v>
                </c:pt>
                <c:pt idx="182">
                  <c:v>0.23639587464760475</c:v>
                </c:pt>
                <c:pt idx="183">
                  <c:v>0.23536188410802344</c:v>
                </c:pt>
                <c:pt idx="184">
                  <c:v>0.23433801420765976</c:v>
                </c:pt>
                <c:pt idx="185">
                  <c:v>0.2333241116861422</c:v>
                </c:pt>
                <c:pt idx="186">
                  <c:v>0.23232002641591665</c:v>
                </c:pt>
                <c:pt idx="187">
                  <c:v>0.23132561132178867</c:v>
                </c:pt>
                <c:pt idx="188">
                  <c:v>0.23034072230294927</c:v>
                </c:pt>
                <c:pt idx="189">
                  <c:v>0.22936521815739469</c:v>
                </c:pt>
                <c:pt idx="190">
                  <c:v>0.22839896050865482</c:v>
                </c:pt>
                <c:pt idx="191">
                  <c:v>0.22744181373474742</c:v>
                </c:pt>
                <c:pt idx="192">
                  <c:v>0.22649364489927987</c:v>
                </c:pt>
                <c:pt idx="193">
                  <c:v>0.22555432368462267</c:v>
                </c:pt>
                <c:pt idx="194">
                  <c:v>0.22462372232708169</c:v>
                </c:pt>
                <c:pt idx="195">
                  <c:v>0.22370171555399959</c:v>
                </c:pt>
                <c:pt idx="196">
                  <c:v>0.22278818052271926</c:v>
                </c:pt>
                <c:pt idx="197">
                  <c:v>0.2218829967613461</c:v>
                </c:pt>
                <c:pt idx="198">
                  <c:v>0.22098604611124537</c:v>
                </c:pt>
                <c:pt idx="199">
                  <c:v>0.22009721267121668</c:v>
                </c:pt>
                <c:pt idx="200">
                  <c:v>0.21921638274328883</c:v>
                </c:pt>
                <c:pt idx="201">
                  <c:v>0.21834344478007842</c:v>
                </c:pt>
                <c:pt idx="202">
                  <c:v>0.21747828933366181</c:v>
                </c:pt>
                <c:pt idx="203">
                  <c:v>0.21662080900590813</c:v>
                </c:pt>
                <c:pt idx="204">
                  <c:v>0.21577089840022473</c:v>
                </c:pt>
                <c:pt idx="205">
                  <c:v>0.21492845407466932</c:v>
                </c:pt>
                <c:pt idx="206">
                  <c:v>0.21409337449638211</c:v>
                </c:pt>
                <c:pt idx="207">
                  <c:v>0.21326555999729627</c:v>
                </c:pt>
                <c:pt idx="208">
                  <c:v>0.21244491273108271</c:v>
                </c:pt>
                <c:pt idx="209">
                  <c:v>0.21163133663129183</c:v>
                </c:pt>
                <c:pt idx="210">
                  <c:v>0.21082473737065027</c:v>
                </c:pt>
                <c:pt idx="211">
                  <c:v>0.21002502232147863</c:v>
                </c:pt>
                <c:pt idx="212">
                  <c:v>0.20923210051719121</c:v>
                </c:pt>
                <c:pt idx="213">
                  <c:v>0.2084458826148457</c:v>
                </c:pt>
                <c:pt idx="214">
                  <c:v>0.20766628085870767</c:v>
                </c:pt>
                <c:pt idx="215">
                  <c:v>0.20689320904479871</c:v>
                </c:pt>
                <c:pt idx="216">
                  <c:v>0.20612658248639706</c:v>
                </c:pt>
                <c:pt idx="217">
                  <c:v>0.20536631798046034</c:v>
                </c:pt>
                <c:pt idx="218">
                  <c:v>0.20461233377494256</c:v>
                </c:pt>
                <c:pt idx="219">
                  <c:v>0.20386454953697697</c:v>
                </c:pt>
                <c:pt idx="220">
                  <c:v>0.20312288632189751</c:v>
                </c:pt>
                <c:pt idx="221">
                  <c:v>0.20238726654307471</c:v>
                </c:pt>
                <c:pt idx="222">
                  <c:v>0.20165761394253906</c:v>
                </c:pt>
                <c:pt idx="223">
                  <c:v>0.20093385356236948</c:v>
                </c:pt>
                <c:pt idx="224">
                  <c:v>0.20021591171682218</c:v>
                </c:pt>
                <c:pt idx="225">
                  <c:v>0.19950371596517935</c:v>
                </c:pt>
                <c:pt idx="226">
                  <c:v>0.1987971950852937</c:v>
                </c:pt>
                <c:pt idx="227">
                  <c:v>0.19809627904781066</c:v>
                </c:pt>
                <c:pt idx="228">
                  <c:v>0.19740089899104532</c:v>
                </c:pt>
                <c:pt idx="229">
                  <c:v>0.19671098719649677</c:v>
                </c:pt>
                <c:pt idx="230">
                  <c:v>0.19602647706497983</c:v>
                </c:pt>
                <c:pt idx="231">
                  <c:v>0.19534730309335657</c:v>
                </c:pt>
                <c:pt idx="232">
                  <c:v>0.19467340085184937</c:v>
                </c:pt>
                <c:pt idx="233">
                  <c:v>0.19400470696191954</c:v>
                </c:pt>
                <c:pt idx="234">
                  <c:v>0.19334115907469418</c:v>
                </c:pt>
                <c:pt idx="235">
                  <c:v>0.19268269584992528</c:v>
                </c:pt>
                <c:pt idx="236">
                  <c:v>0.19202925693546724</c:v>
                </c:pt>
                <c:pt idx="237">
                  <c:v>0.19138078294725569</c:v>
                </c:pt>
                <c:pt idx="238">
                  <c:v>0.19073721544977509</c:v>
                </c:pt>
                <c:pt idx="239">
                  <c:v>0.19009849693700057</c:v>
                </c:pt>
                <c:pt idx="240">
                  <c:v>0.18946457081379975</c:v>
                </c:pt>
                <c:pt idx="241">
                  <c:v>0.18883538137778358</c:v>
                </c:pt>
                <c:pt idx="242">
                  <c:v>0.18821087380159152</c:v>
                </c:pt>
                <c:pt idx="243">
                  <c:v>0.18759099411559929</c:v>
                </c:pt>
                <c:pt idx="244">
                  <c:v>0.18697568919103949</c:v>
                </c:pt>
                <c:pt idx="245">
                  <c:v>0.18636490672351991</c:v>
                </c:pt>
                <c:pt idx="246">
                  <c:v>0.1857585952169323</c:v>
                </c:pt>
                <c:pt idx="247">
                  <c:v>0.1851567039677379</c:v>
                </c:pt>
                <c:pt idx="248">
                  <c:v>0.1845591830496216</c:v>
                </c:pt>
                <c:pt idx="249">
                  <c:v>0.183965983298503</c:v>
                </c:pt>
                <c:pt idx="250">
                  <c:v>0.18337705629789586</c:v>
                </c:pt>
                <c:pt idx="251">
                  <c:v>0.18279235436460542</c:v>
                </c:pt>
                <c:pt idx="252">
                  <c:v>0.18221183053475579</c:v>
                </c:pt>
                <c:pt idx="253">
                  <c:v>0.18163543855013708</c:v>
                </c:pt>
                <c:pt idx="254">
                  <c:v>0.18106313284486475</c:v>
                </c:pt>
                <c:pt idx="255">
                  <c:v>0.18049486853234245</c:v>
                </c:pt>
                <c:pt idx="256">
                  <c:v>0.17993060139252065</c:v>
                </c:pt>
                <c:pt idx="257">
                  <c:v>0.17937028785944231</c:v>
                </c:pt>
                <c:pt idx="258">
                  <c:v>0.17881388500906925</c:v>
                </c:pt>
                <c:pt idx="259">
                  <c:v>0.17826135054738038</c:v>
                </c:pt>
                <c:pt idx="260">
                  <c:v>0.17771264279873711</c:v>
                </c:pt>
                <c:pt idx="261">
                  <c:v>0.17716772069450568</c:v>
                </c:pt>
                <c:pt idx="262">
                  <c:v>0.17662654376193232</c:v>
                </c:pt>
                <c:pt idx="263">
                  <c:v>0.17608907211326388</c:v>
                </c:pt>
                <c:pt idx="264">
                  <c:v>0.17555526643510741</c:v>
                </c:pt>
                <c:pt idx="265">
                  <c:v>0.17502508797802244</c:v>
                </c:pt>
                <c:pt idx="266">
                  <c:v>0.17449849854634106</c:v>
                </c:pt>
                <c:pt idx="267">
                  <c:v>0.17397546048820803</c:v>
                </c:pt>
                <c:pt idx="268">
                  <c:v>0.17345593668583789</c:v>
                </c:pt>
                <c:pt idx="269">
                  <c:v>0.17293989054598111</c:v>
                </c:pt>
                <c:pt idx="270">
                  <c:v>0.17242728599059545</c:v>
                </c:pt>
                <c:pt idx="271">
                  <c:v>0.17191808744771786</c:v>
                </c:pt>
                <c:pt idx="272">
                  <c:v>0.17141225984252928</c:v>
                </c:pt>
                <c:pt idx="273">
                  <c:v>0.1709097685886114</c:v>
                </c:pt>
                <c:pt idx="274">
                  <c:v>0.17041057957938688</c:v>
                </c:pt>
                <c:pt idx="275">
                  <c:v>0.16991465917974158</c:v>
                </c:pt>
                <c:pt idx="276">
                  <c:v>0.16942197421782157</c:v>
                </c:pt>
                <c:pt idx="277">
                  <c:v>0.16893249197700291</c:v>
                </c:pt>
                <c:pt idx="278">
                  <c:v>0.16844618018802893</c:v>
                </c:pt>
                <c:pt idx="279">
                  <c:v>0.16796300702131017</c:v>
                </c:pt>
                <c:pt idx="280">
                  <c:v>0.16748294107938544</c:v>
                </c:pt>
                <c:pt idx="281">
                  <c:v>0.16700595138953678</c:v>
                </c:pt>
                <c:pt idx="282">
                  <c:v>0.16653200739655774</c:v>
                </c:pt>
                <c:pt idx="283">
                  <c:v>0.16606107895566916</c:v>
                </c:pt>
                <c:pt idx="284">
                  <c:v>0.16559313632558004</c:v>
                </c:pt>
                <c:pt idx="285">
                  <c:v>0.16512815016168944</c:v>
                </c:pt>
                <c:pt idx="286">
                  <c:v>0.16466609150942652</c:v>
                </c:pt>
                <c:pt idx="287">
                  <c:v>0.16420693179772516</c:v>
                </c:pt>
                <c:pt idx="288">
                  <c:v>0.16375064283262974</c:v>
                </c:pt>
                <c:pt idx="289">
                  <c:v>0.16329719679102972</c:v>
                </c:pt>
                <c:pt idx="290">
                  <c:v>0.16284656621451954</c:v>
                </c:pt>
                <c:pt idx="291">
                  <c:v>0.16239872400338021</c:v>
                </c:pt>
                <c:pt idx="292">
                  <c:v>0.16195364341068197</c:v>
                </c:pt>
                <c:pt idx="293">
                  <c:v>0.16151129803650194</c:v>
                </c:pt>
                <c:pt idx="294">
                  <c:v>0.16107166182225729</c:v>
                </c:pt>
                <c:pt idx="295">
                  <c:v>0.16063470904514932</c:v>
                </c:pt>
                <c:pt idx="296">
                  <c:v>0.16020041431271606</c:v>
                </c:pt>
                <c:pt idx="297">
                  <c:v>0.15976875255749234</c:v>
                </c:pt>
                <c:pt idx="298">
                  <c:v>0.15933969903177259</c:v>
                </c:pt>
                <c:pt idx="299">
                  <c:v>0.15891322930247609</c:v>
                </c:pt>
                <c:pt idx="300">
                  <c:v>0.15848931924611132</c:v>
                </c:pt>
                <c:pt idx="301">
                  <c:v>0.15806794504383742</c:v>
                </c:pt>
                <c:pt idx="302">
                  <c:v>0.15764908317662019</c:v>
                </c:pt>
                <c:pt idx="303">
                  <c:v>0.15723271042048118</c:v>
                </c:pt>
                <c:pt idx="304">
                  <c:v>0.15681880384183772</c:v>
                </c:pt>
                <c:pt idx="305">
                  <c:v>0.15640734079293084</c:v>
                </c:pt>
                <c:pt idx="306">
                  <c:v>0.15599829890734029</c:v>
                </c:pt>
                <c:pt idx="307">
                  <c:v>0.15559165609558462</c:v>
                </c:pt>
                <c:pt idx="308">
                  <c:v>0.15518739054080377</c:v>
                </c:pt>
                <c:pt idx="309">
                  <c:v>0.15478548069452255</c:v>
                </c:pt>
                <c:pt idx="310">
                  <c:v>0.15438590527249377</c:v>
                </c:pt>
                <c:pt idx="311">
                  <c:v>0.15398864325061912</c:v>
                </c:pt>
                <c:pt idx="312">
                  <c:v>0.15359367386094519</c:v>
                </c:pt>
                <c:pt idx="313">
                  <c:v>0.15320097658773424</c:v>
                </c:pt>
                <c:pt idx="314">
                  <c:v>0.1528105311636074</c:v>
                </c:pt>
                <c:pt idx="315">
                  <c:v>0.15242231756575919</c:v>
                </c:pt>
                <c:pt idx="316">
                  <c:v>0.15203631601224088</c:v>
                </c:pt>
                <c:pt idx="317">
                  <c:v>0.15165250695831278</c:v>
                </c:pt>
                <c:pt idx="318">
                  <c:v>0.15127087109286219</c:v>
                </c:pt>
                <c:pt idx="319">
                  <c:v>0.15089138933488702</c:v>
                </c:pt>
                <c:pt idx="320">
                  <c:v>0.15051404283004322</c:v>
                </c:pt>
                <c:pt idx="321">
                  <c:v>0.15013881294725431</c:v>
                </c:pt>
                <c:pt idx="322">
                  <c:v>0.14976568127538192</c:v>
                </c:pt>
                <c:pt idx="323">
                  <c:v>0.14939462961995689</c:v>
                </c:pt>
                <c:pt idx="324">
                  <c:v>0.14902563999996768</c:v>
                </c:pt>
                <c:pt idx="325">
                  <c:v>0.14865869464470738</c:v>
                </c:pt>
                <c:pt idx="326">
                  <c:v>0.14829377599067597</c:v>
                </c:pt>
                <c:pt idx="327">
                  <c:v>0.14793086667853778</c:v>
                </c:pt>
                <c:pt idx="328">
                  <c:v>0.14756994955013295</c:v>
                </c:pt>
                <c:pt idx="329">
                  <c:v>0.14721100764554126</c:v>
                </c:pt>
                <c:pt idx="330">
                  <c:v>0.14685402420019797</c:v>
                </c:pt>
                <c:pt idx="331">
                  <c:v>0.14649898264206004</c:v>
                </c:pt>
                <c:pt idx="332">
                  <c:v>0.14614586658882148</c:v>
                </c:pt>
                <c:pt idx="333">
                  <c:v>0.14579465984517806</c:v>
                </c:pt>
                <c:pt idx="334">
                  <c:v>0.14544534640013868</c:v>
                </c:pt>
                <c:pt idx="335">
                  <c:v>0.14509791042438377</c:v>
                </c:pt>
                <c:pt idx="336">
                  <c:v>0.14475233626766951</c:v>
                </c:pt>
                <c:pt idx="337">
                  <c:v>0.14440860845627576</c:v>
                </c:pt>
                <c:pt idx="338">
                  <c:v>0.14406671169049937</c:v>
                </c:pt>
                <c:pt idx="339">
                  <c:v>0.14372663084218859</c:v>
                </c:pt>
                <c:pt idx="340">
                  <c:v>0.14338835095232114</c:v>
                </c:pt>
                <c:pt idx="341">
                  <c:v>0.14305185722862238</c:v>
                </c:pt>
                <c:pt idx="342">
                  <c:v>0.14271713504322461</c:v>
                </c:pt>
                <c:pt idx="343">
                  <c:v>0.14238416993036543</c:v>
                </c:pt>
                <c:pt idx="344">
                  <c:v>0.14205294758412515</c:v>
                </c:pt>
                <c:pt idx="345">
                  <c:v>0.1417234538562025</c:v>
                </c:pt>
                <c:pt idx="346">
                  <c:v>0.14139567475372708</c:v>
                </c:pt>
                <c:pt idx="347">
                  <c:v>0.14106959643710876</c:v>
                </c:pt>
                <c:pt idx="348">
                  <c:v>0.14074520521792311</c:v>
                </c:pt>
                <c:pt idx="349">
                  <c:v>0.14042248755683129</c:v>
                </c:pt>
                <c:pt idx="350">
                  <c:v>0.14010143006153533</c:v>
                </c:pt>
                <c:pt idx="351">
                  <c:v>0.13978201948476637</c:v>
                </c:pt>
                <c:pt idx="352">
                  <c:v>0.13946424272230656</c:v>
                </c:pt>
                <c:pt idx="353">
                  <c:v>0.13914808681104349</c:v>
                </c:pt>
                <c:pt idx="354">
                  <c:v>0.13883353892705605</c:v>
                </c:pt>
                <c:pt idx="355">
                  <c:v>0.13852058638373213</c:v>
                </c:pt>
                <c:pt idx="356">
                  <c:v>0.13820921662991673</c:v>
                </c:pt>
                <c:pt idx="357">
                  <c:v>0.13789941724808977</c:v>
                </c:pt>
                <c:pt idx="358">
                  <c:v>0.13759117595257461</c:v>
                </c:pt>
                <c:pt idx="359">
                  <c:v>0.13728448058777395</c:v>
                </c:pt>
                <c:pt idx="360">
                  <c:v>0.13697931912643546</c:v>
                </c:pt>
                <c:pt idx="361">
                  <c:v>0.13667567966794461</c:v>
                </c:pt>
                <c:pt idx="362">
                  <c:v>0.13637355043664501</c:v>
                </c:pt>
                <c:pt idx="363">
                  <c:v>0.1360729197801856</c:v>
                </c:pt>
                <c:pt idx="364">
                  <c:v>0.13577377616789443</c:v>
                </c:pt>
                <c:pt idx="365">
                  <c:v>0.13547610818917766</c:v>
                </c:pt>
                <c:pt idx="366">
                  <c:v>0.13517990455194467</c:v>
                </c:pt>
                <c:pt idx="367">
                  <c:v>0.13488515408105758</c:v>
                </c:pt>
                <c:pt idx="368">
                  <c:v>0.1345918457168053</c:v>
                </c:pt>
                <c:pt idx="369">
                  <c:v>0.13429996851340195</c:v>
                </c:pt>
                <c:pt idx="370">
                  <c:v>0.13400951163750804</c:v>
                </c:pt>
                <c:pt idx="371">
                  <c:v>0.13372046436677557</c:v>
                </c:pt>
                <c:pt idx="372">
                  <c:v>0.13343281608841559</c:v>
                </c:pt>
                <c:pt idx="373">
                  <c:v>0.13314655629778752</c:v>
                </c:pt>
                <c:pt idx="374">
                  <c:v>0.13286167459701106</c:v>
                </c:pt>
                <c:pt idx="375">
                  <c:v>0.13257816069359946</c:v>
                </c:pt>
                <c:pt idx="376">
                  <c:v>0.13229600439911335</c:v>
                </c:pt>
                <c:pt idx="377">
                  <c:v>0.13201519562783581</c:v>
                </c:pt>
                <c:pt idx="378">
                  <c:v>0.13173572439546763</c:v>
                </c:pt>
                <c:pt idx="379">
                  <c:v>0.13145758081784265</c:v>
                </c:pt>
                <c:pt idx="380">
                  <c:v>0.13118075510966232</c:v>
                </c:pt>
                <c:pt idx="381">
                  <c:v>0.13090523758324976</c:v>
                </c:pt>
                <c:pt idx="382">
                  <c:v>0.13063101864732318</c:v>
                </c:pt>
                <c:pt idx="383">
                  <c:v>0.1303580888057872</c:v>
                </c:pt>
                <c:pt idx="384">
                  <c:v>0.13008643865654265</c:v>
                </c:pt>
                <c:pt idx="385">
                  <c:v>0.12981605889031458</c:v>
                </c:pt>
                <c:pt idx="386">
                  <c:v>0.12954694028949743</c:v>
                </c:pt>
                <c:pt idx="387">
                  <c:v>0.12927907372701794</c:v>
                </c:pt>
                <c:pt idx="388">
                  <c:v>0.12901245016521476</c:v>
                </c:pt>
                <c:pt idx="389">
                  <c:v>0.12874706065473501</c:v>
                </c:pt>
                <c:pt idx="390">
                  <c:v>0.12848289633344698</c:v>
                </c:pt>
                <c:pt idx="391">
                  <c:v>0.12821994842536907</c:v>
                </c:pt>
                <c:pt idx="392">
                  <c:v>0.12795820823961504</c:v>
                </c:pt>
                <c:pt idx="393">
                  <c:v>0.12769766716935368</c:v>
                </c:pt>
                <c:pt idx="394">
                  <c:v>0.12743831669078537</c:v>
                </c:pt>
                <c:pt idx="395">
                  <c:v>0.12718014836213198</c:v>
                </c:pt>
                <c:pt idx="396">
                  <c:v>0.12692315382264324</c:v>
                </c:pt>
                <c:pt idx="397">
                  <c:v>0.12666732479161605</c:v>
                </c:pt>
                <c:pt idx="398">
                  <c:v>0.12641265306742963</c:v>
                </c:pt>
                <c:pt idx="399">
                  <c:v>0.126159130526593</c:v>
                </c:pt>
                <c:pt idx="400">
                  <c:v>0.12590674912280808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E3F-483E-BED7-DA2731938C45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3F-483E-BED7-DA2731938C45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3F-483E-BED7-DA2731938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CE3F-483E-BED7-DA2731938C4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E3F-483E-BED7-DA2731938C45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E3F-483E-BED7-DA2731938C45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E3F-483E-BED7-DA2731938C45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E3F-483E-BED7-DA2731938C45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E3F-483E-BED7-DA2731938C45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E3F-483E-BED7-DA2731938C45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E3F-483E-BED7-DA2731938C45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8-438A-BB70-43B918D703DA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28-438A-BB70-43B918D703DA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28-438A-BB70-43B918D703DA}"/>
            </c:ext>
          </c:extLst>
        </c:ser>
        <c:ser>
          <c:idx val="8"/>
          <c:order val="9"/>
          <c:tx>
            <c:strRef>
              <c:f>'Demand-DesignCapacity (X)'!$AF$11:$AG$11</c:f>
              <c:strCache>
                <c:ptCount val="1"/>
                <c:pt idx="0">
                  <c:v>TEC 2007 (Z2)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(X)'!$AF$13:$AF$413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(X)'!$AG$13:$AG$413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0.98043974353120855</c:v>
                </c:pt>
                <c:pt idx="42">
                  <c:v>0.96171980730808126</c:v>
                </c:pt>
                <c:pt idx="43">
                  <c:v>0.94378534330200603</c:v>
                </c:pt>
                <c:pt idx="44">
                  <c:v>0.92658625135586969</c:v>
                </c:pt>
                <c:pt idx="45">
                  <c:v>0.91007667159076433</c:v>
                </c:pt>
                <c:pt idx="46">
                  <c:v>0.8942145409567076</c:v>
                </c:pt>
                <c:pt idx="47">
                  <c:v>0.87896120462659266</c:v>
                </c:pt>
                <c:pt idx="48">
                  <c:v>0.86428107444720692</c:v>
                </c:pt>
                <c:pt idx="49">
                  <c:v>0.85014132790321961</c:v>
                </c:pt>
                <c:pt idx="50">
                  <c:v>0.83651164207301876</c:v>
                </c:pt>
                <c:pt idx="51">
                  <c:v>0.82336395790140016</c:v>
                </c:pt>
                <c:pt idx="52">
                  <c:v>0.81067227081675652</c:v>
                </c:pt>
                <c:pt idx="53">
                  <c:v>0.79841244430615355</c:v>
                </c:pt>
                <c:pt idx="54">
                  <c:v>0.78656204355180326</c:v>
                </c:pt>
                <c:pt idx="55">
                  <c:v>0.77510018664398128</c:v>
                </c:pt>
                <c:pt idx="56">
                  <c:v>0.76400741123219218</c:v>
                </c:pt>
                <c:pt idx="57">
                  <c:v>0.75326555476951362</c:v>
                </c:pt>
                <c:pt idx="58">
                  <c:v>0.74285764675361599</c:v>
                </c:pt>
                <c:pt idx="59">
                  <c:v>0.73276781157938842</c:v>
                </c:pt>
                <c:pt idx="60">
                  <c:v>0.72298118079846585</c:v>
                </c:pt>
                <c:pt idx="61">
                  <c:v>0.71348381373526326</c:v>
                </c:pt>
                <c:pt idx="62">
                  <c:v>0.70426262554147656</c:v>
                </c:pt>
                <c:pt idx="63">
                  <c:v>0.69530532188486971</c:v>
                </c:pt>
                <c:pt idx="64">
                  <c:v>0.68660033956632371</c:v>
                </c:pt>
                <c:pt idx="65">
                  <c:v>0.67813679244398772</c:v>
                </c:pt>
                <c:pt idx="66">
                  <c:v>0.66990442211689061</c:v>
                </c:pt>
                <c:pt idx="67">
                  <c:v>0.66189355288422635</c:v>
                </c:pt>
                <c:pt idx="68">
                  <c:v>0.65409505055210515</c:v>
                </c:pt>
                <c:pt idx="69">
                  <c:v>0.64650028470803855</c:v>
                </c:pt>
                <c:pt idx="70">
                  <c:v>0.63910109412579708</c:v>
                </c:pt>
                <c:pt idx="71">
                  <c:v>0.63188975500040689</c:v>
                </c:pt>
                <c:pt idx="72">
                  <c:v>0.62485895174560824</c:v>
                </c:pt>
                <c:pt idx="73">
                  <c:v>0.61800175011475145</c:v>
                </c:pt>
                <c:pt idx="74">
                  <c:v>0.61131157243132961</c:v>
                </c:pt>
                <c:pt idx="75">
                  <c:v>0.60478217473761442</c:v>
                </c:pt>
                <c:pt idx="76">
                  <c:v>0.59840762568954631</c:v>
                </c:pt>
                <c:pt idx="77">
                  <c:v>0.5921822870434571</c:v>
                </c:pt>
                <c:pt idx="78">
                  <c:v>0.58610079559567219</c:v>
                </c:pt>
                <c:pt idx="79">
                  <c:v>0.58015804644977231</c:v>
                </c:pt>
                <c:pt idx="80">
                  <c:v>0.57434917749851755</c:v>
                </c:pt>
                <c:pt idx="81">
                  <c:v>0.56866955501833705</c:v>
                </c:pt>
                <c:pt idx="82">
                  <c:v>0.56311476028400698</c:v>
                </c:pt>
                <c:pt idx="83">
                  <c:v>0.55768057711983254</c:v>
                </c:pt>
                <c:pt idx="84">
                  <c:v>0.55236298031142927</c:v>
                </c:pt>
                <c:pt idx="85">
                  <c:v>0.54715812480917581</c:v>
                </c:pt>
                <c:pt idx="86">
                  <c:v>0.5420623356606632</c:v>
                </c:pt>
                <c:pt idx="87">
                  <c:v>0.53707209861509875</c:v>
                </c:pt>
                <c:pt idx="88">
                  <c:v>0.53218405134767832</c:v>
                </c:pt>
                <c:pt idx="89">
                  <c:v>0.52739497525650436</c:v>
                </c:pt>
                <c:pt idx="90">
                  <c:v>0.52270178778874399</c:v>
                </c:pt>
                <c:pt idx="91">
                  <c:v>0.51810153525643343</c:v>
                </c:pt>
                <c:pt idx="92">
                  <c:v>0.51359138610569932</c:v>
                </c:pt>
                <c:pt idx="93">
                  <c:v>0.50916862460620438</c:v>
                </c:pt>
                <c:pt idx="94">
                  <c:v>0.50483064493038954</c:v>
                </c:pt>
                <c:pt idx="95">
                  <c:v>0.50057494559457882</c:v>
                </c:pt>
                <c:pt idx="96">
                  <c:v>0.49639912423628818</c:v>
                </c:pt>
                <c:pt idx="97">
                  <c:v>0.49230087270414657</c:v>
                </c:pt>
                <c:pt idx="98">
                  <c:v>0.48827797243871168</c:v>
                </c:pt>
                <c:pt idx="99">
                  <c:v>0.48432829012418344</c:v>
                </c:pt>
                <c:pt idx="100">
                  <c:v>0.48044977359257257</c:v>
                </c:pt>
                <c:pt idx="101">
                  <c:v>0.4766404479633109</c:v>
                </c:pt>
                <c:pt idx="102">
                  <c:v>0.47289841200259314</c:v>
                </c:pt>
                <c:pt idx="103">
                  <c:v>0.46922183468792628</c:v>
                </c:pt>
                <c:pt idx="104">
                  <c:v>0.46560895196445956</c:v>
                </c:pt>
                <c:pt idx="105">
                  <c:v>0.4620580636806601</c:v>
                </c:pt>
                <c:pt idx="106">
                  <c:v>0.45856753069182016</c:v>
                </c:pt>
                <c:pt idx="107">
                  <c:v>0.45513577212071843</c:v>
                </c:pt>
                <c:pt idx="108">
                  <c:v>0.45176126276553136</c:v>
                </c:pt>
                <c:pt idx="109">
                  <c:v>0.44844253064580153</c:v>
                </c:pt>
                <c:pt idx="110">
                  <c:v>0.4451781546779181</c:v>
                </c:pt>
                <c:pt idx="111">
                  <c:v>0.44196676247216948</c:v>
                </c:pt>
                <c:pt idx="112">
                  <c:v>0.43880702824398121</c:v>
                </c:pt>
                <c:pt idx="113">
                  <c:v>0.43569767083245925</c:v>
                </c:pt>
                <c:pt idx="114">
                  <c:v>0.4326374518198346</c:v>
                </c:pt>
                <c:pt idx="115">
                  <c:v>0.42962517374583631</c:v>
                </c:pt>
                <c:pt idx="116">
                  <c:v>0.42665967841142366</c:v>
                </c:pt>
                <c:pt idx="117">
                  <c:v>0.4237398452666794</c:v>
                </c:pt>
                <c:pt idx="118">
                  <c:v>0.42086458987801029</c:v>
                </c:pt>
                <c:pt idx="119">
                  <c:v>0.418032862470119</c:v>
                </c:pt>
                <c:pt idx="120">
                  <c:v>0.41524364653850587</c:v>
                </c:pt>
                <c:pt idx="121">
                  <c:v>0.41249595752853552</c:v>
                </c:pt>
                <c:pt idx="122">
                  <c:v>0.40978884157735385</c:v>
                </c:pt>
                <c:pt idx="123">
                  <c:v>0.40712137431517637</c:v>
                </c:pt>
                <c:pt idx="124">
                  <c:v>0.40449265972269349</c:v>
                </c:pt>
                <c:pt idx="125">
                  <c:v>0.40190182904153282</c:v>
                </c:pt>
                <c:pt idx="126">
                  <c:v>0.39934803973491689</c:v>
                </c:pt>
                <c:pt idx="127">
                  <c:v>0.39683047449582248</c:v>
                </c:pt>
                <c:pt idx="128">
                  <c:v>0.39434834030012084</c:v>
                </c:pt>
                <c:pt idx="129">
                  <c:v>0.39190086750232039</c:v>
                </c:pt>
                <c:pt idx="130">
                  <c:v>0.38948730897168726</c:v>
                </c:pt>
                <c:pt idx="131">
                  <c:v>0.38710693926664086</c:v>
                </c:pt>
                <c:pt idx="132">
                  <c:v>0.38475905384545578</c:v>
                </c:pt>
                <c:pt idx="133">
                  <c:v>0.38244296831140945</c:v>
                </c:pt>
                <c:pt idx="134">
                  <c:v>0.38015801769062679</c:v>
                </c:pt>
                <c:pt idx="135">
                  <c:v>0.37790355574097512</c:v>
                </c:pt>
                <c:pt idx="136">
                  <c:v>0.37567895429045284</c:v>
                </c:pt>
                <c:pt idx="137">
                  <c:v>0.37348360260361074</c:v>
                </c:pt>
                <c:pt idx="138">
                  <c:v>0.37131690677461926</c:v>
                </c:pt>
                <c:pt idx="139">
                  <c:v>0.36917828914568102</c:v>
                </c:pt>
                <c:pt idx="140">
                  <c:v>0.36706718774955416</c:v>
                </c:pt>
                <c:pt idx="141">
                  <c:v>0.36498305577502399</c:v>
                </c:pt>
                <c:pt idx="142">
                  <c:v>0.36292536105422341</c:v>
                </c:pt>
                <c:pt idx="143">
                  <c:v>0.36089358557076112</c:v>
                </c:pt>
                <c:pt idx="144">
                  <c:v>0.358887224987676</c:v>
                </c:pt>
                <c:pt idx="145">
                  <c:v>0.35690578819428592</c:v>
                </c:pt>
                <c:pt idx="146">
                  <c:v>0.35494879687105185</c:v>
                </c:pt>
                <c:pt idx="147">
                  <c:v>0.35301578507162046</c:v>
                </c:pt>
                <c:pt idx="148">
                  <c:v>0.35110629882125954</c:v>
                </c:pt>
                <c:pt idx="149">
                  <c:v>0.34921989573093365</c:v>
                </c:pt>
                <c:pt idx="150">
                  <c:v>0.34735614462631359</c:v>
                </c:pt>
                <c:pt idx="151">
                  <c:v>0.34551462519104359</c:v>
                </c:pt>
                <c:pt idx="152">
                  <c:v>0.34369492762363163</c:v>
                </c:pt>
                <c:pt idx="153">
                  <c:v>0.34189665230735417</c:v>
                </c:pt>
                <c:pt idx="154">
                  <c:v>0.34011940949260056</c:v>
                </c:pt>
                <c:pt idx="155">
                  <c:v>0.33836281899111298</c:v>
                </c:pt>
                <c:pt idx="156">
                  <c:v>0.33662650988160103</c:v>
                </c:pt>
                <c:pt idx="157">
                  <c:v>0.33491012022623834</c:v>
                </c:pt>
                <c:pt idx="158">
                  <c:v>0.3332132967975735</c:v>
                </c:pt>
                <c:pt idx="159">
                  <c:v>0.3315356948154089</c:v>
                </c:pt>
                <c:pt idx="160">
                  <c:v>0.32987697769322361</c:v>
                </c:pt>
                <c:pt idx="161">
                  <c:v>0.32823681679373706</c:v>
                </c:pt>
                <c:pt idx="162">
                  <c:v>0.32661489119322984</c:v>
                </c:pt>
                <c:pt idx="163">
                  <c:v>0.32501088745425522</c:v>
                </c:pt>
                <c:pt idx="164">
                  <c:v>0.32342449940639428</c:v>
                </c:pt>
                <c:pt idx="165">
                  <c:v>0.32185542793472321</c:v>
                </c:pt>
                <c:pt idx="166">
                  <c:v>0.32030338077567438</c:v>
                </c:pt>
                <c:pt idx="167">
                  <c:v>0.31876807231999282</c:v>
                </c:pt>
                <c:pt idx="168">
                  <c:v>0.31724922342249917</c:v>
                </c:pt>
                <c:pt idx="169">
                  <c:v>0.3157465612183854</c:v>
                </c:pt>
                <c:pt idx="170">
                  <c:v>0.31425981894578126</c:v>
                </c:pt>
                <c:pt idx="171">
                  <c:v>0.3127887357743433</c:v>
                </c:pt>
                <c:pt idx="172">
                  <c:v>0.31133305663962713</c:v>
                </c:pt>
                <c:pt idx="173">
                  <c:v>0.30989253208301543</c:v>
                </c:pt>
                <c:pt idx="174">
                  <c:v>0.30846691809698473</c:v>
                </c:pt>
                <c:pt idx="175">
                  <c:v>0.30705597597550449</c:v>
                </c:pt>
                <c:pt idx="176">
                  <c:v>0.30565947216936795</c:v>
                </c:pt>
                <c:pt idx="177">
                  <c:v>0.30427717814626587</c:v>
                </c:pt>
                <c:pt idx="178">
                  <c:v>0.30290887025542418</c:v>
                </c:pt>
                <c:pt idx="179">
                  <c:v>0.30155432959662809</c:v>
                </c:pt>
                <c:pt idx="180">
                  <c:v>0.30021334189346965</c:v>
                </c:pt>
                <c:pt idx="181">
                  <c:v>0.29888569737065984</c:v>
                </c:pt>
                <c:pt idx="182">
                  <c:v>0.29757119063525167</c:v>
                </c:pt>
                <c:pt idx="183">
                  <c:v>0.2962696205616307</c:v>
                </c:pt>
                <c:pt idx="184">
                  <c:v>0.2949807901801319</c:v>
                </c:pt>
                <c:pt idx="185">
                  <c:v>0.29370450656915176</c:v>
                </c:pt>
                <c:pt idx="186">
                  <c:v>0.2924405807506249</c:v>
                </c:pt>
                <c:pt idx="187">
                  <c:v>0.2911888275887457</c:v>
                </c:pt>
                <c:pt idx="188">
                  <c:v>0.28994906569181539</c:v>
                </c:pt>
                <c:pt idx="189">
                  <c:v>0.2887211173171027</c:v>
                </c:pt>
                <c:pt idx="190">
                  <c:v>0.28750480827861147</c:v>
                </c:pt>
                <c:pt idx="191">
                  <c:v>0.28629996785764844</c:v>
                </c:pt>
                <c:pt idx="192">
                  <c:v>0.28510642871609648</c:v>
                </c:pt>
                <c:pt idx="193">
                  <c:v>0.28392402681229362</c:v>
                </c:pt>
                <c:pt idx="194">
                  <c:v>0.28275260131942886</c:v>
                </c:pt>
                <c:pt idx="195">
                  <c:v>0.28159199454636735</c:v>
                </c:pt>
                <c:pt idx="196">
                  <c:v>0.28044205186081778</c:v>
                </c:pt>
                <c:pt idx="197">
                  <c:v>0.27930262161476543</c:v>
                </c:pt>
                <c:pt idx="198">
                  <c:v>0.27817355507208813</c:v>
                </c:pt>
                <c:pt idx="199">
                  <c:v>0.277054706338285</c:v>
                </c:pt>
                <c:pt idx="200">
                  <c:v>0.27594593229224301</c:v>
                </c:pt>
                <c:pt idx="201">
                  <c:v>0.27484709251997341</c:v>
                </c:pt>
                <c:pt idx="202">
                  <c:v>0.27375804925025254</c:v>
                </c:pt>
                <c:pt idx="203">
                  <c:v>0.2726786672921015</c:v>
                </c:pt>
                <c:pt idx="204">
                  <c:v>0.27160881397404446</c:v>
                </c:pt>
                <c:pt idx="205">
                  <c:v>0.2705483590850869</c:v>
                </c:pt>
                <c:pt idx="206">
                  <c:v>0.2694971748173558</c:v>
                </c:pt>
                <c:pt idx="207">
                  <c:v>0.26845513571034801</c:v>
                </c:pt>
                <c:pt idx="208">
                  <c:v>0.26742211859673404</c:v>
                </c:pt>
                <c:pt idx="209">
                  <c:v>0.26639800254966656</c:v>
                </c:pt>
                <c:pt idx="210">
                  <c:v>0.26538266883154471</c:v>
                </c:pt>
                <c:pt idx="211">
                  <c:v>0.26437600084418794</c:v>
                </c:pt>
                <c:pt idx="212">
                  <c:v>0.2633778840803731</c:v>
                </c:pt>
                <c:pt idx="213">
                  <c:v>0.26238820607669189</c:v>
                </c:pt>
                <c:pt idx="214">
                  <c:v>0.26140685636768729</c:v>
                </c:pt>
                <c:pt idx="215">
                  <c:v>0.26043372644122659</c:v>
                </c:pt>
                <c:pt idx="216">
                  <c:v>0.25946870969507452</c:v>
                </c:pt>
                <c:pt idx="217">
                  <c:v>0.25851170139462698</c:v>
                </c:pt>
                <c:pt idx="218">
                  <c:v>0.25756259863176983</c:v>
                </c:pt>
                <c:pt idx="219">
                  <c:v>0.25662130028482782</c:v>
                </c:pt>
                <c:pt idx="220">
                  <c:v>0.25568770697957</c:v>
                </c:pt>
                <c:pt idx="221">
                  <c:v>0.25476172105123918</c:v>
                </c:pt>
                <c:pt idx="222">
                  <c:v>0.25384324650757312</c:v>
                </c:pt>
                <c:pt idx="223">
                  <c:v>0.25293218899278891</c:v>
                </c:pt>
                <c:pt idx="224">
                  <c:v>0.25202845575249927</c:v>
                </c:pt>
                <c:pt idx="225">
                  <c:v>0.25113195559953477</c:v>
                </c:pt>
                <c:pt idx="226">
                  <c:v>0.25024259888064276</c:v>
                </c:pt>
                <c:pt idx="227">
                  <c:v>0.2493602974440374</c:v>
                </c:pt>
                <c:pt idx="228">
                  <c:v>0.24848496460777644</c:v>
                </c:pt>
                <c:pt idx="229">
                  <c:v>0.24761651512893867</c:v>
                </c:pt>
                <c:pt idx="230">
                  <c:v>0.24675486517357875</c:v>
                </c:pt>
                <c:pt idx="231">
                  <c:v>0.24589993228743723</c:v>
                </c:pt>
                <c:pt idx="232">
                  <c:v>0.24505163536738311</c:v>
                </c:pt>
                <c:pt idx="233">
                  <c:v>0.24420989463356718</c:v>
                </c:pt>
                <c:pt idx="234">
                  <c:v>0.24337463160226636</c:v>
                </c:pt>
                <c:pt idx="235">
                  <c:v>0.24254576905939801</c:v>
                </c:pt>
                <c:pt idx="236">
                  <c:v>0.24172323103468607</c:v>
                </c:pt>
                <c:pt idx="237">
                  <c:v>0.24090694277645924</c:v>
                </c:pt>
                <c:pt idx="238">
                  <c:v>0.24009683072706364</c:v>
                </c:pt>
                <c:pt idx="239">
                  <c:v>0.23929282249887254</c:v>
                </c:pt>
                <c:pt idx="240">
                  <c:v>0.23849484685087591</c:v>
                </c:pt>
                <c:pt idx="241">
                  <c:v>0.23770283366583389</c:v>
                </c:pt>
                <c:pt idx="242">
                  <c:v>0.23691671392797781</c:v>
                </c:pt>
                <c:pt idx="243">
                  <c:v>0.23613641970124372</c:v>
                </c:pt>
                <c:pt idx="244">
                  <c:v>0.2353618841080235</c:v>
                </c:pt>
                <c:pt idx="245">
                  <c:v>0.23459304130841932</c:v>
                </c:pt>
                <c:pt idx="246">
                  <c:v>0.23382982647998762</c:v>
                </c:pt>
                <c:pt idx="247">
                  <c:v>0.23307217579795811</c:v>
                </c:pt>
                <c:pt idx="248">
                  <c:v>0.2323200264159167</c:v>
                </c:pt>
                <c:pt idx="249">
                  <c:v>0.23157331644693757</c:v>
                </c:pt>
                <c:pt idx="250">
                  <c:v>0.23083198494515411</c:v>
                </c:pt>
                <c:pt idx="251">
                  <c:v>0.23009597188775494</c:v>
                </c:pt>
                <c:pt idx="252">
                  <c:v>0.22936521815739477</c:v>
                </c:pt>
                <c:pt idx="253">
                  <c:v>0.22863966552500942</c:v>
                </c:pt>
                <c:pt idx="254">
                  <c:v>0.22791925663302204</c:v>
                </c:pt>
                <c:pt idx="255">
                  <c:v>0.22720393497893296</c:v>
                </c:pt>
                <c:pt idx="256">
                  <c:v>0.22649364489927987</c:v>
                </c:pt>
                <c:pt idx="257">
                  <c:v>0.22578833155396155</c:v>
                </c:pt>
                <c:pt idx="258">
                  <c:v>0.22508794091091322</c:v>
                </c:pt>
                <c:pt idx="259">
                  <c:v>0.22439241973112597</c:v>
                </c:pt>
                <c:pt idx="260">
                  <c:v>0.22370171555399959</c:v>
                </c:pt>
                <c:pt idx="261">
                  <c:v>0.22301577668302161</c:v>
                </c:pt>
                <c:pt idx="262">
                  <c:v>0.22233455217176373</c:v>
                </c:pt>
                <c:pt idx="263">
                  <c:v>0.22165799181018653</c:v>
                </c:pt>
                <c:pt idx="264">
                  <c:v>0.22098604611124537</c:v>
                </c:pt>
                <c:pt idx="265">
                  <c:v>0.22031866629779007</c:v>
                </c:pt>
                <c:pt idx="266">
                  <c:v>0.2196558042897496</c:v>
                </c:pt>
                <c:pt idx="267">
                  <c:v>0.21899741269159587</c:v>
                </c:pt>
                <c:pt idx="268">
                  <c:v>0.21834344478007839</c:v>
                </c:pt>
                <c:pt idx="269">
                  <c:v>0.21769385449222398</c:v>
                </c:pt>
                <c:pt idx="270">
                  <c:v>0.21704859641359417</c:v>
                </c:pt>
                <c:pt idx="271">
                  <c:v>0.2164076257667937</c:v>
                </c:pt>
                <c:pt idx="272">
                  <c:v>0.21577089840022473</c:v>
                </c:pt>
                <c:pt idx="273">
                  <c:v>0.21513837077707965</c:v>
                </c:pt>
                <c:pt idx="274">
                  <c:v>0.21450999996456696</c:v>
                </c:pt>
                <c:pt idx="275">
                  <c:v>0.21388574362336496</c:v>
                </c:pt>
                <c:pt idx="276">
                  <c:v>0.21326555999729627</c:v>
                </c:pt>
                <c:pt idx="277">
                  <c:v>0.21264940790321957</c:v>
                </c:pt>
                <c:pt idx="278">
                  <c:v>0.21203724672113175</c:v>
                </c:pt>
                <c:pt idx="279">
                  <c:v>0.21142903638447585</c:v>
                </c:pt>
                <c:pt idx="280">
                  <c:v>0.21082473737065033</c:v>
                </c:pt>
                <c:pt idx="281">
                  <c:v>0.21022431069171357</c:v>
                </c:pt>
                <c:pt idx="282">
                  <c:v>0.20962771788528056</c:v>
                </c:pt>
                <c:pt idx="283">
                  <c:v>0.20903492100560525</c:v>
                </c:pt>
                <c:pt idx="284">
                  <c:v>0.2084458826148457</c:v>
                </c:pt>
                <c:pt idx="285">
                  <c:v>0.20786056577450696</c:v>
                </c:pt>
                <c:pt idx="286">
                  <c:v>0.20727893403705752</c:v>
                </c:pt>
                <c:pt idx="287">
                  <c:v>0.20670095143771472</c:v>
                </c:pt>
                <c:pt idx="288">
                  <c:v>0.20612658248639706</c:v>
                </c:pt>
                <c:pt idx="289">
                  <c:v>0.20555579215983621</c:v>
                </c:pt>
                <c:pt idx="290">
                  <c:v>0.20498854589384827</c:v>
                </c:pt>
                <c:pt idx="291">
                  <c:v>0.20442480957575856</c:v>
                </c:pt>
                <c:pt idx="292">
                  <c:v>0.203864549536977</c:v>
                </c:pt>
                <c:pt idx="293">
                  <c:v>0.2033077325457204</c:v>
                </c:pt>
                <c:pt idx="294">
                  <c:v>0.20275432579987865</c:v>
                </c:pt>
                <c:pt idx="295">
                  <c:v>0.2022042969200209</c:v>
                </c:pt>
                <c:pt idx="296">
                  <c:v>0.20165761394253912</c:v>
                </c:pt>
                <c:pt idx="297">
                  <c:v>0.20111424531292521</c:v>
                </c:pt>
                <c:pt idx="298">
                  <c:v>0.20057415987917981</c:v>
                </c:pt>
                <c:pt idx="299">
                  <c:v>0.20003732688534762</c:v>
                </c:pt>
                <c:pt idx="300">
                  <c:v>0.19950371596517935</c:v>
                </c:pt>
                <c:pt idx="301">
                  <c:v>0.19897329713591444</c:v>
                </c:pt>
                <c:pt idx="302">
                  <c:v>0.19844604079218442</c:v>
                </c:pt>
                <c:pt idx="303">
                  <c:v>0.1979219177000322</c:v>
                </c:pt>
                <c:pt idx="304">
                  <c:v>0.19740089899104532</c:v>
                </c:pt>
                <c:pt idx="305">
                  <c:v>0.19688295615660223</c:v>
                </c:pt>
                <c:pt idx="306">
                  <c:v>0.19636806104222548</c:v>
                </c:pt>
                <c:pt idx="307">
                  <c:v>0.19585618584204362</c:v>
                </c:pt>
                <c:pt idx="308">
                  <c:v>0.19534730309335657</c:v>
                </c:pt>
                <c:pt idx="309">
                  <c:v>0.19484138567130246</c:v>
                </c:pt>
                <c:pt idx="310">
                  <c:v>0.19433840678362557</c:v>
                </c:pt>
                <c:pt idx="311">
                  <c:v>0.19383833996554078</c:v>
                </c:pt>
                <c:pt idx="312">
                  <c:v>0.19334115907469418</c:v>
                </c:pt>
                <c:pt idx="313">
                  <c:v>0.19284683828621677</c:v>
                </c:pt>
                <c:pt idx="314">
                  <c:v>0.19235535208786955</c:v>
                </c:pt>
                <c:pt idx="315">
                  <c:v>0.19186667527527845</c:v>
                </c:pt>
                <c:pt idx="316">
                  <c:v>0.19138078294725572</c:v>
                </c:pt>
                <c:pt idx="317">
                  <c:v>0.19089765050120852</c:v>
                </c:pt>
                <c:pt idx="318">
                  <c:v>0.19041725362862952</c:v>
                </c:pt>
                <c:pt idx="319">
                  <c:v>0.18993956831067149</c:v>
                </c:pt>
                <c:pt idx="320">
                  <c:v>0.18946457081379975</c:v>
                </c:pt>
                <c:pt idx="321">
                  <c:v>0.18899223768552545</c:v>
                </c:pt>
                <c:pt idx="322">
                  <c:v>0.18852254575021449</c:v>
                </c:pt>
                <c:pt idx="323">
                  <c:v>0.18805547210497164</c:v>
                </c:pt>
                <c:pt idx="324">
                  <c:v>0.18759099411559929</c:v>
                </c:pt>
                <c:pt idx="325">
                  <c:v>0.18712908941262746</c:v>
                </c:pt>
                <c:pt idx="326">
                  <c:v>0.18666973588741473</c:v>
                </c:pt>
                <c:pt idx="327">
                  <c:v>0.18621291168831824</c:v>
                </c:pt>
                <c:pt idx="328">
                  <c:v>0.1857585952169323</c:v>
                </c:pt>
                <c:pt idx="329">
                  <c:v>0.18530676512439173</c:v>
                </c:pt>
                <c:pt idx="330">
                  <c:v>0.18485740030774167</c:v>
                </c:pt>
                <c:pt idx="331">
                  <c:v>0.18441047990637</c:v>
                </c:pt>
                <c:pt idx="332">
                  <c:v>0.18396598329850311</c:v>
                </c:pt>
                <c:pt idx="333">
                  <c:v>0.18352389009776127</c:v>
                </c:pt>
                <c:pt idx="334">
                  <c:v>0.18308418014977579</c:v>
                </c:pt>
                <c:pt idx="335">
                  <c:v>0.18264683352886288</c:v>
                </c:pt>
                <c:pt idx="336">
                  <c:v>0.18221183053475579</c:v>
                </c:pt>
                <c:pt idx="337">
                  <c:v>0.18177915168939382</c:v>
                </c:pt>
                <c:pt idx="338">
                  <c:v>0.1813487777337649</c:v>
                </c:pt>
                <c:pt idx="339">
                  <c:v>0.18092068962480387</c:v>
                </c:pt>
                <c:pt idx="340">
                  <c:v>0.18049486853234245</c:v>
                </c:pt>
                <c:pt idx="341">
                  <c:v>0.1800712958361117</c:v>
                </c:pt>
                <c:pt idx="342">
                  <c:v>0.17964995312279519</c:v>
                </c:pt>
                <c:pt idx="343">
                  <c:v>0.17923082218313213</c:v>
                </c:pt>
                <c:pt idx="344">
                  <c:v>0.17881388500906925</c:v>
                </c:pt>
                <c:pt idx="345">
                  <c:v>0.17839912379096015</c:v>
                </c:pt>
                <c:pt idx="346">
                  <c:v>0.17798652091481279</c:v>
                </c:pt>
                <c:pt idx="347">
                  <c:v>0.17757605895958159</c:v>
                </c:pt>
                <c:pt idx="348">
                  <c:v>0.17716772069450573</c:v>
                </c:pt>
                <c:pt idx="349">
                  <c:v>0.176761489076491</c:v>
                </c:pt>
                <c:pt idx="350">
                  <c:v>0.17635734724753555</c:v>
                </c:pt>
                <c:pt idx="351">
                  <c:v>0.17595527853219817</c:v>
                </c:pt>
                <c:pt idx="352">
                  <c:v>0.17555526643510747</c:v>
                </c:pt>
                <c:pt idx="353">
                  <c:v>0.1751572946385134</c:v>
                </c:pt>
                <c:pt idx="354">
                  <c:v>0.17476134699987769</c:v>
                </c:pt>
                <c:pt idx="355">
                  <c:v>0.17436740754950431</c:v>
                </c:pt>
                <c:pt idx="356">
                  <c:v>0.17397546048820803</c:v>
                </c:pt>
                <c:pt idx="357">
                  <c:v>0.17358549018502181</c:v>
                </c:pt>
                <c:pt idx="358">
                  <c:v>0.17319748117494016</c:v>
                </c:pt>
                <c:pt idx="359">
                  <c:v>0.17281141815669976</c:v>
                </c:pt>
                <c:pt idx="360">
                  <c:v>0.17242728599059554</c:v>
                </c:pt>
                <c:pt idx="361">
                  <c:v>0.17204506969633204</c:v>
                </c:pt>
                <c:pt idx="362">
                  <c:v>0.17166475445090931</c:v>
                </c:pt>
                <c:pt idx="363">
                  <c:v>0.17128632558654169</c:v>
                </c:pt>
                <c:pt idx="364">
                  <c:v>0.1709097685886114</c:v>
                </c:pt>
                <c:pt idx="365">
                  <c:v>0.17053506909365287</c:v>
                </c:pt>
                <c:pt idx="366">
                  <c:v>0.17016221288737043</c:v>
                </c:pt>
                <c:pt idx="367">
                  <c:v>0.16979118590268671</c:v>
                </c:pt>
                <c:pt idx="368">
                  <c:v>0.16942197421782157</c:v>
                </c:pt>
                <c:pt idx="369">
                  <c:v>0.16905456405440178</c:v>
                </c:pt>
                <c:pt idx="370">
                  <c:v>0.16868894177560026</c:v>
                </c:pt>
                <c:pt idx="371">
                  <c:v>0.16832509388430378</c:v>
                </c:pt>
                <c:pt idx="372">
                  <c:v>0.16796300702131017</c:v>
                </c:pt>
                <c:pt idx="373">
                  <c:v>0.167602667963553</c:v>
                </c:pt>
                <c:pt idx="374">
                  <c:v>0.16724406362235369</c:v>
                </c:pt>
                <c:pt idx="375">
                  <c:v>0.16688718104170122</c:v>
                </c:pt>
                <c:pt idx="376">
                  <c:v>0.16653200739655777</c:v>
                </c:pt>
                <c:pt idx="377">
                  <c:v>0.16617852999119084</c:v>
                </c:pt>
                <c:pt idx="378">
                  <c:v>0.16582673625753097</c:v>
                </c:pt>
                <c:pt idx="379">
                  <c:v>0.16547661375355407</c:v>
                </c:pt>
                <c:pt idx="380">
                  <c:v>0.16512815016168947</c:v>
                </c:pt>
                <c:pt idx="381">
                  <c:v>0.16478133328725086</c:v>
                </c:pt>
                <c:pt idx="382">
                  <c:v>0.16443615105689241</c:v>
                </c:pt>
                <c:pt idx="383">
                  <c:v>0.16409259151708733</c:v>
                </c:pt>
                <c:pt idx="384">
                  <c:v>0.16375064283262974</c:v>
                </c:pt>
                <c:pt idx="385">
                  <c:v>0.16341029328515935</c:v>
                </c:pt>
                <c:pt idx="386">
                  <c:v>0.1630715312717079</c:v>
                </c:pt>
                <c:pt idx="387">
                  <c:v>0.16273434530326736</c:v>
                </c:pt>
                <c:pt idx="388">
                  <c:v>0.16239872400338023</c:v>
                </c:pt>
                <c:pt idx="389">
                  <c:v>0.16206465610675008</c:v>
                </c:pt>
                <c:pt idx="390">
                  <c:v>0.16173213045787316</c:v>
                </c:pt>
                <c:pt idx="391">
                  <c:v>0.16140113600968986</c:v>
                </c:pt>
                <c:pt idx="392">
                  <c:v>0.16107166182225729</c:v>
                </c:pt>
                <c:pt idx="393">
                  <c:v>0.16074369706143987</c:v>
                </c:pt>
                <c:pt idx="394">
                  <c:v>0.1604172309976202</c:v>
                </c:pt>
                <c:pt idx="395">
                  <c:v>0.16009225300442878</c:v>
                </c:pt>
                <c:pt idx="396">
                  <c:v>0.15976875255749234</c:v>
                </c:pt>
                <c:pt idx="397">
                  <c:v>0.15944671923319986</c:v>
                </c:pt>
                <c:pt idx="398">
                  <c:v>0.15912614270748729</c:v>
                </c:pt>
                <c:pt idx="399">
                  <c:v>0.15880701275463985</c:v>
                </c:pt>
                <c:pt idx="400">
                  <c:v>0.1584893192461114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828-438A-BB70-43B918D70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9828-438A-BB70-43B918D703D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828-438A-BB70-43B918D703D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828-438A-BB70-43B918D703D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828-438A-BB70-43B918D703D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828-438A-BB70-43B918D703D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828-438A-BB70-43B918D703D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828-438A-BB70-43B918D703D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828-438A-BB70-43B918D703DA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9427640510453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F6-47E2-BA49-2FC9F29F7748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F6-47E2-BA49-2FC9F29F7748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F6-47E2-BA49-2FC9F29F7748}"/>
            </c:ext>
          </c:extLst>
        </c:ser>
        <c:ser>
          <c:idx val="8"/>
          <c:order val="9"/>
          <c:tx>
            <c:strRef>
              <c:f>'Demand-DesignCapacity (Y)'!$AF$11:$AG$11</c:f>
              <c:strCache>
                <c:ptCount val="1"/>
                <c:pt idx="0">
                  <c:v>TEC 2007 (Z2)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(Y)'!$AF$13:$AF$413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(Y)'!$AG$13:$AG$413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0.98043974353120855</c:v>
                </c:pt>
                <c:pt idx="42">
                  <c:v>0.96171980730808126</c:v>
                </c:pt>
                <c:pt idx="43">
                  <c:v>0.94378534330200603</c:v>
                </c:pt>
                <c:pt idx="44">
                  <c:v>0.92658625135586969</c:v>
                </c:pt>
                <c:pt idx="45">
                  <c:v>0.91007667159076433</c:v>
                </c:pt>
                <c:pt idx="46">
                  <c:v>0.8942145409567076</c:v>
                </c:pt>
                <c:pt idx="47">
                  <c:v>0.87896120462659266</c:v>
                </c:pt>
                <c:pt idx="48">
                  <c:v>0.86428107444720692</c:v>
                </c:pt>
                <c:pt idx="49">
                  <c:v>0.85014132790321961</c:v>
                </c:pt>
                <c:pt idx="50">
                  <c:v>0.83651164207301876</c:v>
                </c:pt>
                <c:pt idx="51">
                  <c:v>0.82336395790140016</c:v>
                </c:pt>
                <c:pt idx="52">
                  <c:v>0.81067227081675652</c:v>
                </c:pt>
                <c:pt idx="53">
                  <c:v>0.79841244430615355</c:v>
                </c:pt>
                <c:pt idx="54">
                  <c:v>0.78656204355180326</c:v>
                </c:pt>
                <c:pt idx="55">
                  <c:v>0.77510018664398128</c:v>
                </c:pt>
                <c:pt idx="56">
                  <c:v>0.76400741123219218</c:v>
                </c:pt>
                <c:pt idx="57">
                  <c:v>0.75326555476951362</c:v>
                </c:pt>
                <c:pt idx="58">
                  <c:v>0.74285764675361599</c:v>
                </c:pt>
                <c:pt idx="59">
                  <c:v>0.73276781157938842</c:v>
                </c:pt>
                <c:pt idx="60">
                  <c:v>0.72298118079846585</c:v>
                </c:pt>
                <c:pt idx="61">
                  <c:v>0.71348381373526326</c:v>
                </c:pt>
                <c:pt idx="62">
                  <c:v>0.70426262554147656</c:v>
                </c:pt>
                <c:pt idx="63">
                  <c:v>0.69530532188486971</c:v>
                </c:pt>
                <c:pt idx="64">
                  <c:v>0.68660033956632371</c:v>
                </c:pt>
                <c:pt idx="65">
                  <c:v>0.67813679244398772</c:v>
                </c:pt>
                <c:pt idx="66">
                  <c:v>0.66990442211689061</c:v>
                </c:pt>
                <c:pt idx="67">
                  <c:v>0.66189355288422635</c:v>
                </c:pt>
                <c:pt idx="68">
                  <c:v>0.65409505055210515</c:v>
                </c:pt>
                <c:pt idx="69">
                  <c:v>0.64650028470803855</c:v>
                </c:pt>
                <c:pt idx="70">
                  <c:v>0.63910109412579708</c:v>
                </c:pt>
                <c:pt idx="71">
                  <c:v>0.63188975500040689</c:v>
                </c:pt>
                <c:pt idx="72">
                  <c:v>0.62485895174560824</c:v>
                </c:pt>
                <c:pt idx="73">
                  <c:v>0.61800175011475145</c:v>
                </c:pt>
                <c:pt idx="74">
                  <c:v>0.61131157243132961</c:v>
                </c:pt>
                <c:pt idx="75">
                  <c:v>0.60478217473761442</c:v>
                </c:pt>
                <c:pt idx="76">
                  <c:v>0.59840762568954631</c:v>
                </c:pt>
                <c:pt idx="77">
                  <c:v>0.5921822870434571</c:v>
                </c:pt>
                <c:pt idx="78">
                  <c:v>0.58610079559567219</c:v>
                </c:pt>
                <c:pt idx="79">
                  <c:v>0.58015804644977231</c:v>
                </c:pt>
                <c:pt idx="80">
                  <c:v>0.57434917749851755</c:v>
                </c:pt>
                <c:pt idx="81">
                  <c:v>0.56866955501833705</c:v>
                </c:pt>
                <c:pt idx="82">
                  <c:v>0.56311476028400698</c:v>
                </c:pt>
                <c:pt idx="83">
                  <c:v>0.55768057711983254</c:v>
                </c:pt>
                <c:pt idx="84">
                  <c:v>0.55236298031142927</c:v>
                </c:pt>
                <c:pt idx="85">
                  <c:v>0.54715812480917581</c:v>
                </c:pt>
                <c:pt idx="86">
                  <c:v>0.5420623356606632</c:v>
                </c:pt>
                <c:pt idx="87">
                  <c:v>0.53707209861509875</c:v>
                </c:pt>
                <c:pt idx="88">
                  <c:v>0.53218405134767832</c:v>
                </c:pt>
                <c:pt idx="89">
                  <c:v>0.52739497525650436</c:v>
                </c:pt>
                <c:pt idx="90">
                  <c:v>0.52270178778874399</c:v>
                </c:pt>
                <c:pt idx="91">
                  <c:v>0.51810153525643343</c:v>
                </c:pt>
                <c:pt idx="92">
                  <c:v>0.51359138610569932</c:v>
                </c:pt>
                <c:pt idx="93">
                  <c:v>0.50916862460620438</c:v>
                </c:pt>
                <c:pt idx="94">
                  <c:v>0.50483064493038954</c:v>
                </c:pt>
                <c:pt idx="95">
                  <c:v>0.50057494559457882</c:v>
                </c:pt>
                <c:pt idx="96">
                  <c:v>0.49639912423628818</c:v>
                </c:pt>
                <c:pt idx="97">
                  <c:v>0.49230087270414657</c:v>
                </c:pt>
                <c:pt idx="98">
                  <c:v>0.48827797243871168</c:v>
                </c:pt>
                <c:pt idx="99">
                  <c:v>0.48432829012418344</c:v>
                </c:pt>
                <c:pt idx="100">
                  <c:v>0.48044977359257257</c:v>
                </c:pt>
                <c:pt idx="101">
                  <c:v>0.4766404479633109</c:v>
                </c:pt>
                <c:pt idx="102">
                  <c:v>0.47289841200259314</c:v>
                </c:pt>
                <c:pt idx="103">
                  <c:v>0.46922183468792628</c:v>
                </c:pt>
                <c:pt idx="104">
                  <c:v>0.46560895196445956</c:v>
                </c:pt>
                <c:pt idx="105">
                  <c:v>0.4620580636806601</c:v>
                </c:pt>
                <c:pt idx="106">
                  <c:v>0.45856753069182016</c:v>
                </c:pt>
                <c:pt idx="107">
                  <c:v>0.45513577212071843</c:v>
                </c:pt>
                <c:pt idx="108">
                  <c:v>0.45176126276553136</c:v>
                </c:pt>
                <c:pt idx="109">
                  <c:v>0.44844253064580153</c:v>
                </c:pt>
                <c:pt idx="110">
                  <c:v>0.4451781546779181</c:v>
                </c:pt>
                <c:pt idx="111">
                  <c:v>0.44196676247216948</c:v>
                </c:pt>
                <c:pt idx="112">
                  <c:v>0.43880702824398121</c:v>
                </c:pt>
                <c:pt idx="113">
                  <c:v>0.43569767083245925</c:v>
                </c:pt>
                <c:pt idx="114">
                  <c:v>0.4326374518198346</c:v>
                </c:pt>
                <c:pt idx="115">
                  <c:v>0.42962517374583631</c:v>
                </c:pt>
                <c:pt idx="116">
                  <c:v>0.42665967841142366</c:v>
                </c:pt>
                <c:pt idx="117">
                  <c:v>0.4237398452666794</c:v>
                </c:pt>
                <c:pt idx="118">
                  <c:v>0.42086458987801029</c:v>
                </c:pt>
                <c:pt idx="119">
                  <c:v>0.418032862470119</c:v>
                </c:pt>
                <c:pt idx="120">
                  <c:v>0.41524364653850587</c:v>
                </c:pt>
                <c:pt idx="121">
                  <c:v>0.41249595752853552</c:v>
                </c:pt>
                <c:pt idx="122">
                  <c:v>0.40978884157735385</c:v>
                </c:pt>
                <c:pt idx="123">
                  <c:v>0.40712137431517637</c:v>
                </c:pt>
                <c:pt idx="124">
                  <c:v>0.40449265972269349</c:v>
                </c:pt>
                <c:pt idx="125">
                  <c:v>0.40190182904153282</c:v>
                </c:pt>
                <c:pt idx="126">
                  <c:v>0.39934803973491689</c:v>
                </c:pt>
                <c:pt idx="127">
                  <c:v>0.39683047449582248</c:v>
                </c:pt>
                <c:pt idx="128">
                  <c:v>0.39434834030012084</c:v>
                </c:pt>
                <c:pt idx="129">
                  <c:v>0.39190086750232039</c:v>
                </c:pt>
                <c:pt idx="130">
                  <c:v>0.38948730897168726</c:v>
                </c:pt>
                <c:pt idx="131">
                  <c:v>0.38710693926664086</c:v>
                </c:pt>
                <c:pt idx="132">
                  <c:v>0.38475905384545578</c:v>
                </c:pt>
                <c:pt idx="133">
                  <c:v>0.38244296831140945</c:v>
                </c:pt>
                <c:pt idx="134">
                  <c:v>0.38015801769062679</c:v>
                </c:pt>
                <c:pt idx="135">
                  <c:v>0.37790355574097512</c:v>
                </c:pt>
                <c:pt idx="136">
                  <c:v>0.37567895429045284</c:v>
                </c:pt>
                <c:pt idx="137">
                  <c:v>0.37348360260361074</c:v>
                </c:pt>
                <c:pt idx="138">
                  <c:v>0.37131690677461926</c:v>
                </c:pt>
                <c:pt idx="139">
                  <c:v>0.36917828914568102</c:v>
                </c:pt>
                <c:pt idx="140">
                  <c:v>0.36706718774955416</c:v>
                </c:pt>
                <c:pt idx="141">
                  <c:v>0.36498305577502399</c:v>
                </c:pt>
                <c:pt idx="142">
                  <c:v>0.36292536105422341</c:v>
                </c:pt>
                <c:pt idx="143">
                  <c:v>0.36089358557076112</c:v>
                </c:pt>
                <c:pt idx="144">
                  <c:v>0.358887224987676</c:v>
                </c:pt>
                <c:pt idx="145">
                  <c:v>0.35690578819428592</c:v>
                </c:pt>
                <c:pt idx="146">
                  <c:v>0.35494879687105185</c:v>
                </c:pt>
                <c:pt idx="147">
                  <c:v>0.35301578507162046</c:v>
                </c:pt>
                <c:pt idx="148">
                  <c:v>0.35110629882125954</c:v>
                </c:pt>
                <c:pt idx="149">
                  <c:v>0.34921989573093365</c:v>
                </c:pt>
                <c:pt idx="150">
                  <c:v>0.34735614462631359</c:v>
                </c:pt>
                <c:pt idx="151">
                  <c:v>0.34551462519104359</c:v>
                </c:pt>
                <c:pt idx="152">
                  <c:v>0.34369492762363163</c:v>
                </c:pt>
                <c:pt idx="153">
                  <c:v>0.34189665230735417</c:v>
                </c:pt>
                <c:pt idx="154">
                  <c:v>0.34011940949260056</c:v>
                </c:pt>
                <c:pt idx="155">
                  <c:v>0.33836281899111298</c:v>
                </c:pt>
                <c:pt idx="156">
                  <c:v>0.33662650988160103</c:v>
                </c:pt>
                <c:pt idx="157">
                  <c:v>0.33491012022623834</c:v>
                </c:pt>
                <c:pt idx="158">
                  <c:v>0.3332132967975735</c:v>
                </c:pt>
                <c:pt idx="159">
                  <c:v>0.3315356948154089</c:v>
                </c:pt>
                <c:pt idx="160">
                  <c:v>0.32987697769322361</c:v>
                </c:pt>
                <c:pt idx="161">
                  <c:v>0.32823681679373706</c:v>
                </c:pt>
                <c:pt idx="162">
                  <c:v>0.32661489119322984</c:v>
                </c:pt>
                <c:pt idx="163">
                  <c:v>0.32501088745425522</c:v>
                </c:pt>
                <c:pt idx="164">
                  <c:v>0.32342449940639428</c:v>
                </c:pt>
                <c:pt idx="165">
                  <c:v>0.32185542793472321</c:v>
                </c:pt>
                <c:pt idx="166">
                  <c:v>0.32030338077567438</c:v>
                </c:pt>
                <c:pt idx="167">
                  <c:v>0.31876807231999282</c:v>
                </c:pt>
                <c:pt idx="168">
                  <c:v>0.31724922342249917</c:v>
                </c:pt>
                <c:pt idx="169">
                  <c:v>0.3157465612183854</c:v>
                </c:pt>
                <c:pt idx="170">
                  <c:v>0.31425981894578126</c:v>
                </c:pt>
                <c:pt idx="171">
                  <c:v>0.3127887357743433</c:v>
                </c:pt>
                <c:pt idx="172">
                  <c:v>0.31133305663962713</c:v>
                </c:pt>
                <c:pt idx="173">
                  <c:v>0.30989253208301543</c:v>
                </c:pt>
                <c:pt idx="174">
                  <c:v>0.30846691809698473</c:v>
                </c:pt>
                <c:pt idx="175">
                  <c:v>0.30705597597550449</c:v>
                </c:pt>
                <c:pt idx="176">
                  <c:v>0.30565947216936795</c:v>
                </c:pt>
                <c:pt idx="177">
                  <c:v>0.30427717814626587</c:v>
                </c:pt>
                <c:pt idx="178">
                  <c:v>0.30290887025542418</c:v>
                </c:pt>
                <c:pt idx="179">
                  <c:v>0.30155432959662809</c:v>
                </c:pt>
                <c:pt idx="180">
                  <c:v>0.30021334189346965</c:v>
                </c:pt>
                <c:pt idx="181">
                  <c:v>0.29888569737065984</c:v>
                </c:pt>
                <c:pt idx="182">
                  <c:v>0.29757119063525167</c:v>
                </c:pt>
                <c:pt idx="183">
                  <c:v>0.2962696205616307</c:v>
                </c:pt>
                <c:pt idx="184">
                  <c:v>0.2949807901801319</c:v>
                </c:pt>
                <c:pt idx="185">
                  <c:v>0.29370450656915176</c:v>
                </c:pt>
                <c:pt idx="186">
                  <c:v>0.2924405807506249</c:v>
                </c:pt>
                <c:pt idx="187">
                  <c:v>0.2911888275887457</c:v>
                </c:pt>
                <c:pt idx="188">
                  <c:v>0.28994906569181539</c:v>
                </c:pt>
                <c:pt idx="189">
                  <c:v>0.2887211173171027</c:v>
                </c:pt>
                <c:pt idx="190">
                  <c:v>0.28750480827861147</c:v>
                </c:pt>
                <c:pt idx="191">
                  <c:v>0.28629996785764844</c:v>
                </c:pt>
                <c:pt idx="192">
                  <c:v>0.28510642871609648</c:v>
                </c:pt>
                <c:pt idx="193">
                  <c:v>0.28392402681229362</c:v>
                </c:pt>
                <c:pt idx="194">
                  <c:v>0.28275260131942886</c:v>
                </c:pt>
                <c:pt idx="195">
                  <c:v>0.28159199454636735</c:v>
                </c:pt>
                <c:pt idx="196">
                  <c:v>0.28044205186081778</c:v>
                </c:pt>
                <c:pt idx="197">
                  <c:v>0.27930262161476543</c:v>
                </c:pt>
                <c:pt idx="198">
                  <c:v>0.27817355507208813</c:v>
                </c:pt>
                <c:pt idx="199">
                  <c:v>0.277054706338285</c:v>
                </c:pt>
                <c:pt idx="200">
                  <c:v>0.27594593229224301</c:v>
                </c:pt>
                <c:pt idx="201">
                  <c:v>0.27484709251997341</c:v>
                </c:pt>
                <c:pt idx="202">
                  <c:v>0.27375804925025254</c:v>
                </c:pt>
                <c:pt idx="203">
                  <c:v>0.2726786672921015</c:v>
                </c:pt>
                <c:pt idx="204">
                  <c:v>0.27160881397404446</c:v>
                </c:pt>
                <c:pt idx="205">
                  <c:v>0.2705483590850869</c:v>
                </c:pt>
                <c:pt idx="206">
                  <c:v>0.2694971748173558</c:v>
                </c:pt>
                <c:pt idx="207">
                  <c:v>0.26845513571034801</c:v>
                </c:pt>
                <c:pt idx="208">
                  <c:v>0.26742211859673404</c:v>
                </c:pt>
                <c:pt idx="209">
                  <c:v>0.26639800254966656</c:v>
                </c:pt>
                <c:pt idx="210">
                  <c:v>0.26538266883154471</c:v>
                </c:pt>
                <c:pt idx="211">
                  <c:v>0.26437600084418794</c:v>
                </c:pt>
                <c:pt idx="212">
                  <c:v>0.2633778840803731</c:v>
                </c:pt>
                <c:pt idx="213">
                  <c:v>0.26238820607669189</c:v>
                </c:pt>
                <c:pt idx="214">
                  <c:v>0.26140685636768729</c:v>
                </c:pt>
                <c:pt idx="215">
                  <c:v>0.26043372644122659</c:v>
                </c:pt>
                <c:pt idx="216">
                  <c:v>0.25946870969507452</c:v>
                </c:pt>
                <c:pt idx="217">
                  <c:v>0.25851170139462698</c:v>
                </c:pt>
                <c:pt idx="218">
                  <c:v>0.25756259863176983</c:v>
                </c:pt>
                <c:pt idx="219">
                  <c:v>0.25662130028482782</c:v>
                </c:pt>
                <c:pt idx="220">
                  <c:v>0.25568770697957</c:v>
                </c:pt>
                <c:pt idx="221">
                  <c:v>0.25476172105123918</c:v>
                </c:pt>
                <c:pt idx="222">
                  <c:v>0.25384324650757312</c:v>
                </c:pt>
                <c:pt idx="223">
                  <c:v>0.25293218899278891</c:v>
                </c:pt>
                <c:pt idx="224">
                  <c:v>0.25202845575249927</c:v>
                </c:pt>
                <c:pt idx="225">
                  <c:v>0.25113195559953477</c:v>
                </c:pt>
                <c:pt idx="226">
                  <c:v>0.25024259888064276</c:v>
                </c:pt>
                <c:pt idx="227">
                  <c:v>0.2493602974440374</c:v>
                </c:pt>
                <c:pt idx="228">
                  <c:v>0.24848496460777644</c:v>
                </c:pt>
                <c:pt idx="229">
                  <c:v>0.24761651512893867</c:v>
                </c:pt>
                <c:pt idx="230">
                  <c:v>0.24675486517357875</c:v>
                </c:pt>
                <c:pt idx="231">
                  <c:v>0.24589993228743723</c:v>
                </c:pt>
                <c:pt idx="232">
                  <c:v>0.24505163536738311</c:v>
                </c:pt>
                <c:pt idx="233">
                  <c:v>0.24420989463356718</c:v>
                </c:pt>
                <c:pt idx="234">
                  <c:v>0.24337463160226636</c:v>
                </c:pt>
                <c:pt idx="235">
                  <c:v>0.24254576905939801</c:v>
                </c:pt>
                <c:pt idx="236">
                  <c:v>0.24172323103468607</c:v>
                </c:pt>
                <c:pt idx="237">
                  <c:v>0.24090694277645924</c:v>
                </c:pt>
                <c:pt idx="238">
                  <c:v>0.24009683072706364</c:v>
                </c:pt>
                <c:pt idx="239">
                  <c:v>0.23929282249887254</c:v>
                </c:pt>
                <c:pt idx="240">
                  <c:v>0.23849484685087591</c:v>
                </c:pt>
                <c:pt idx="241">
                  <c:v>0.23770283366583389</c:v>
                </c:pt>
                <c:pt idx="242">
                  <c:v>0.23691671392797781</c:v>
                </c:pt>
                <c:pt idx="243">
                  <c:v>0.23613641970124372</c:v>
                </c:pt>
                <c:pt idx="244">
                  <c:v>0.2353618841080235</c:v>
                </c:pt>
                <c:pt idx="245">
                  <c:v>0.23459304130841932</c:v>
                </c:pt>
                <c:pt idx="246">
                  <c:v>0.23382982647998762</c:v>
                </c:pt>
                <c:pt idx="247">
                  <c:v>0.23307217579795811</c:v>
                </c:pt>
                <c:pt idx="248">
                  <c:v>0.2323200264159167</c:v>
                </c:pt>
                <c:pt idx="249">
                  <c:v>0.23157331644693757</c:v>
                </c:pt>
                <c:pt idx="250">
                  <c:v>0.23083198494515411</c:v>
                </c:pt>
                <c:pt idx="251">
                  <c:v>0.23009597188775494</c:v>
                </c:pt>
                <c:pt idx="252">
                  <c:v>0.22936521815739477</c:v>
                </c:pt>
                <c:pt idx="253">
                  <c:v>0.22863966552500942</c:v>
                </c:pt>
                <c:pt idx="254">
                  <c:v>0.22791925663302204</c:v>
                </c:pt>
                <c:pt idx="255">
                  <c:v>0.22720393497893296</c:v>
                </c:pt>
                <c:pt idx="256">
                  <c:v>0.22649364489927987</c:v>
                </c:pt>
                <c:pt idx="257">
                  <c:v>0.22578833155396155</c:v>
                </c:pt>
                <c:pt idx="258">
                  <c:v>0.22508794091091322</c:v>
                </c:pt>
                <c:pt idx="259">
                  <c:v>0.22439241973112597</c:v>
                </c:pt>
                <c:pt idx="260">
                  <c:v>0.22370171555399959</c:v>
                </c:pt>
                <c:pt idx="261">
                  <c:v>0.22301577668302161</c:v>
                </c:pt>
                <c:pt idx="262">
                  <c:v>0.22233455217176373</c:v>
                </c:pt>
                <c:pt idx="263">
                  <c:v>0.22165799181018653</c:v>
                </c:pt>
                <c:pt idx="264">
                  <c:v>0.22098604611124537</c:v>
                </c:pt>
                <c:pt idx="265">
                  <c:v>0.22031866629779007</c:v>
                </c:pt>
                <c:pt idx="266">
                  <c:v>0.2196558042897496</c:v>
                </c:pt>
                <c:pt idx="267">
                  <c:v>0.21899741269159587</c:v>
                </c:pt>
                <c:pt idx="268">
                  <c:v>0.21834344478007839</c:v>
                </c:pt>
                <c:pt idx="269">
                  <c:v>0.21769385449222398</c:v>
                </c:pt>
                <c:pt idx="270">
                  <c:v>0.21704859641359417</c:v>
                </c:pt>
                <c:pt idx="271">
                  <c:v>0.2164076257667937</c:v>
                </c:pt>
                <c:pt idx="272">
                  <c:v>0.21577089840022473</c:v>
                </c:pt>
                <c:pt idx="273">
                  <c:v>0.21513837077707965</c:v>
                </c:pt>
                <c:pt idx="274">
                  <c:v>0.21450999996456696</c:v>
                </c:pt>
                <c:pt idx="275">
                  <c:v>0.21388574362336496</c:v>
                </c:pt>
                <c:pt idx="276">
                  <c:v>0.21326555999729627</c:v>
                </c:pt>
                <c:pt idx="277">
                  <c:v>0.21264940790321957</c:v>
                </c:pt>
                <c:pt idx="278">
                  <c:v>0.21203724672113175</c:v>
                </c:pt>
                <c:pt idx="279">
                  <c:v>0.21142903638447585</c:v>
                </c:pt>
                <c:pt idx="280">
                  <c:v>0.21082473737065033</c:v>
                </c:pt>
                <c:pt idx="281">
                  <c:v>0.21022431069171357</c:v>
                </c:pt>
                <c:pt idx="282">
                  <c:v>0.20962771788528056</c:v>
                </c:pt>
                <c:pt idx="283">
                  <c:v>0.20903492100560525</c:v>
                </c:pt>
                <c:pt idx="284">
                  <c:v>0.2084458826148457</c:v>
                </c:pt>
                <c:pt idx="285">
                  <c:v>0.20786056577450696</c:v>
                </c:pt>
                <c:pt idx="286">
                  <c:v>0.20727893403705752</c:v>
                </c:pt>
                <c:pt idx="287">
                  <c:v>0.20670095143771472</c:v>
                </c:pt>
                <c:pt idx="288">
                  <c:v>0.20612658248639706</c:v>
                </c:pt>
                <c:pt idx="289">
                  <c:v>0.20555579215983621</c:v>
                </c:pt>
                <c:pt idx="290">
                  <c:v>0.20498854589384827</c:v>
                </c:pt>
                <c:pt idx="291">
                  <c:v>0.20442480957575856</c:v>
                </c:pt>
                <c:pt idx="292">
                  <c:v>0.203864549536977</c:v>
                </c:pt>
                <c:pt idx="293">
                  <c:v>0.2033077325457204</c:v>
                </c:pt>
                <c:pt idx="294">
                  <c:v>0.20275432579987865</c:v>
                </c:pt>
                <c:pt idx="295">
                  <c:v>0.2022042969200209</c:v>
                </c:pt>
                <c:pt idx="296">
                  <c:v>0.20165761394253912</c:v>
                </c:pt>
                <c:pt idx="297">
                  <c:v>0.20111424531292521</c:v>
                </c:pt>
                <c:pt idx="298">
                  <c:v>0.20057415987917981</c:v>
                </c:pt>
                <c:pt idx="299">
                  <c:v>0.20003732688534762</c:v>
                </c:pt>
                <c:pt idx="300">
                  <c:v>0.19950371596517935</c:v>
                </c:pt>
                <c:pt idx="301">
                  <c:v>0.19897329713591444</c:v>
                </c:pt>
                <c:pt idx="302">
                  <c:v>0.19844604079218442</c:v>
                </c:pt>
                <c:pt idx="303">
                  <c:v>0.1979219177000322</c:v>
                </c:pt>
                <c:pt idx="304">
                  <c:v>0.19740089899104532</c:v>
                </c:pt>
                <c:pt idx="305">
                  <c:v>0.19688295615660223</c:v>
                </c:pt>
                <c:pt idx="306">
                  <c:v>0.19636806104222548</c:v>
                </c:pt>
                <c:pt idx="307">
                  <c:v>0.19585618584204362</c:v>
                </c:pt>
                <c:pt idx="308">
                  <c:v>0.19534730309335657</c:v>
                </c:pt>
                <c:pt idx="309">
                  <c:v>0.19484138567130246</c:v>
                </c:pt>
                <c:pt idx="310">
                  <c:v>0.19433840678362557</c:v>
                </c:pt>
                <c:pt idx="311">
                  <c:v>0.19383833996554078</c:v>
                </c:pt>
                <c:pt idx="312">
                  <c:v>0.19334115907469418</c:v>
                </c:pt>
                <c:pt idx="313">
                  <c:v>0.19284683828621677</c:v>
                </c:pt>
                <c:pt idx="314">
                  <c:v>0.19235535208786955</c:v>
                </c:pt>
                <c:pt idx="315">
                  <c:v>0.19186667527527845</c:v>
                </c:pt>
                <c:pt idx="316">
                  <c:v>0.19138078294725572</c:v>
                </c:pt>
                <c:pt idx="317">
                  <c:v>0.19089765050120852</c:v>
                </c:pt>
                <c:pt idx="318">
                  <c:v>0.19041725362862952</c:v>
                </c:pt>
                <c:pt idx="319">
                  <c:v>0.18993956831067149</c:v>
                </c:pt>
                <c:pt idx="320">
                  <c:v>0.18946457081379975</c:v>
                </c:pt>
                <c:pt idx="321">
                  <c:v>0.18899223768552545</c:v>
                </c:pt>
                <c:pt idx="322">
                  <c:v>0.18852254575021449</c:v>
                </c:pt>
                <c:pt idx="323">
                  <c:v>0.18805547210497164</c:v>
                </c:pt>
                <c:pt idx="324">
                  <c:v>0.18759099411559929</c:v>
                </c:pt>
                <c:pt idx="325">
                  <c:v>0.18712908941262746</c:v>
                </c:pt>
                <c:pt idx="326">
                  <c:v>0.18666973588741473</c:v>
                </c:pt>
                <c:pt idx="327">
                  <c:v>0.18621291168831824</c:v>
                </c:pt>
                <c:pt idx="328">
                  <c:v>0.1857585952169323</c:v>
                </c:pt>
                <c:pt idx="329">
                  <c:v>0.18530676512439173</c:v>
                </c:pt>
                <c:pt idx="330">
                  <c:v>0.18485740030774167</c:v>
                </c:pt>
                <c:pt idx="331">
                  <c:v>0.18441047990637</c:v>
                </c:pt>
                <c:pt idx="332">
                  <c:v>0.18396598329850311</c:v>
                </c:pt>
                <c:pt idx="333">
                  <c:v>0.18352389009776127</c:v>
                </c:pt>
                <c:pt idx="334">
                  <c:v>0.18308418014977579</c:v>
                </c:pt>
                <c:pt idx="335">
                  <c:v>0.18264683352886288</c:v>
                </c:pt>
                <c:pt idx="336">
                  <c:v>0.18221183053475579</c:v>
                </c:pt>
                <c:pt idx="337">
                  <c:v>0.18177915168939382</c:v>
                </c:pt>
                <c:pt idx="338">
                  <c:v>0.1813487777337649</c:v>
                </c:pt>
                <c:pt idx="339">
                  <c:v>0.18092068962480387</c:v>
                </c:pt>
                <c:pt idx="340">
                  <c:v>0.18049486853234245</c:v>
                </c:pt>
                <c:pt idx="341">
                  <c:v>0.1800712958361117</c:v>
                </c:pt>
                <c:pt idx="342">
                  <c:v>0.17964995312279519</c:v>
                </c:pt>
                <c:pt idx="343">
                  <c:v>0.17923082218313213</c:v>
                </c:pt>
                <c:pt idx="344">
                  <c:v>0.17881388500906925</c:v>
                </c:pt>
                <c:pt idx="345">
                  <c:v>0.17839912379096015</c:v>
                </c:pt>
                <c:pt idx="346">
                  <c:v>0.17798652091481279</c:v>
                </c:pt>
                <c:pt idx="347">
                  <c:v>0.17757605895958159</c:v>
                </c:pt>
                <c:pt idx="348">
                  <c:v>0.17716772069450573</c:v>
                </c:pt>
                <c:pt idx="349">
                  <c:v>0.176761489076491</c:v>
                </c:pt>
                <c:pt idx="350">
                  <c:v>0.17635734724753555</c:v>
                </c:pt>
                <c:pt idx="351">
                  <c:v>0.17595527853219817</c:v>
                </c:pt>
                <c:pt idx="352">
                  <c:v>0.17555526643510747</c:v>
                </c:pt>
                <c:pt idx="353">
                  <c:v>0.1751572946385134</c:v>
                </c:pt>
                <c:pt idx="354">
                  <c:v>0.17476134699987769</c:v>
                </c:pt>
                <c:pt idx="355">
                  <c:v>0.17436740754950431</c:v>
                </c:pt>
                <c:pt idx="356">
                  <c:v>0.17397546048820803</c:v>
                </c:pt>
                <c:pt idx="357">
                  <c:v>0.17358549018502181</c:v>
                </c:pt>
                <c:pt idx="358">
                  <c:v>0.17319748117494016</c:v>
                </c:pt>
                <c:pt idx="359">
                  <c:v>0.17281141815669976</c:v>
                </c:pt>
                <c:pt idx="360">
                  <c:v>0.17242728599059554</c:v>
                </c:pt>
                <c:pt idx="361">
                  <c:v>0.17204506969633204</c:v>
                </c:pt>
                <c:pt idx="362">
                  <c:v>0.17166475445090931</c:v>
                </c:pt>
                <c:pt idx="363">
                  <c:v>0.17128632558654169</c:v>
                </c:pt>
                <c:pt idx="364">
                  <c:v>0.1709097685886114</c:v>
                </c:pt>
                <c:pt idx="365">
                  <c:v>0.17053506909365287</c:v>
                </c:pt>
                <c:pt idx="366">
                  <c:v>0.17016221288737043</c:v>
                </c:pt>
                <c:pt idx="367">
                  <c:v>0.16979118590268671</c:v>
                </c:pt>
                <c:pt idx="368">
                  <c:v>0.16942197421782157</c:v>
                </c:pt>
                <c:pt idx="369">
                  <c:v>0.16905456405440178</c:v>
                </c:pt>
                <c:pt idx="370">
                  <c:v>0.16868894177560026</c:v>
                </c:pt>
                <c:pt idx="371">
                  <c:v>0.16832509388430378</c:v>
                </c:pt>
                <c:pt idx="372">
                  <c:v>0.16796300702131017</c:v>
                </c:pt>
                <c:pt idx="373">
                  <c:v>0.167602667963553</c:v>
                </c:pt>
                <c:pt idx="374">
                  <c:v>0.16724406362235369</c:v>
                </c:pt>
                <c:pt idx="375">
                  <c:v>0.16688718104170122</c:v>
                </c:pt>
                <c:pt idx="376">
                  <c:v>0.16653200739655777</c:v>
                </c:pt>
                <c:pt idx="377">
                  <c:v>0.16617852999119084</c:v>
                </c:pt>
                <c:pt idx="378">
                  <c:v>0.16582673625753097</c:v>
                </c:pt>
                <c:pt idx="379">
                  <c:v>0.16547661375355407</c:v>
                </c:pt>
                <c:pt idx="380">
                  <c:v>0.16512815016168947</c:v>
                </c:pt>
                <c:pt idx="381">
                  <c:v>0.16478133328725086</c:v>
                </c:pt>
                <c:pt idx="382">
                  <c:v>0.16443615105689241</c:v>
                </c:pt>
                <c:pt idx="383">
                  <c:v>0.16409259151708733</c:v>
                </c:pt>
                <c:pt idx="384">
                  <c:v>0.16375064283262974</c:v>
                </c:pt>
                <c:pt idx="385">
                  <c:v>0.16341029328515935</c:v>
                </c:pt>
                <c:pt idx="386">
                  <c:v>0.1630715312717079</c:v>
                </c:pt>
                <c:pt idx="387">
                  <c:v>0.16273434530326736</c:v>
                </c:pt>
                <c:pt idx="388">
                  <c:v>0.16239872400338023</c:v>
                </c:pt>
                <c:pt idx="389">
                  <c:v>0.16206465610675008</c:v>
                </c:pt>
                <c:pt idx="390">
                  <c:v>0.16173213045787316</c:v>
                </c:pt>
                <c:pt idx="391">
                  <c:v>0.16140113600968986</c:v>
                </c:pt>
                <c:pt idx="392">
                  <c:v>0.16107166182225729</c:v>
                </c:pt>
                <c:pt idx="393">
                  <c:v>0.16074369706143987</c:v>
                </c:pt>
                <c:pt idx="394">
                  <c:v>0.1604172309976202</c:v>
                </c:pt>
                <c:pt idx="395">
                  <c:v>0.16009225300442878</c:v>
                </c:pt>
                <c:pt idx="396">
                  <c:v>0.15976875255749234</c:v>
                </c:pt>
                <c:pt idx="397">
                  <c:v>0.15944671923319986</c:v>
                </c:pt>
                <c:pt idx="398">
                  <c:v>0.15912614270748729</c:v>
                </c:pt>
                <c:pt idx="399">
                  <c:v>0.15880701275463985</c:v>
                </c:pt>
                <c:pt idx="400">
                  <c:v>0.1584893192461114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5F6-47E2-BA49-2FC9F29F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5F6-47E2-BA49-2FC9F29F7748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5F6-47E2-BA49-2FC9F29F7748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5F6-47E2-BA49-2FC9F29F774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5F6-47E2-BA49-2FC9F29F7748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5F6-47E2-BA49-2FC9F29F774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5F6-47E2-BA49-2FC9F29F774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5F6-47E2-BA49-2FC9F29F774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5F6-47E2-BA49-2FC9F29F7748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B-4D62-AC9E-D5059650E250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B-4D62-AC9E-D5059650E250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1B-4D62-AC9E-D5059650E250}"/>
            </c:ext>
          </c:extLst>
        </c:ser>
        <c:ser>
          <c:idx val="9"/>
          <c:order val="10"/>
          <c:tx>
            <c:strRef>
              <c:f>'Demand-DesignCapacity (X)'!$AJ$11:$AK$11</c:f>
              <c:strCache>
                <c:ptCount val="1"/>
                <c:pt idx="0">
                  <c:v>TEC 2007 (Z3)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(X)'!$AJ$13:$AJ$413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(X)'!$AK$13:$AK$413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0.98686360403916229</c:v>
                </c:pt>
                <c:pt idx="62">
                  <c:v>0.97410920815903335</c:v>
                </c:pt>
                <c:pt idx="63">
                  <c:v>0.96171980730808115</c:v>
                </c:pt>
                <c:pt idx="64">
                  <c:v>0.94967940771022163</c:v>
                </c:pt>
                <c:pt idx="65">
                  <c:v>0.93797295206916531</c:v>
                </c:pt>
                <c:pt idx="66">
                  <c:v>0.92658625135586969</c:v>
                </c:pt>
                <c:pt idx="67">
                  <c:v>0.91550592250994167</c:v>
                </c:pt>
                <c:pt idx="68">
                  <c:v>0.90471933146270522</c:v>
                </c:pt>
                <c:pt idx="69">
                  <c:v>0.8942145409567076</c:v>
                </c:pt>
                <c:pt idx="70">
                  <c:v>0.88398026269503882</c:v>
                </c:pt>
                <c:pt idx="71">
                  <c:v>0.87400581340518879</c:v>
                </c:pt>
                <c:pt idx="72">
                  <c:v>0.86428107444720692</c:v>
                </c:pt>
                <c:pt idx="73">
                  <c:v>0.85479645463554899</c:v>
                </c:pt>
                <c:pt idx="74">
                  <c:v>0.84554285597889633</c:v>
                </c:pt>
                <c:pt idx="75">
                  <c:v>0.83651164207301854</c:v>
                </c:pt>
                <c:pt idx="76">
                  <c:v>0.8276946089089906</c:v>
                </c:pt>
                <c:pt idx="77">
                  <c:v>0.81908395788317268</c:v>
                </c:pt>
                <c:pt idx="78">
                  <c:v>0.81067227081675641</c:v>
                </c:pt>
                <c:pt idx="79">
                  <c:v>0.80245248681167825</c:v>
                </c:pt>
                <c:pt idx="80">
                  <c:v>0.79441788078660913</c:v>
                </c:pt>
                <c:pt idx="81">
                  <c:v>0.78656204355180326</c:v>
                </c:pt>
                <c:pt idx="82">
                  <c:v>0.7788788632950292</c:v>
                </c:pt>
                <c:pt idx="83">
                  <c:v>0.77136250836284015</c:v>
                </c:pt>
                <c:pt idx="84">
                  <c:v>0.76400741123219218</c:v>
                </c:pt>
                <c:pt idx="85">
                  <c:v>0.75680825357707127</c:v>
                </c:pt>
                <c:pt idx="86">
                  <c:v>0.74975995234344195</c:v>
                </c:pt>
                <c:pt idx="87">
                  <c:v>0.74285764675361587</c:v>
                </c:pt>
                <c:pt idx="88">
                  <c:v>0.73609668616813828</c:v>
                </c:pt>
                <c:pt idx="89">
                  <c:v>0.72947261873959901</c:v>
                </c:pt>
                <c:pt idx="90">
                  <c:v>0.72298118079846574</c:v>
                </c:pt>
                <c:pt idx="91">
                  <c:v>0.71661828691618001</c:v>
                </c:pt>
                <c:pt idx="92">
                  <c:v>0.71038002059539807</c:v>
                </c:pt>
                <c:pt idx="93">
                  <c:v>0.70426262554147634</c:v>
                </c:pt>
                <c:pt idx="94">
                  <c:v>0.69826249747310287</c:v>
                </c:pt>
                <c:pt idx="95">
                  <c:v>0.69237617643344462</c:v>
                </c:pt>
                <c:pt idx="96">
                  <c:v>0.68660033956632371</c:v>
                </c:pt>
                <c:pt idx="97">
                  <c:v>0.68093179432477868</c:v>
                </c:pt>
                <c:pt idx="98">
                  <c:v>0.67536747208198955</c:v>
                </c:pt>
                <c:pt idx="99">
                  <c:v>0.66990442211689061</c:v>
                </c:pt>
                <c:pt idx="100">
                  <c:v>0.66453980594897388</c:v>
                </c:pt>
                <c:pt idx="101">
                  <c:v>0.65927089199874578</c:v>
                </c:pt>
                <c:pt idx="102">
                  <c:v>0.65409505055210515</c:v>
                </c:pt>
                <c:pt idx="103">
                  <c:v>0.64900974900856234</c:v>
                </c:pt>
                <c:pt idx="104">
                  <c:v>0.64401254739471581</c:v>
                </c:pt>
                <c:pt idx="105">
                  <c:v>0.63910109412579696</c:v>
                </c:pt>
                <c:pt idx="106">
                  <c:v>0.63427312199935104</c:v>
                </c:pt>
                <c:pt idx="107">
                  <c:v>0.6295264444062888</c:v>
                </c:pt>
                <c:pt idx="108">
                  <c:v>0.62485895174560824</c:v>
                </c:pt>
                <c:pt idx="109">
                  <c:v>0.62026860803007111</c:v>
                </c:pt>
                <c:pt idx="110">
                  <c:v>0.61575344767101692</c:v>
                </c:pt>
                <c:pt idx="111">
                  <c:v>0.61131157243132961</c:v>
                </c:pt>
                <c:pt idx="112">
                  <c:v>0.6069411485363414</c:v>
                </c:pt>
                <c:pt idx="113">
                  <c:v>0.60264040393315832</c:v>
                </c:pt>
                <c:pt idx="114">
                  <c:v>0.59840762568954631</c:v>
                </c:pt>
                <c:pt idx="115">
                  <c:v>0.59424115752412121</c:v>
                </c:pt>
                <c:pt idx="116">
                  <c:v>0.59013939746013511</c:v>
                </c:pt>
                <c:pt idx="117">
                  <c:v>0.58610079559567219</c:v>
                </c:pt>
                <c:pt idx="118">
                  <c:v>0.58212385198353889</c:v>
                </c:pt>
                <c:pt idx="119">
                  <c:v>0.57820711461457452</c:v>
                </c:pt>
                <c:pt idx="120">
                  <c:v>0.57434917749851755</c:v>
                </c:pt>
                <c:pt idx="121">
                  <c:v>0.57054867883694016</c:v>
                </c:pt>
                <c:pt idx="122">
                  <c:v>0.56680429928311549</c:v>
                </c:pt>
                <c:pt idx="123">
                  <c:v>0.56311476028400698</c:v>
                </c:pt>
                <c:pt idx="124">
                  <c:v>0.55947882249987291</c:v>
                </c:pt>
                <c:pt idx="125">
                  <c:v>0.55589528429726132</c:v>
                </c:pt>
                <c:pt idx="126">
                  <c:v>0.55236298031142916</c:v>
                </c:pt>
                <c:pt idx="127">
                  <c:v>0.54888078007446883</c:v>
                </c:pt>
                <c:pt idx="128">
                  <c:v>0.54544758670564508</c:v>
                </c:pt>
                <c:pt idx="129">
                  <c:v>0.54206233566066298</c:v>
                </c:pt>
                <c:pt idx="130">
                  <c:v>0.53872399353678135</c:v>
                </c:pt>
                <c:pt idx="131">
                  <c:v>0.5354315569308693</c:v>
                </c:pt>
                <c:pt idx="132">
                  <c:v>0.53218405134767832</c:v>
                </c:pt>
                <c:pt idx="133">
                  <c:v>0.52898053015575941</c:v>
                </c:pt>
                <c:pt idx="134">
                  <c:v>0.52582007358860638</c:v>
                </c:pt>
                <c:pt idx="135">
                  <c:v>0.52270178778874377</c:v>
                </c:pt>
                <c:pt idx="136">
                  <c:v>0.51962480389261334</c:v>
                </c:pt>
                <c:pt idx="137">
                  <c:v>0.51658827715423061</c:v>
                </c:pt>
                <c:pt idx="138">
                  <c:v>0.51359138610569932</c:v>
                </c:pt>
                <c:pt idx="139">
                  <c:v>0.51063333175278192</c:v>
                </c:pt>
                <c:pt idx="140">
                  <c:v>0.50771333680381892</c:v>
                </c:pt>
                <c:pt idx="141">
                  <c:v>0.50483064493038943</c:v>
                </c:pt>
                <c:pt idx="142">
                  <c:v>0.50198452005819283</c:v>
                </c:pt>
                <c:pt idx="143">
                  <c:v>0.49917424568671004</c:v>
                </c:pt>
                <c:pt idx="144">
                  <c:v>0.49639912423628818</c:v>
                </c:pt>
                <c:pt idx="145">
                  <c:v>0.4936584764213594</c:v>
                </c:pt>
                <c:pt idx="146">
                  <c:v>0.49095164064857644</c:v>
                </c:pt>
                <c:pt idx="147">
                  <c:v>0.48827797243871168</c:v>
                </c:pt>
                <c:pt idx="148">
                  <c:v>0.48563684387122646</c:v>
                </c:pt>
                <c:pt idx="149">
                  <c:v>0.48302764305047702</c:v>
                </c:pt>
                <c:pt idx="150">
                  <c:v>0.48044977359257246</c:v>
                </c:pt>
                <c:pt idx="151">
                  <c:v>0.4779026541319577</c:v>
                </c:pt>
                <c:pt idx="152">
                  <c:v>0.47538571784683586</c:v>
                </c:pt>
                <c:pt idx="153">
                  <c:v>0.47289841200259314</c:v>
                </c:pt>
                <c:pt idx="154">
                  <c:v>0.4704401975124306</c:v>
                </c:pt>
                <c:pt idx="155">
                  <c:v>0.46801054851444768</c:v>
                </c:pt>
                <c:pt idx="156">
                  <c:v>0.46560895196445951</c:v>
                </c:pt>
                <c:pt idx="157">
                  <c:v>0.46323490724386646</c:v>
                </c:pt>
                <c:pt idx="158">
                  <c:v>0.46088792578192728</c:v>
                </c:pt>
                <c:pt idx="159">
                  <c:v>0.45856753069182016</c:v>
                </c:pt>
                <c:pt idx="160">
                  <c:v>0.45627325641990429</c:v>
                </c:pt>
                <c:pt idx="161">
                  <c:v>0.45400464840762506</c:v>
                </c:pt>
                <c:pt idx="162">
                  <c:v>0.45176126276553136</c:v>
                </c:pt>
                <c:pt idx="163">
                  <c:v>0.44954266595889908</c:v>
                </c:pt>
                <c:pt idx="164">
                  <c:v>0.44734843450448036</c:v>
                </c:pt>
                <c:pt idx="165">
                  <c:v>0.4451781546779181</c:v>
                </c:pt>
                <c:pt idx="166">
                  <c:v>0.44303142223139053</c:v>
                </c:pt>
                <c:pt idx="167">
                  <c:v>0.44090784212106737</c:v>
                </c:pt>
                <c:pt idx="168">
                  <c:v>0.43880702824398121</c:v>
                </c:pt>
                <c:pt idx="169">
                  <c:v>0.43672860318393419</c:v>
                </c:pt>
                <c:pt idx="170">
                  <c:v>0.43467219796608036</c:v>
                </c:pt>
                <c:pt idx="171">
                  <c:v>0.43263745181983454</c:v>
                </c:pt>
                <c:pt idx="172">
                  <c:v>0.43062401194978356</c:v>
                </c:pt>
                <c:pt idx="173">
                  <c:v>0.42863153331428033</c:v>
                </c:pt>
                <c:pt idx="174">
                  <c:v>0.42665967841142349</c:v>
                </c:pt>
                <c:pt idx="175">
                  <c:v>0.42470811707213407</c:v>
                </c:pt>
                <c:pt idx="176">
                  <c:v>0.42277652626005469</c:v>
                </c:pt>
                <c:pt idx="177">
                  <c:v>0.42086458987801029</c:v>
                </c:pt>
                <c:pt idx="178">
                  <c:v>0.41897199858077833</c:v>
                </c:pt>
                <c:pt idx="179">
                  <c:v>0.41709844959392889</c:v>
                </c:pt>
                <c:pt idx="180">
                  <c:v>0.41524364653850576</c:v>
                </c:pt>
                <c:pt idx="181">
                  <c:v>0.41340729926132841</c:v>
                </c:pt>
                <c:pt idx="182">
                  <c:v>0.41158912367070449</c:v>
                </c:pt>
                <c:pt idx="183">
                  <c:v>0.40978884157735379</c:v>
                </c:pt>
                <c:pt idx="184">
                  <c:v>0.40800618054034676</c:v>
                </c:pt>
                <c:pt idx="185">
                  <c:v>0.40624087371787782</c:v>
                </c:pt>
                <c:pt idx="186">
                  <c:v>0.40449265972269344</c:v>
                </c:pt>
                <c:pt idx="187">
                  <c:v>0.40276128248200671</c:v>
                </c:pt>
                <c:pt idx="188">
                  <c:v>0.40104649110173729</c:v>
                </c:pt>
                <c:pt idx="189">
                  <c:v>0.39934803973491673</c:v>
                </c:pt>
                <c:pt idx="190">
                  <c:v>0.39766568745411734</c:v>
                </c:pt>
                <c:pt idx="191">
                  <c:v>0.39599919812775303</c:v>
                </c:pt>
                <c:pt idx="192">
                  <c:v>0.39434834030012084</c:v>
                </c:pt>
                <c:pt idx="193">
                  <c:v>0.39271288707504914</c:v>
                </c:pt>
                <c:pt idx="194">
                  <c:v>0.39109261600302636</c:v>
                </c:pt>
                <c:pt idx="195">
                  <c:v>0.38948730897168726</c:v>
                </c:pt>
                <c:pt idx="196">
                  <c:v>0.38789675209954361</c:v>
                </c:pt>
                <c:pt idx="197">
                  <c:v>0.38632073563284391</c:v>
                </c:pt>
                <c:pt idx="198">
                  <c:v>0.38475905384545578</c:v>
                </c:pt>
                <c:pt idx="199">
                  <c:v>0.38321150494166906</c:v>
                </c:pt>
                <c:pt idx="200">
                  <c:v>0.38167789096181753</c:v>
                </c:pt>
                <c:pt idx="201">
                  <c:v>0.38015801769062696</c:v>
                </c:pt>
                <c:pt idx="202">
                  <c:v>0.37865169456819348</c:v>
                </c:pt>
                <c:pt idx="203">
                  <c:v>0.37715873460351101</c:v>
                </c:pt>
                <c:pt idx="204">
                  <c:v>0.37567895429045284</c:v>
                </c:pt>
                <c:pt idx="205">
                  <c:v>0.374212173526137</c:v>
                </c:pt>
                <c:pt idx="206">
                  <c:v>0.37275821553158706</c:v>
                </c:pt>
                <c:pt idx="207">
                  <c:v>0.3713169067746192</c:v>
                </c:pt>
                <c:pt idx="208">
                  <c:v>0.36988807689488001</c:v>
                </c:pt>
                <c:pt idx="209">
                  <c:v>0.36847155863096553</c:v>
                </c:pt>
                <c:pt idx="210">
                  <c:v>0.3670671877495541</c:v>
                </c:pt>
                <c:pt idx="211">
                  <c:v>0.36567480297648852</c:v>
                </c:pt>
                <c:pt idx="212">
                  <c:v>0.36429424592974419</c:v>
                </c:pt>
                <c:pt idx="213">
                  <c:v>0.36292536105422341</c:v>
                </c:pt>
                <c:pt idx="214">
                  <c:v>0.36156799555831809</c:v>
                </c:pt>
                <c:pt idx="215">
                  <c:v>0.36022199935218463</c:v>
                </c:pt>
                <c:pt idx="216">
                  <c:v>0.35888722498767589</c:v>
                </c:pt>
                <c:pt idx="217">
                  <c:v>0.35756352759988141</c:v>
                </c:pt>
                <c:pt idx="218">
                  <c:v>0.35625076485022167</c:v>
                </c:pt>
                <c:pt idx="219">
                  <c:v>0.35494879687105185</c:v>
                </c:pt>
                <c:pt idx="220">
                  <c:v>0.35365748621172499</c:v>
                </c:pt>
                <c:pt idx="221">
                  <c:v>0.35237669778607295</c:v>
                </c:pt>
                <c:pt idx="222">
                  <c:v>0.35110629882125949</c:v>
                </c:pt>
                <c:pt idx="223">
                  <c:v>0.34984615880796333</c:v>
                </c:pt>
                <c:pt idx="224">
                  <c:v>0.3485961494518533</c:v>
                </c:pt>
                <c:pt idx="225">
                  <c:v>0.34735614462631359</c:v>
                </c:pt>
                <c:pt idx="226">
                  <c:v>0.34612602032638384</c:v>
                </c:pt>
                <c:pt idx="227">
                  <c:v>0.34490565462387557</c:v>
                </c:pt>
                <c:pt idx="228">
                  <c:v>0.34369492762363163</c:v>
                </c:pt>
                <c:pt idx="229">
                  <c:v>0.34249372142089396</c:v>
                </c:pt>
                <c:pt idx="230">
                  <c:v>0.34130192005974602</c:v>
                </c:pt>
                <c:pt idx="231">
                  <c:v>0.34011940949260056</c:v>
                </c:pt>
                <c:pt idx="232">
                  <c:v>0.33894607754069939</c:v>
                </c:pt>
                <c:pt idx="233">
                  <c:v>0.33778181385559719</c:v>
                </c:pt>
                <c:pt idx="234">
                  <c:v>0.33662650988160103</c:v>
                </c:pt>
                <c:pt idx="235">
                  <c:v>0.33548005881913645</c:v>
                </c:pt>
                <c:pt idx="236">
                  <c:v>0.33434235558901426</c:v>
                </c:pt>
                <c:pt idx="237">
                  <c:v>0.33321329679757339</c:v>
                </c:pt>
                <c:pt idx="238">
                  <c:v>0.3320927807026719</c:v>
                </c:pt>
                <c:pt idx="239">
                  <c:v>0.33098070718050476</c:v>
                </c:pt>
                <c:pt idx="240">
                  <c:v>0.32987697769322361</c:v>
                </c:pt>
                <c:pt idx="241">
                  <c:v>0.32878149525733602</c:v>
                </c:pt>
                <c:pt idx="242">
                  <c:v>0.32769416441286237</c:v>
                </c:pt>
                <c:pt idx="243">
                  <c:v>0.32661489119322984</c:v>
                </c:pt>
                <c:pt idx="244">
                  <c:v>0.325543583095881</c:v>
                </c:pt>
                <c:pt idx="245">
                  <c:v>0.32448014905357986</c:v>
                </c:pt>
                <c:pt idx="246">
                  <c:v>0.32342449940639428</c:v>
                </c:pt>
                <c:pt idx="247">
                  <c:v>0.32237654587433584</c:v>
                </c:pt>
                <c:pt idx="248">
                  <c:v>0.32133620153064113</c:v>
                </c:pt>
                <c:pt idx="249">
                  <c:v>0.32030338077567433</c:v>
                </c:pt>
                <c:pt idx="250">
                  <c:v>0.31927799931143658</c:v>
                </c:pt>
                <c:pt idx="251">
                  <c:v>0.31825997411666407</c:v>
                </c:pt>
                <c:pt idx="252">
                  <c:v>0.31724922342249917</c:v>
                </c:pt>
                <c:pt idx="253">
                  <c:v>0.31624566668872078</c:v>
                </c:pt>
                <c:pt idx="254">
                  <c:v>0.31524922458051585</c:v>
                </c:pt>
                <c:pt idx="255">
                  <c:v>0.31425981894578126</c:v>
                </c:pt>
                <c:pt idx="256">
                  <c:v>0.31327737279293855</c:v>
                </c:pt>
                <c:pt idx="257">
                  <c:v>0.31230181026925097</c:v>
                </c:pt>
                <c:pt idx="258">
                  <c:v>0.31133305663962713</c:v>
                </c:pt>
                <c:pt idx="259">
                  <c:v>0.31037103826589973</c:v>
                </c:pt>
                <c:pt idx="260">
                  <c:v>0.30941568258656704</c:v>
                </c:pt>
                <c:pt idx="261">
                  <c:v>0.30846691809698473</c:v>
                </c:pt>
                <c:pt idx="262">
                  <c:v>0.30752467432999542</c:v>
                </c:pt>
                <c:pt idx="263">
                  <c:v>0.30658888183698751</c:v>
                </c:pt>
                <c:pt idx="264">
                  <c:v>0.30565947216936779</c:v>
                </c:pt>
                <c:pt idx="265">
                  <c:v>0.30473637786044239</c:v>
                </c:pt>
                <c:pt idx="266">
                  <c:v>0.30381953240769022</c:v>
                </c:pt>
                <c:pt idx="267">
                  <c:v>0.30290887025542418</c:v>
                </c:pt>
                <c:pt idx="268">
                  <c:v>0.30200432677782607</c:v>
                </c:pt>
                <c:pt idx="269">
                  <c:v>0.30110583826234771</c:v>
                </c:pt>
                <c:pt idx="270">
                  <c:v>0.3002133418934696</c:v>
                </c:pt>
                <c:pt idx="271">
                  <c:v>0.29932677573680622</c:v>
                </c:pt>
                <c:pt idx="272">
                  <c:v>0.29844607872355094</c:v>
                </c:pt>
                <c:pt idx="273">
                  <c:v>0.29757119063525167</c:v>
                </c:pt>
                <c:pt idx="274">
                  <c:v>0.29670205208890849</c:v>
                </c:pt>
                <c:pt idx="275">
                  <c:v>0.29583860452238592</c:v>
                </c:pt>
                <c:pt idx="276">
                  <c:v>0.29498079018013196</c:v>
                </c:pt>
                <c:pt idx="277">
                  <c:v>0.29412855209919569</c:v>
                </c:pt>
                <c:pt idx="278">
                  <c:v>0.29328183409553793</c:v>
                </c:pt>
                <c:pt idx="279">
                  <c:v>0.2924405807506249</c:v>
                </c:pt>
                <c:pt idx="280">
                  <c:v>0.29160473739830112</c:v>
                </c:pt>
                <c:pt idx="281">
                  <c:v>0.29077425011193275</c:v>
                </c:pt>
                <c:pt idx="282">
                  <c:v>0.28994906569181533</c:v>
                </c:pt>
                <c:pt idx="283">
                  <c:v>0.28912913165283982</c:v>
                </c:pt>
                <c:pt idx="284">
                  <c:v>0.28831439621241112</c:v>
                </c:pt>
                <c:pt idx="285">
                  <c:v>0.28750480827861141</c:v>
                </c:pt>
                <c:pt idx="286">
                  <c:v>0.28670031743860486</c:v>
                </c:pt>
                <c:pt idx="287">
                  <c:v>0.28590087394727576</c:v>
                </c:pt>
                <c:pt idx="288">
                  <c:v>0.28510642871609648</c:v>
                </c:pt>
                <c:pt idx="289">
                  <c:v>0.28431693330221791</c:v>
                </c:pt>
                <c:pt idx="290">
                  <c:v>0.28353233989777904</c:v>
                </c:pt>
                <c:pt idx="291">
                  <c:v>0.28275260131942886</c:v>
                </c:pt>
                <c:pt idx="292">
                  <c:v>0.28197767099805759</c:v>
                </c:pt>
                <c:pt idx="293">
                  <c:v>0.28120750296872993</c:v>
                </c:pt>
                <c:pt idx="294">
                  <c:v>0.28044205186081778</c:v>
                </c:pt>
                <c:pt idx="295">
                  <c:v>0.2796812728883275</c:v>
                </c:pt>
                <c:pt idx="296">
                  <c:v>0.2789251218404149</c:v>
                </c:pt>
                <c:pt idx="297">
                  <c:v>0.27817355507208802</c:v>
                </c:pt>
                <c:pt idx="298">
                  <c:v>0.277426529495089</c:v>
                </c:pt>
                <c:pt idx="299">
                  <c:v>0.27668400256895337</c:v>
                </c:pt>
                <c:pt idx="300">
                  <c:v>0.2759459322922429</c:v>
                </c:pt>
                <c:pt idx="301">
                  <c:v>0.27521227719394692</c:v>
                </c:pt>
                <c:pt idx="302">
                  <c:v>0.27448299632504836</c:v>
                </c:pt>
                <c:pt idx="303">
                  <c:v>0.27375804925025254</c:v>
                </c:pt>
                <c:pt idx="304">
                  <c:v>0.27303739603987248</c:v>
                </c:pt>
                <c:pt idx="305">
                  <c:v>0.27232099726186959</c:v>
                </c:pt>
                <c:pt idx="306">
                  <c:v>0.27160881397404446</c:v>
                </c:pt>
                <c:pt idx="307">
                  <c:v>0.27090080771637609</c:v>
                </c:pt>
                <c:pt idx="308">
                  <c:v>0.27019694050350468</c:v>
                </c:pt>
                <c:pt idx="309">
                  <c:v>0.2694971748173558</c:v>
                </c:pt>
                <c:pt idx="310">
                  <c:v>0.26880147359990308</c:v>
                </c:pt>
                <c:pt idx="311">
                  <c:v>0.26810980024606484</c:v>
                </c:pt>
                <c:pt idx="312">
                  <c:v>0.26742211859673398</c:v>
                </c:pt>
                <c:pt idx="313">
                  <c:v>0.26673839293193674</c:v>
                </c:pt>
                <c:pt idx="314">
                  <c:v>0.26605858796411669</c:v>
                </c:pt>
                <c:pt idx="315">
                  <c:v>0.26538266883154471</c:v>
                </c:pt>
                <c:pt idx="316">
                  <c:v>0.26471060109184769</c:v>
                </c:pt>
                <c:pt idx="317">
                  <c:v>0.26404235071565724</c:v>
                </c:pt>
                <c:pt idx="318">
                  <c:v>0.26337788408037305</c:v>
                </c:pt>
                <c:pt idx="319">
                  <c:v>0.26271716796404143</c:v>
                </c:pt>
                <c:pt idx="320">
                  <c:v>0.26206016953934219</c:v>
                </c:pt>
                <c:pt idx="321">
                  <c:v>0.26140685636768729</c:v>
                </c:pt>
                <c:pt idx="322">
                  <c:v>0.26075719639342315</c:v>
                </c:pt>
                <c:pt idx="323">
                  <c:v>0.26011115793813855</c:v>
                </c:pt>
                <c:pt idx="324">
                  <c:v>0.25946870969507452</c:v>
                </c:pt>
                <c:pt idx="325">
                  <c:v>0.25882982072363309</c:v>
                </c:pt>
                <c:pt idx="326">
                  <c:v>0.25819446044398447</c:v>
                </c:pt>
                <c:pt idx="327">
                  <c:v>0.25756259863176983</c:v>
                </c:pt>
                <c:pt idx="328">
                  <c:v>0.25693420541289763</c:v>
                </c:pt>
                <c:pt idx="329">
                  <c:v>0.2563092512584319</c:v>
                </c:pt>
                <c:pt idx="330">
                  <c:v>0.25568770697957</c:v>
                </c:pt>
                <c:pt idx="331">
                  <c:v>0.2550695437227089</c:v>
                </c:pt>
                <c:pt idx="332">
                  <c:v>0.25445473296459753</c:v>
                </c:pt>
                <c:pt idx="333">
                  <c:v>0.25384324650757312</c:v>
                </c:pt>
                <c:pt idx="334">
                  <c:v>0.25323505647488126</c:v>
                </c:pt>
                <c:pt idx="335">
                  <c:v>0.2526301353060757</c:v>
                </c:pt>
                <c:pt idx="336">
                  <c:v>0.25202845575249927</c:v>
                </c:pt>
                <c:pt idx="337">
                  <c:v>0.25142999087284063</c:v>
                </c:pt>
                <c:pt idx="338">
                  <c:v>0.250834714028769</c:v>
                </c:pt>
                <c:pt idx="339">
                  <c:v>0.25024259888064276</c:v>
                </c:pt>
                <c:pt idx="340">
                  <c:v>0.249653619383291</c:v>
                </c:pt>
                <c:pt idx="341">
                  <c:v>0.24906774978186785</c:v>
                </c:pt>
                <c:pt idx="342">
                  <c:v>0.24848496460777639</c:v>
                </c:pt>
                <c:pt idx="343">
                  <c:v>0.24790523867466138</c:v>
                </c:pt>
                <c:pt idx="344">
                  <c:v>0.24732854707446991</c:v>
                </c:pt>
                <c:pt idx="345">
                  <c:v>0.24675486517357875</c:v>
                </c:pt>
                <c:pt idx="346">
                  <c:v>0.24618416860898532</c:v>
                </c:pt>
                <c:pt idx="347">
                  <c:v>0.2456164332845639</c:v>
                </c:pt>
                <c:pt idx="348">
                  <c:v>0.24505163536738311</c:v>
                </c:pt>
                <c:pt idx="349">
                  <c:v>0.24448975128408496</c:v>
                </c:pt>
                <c:pt idx="350">
                  <c:v>0.24393075771732425</c:v>
                </c:pt>
                <c:pt idx="351">
                  <c:v>0.24337463160226636</c:v>
                </c:pt>
                <c:pt idx="352">
                  <c:v>0.24282135012314277</c:v>
                </c:pt>
                <c:pt idx="353">
                  <c:v>0.24227089070986374</c:v>
                </c:pt>
                <c:pt idx="354">
                  <c:v>0.24172323103468607</c:v>
                </c:pt>
                <c:pt idx="355">
                  <c:v>0.24117834900893489</c:v>
                </c:pt>
                <c:pt idx="356">
                  <c:v>0.24063622277978008</c:v>
                </c:pt>
                <c:pt idx="357">
                  <c:v>0.24009683072706364</c:v>
                </c:pt>
                <c:pt idx="358">
                  <c:v>0.23956015146017992</c:v>
                </c:pt>
                <c:pt idx="359">
                  <c:v>0.23902616381500491</c:v>
                </c:pt>
                <c:pt idx="360">
                  <c:v>0.23849484685087591</c:v>
                </c:pt>
                <c:pt idx="361">
                  <c:v>0.23796617984761959</c:v>
                </c:pt>
                <c:pt idx="362">
                  <c:v>0.23744014230262739</c:v>
                </c:pt>
                <c:pt idx="363">
                  <c:v>0.23691671392797781</c:v>
                </c:pt>
                <c:pt idx="364">
                  <c:v>0.23639587464760475</c:v>
                </c:pt>
                <c:pt idx="365">
                  <c:v>0.23587760459451054</c:v>
                </c:pt>
                <c:pt idx="366">
                  <c:v>0.23536188410802344</c:v>
                </c:pt>
                <c:pt idx="367">
                  <c:v>0.23484869373109835</c:v>
                </c:pt>
                <c:pt idx="368">
                  <c:v>0.23433801420765976</c:v>
                </c:pt>
                <c:pt idx="369">
                  <c:v>0.23382982647998762</c:v>
                </c:pt>
                <c:pt idx="370">
                  <c:v>0.2333241116861422</c:v>
                </c:pt>
                <c:pt idx="371">
                  <c:v>0.23282085115743165</c:v>
                </c:pt>
                <c:pt idx="372">
                  <c:v>0.23232002641591665</c:v>
                </c:pt>
                <c:pt idx="373">
                  <c:v>0.23182161917195598</c:v>
                </c:pt>
                <c:pt idx="374">
                  <c:v>0.23132561132178867</c:v>
                </c:pt>
                <c:pt idx="375">
                  <c:v>0.23083198494515411</c:v>
                </c:pt>
                <c:pt idx="376">
                  <c:v>0.23034072230294927</c:v>
                </c:pt>
                <c:pt idx="377">
                  <c:v>0.22985180583492101</c:v>
                </c:pt>
                <c:pt idx="378">
                  <c:v>0.22936521815739469</c:v>
                </c:pt>
                <c:pt idx="379">
                  <c:v>0.22888094206103748</c:v>
                </c:pt>
                <c:pt idx="380">
                  <c:v>0.22839896050865482</c:v>
                </c:pt>
                <c:pt idx="381">
                  <c:v>0.22791925663302204</c:v>
                </c:pt>
                <c:pt idx="382">
                  <c:v>0.22744181373474742</c:v>
                </c:pt>
                <c:pt idx="383">
                  <c:v>0.22696661528016843</c:v>
                </c:pt>
                <c:pt idx="384">
                  <c:v>0.22649364489927987</c:v>
                </c:pt>
                <c:pt idx="385">
                  <c:v>0.22602288638369236</c:v>
                </c:pt>
                <c:pt idx="386">
                  <c:v>0.22555432368462267</c:v>
                </c:pt>
                <c:pt idx="387">
                  <c:v>0.22508794091091322</c:v>
                </c:pt>
                <c:pt idx="388">
                  <c:v>0.22462372232708169</c:v>
                </c:pt>
                <c:pt idx="389">
                  <c:v>0.22416165235139959</c:v>
                </c:pt>
                <c:pt idx="390">
                  <c:v>0.22370171555399959</c:v>
                </c:pt>
                <c:pt idx="391">
                  <c:v>0.2232438966550101</c:v>
                </c:pt>
                <c:pt idx="392">
                  <c:v>0.22278818052271926</c:v>
                </c:pt>
                <c:pt idx="393">
                  <c:v>0.22233455217176365</c:v>
                </c:pt>
                <c:pt idx="394">
                  <c:v>0.2218829967613461</c:v>
                </c:pt>
                <c:pt idx="395">
                  <c:v>0.2214334995934773</c:v>
                </c:pt>
                <c:pt idx="396">
                  <c:v>0.22098604611124537</c:v>
                </c:pt>
                <c:pt idx="397">
                  <c:v>0.22054062189710893</c:v>
                </c:pt>
                <c:pt idx="398">
                  <c:v>0.22009721267121668</c:v>
                </c:pt>
                <c:pt idx="399">
                  <c:v>0.2196558042897496</c:v>
                </c:pt>
                <c:pt idx="400">
                  <c:v>0.21921638274328883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21B-4D62-AC9E-D5059650E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21B-4D62-AC9E-D5059650E25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21B-4D62-AC9E-D5059650E25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21B-4D62-AC9E-D5059650E250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21B-4D62-AC9E-D5059650E250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21B-4D62-AC9E-D5059650E250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21B-4D62-AC9E-D5059650E250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1B-4D62-AC9E-D5059650E250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1B-4D62-AC9E-D5059650E250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5665885024560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7-4172-92E4-3A7E7AD2B01A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27-4172-92E4-3A7E7AD2B01A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27-4172-92E4-3A7E7AD2B01A}"/>
            </c:ext>
          </c:extLst>
        </c:ser>
        <c:ser>
          <c:idx val="9"/>
          <c:order val="10"/>
          <c:tx>
            <c:strRef>
              <c:f>'Demand-DesignCapacity (Y)'!$AJ$11:$AK$11</c:f>
              <c:strCache>
                <c:ptCount val="1"/>
                <c:pt idx="0">
                  <c:v>TEC 2007 (Z3)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(Y)'!$AJ$13:$AJ$413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(Y)'!$AK$13:$AK$413</c:f>
              <c:numCache>
                <c:formatCode>General</c:formatCode>
                <c:ptCount val="401"/>
                <c:pt idx="0">
                  <c:v>0.4</c:v>
                </c:pt>
                <c:pt idx="1">
                  <c:v>0.44000000000000006</c:v>
                </c:pt>
                <c:pt idx="2">
                  <c:v>0.48</c:v>
                </c:pt>
                <c:pt idx="3">
                  <c:v>0.52</c:v>
                </c:pt>
                <c:pt idx="4">
                  <c:v>0.55999999999999994</c:v>
                </c:pt>
                <c:pt idx="5">
                  <c:v>0.60000000000000009</c:v>
                </c:pt>
                <c:pt idx="6">
                  <c:v>0.64000000000000012</c:v>
                </c:pt>
                <c:pt idx="7">
                  <c:v>0.68000000000000016</c:v>
                </c:pt>
                <c:pt idx="8">
                  <c:v>0.72000000000000008</c:v>
                </c:pt>
                <c:pt idx="9">
                  <c:v>0.76000000000000012</c:v>
                </c:pt>
                <c:pt idx="10">
                  <c:v>0.8</c:v>
                </c:pt>
                <c:pt idx="11">
                  <c:v>0.84000000000000008</c:v>
                </c:pt>
                <c:pt idx="12">
                  <c:v>0.88000000000000012</c:v>
                </c:pt>
                <c:pt idx="13">
                  <c:v>0.91999999999999993</c:v>
                </c:pt>
                <c:pt idx="14">
                  <c:v>0.96000000000000019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0.98686360403916229</c:v>
                </c:pt>
                <c:pt idx="62">
                  <c:v>0.97410920815903335</c:v>
                </c:pt>
                <c:pt idx="63">
                  <c:v>0.96171980730808115</c:v>
                </c:pt>
                <c:pt idx="64">
                  <c:v>0.94967940771022163</c:v>
                </c:pt>
                <c:pt idx="65">
                  <c:v>0.93797295206916531</c:v>
                </c:pt>
                <c:pt idx="66">
                  <c:v>0.92658625135586969</c:v>
                </c:pt>
                <c:pt idx="67">
                  <c:v>0.91550592250994167</c:v>
                </c:pt>
                <c:pt idx="68">
                  <c:v>0.90471933146270522</c:v>
                </c:pt>
                <c:pt idx="69">
                  <c:v>0.8942145409567076</c:v>
                </c:pt>
                <c:pt idx="70">
                  <c:v>0.88398026269503882</c:v>
                </c:pt>
                <c:pt idx="71">
                  <c:v>0.87400581340518879</c:v>
                </c:pt>
                <c:pt idx="72">
                  <c:v>0.86428107444720692</c:v>
                </c:pt>
                <c:pt idx="73">
                  <c:v>0.85479645463554899</c:v>
                </c:pt>
                <c:pt idx="74">
                  <c:v>0.84554285597889633</c:v>
                </c:pt>
                <c:pt idx="75">
                  <c:v>0.83651164207301854</c:v>
                </c:pt>
                <c:pt idx="76">
                  <c:v>0.8276946089089906</c:v>
                </c:pt>
                <c:pt idx="77">
                  <c:v>0.81908395788317268</c:v>
                </c:pt>
                <c:pt idx="78">
                  <c:v>0.81067227081675641</c:v>
                </c:pt>
                <c:pt idx="79">
                  <c:v>0.80245248681167825</c:v>
                </c:pt>
                <c:pt idx="80">
                  <c:v>0.79441788078660913</c:v>
                </c:pt>
                <c:pt idx="81">
                  <c:v>0.78656204355180326</c:v>
                </c:pt>
                <c:pt idx="82">
                  <c:v>0.7788788632950292</c:v>
                </c:pt>
                <c:pt idx="83">
                  <c:v>0.77136250836284015</c:v>
                </c:pt>
                <c:pt idx="84">
                  <c:v>0.76400741123219218</c:v>
                </c:pt>
                <c:pt idx="85">
                  <c:v>0.75680825357707127</c:v>
                </c:pt>
                <c:pt idx="86">
                  <c:v>0.74975995234344195</c:v>
                </c:pt>
                <c:pt idx="87">
                  <c:v>0.74285764675361587</c:v>
                </c:pt>
                <c:pt idx="88">
                  <c:v>0.73609668616813828</c:v>
                </c:pt>
                <c:pt idx="89">
                  <c:v>0.72947261873959901</c:v>
                </c:pt>
                <c:pt idx="90">
                  <c:v>0.72298118079846574</c:v>
                </c:pt>
                <c:pt idx="91">
                  <c:v>0.71661828691618001</c:v>
                </c:pt>
                <c:pt idx="92">
                  <c:v>0.71038002059539807</c:v>
                </c:pt>
                <c:pt idx="93">
                  <c:v>0.70426262554147634</c:v>
                </c:pt>
                <c:pt idx="94">
                  <c:v>0.69826249747310287</c:v>
                </c:pt>
                <c:pt idx="95">
                  <c:v>0.69237617643344462</c:v>
                </c:pt>
                <c:pt idx="96">
                  <c:v>0.68660033956632371</c:v>
                </c:pt>
                <c:pt idx="97">
                  <c:v>0.68093179432477868</c:v>
                </c:pt>
                <c:pt idx="98">
                  <c:v>0.67536747208198955</c:v>
                </c:pt>
                <c:pt idx="99">
                  <c:v>0.66990442211689061</c:v>
                </c:pt>
                <c:pt idx="100">
                  <c:v>0.66453980594897388</c:v>
                </c:pt>
                <c:pt idx="101">
                  <c:v>0.65927089199874578</c:v>
                </c:pt>
                <c:pt idx="102">
                  <c:v>0.65409505055210515</c:v>
                </c:pt>
                <c:pt idx="103">
                  <c:v>0.64900974900856234</c:v>
                </c:pt>
                <c:pt idx="104">
                  <c:v>0.64401254739471581</c:v>
                </c:pt>
                <c:pt idx="105">
                  <c:v>0.63910109412579696</c:v>
                </c:pt>
                <c:pt idx="106">
                  <c:v>0.63427312199935104</c:v>
                </c:pt>
                <c:pt idx="107">
                  <c:v>0.6295264444062888</c:v>
                </c:pt>
                <c:pt idx="108">
                  <c:v>0.62485895174560824</c:v>
                </c:pt>
                <c:pt idx="109">
                  <c:v>0.62026860803007111</c:v>
                </c:pt>
                <c:pt idx="110">
                  <c:v>0.61575344767101692</c:v>
                </c:pt>
                <c:pt idx="111">
                  <c:v>0.61131157243132961</c:v>
                </c:pt>
                <c:pt idx="112">
                  <c:v>0.6069411485363414</c:v>
                </c:pt>
                <c:pt idx="113">
                  <c:v>0.60264040393315832</c:v>
                </c:pt>
                <c:pt idx="114">
                  <c:v>0.59840762568954631</c:v>
                </c:pt>
                <c:pt idx="115">
                  <c:v>0.59424115752412121</c:v>
                </c:pt>
                <c:pt idx="116">
                  <c:v>0.59013939746013511</c:v>
                </c:pt>
                <c:pt idx="117">
                  <c:v>0.58610079559567219</c:v>
                </c:pt>
                <c:pt idx="118">
                  <c:v>0.58212385198353889</c:v>
                </c:pt>
                <c:pt idx="119">
                  <c:v>0.57820711461457452</c:v>
                </c:pt>
                <c:pt idx="120">
                  <c:v>0.57434917749851755</c:v>
                </c:pt>
                <c:pt idx="121">
                  <c:v>0.57054867883694016</c:v>
                </c:pt>
                <c:pt idx="122">
                  <c:v>0.56680429928311549</c:v>
                </c:pt>
                <c:pt idx="123">
                  <c:v>0.56311476028400698</c:v>
                </c:pt>
                <c:pt idx="124">
                  <c:v>0.55947882249987291</c:v>
                </c:pt>
                <c:pt idx="125">
                  <c:v>0.55589528429726132</c:v>
                </c:pt>
                <c:pt idx="126">
                  <c:v>0.55236298031142916</c:v>
                </c:pt>
                <c:pt idx="127">
                  <c:v>0.54888078007446883</c:v>
                </c:pt>
                <c:pt idx="128">
                  <c:v>0.54544758670564508</c:v>
                </c:pt>
                <c:pt idx="129">
                  <c:v>0.54206233566066298</c:v>
                </c:pt>
                <c:pt idx="130">
                  <c:v>0.53872399353678135</c:v>
                </c:pt>
                <c:pt idx="131">
                  <c:v>0.5354315569308693</c:v>
                </c:pt>
                <c:pt idx="132">
                  <c:v>0.53218405134767832</c:v>
                </c:pt>
                <c:pt idx="133">
                  <c:v>0.52898053015575941</c:v>
                </c:pt>
                <c:pt idx="134">
                  <c:v>0.52582007358860638</c:v>
                </c:pt>
                <c:pt idx="135">
                  <c:v>0.52270178778874377</c:v>
                </c:pt>
                <c:pt idx="136">
                  <c:v>0.51962480389261334</c:v>
                </c:pt>
                <c:pt idx="137">
                  <c:v>0.51658827715423061</c:v>
                </c:pt>
                <c:pt idx="138">
                  <c:v>0.51359138610569932</c:v>
                </c:pt>
                <c:pt idx="139">
                  <c:v>0.51063333175278192</c:v>
                </c:pt>
                <c:pt idx="140">
                  <c:v>0.50771333680381892</c:v>
                </c:pt>
                <c:pt idx="141">
                  <c:v>0.50483064493038943</c:v>
                </c:pt>
                <c:pt idx="142">
                  <c:v>0.50198452005819283</c:v>
                </c:pt>
                <c:pt idx="143">
                  <c:v>0.49917424568671004</c:v>
                </c:pt>
                <c:pt idx="144">
                  <c:v>0.49639912423628818</c:v>
                </c:pt>
                <c:pt idx="145">
                  <c:v>0.4936584764213594</c:v>
                </c:pt>
                <c:pt idx="146">
                  <c:v>0.49095164064857644</c:v>
                </c:pt>
                <c:pt idx="147">
                  <c:v>0.48827797243871168</c:v>
                </c:pt>
                <c:pt idx="148">
                  <c:v>0.48563684387122646</c:v>
                </c:pt>
                <c:pt idx="149">
                  <c:v>0.48302764305047702</c:v>
                </c:pt>
                <c:pt idx="150">
                  <c:v>0.48044977359257246</c:v>
                </c:pt>
                <c:pt idx="151">
                  <c:v>0.4779026541319577</c:v>
                </c:pt>
                <c:pt idx="152">
                  <c:v>0.47538571784683586</c:v>
                </c:pt>
                <c:pt idx="153">
                  <c:v>0.47289841200259314</c:v>
                </c:pt>
                <c:pt idx="154">
                  <c:v>0.4704401975124306</c:v>
                </c:pt>
                <c:pt idx="155">
                  <c:v>0.46801054851444768</c:v>
                </c:pt>
                <c:pt idx="156">
                  <c:v>0.46560895196445951</c:v>
                </c:pt>
                <c:pt idx="157">
                  <c:v>0.46323490724386646</c:v>
                </c:pt>
                <c:pt idx="158">
                  <c:v>0.46088792578192728</c:v>
                </c:pt>
                <c:pt idx="159">
                  <c:v>0.45856753069182016</c:v>
                </c:pt>
                <c:pt idx="160">
                  <c:v>0.45627325641990429</c:v>
                </c:pt>
                <c:pt idx="161">
                  <c:v>0.45400464840762506</c:v>
                </c:pt>
                <c:pt idx="162">
                  <c:v>0.45176126276553136</c:v>
                </c:pt>
                <c:pt idx="163">
                  <c:v>0.44954266595889908</c:v>
                </c:pt>
                <c:pt idx="164">
                  <c:v>0.44734843450448036</c:v>
                </c:pt>
                <c:pt idx="165">
                  <c:v>0.4451781546779181</c:v>
                </c:pt>
                <c:pt idx="166">
                  <c:v>0.44303142223139053</c:v>
                </c:pt>
                <c:pt idx="167">
                  <c:v>0.44090784212106737</c:v>
                </c:pt>
                <c:pt idx="168">
                  <c:v>0.43880702824398121</c:v>
                </c:pt>
                <c:pt idx="169">
                  <c:v>0.43672860318393419</c:v>
                </c:pt>
                <c:pt idx="170">
                  <c:v>0.43467219796608036</c:v>
                </c:pt>
                <c:pt idx="171">
                  <c:v>0.43263745181983454</c:v>
                </c:pt>
                <c:pt idx="172">
                  <c:v>0.43062401194978356</c:v>
                </c:pt>
                <c:pt idx="173">
                  <c:v>0.42863153331428033</c:v>
                </c:pt>
                <c:pt idx="174">
                  <c:v>0.42665967841142349</c:v>
                </c:pt>
                <c:pt idx="175">
                  <c:v>0.42470811707213407</c:v>
                </c:pt>
                <c:pt idx="176">
                  <c:v>0.42277652626005469</c:v>
                </c:pt>
                <c:pt idx="177">
                  <c:v>0.42086458987801029</c:v>
                </c:pt>
                <c:pt idx="178">
                  <c:v>0.41897199858077833</c:v>
                </c:pt>
                <c:pt idx="179">
                  <c:v>0.41709844959392889</c:v>
                </c:pt>
                <c:pt idx="180">
                  <c:v>0.41524364653850576</c:v>
                </c:pt>
                <c:pt idx="181">
                  <c:v>0.41340729926132841</c:v>
                </c:pt>
                <c:pt idx="182">
                  <c:v>0.41158912367070449</c:v>
                </c:pt>
                <c:pt idx="183">
                  <c:v>0.40978884157735379</c:v>
                </c:pt>
                <c:pt idx="184">
                  <c:v>0.40800618054034676</c:v>
                </c:pt>
                <c:pt idx="185">
                  <c:v>0.40624087371787782</c:v>
                </c:pt>
                <c:pt idx="186">
                  <c:v>0.40449265972269344</c:v>
                </c:pt>
                <c:pt idx="187">
                  <c:v>0.40276128248200671</c:v>
                </c:pt>
                <c:pt idx="188">
                  <c:v>0.40104649110173729</c:v>
                </c:pt>
                <c:pt idx="189">
                  <c:v>0.39934803973491673</c:v>
                </c:pt>
                <c:pt idx="190">
                  <c:v>0.39766568745411734</c:v>
                </c:pt>
                <c:pt idx="191">
                  <c:v>0.39599919812775303</c:v>
                </c:pt>
                <c:pt idx="192">
                  <c:v>0.39434834030012084</c:v>
                </c:pt>
                <c:pt idx="193">
                  <c:v>0.39271288707504914</c:v>
                </c:pt>
                <c:pt idx="194">
                  <c:v>0.39109261600302636</c:v>
                </c:pt>
                <c:pt idx="195">
                  <c:v>0.38948730897168726</c:v>
                </c:pt>
                <c:pt idx="196">
                  <c:v>0.38789675209954361</c:v>
                </c:pt>
                <c:pt idx="197">
                  <c:v>0.38632073563284391</c:v>
                </c:pt>
                <c:pt idx="198">
                  <c:v>0.38475905384545578</c:v>
                </c:pt>
                <c:pt idx="199">
                  <c:v>0.38321150494166906</c:v>
                </c:pt>
                <c:pt idx="200">
                  <c:v>0.38167789096181753</c:v>
                </c:pt>
                <c:pt idx="201">
                  <c:v>0.38015801769062696</c:v>
                </c:pt>
                <c:pt idx="202">
                  <c:v>0.37865169456819348</c:v>
                </c:pt>
                <c:pt idx="203">
                  <c:v>0.37715873460351101</c:v>
                </c:pt>
                <c:pt idx="204">
                  <c:v>0.37567895429045284</c:v>
                </c:pt>
                <c:pt idx="205">
                  <c:v>0.374212173526137</c:v>
                </c:pt>
                <c:pt idx="206">
                  <c:v>0.37275821553158706</c:v>
                </c:pt>
                <c:pt idx="207">
                  <c:v>0.3713169067746192</c:v>
                </c:pt>
                <c:pt idx="208">
                  <c:v>0.36988807689488001</c:v>
                </c:pt>
                <c:pt idx="209">
                  <c:v>0.36847155863096553</c:v>
                </c:pt>
                <c:pt idx="210">
                  <c:v>0.3670671877495541</c:v>
                </c:pt>
                <c:pt idx="211">
                  <c:v>0.36567480297648852</c:v>
                </c:pt>
                <c:pt idx="212">
                  <c:v>0.36429424592974419</c:v>
                </c:pt>
                <c:pt idx="213">
                  <c:v>0.36292536105422341</c:v>
                </c:pt>
                <c:pt idx="214">
                  <c:v>0.36156799555831809</c:v>
                </c:pt>
                <c:pt idx="215">
                  <c:v>0.36022199935218463</c:v>
                </c:pt>
                <c:pt idx="216">
                  <c:v>0.35888722498767589</c:v>
                </c:pt>
                <c:pt idx="217">
                  <c:v>0.35756352759988141</c:v>
                </c:pt>
                <c:pt idx="218">
                  <c:v>0.35625076485022167</c:v>
                </c:pt>
                <c:pt idx="219">
                  <c:v>0.35494879687105185</c:v>
                </c:pt>
                <c:pt idx="220">
                  <c:v>0.35365748621172499</c:v>
                </c:pt>
                <c:pt idx="221">
                  <c:v>0.35237669778607295</c:v>
                </c:pt>
                <c:pt idx="222">
                  <c:v>0.35110629882125949</c:v>
                </c:pt>
                <c:pt idx="223">
                  <c:v>0.34984615880796333</c:v>
                </c:pt>
                <c:pt idx="224">
                  <c:v>0.3485961494518533</c:v>
                </c:pt>
                <c:pt idx="225">
                  <c:v>0.34735614462631359</c:v>
                </c:pt>
                <c:pt idx="226">
                  <c:v>0.34612602032638384</c:v>
                </c:pt>
                <c:pt idx="227">
                  <c:v>0.34490565462387557</c:v>
                </c:pt>
                <c:pt idx="228">
                  <c:v>0.34369492762363163</c:v>
                </c:pt>
                <c:pt idx="229">
                  <c:v>0.34249372142089396</c:v>
                </c:pt>
                <c:pt idx="230">
                  <c:v>0.34130192005974602</c:v>
                </c:pt>
                <c:pt idx="231">
                  <c:v>0.34011940949260056</c:v>
                </c:pt>
                <c:pt idx="232">
                  <c:v>0.33894607754069939</c:v>
                </c:pt>
                <c:pt idx="233">
                  <c:v>0.33778181385559719</c:v>
                </c:pt>
                <c:pt idx="234">
                  <c:v>0.33662650988160103</c:v>
                </c:pt>
                <c:pt idx="235">
                  <c:v>0.33548005881913645</c:v>
                </c:pt>
                <c:pt idx="236">
                  <c:v>0.33434235558901426</c:v>
                </c:pt>
                <c:pt idx="237">
                  <c:v>0.33321329679757339</c:v>
                </c:pt>
                <c:pt idx="238">
                  <c:v>0.3320927807026719</c:v>
                </c:pt>
                <c:pt idx="239">
                  <c:v>0.33098070718050476</c:v>
                </c:pt>
                <c:pt idx="240">
                  <c:v>0.32987697769322361</c:v>
                </c:pt>
                <c:pt idx="241">
                  <c:v>0.32878149525733602</c:v>
                </c:pt>
                <c:pt idx="242">
                  <c:v>0.32769416441286237</c:v>
                </c:pt>
                <c:pt idx="243">
                  <c:v>0.32661489119322984</c:v>
                </c:pt>
                <c:pt idx="244">
                  <c:v>0.325543583095881</c:v>
                </c:pt>
                <c:pt idx="245">
                  <c:v>0.32448014905357986</c:v>
                </c:pt>
                <c:pt idx="246">
                  <c:v>0.32342449940639428</c:v>
                </c:pt>
                <c:pt idx="247">
                  <c:v>0.32237654587433584</c:v>
                </c:pt>
                <c:pt idx="248">
                  <c:v>0.32133620153064113</c:v>
                </c:pt>
                <c:pt idx="249">
                  <c:v>0.32030338077567433</c:v>
                </c:pt>
                <c:pt idx="250">
                  <c:v>0.31927799931143658</c:v>
                </c:pt>
                <c:pt idx="251">
                  <c:v>0.31825997411666407</c:v>
                </c:pt>
                <c:pt idx="252">
                  <c:v>0.31724922342249917</c:v>
                </c:pt>
                <c:pt idx="253">
                  <c:v>0.31624566668872078</c:v>
                </c:pt>
                <c:pt idx="254">
                  <c:v>0.31524922458051585</c:v>
                </c:pt>
                <c:pt idx="255">
                  <c:v>0.31425981894578126</c:v>
                </c:pt>
                <c:pt idx="256">
                  <c:v>0.31327737279293855</c:v>
                </c:pt>
                <c:pt idx="257">
                  <c:v>0.31230181026925097</c:v>
                </c:pt>
                <c:pt idx="258">
                  <c:v>0.31133305663962713</c:v>
                </c:pt>
                <c:pt idx="259">
                  <c:v>0.31037103826589973</c:v>
                </c:pt>
                <c:pt idx="260">
                  <c:v>0.30941568258656704</c:v>
                </c:pt>
                <c:pt idx="261">
                  <c:v>0.30846691809698473</c:v>
                </c:pt>
                <c:pt idx="262">
                  <c:v>0.30752467432999542</c:v>
                </c:pt>
                <c:pt idx="263">
                  <c:v>0.30658888183698751</c:v>
                </c:pt>
                <c:pt idx="264">
                  <c:v>0.30565947216936779</c:v>
                </c:pt>
                <c:pt idx="265">
                  <c:v>0.30473637786044239</c:v>
                </c:pt>
                <c:pt idx="266">
                  <c:v>0.30381953240769022</c:v>
                </c:pt>
                <c:pt idx="267">
                  <c:v>0.30290887025542418</c:v>
                </c:pt>
                <c:pt idx="268">
                  <c:v>0.30200432677782607</c:v>
                </c:pt>
                <c:pt idx="269">
                  <c:v>0.30110583826234771</c:v>
                </c:pt>
                <c:pt idx="270">
                  <c:v>0.3002133418934696</c:v>
                </c:pt>
                <c:pt idx="271">
                  <c:v>0.29932677573680622</c:v>
                </c:pt>
                <c:pt idx="272">
                  <c:v>0.29844607872355094</c:v>
                </c:pt>
                <c:pt idx="273">
                  <c:v>0.29757119063525167</c:v>
                </c:pt>
                <c:pt idx="274">
                  <c:v>0.29670205208890849</c:v>
                </c:pt>
                <c:pt idx="275">
                  <c:v>0.29583860452238592</c:v>
                </c:pt>
                <c:pt idx="276">
                  <c:v>0.29498079018013196</c:v>
                </c:pt>
                <c:pt idx="277">
                  <c:v>0.29412855209919569</c:v>
                </c:pt>
                <c:pt idx="278">
                  <c:v>0.29328183409553793</c:v>
                </c:pt>
                <c:pt idx="279">
                  <c:v>0.2924405807506249</c:v>
                </c:pt>
                <c:pt idx="280">
                  <c:v>0.29160473739830112</c:v>
                </c:pt>
                <c:pt idx="281">
                  <c:v>0.29077425011193275</c:v>
                </c:pt>
                <c:pt idx="282">
                  <c:v>0.28994906569181533</c:v>
                </c:pt>
                <c:pt idx="283">
                  <c:v>0.28912913165283982</c:v>
                </c:pt>
                <c:pt idx="284">
                  <c:v>0.28831439621241112</c:v>
                </c:pt>
                <c:pt idx="285">
                  <c:v>0.28750480827861141</c:v>
                </c:pt>
                <c:pt idx="286">
                  <c:v>0.28670031743860486</c:v>
                </c:pt>
                <c:pt idx="287">
                  <c:v>0.28590087394727576</c:v>
                </c:pt>
                <c:pt idx="288">
                  <c:v>0.28510642871609648</c:v>
                </c:pt>
                <c:pt idx="289">
                  <c:v>0.28431693330221791</c:v>
                </c:pt>
                <c:pt idx="290">
                  <c:v>0.28353233989777904</c:v>
                </c:pt>
                <c:pt idx="291">
                  <c:v>0.28275260131942886</c:v>
                </c:pt>
                <c:pt idx="292">
                  <c:v>0.28197767099805759</c:v>
                </c:pt>
                <c:pt idx="293">
                  <c:v>0.28120750296872993</c:v>
                </c:pt>
                <c:pt idx="294">
                  <c:v>0.28044205186081778</c:v>
                </c:pt>
                <c:pt idx="295">
                  <c:v>0.2796812728883275</c:v>
                </c:pt>
                <c:pt idx="296">
                  <c:v>0.2789251218404149</c:v>
                </c:pt>
                <c:pt idx="297">
                  <c:v>0.27817355507208802</c:v>
                </c:pt>
                <c:pt idx="298">
                  <c:v>0.277426529495089</c:v>
                </c:pt>
                <c:pt idx="299">
                  <c:v>0.27668400256895337</c:v>
                </c:pt>
                <c:pt idx="300">
                  <c:v>0.2759459322922429</c:v>
                </c:pt>
                <c:pt idx="301">
                  <c:v>0.27521227719394692</c:v>
                </c:pt>
                <c:pt idx="302">
                  <c:v>0.27448299632504836</c:v>
                </c:pt>
                <c:pt idx="303">
                  <c:v>0.27375804925025254</c:v>
                </c:pt>
                <c:pt idx="304">
                  <c:v>0.27303739603987248</c:v>
                </c:pt>
                <c:pt idx="305">
                  <c:v>0.27232099726186959</c:v>
                </c:pt>
                <c:pt idx="306">
                  <c:v>0.27160881397404446</c:v>
                </c:pt>
                <c:pt idx="307">
                  <c:v>0.27090080771637609</c:v>
                </c:pt>
                <c:pt idx="308">
                  <c:v>0.27019694050350468</c:v>
                </c:pt>
                <c:pt idx="309">
                  <c:v>0.2694971748173558</c:v>
                </c:pt>
                <c:pt idx="310">
                  <c:v>0.26880147359990308</c:v>
                </c:pt>
                <c:pt idx="311">
                  <c:v>0.26810980024606484</c:v>
                </c:pt>
                <c:pt idx="312">
                  <c:v>0.26742211859673398</c:v>
                </c:pt>
                <c:pt idx="313">
                  <c:v>0.26673839293193674</c:v>
                </c:pt>
                <c:pt idx="314">
                  <c:v>0.26605858796411669</c:v>
                </c:pt>
                <c:pt idx="315">
                  <c:v>0.26538266883154471</c:v>
                </c:pt>
                <c:pt idx="316">
                  <c:v>0.26471060109184769</c:v>
                </c:pt>
                <c:pt idx="317">
                  <c:v>0.26404235071565724</c:v>
                </c:pt>
                <c:pt idx="318">
                  <c:v>0.26337788408037305</c:v>
                </c:pt>
                <c:pt idx="319">
                  <c:v>0.26271716796404143</c:v>
                </c:pt>
                <c:pt idx="320">
                  <c:v>0.26206016953934219</c:v>
                </c:pt>
                <c:pt idx="321">
                  <c:v>0.26140685636768729</c:v>
                </c:pt>
                <c:pt idx="322">
                  <c:v>0.26075719639342315</c:v>
                </c:pt>
                <c:pt idx="323">
                  <c:v>0.26011115793813855</c:v>
                </c:pt>
                <c:pt idx="324">
                  <c:v>0.25946870969507452</c:v>
                </c:pt>
                <c:pt idx="325">
                  <c:v>0.25882982072363309</c:v>
                </c:pt>
                <c:pt idx="326">
                  <c:v>0.25819446044398447</c:v>
                </c:pt>
                <c:pt idx="327">
                  <c:v>0.25756259863176983</c:v>
                </c:pt>
                <c:pt idx="328">
                  <c:v>0.25693420541289763</c:v>
                </c:pt>
                <c:pt idx="329">
                  <c:v>0.2563092512584319</c:v>
                </c:pt>
                <c:pt idx="330">
                  <c:v>0.25568770697957</c:v>
                </c:pt>
                <c:pt idx="331">
                  <c:v>0.2550695437227089</c:v>
                </c:pt>
                <c:pt idx="332">
                  <c:v>0.25445473296459753</c:v>
                </c:pt>
                <c:pt idx="333">
                  <c:v>0.25384324650757312</c:v>
                </c:pt>
                <c:pt idx="334">
                  <c:v>0.25323505647488126</c:v>
                </c:pt>
                <c:pt idx="335">
                  <c:v>0.2526301353060757</c:v>
                </c:pt>
                <c:pt idx="336">
                  <c:v>0.25202845575249927</c:v>
                </c:pt>
                <c:pt idx="337">
                  <c:v>0.25142999087284063</c:v>
                </c:pt>
                <c:pt idx="338">
                  <c:v>0.250834714028769</c:v>
                </c:pt>
                <c:pt idx="339">
                  <c:v>0.25024259888064276</c:v>
                </c:pt>
                <c:pt idx="340">
                  <c:v>0.249653619383291</c:v>
                </c:pt>
                <c:pt idx="341">
                  <c:v>0.24906774978186785</c:v>
                </c:pt>
                <c:pt idx="342">
                  <c:v>0.24848496460777639</c:v>
                </c:pt>
                <c:pt idx="343">
                  <c:v>0.24790523867466138</c:v>
                </c:pt>
                <c:pt idx="344">
                  <c:v>0.24732854707446991</c:v>
                </c:pt>
                <c:pt idx="345">
                  <c:v>0.24675486517357875</c:v>
                </c:pt>
                <c:pt idx="346">
                  <c:v>0.24618416860898532</c:v>
                </c:pt>
                <c:pt idx="347">
                  <c:v>0.2456164332845639</c:v>
                </c:pt>
                <c:pt idx="348">
                  <c:v>0.24505163536738311</c:v>
                </c:pt>
                <c:pt idx="349">
                  <c:v>0.24448975128408496</c:v>
                </c:pt>
                <c:pt idx="350">
                  <c:v>0.24393075771732425</c:v>
                </c:pt>
                <c:pt idx="351">
                  <c:v>0.24337463160226636</c:v>
                </c:pt>
                <c:pt idx="352">
                  <c:v>0.24282135012314277</c:v>
                </c:pt>
                <c:pt idx="353">
                  <c:v>0.24227089070986374</c:v>
                </c:pt>
                <c:pt idx="354">
                  <c:v>0.24172323103468607</c:v>
                </c:pt>
                <c:pt idx="355">
                  <c:v>0.24117834900893489</c:v>
                </c:pt>
                <c:pt idx="356">
                  <c:v>0.24063622277978008</c:v>
                </c:pt>
                <c:pt idx="357">
                  <c:v>0.24009683072706364</c:v>
                </c:pt>
                <c:pt idx="358">
                  <c:v>0.23956015146017992</c:v>
                </c:pt>
                <c:pt idx="359">
                  <c:v>0.23902616381500491</c:v>
                </c:pt>
                <c:pt idx="360">
                  <c:v>0.23849484685087591</c:v>
                </c:pt>
                <c:pt idx="361">
                  <c:v>0.23796617984761959</c:v>
                </c:pt>
                <c:pt idx="362">
                  <c:v>0.23744014230262739</c:v>
                </c:pt>
                <c:pt idx="363">
                  <c:v>0.23691671392797781</c:v>
                </c:pt>
                <c:pt idx="364">
                  <c:v>0.23639587464760475</c:v>
                </c:pt>
                <c:pt idx="365">
                  <c:v>0.23587760459451054</c:v>
                </c:pt>
                <c:pt idx="366">
                  <c:v>0.23536188410802344</c:v>
                </c:pt>
                <c:pt idx="367">
                  <c:v>0.23484869373109835</c:v>
                </c:pt>
                <c:pt idx="368">
                  <c:v>0.23433801420765976</c:v>
                </c:pt>
                <c:pt idx="369">
                  <c:v>0.23382982647998762</c:v>
                </c:pt>
                <c:pt idx="370">
                  <c:v>0.2333241116861422</c:v>
                </c:pt>
                <c:pt idx="371">
                  <c:v>0.23282085115743165</c:v>
                </c:pt>
                <c:pt idx="372">
                  <c:v>0.23232002641591665</c:v>
                </c:pt>
                <c:pt idx="373">
                  <c:v>0.23182161917195598</c:v>
                </c:pt>
                <c:pt idx="374">
                  <c:v>0.23132561132178867</c:v>
                </c:pt>
                <c:pt idx="375">
                  <c:v>0.23083198494515411</c:v>
                </c:pt>
                <c:pt idx="376">
                  <c:v>0.23034072230294927</c:v>
                </c:pt>
                <c:pt idx="377">
                  <c:v>0.22985180583492101</c:v>
                </c:pt>
                <c:pt idx="378">
                  <c:v>0.22936521815739469</c:v>
                </c:pt>
                <c:pt idx="379">
                  <c:v>0.22888094206103748</c:v>
                </c:pt>
                <c:pt idx="380">
                  <c:v>0.22839896050865482</c:v>
                </c:pt>
                <c:pt idx="381">
                  <c:v>0.22791925663302204</c:v>
                </c:pt>
                <c:pt idx="382">
                  <c:v>0.22744181373474742</c:v>
                </c:pt>
                <c:pt idx="383">
                  <c:v>0.22696661528016843</c:v>
                </c:pt>
                <c:pt idx="384">
                  <c:v>0.22649364489927987</c:v>
                </c:pt>
                <c:pt idx="385">
                  <c:v>0.22602288638369236</c:v>
                </c:pt>
                <c:pt idx="386">
                  <c:v>0.22555432368462267</c:v>
                </c:pt>
                <c:pt idx="387">
                  <c:v>0.22508794091091322</c:v>
                </c:pt>
                <c:pt idx="388">
                  <c:v>0.22462372232708169</c:v>
                </c:pt>
                <c:pt idx="389">
                  <c:v>0.22416165235139959</c:v>
                </c:pt>
                <c:pt idx="390">
                  <c:v>0.22370171555399959</c:v>
                </c:pt>
                <c:pt idx="391">
                  <c:v>0.2232438966550101</c:v>
                </c:pt>
                <c:pt idx="392">
                  <c:v>0.22278818052271926</c:v>
                </c:pt>
                <c:pt idx="393">
                  <c:v>0.22233455217176365</c:v>
                </c:pt>
                <c:pt idx="394">
                  <c:v>0.2218829967613461</c:v>
                </c:pt>
                <c:pt idx="395">
                  <c:v>0.2214334995934773</c:v>
                </c:pt>
                <c:pt idx="396">
                  <c:v>0.22098604611124537</c:v>
                </c:pt>
                <c:pt idx="397">
                  <c:v>0.22054062189710893</c:v>
                </c:pt>
                <c:pt idx="398">
                  <c:v>0.22009721267121668</c:v>
                </c:pt>
                <c:pt idx="399">
                  <c:v>0.2196558042897496</c:v>
                </c:pt>
                <c:pt idx="400">
                  <c:v>0.21921638274328883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D27-4172-92E4-3A7E7AD2B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7D27-4172-92E4-3A7E7AD2B01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D27-4172-92E4-3A7E7AD2B01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D27-4172-92E4-3A7E7AD2B01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D27-4172-92E4-3A7E7AD2B01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D27-4172-92E4-3A7E7AD2B01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D27-4172-92E4-3A7E7AD2B01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D27-4172-92E4-3A7E7AD2B01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D27-4172-92E4-3A7E7AD2B01A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33-4C08-8B09-8548C0B586BB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33-4C08-8B09-8548C0B586BB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33-4C08-8B09-8548C0B586BB}"/>
            </c:ext>
          </c:extLst>
        </c:ser>
        <c:ser>
          <c:idx val="10"/>
          <c:order val="11"/>
          <c:tx>
            <c:strRef>
              <c:f>'Demand-DesignCapacity (X)'!$AN$11:$AO$11</c:f>
              <c:strCache>
                <c:ptCount val="1"/>
                <c:pt idx="0">
                  <c:v>TEC 2007 (Z4)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(X)'!$AN$13:$AN$413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(X)'!$AO$13:$AO$413</c:f>
              <c:numCache>
                <c:formatCode>General</c:formatCode>
                <c:ptCount val="401"/>
                <c:pt idx="0">
                  <c:v>0.4</c:v>
                </c:pt>
                <c:pt idx="1">
                  <c:v>0.43</c:v>
                </c:pt>
                <c:pt idx="2">
                  <c:v>0.45999999999999996</c:v>
                </c:pt>
                <c:pt idx="3">
                  <c:v>0.49000000000000005</c:v>
                </c:pt>
                <c:pt idx="4">
                  <c:v>0.52</c:v>
                </c:pt>
                <c:pt idx="5">
                  <c:v>0.55000000000000004</c:v>
                </c:pt>
                <c:pt idx="6">
                  <c:v>0.57999999999999996</c:v>
                </c:pt>
                <c:pt idx="7">
                  <c:v>0.61</c:v>
                </c:pt>
                <c:pt idx="8">
                  <c:v>0.64000000000000012</c:v>
                </c:pt>
                <c:pt idx="9">
                  <c:v>0.67</c:v>
                </c:pt>
                <c:pt idx="10">
                  <c:v>0.70000000000000007</c:v>
                </c:pt>
                <c:pt idx="11">
                  <c:v>0.73</c:v>
                </c:pt>
                <c:pt idx="12">
                  <c:v>0.76</c:v>
                </c:pt>
                <c:pt idx="13">
                  <c:v>0.79</c:v>
                </c:pt>
                <c:pt idx="14">
                  <c:v>0.82</c:v>
                </c:pt>
                <c:pt idx="15">
                  <c:v>0.85000000000000009</c:v>
                </c:pt>
                <c:pt idx="16">
                  <c:v>0.88000000000000012</c:v>
                </c:pt>
                <c:pt idx="17">
                  <c:v>0.91</c:v>
                </c:pt>
                <c:pt idx="18">
                  <c:v>0.94000000000000006</c:v>
                </c:pt>
                <c:pt idx="19">
                  <c:v>0.97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0.99119908781683841</c:v>
                </c:pt>
                <c:pt idx="92">
                  <c:v>0.98257055572435403</c:v>
                </c:pt>
                <c:pt idx="93">
                  <c:v>0.97410920815903335</c:v>
                </c:pt>
                <c:pt idx="94">
                  <c:v>0.96581005981640711</c:v>
                </c:pt>
                <c:pt idx="95">
                  <c:v>0.95766832501612209</c:v>
                </c:pt>
                <c:pt idx="96">
                  <c:v>0.94967940771022175</c:v>
                </c:pt>
                <c:pt idx="97">
                  <c:v>0.94183889208949079</c:v>
                </c:pt>
                <c:pt idx="98">
                  <c:v>0.93414253374632628</c:v>
                </c:pt>
                <c:pt idx="99">
                  <c:v>0.92658625135586969</c:v>
                </c:pt>
                <c:pt idx="100">
                  <c:v>0.91916611884012167</c:v>
                </c:pt>
                <c:pt idx="101">
                  <c:v>0.91187835798248862</c:v>
                </c:pt>
                <c:pt idx="102">
                  <c:v>0.90471933146270522</c:v>
                </c:pt>
                <c:pt idx="103">
                  <c:v>0.89768553628434877</c:v>
                </c:pt>
                <c:pt idx="104">
                  <c:v>0.8907735975692529</c:v>
                </c:pt>
                <c:pt idx="105">
                  <c:v>0.8839802626950386</c:v>
                </c:pt>
                <c:pt idx="106">
                  <c:v>0.87730239575372515</c:v>
                </c:pt>
                <c:pt idx="107">
                  <c:v>0.87073697231100144</c:v>
                </c:pt>
                <c:pt idx="108">
                  <c:v>0.8642810744472067</c:v>
                </c:pt>
                <c:pt idx="109">
                  <c:v>0.85793188606243109</c:v>
                </c:pt>
                <c:pt idx="110">
                  <c:v>0.8516866884293921</c:v>
                </c:pt>
                <c:pt idx="111">
                  <c:v>0.84554285597889633</c:v>
                </c:pt>
                <c:pt idx="112">
                  <c:v>0.8394978523037504</c:v>
                </c:pt>
                <c:pt idx="113">
                  <c:v>0.83354922636796425</c:v>
                </c:pt>
                <c:pt idx="114">
                  <c:v>0.82769460890899083</c:v>
                </c:pt>
                <c:pt idx="115">
                  <c:v>0.82193170902157786</c:v>
                </c:pt>
                <c:pt idx="116">
                  <c:v>0.81625831091257572</c:v>
                </c:pt>
                <c:pt idx="117">
                  <c:v>0.81067227081675652</c:v>
                </c:pt>
                <c:pt idx="118">
                  <c:v>0.80517151406435927</c:v>
                </c:pt>
                <c:pt idx="119">
                  <c:v>0.79975403229168196</c:v>
                </c:pt>
                <c:pt idx="120">
                  <c:v>0.79441788078660924</c:v>
                </c:pt>
                <c:pt idx="121">
                  <c:v>0.78916117596148494</c:v>
                </c:pt>
                <c:pt idx="122">
                  <c:v>0.78398209294622678</c:v>
                </c:pt>
                <c:pt idx="123">
                  <c:v>0.7788788632950292</c:v>
                </c:pt>
                <c:pt idx="124">
                  <c:v>0.77384977280042133</c:v>
                </c:pt>
                <c:pt idx="125">
                  <c:v>0.76889315940883352</c:v>
                </c:pt>
                <c:pt idx="126">
                  <c:v>0.76400741123219218</c:v>
                </c:pt>
                <c:pt idx="127">
                  <c:v>0.75919096465039493</c:v>
                </c:pt>
                <c:pt idx="128">
                  <c:v>0.75444230249983646</c:v>
                </c:pt>
                <c:pt idx="129">
                  <c:v>0.74975995234344195</c:v>
                </c:pt>
                <c:pt idx="130">
                  <c:v>0.74514248481794609</c:v>
                </c:pt>
                <c:pt idx="131">
                  <c:v>0.74058851205440057</c:v>
                </c:pt>
                <c:pt idx="132">
                  <c:v>0.73609668616813828</c:v>
                </c:pt>
                <c:pt idx="133">
                  <c:v>0.73166569781463675</c:v>
                </c:pt>
                <c:pt idx="134">
                  <c:v>0.7272942748079374</c:v>
                </c:pt>
                <c:pt idx="135">
                  <c:v>0.72298118079846574</c:v>
                </c:pt>
                <c:pt idx="136">
                  <c:v>0.71872521400728029</c:v>
                </c:pt>
                <c:pt idx="137">
                  <c:v>0.71452520601394731</c:v>
                </c:pt>
                <c:pt idx="138">
                  <c:v>0.71038002059539818</c:v>
                </c:pt>
                <c:pt idx="139">
                  <c:v>0.70628855261327106</c:v>
                </c:pt>
                <c:pt idx="140">
                  <c:v>0.70224972694738264</c:v>
                </c:pt>
                <c:pt idx="141">
                  <c:v>0.69826249747310287</c:v>
                </c:pt>
                <c:pt idx="142">
                  <c:v>0.69432584608052661</c:v>
                </c:pt>
                <c:pt idx="143">
                  <c:v>0.69043878173345874</c:v>
                </c:pt>
                <c:pt idx="144">
                  <c:v>0.68660033956632371</c:v>
                </c:pt>
                <c:pt idx="145">
                  <c:v>0.68280958001722714</c:v>
                </c:pt>
                <c:pt idx="146">
                  <c:v>0.67906558799547989</c:v>
                </c:pt>
                <c:pt idx="147">
                  <c:v>0.67536747208198955</c:v>
                </c:pt>
                <c:pt idx="148">
                  <c:v>0.67171436376101201</c:v>
                </c:pt>
                <c:pt idx="149">
                  <c:v>0.66810541668182533</c:v>
                </c:pt>
                <c:pt idx="150">
                  <c:v>0.66453980594897388</c:v>
                </c:pt>
                <c:pt idx="151">
                  <c:v>0.66101672743979112</c:v>
                </c:pt>
                <c:pt idx="152">
                  <c:v>0.65753539714798159</c:v>
                </c:pt>
                <c:pt idx="153">
                  <c:v>0.65409505055210515</c:v>
                </c:pt>
                <c:pt idx="154">
                  <c:v>0.65069494200785827</c:v>
                </c:pt>
                <c:pt idx="155">
                  <c:v>0.64733434416311286</c:v>
                </c:pt>
                <c:pt idx="156">
                  <c:v>0.64401254739471581</c:v>
                </c:pt>
                <c:pt idx="157">
                  <c:v>0.64072885926611045</c:v>
                </c:pt>
                <c:pt idx="158">
                  <c:v>0.637482604004878</c:v>
                </c:pt>
                <c:pt idx="159">
                  <c:v>0.63427312199935104</c:v>
                </c:pt>
                <c:pt idx="160">
                  <c:v>0.63109976931348732</c:v>
                </c:pt>
                <c:pt idx="161">
                  <c:v>0.62796191721922689</c:v>
                </c:pt>
                <c:pt idx="162">
                  <c:v>0.62485895174560824</c:v>
                </c:pt>
                <c:pt idx="163">
                  <c:v>0.62179027324393266</c:v>
                </c:pt>
                <c:pt idx="164">
                  <c:v>0.61875529596832024</c:v>
                </c:pt>
                <c:pt idx="165">
                  <c:v>0.61575344767101692</c:v>
                </c:pt>
                <c:pt idx="166">
                  <c:v>0.61278416921185053</c:v>
                </c:pt>
                <c:pt idx="167">
                  <c:v>0.60984691418125925</c:v>
                </c:pt>
                <c:pt idx="168">
                  <c:v>0.6069411485363414</c:v>
                </c:pt>
                <c:pt idx="169">
                  <c:v>0.60406635024940492</c:v>
                </c:pt>
                <c:pt idx="170">
                  <c:v>0.60122200896851163</c:v>
                </c:pt>
                <c:pt idx="171">
                  <c:v>0.59840762568954631</c:v>
                </c:pt>
                <c:pt idx="172">
                  <c:v>0.59562271243934628</c:v>
                </c:pt>
                <c:pt idx="173">
                  <c:v>0.59286679196946257</c:v>
                </c:pt>
                <c:pt idx="174">
                  <c:v>0.59013939746013511</c:v>
                </c:pt>
                <c:pt idx="175">
                  <c:v>0.58744007223408401</c:v>
                </c:pt>
                <c:pt idx="176">
                  <c:v>0.5847683694797382</c:v>
                </c:pt>
                <c:pt idx="177">
                  <c:v>0.58212385198353889</c:v>
                </c:pt>
                <c:pt idx="178">
                  <c:v>0.57950609187097035</c:v>
                </c:pt>
                <c:pt idx="179">
                  <c:v>0.57691467035598676</c:v>
                </c:pt>
                <c:pt idx="180">
                  <c:v>0.57434917749851755</c:v>
                </c:pt>
                <c:pt idx="181">
                  <c:v>0.57180921196974754</c:v>
                </c:pt>
                <c:pt idx="182">
                  <c:v>0.56929438082488193</c:v>
                </c:pt>
                <c:pt idx="183">
                  <c:v>0.56680429928311549</c:v>
                </c:pt>
                <c:pt idx="184">
                  <c:v>0.56433859051454405</c:v>
                </c:pt>
                <c:pt idx="185">
                  <c:v>0.56189688543375693</c:v>
                </c:pt>
                <c:pt idx="186">
                  <c:v>0.55947882249987291</c:v>
                </c:pt>
                <c:pt idx="187">
                  <c:v>0.55708404752277818</c:v>
                </c:pt>
                <c:pt idx="188">
                  <c:v>0.55471221347534727</c:v>
                </c:pt>
                <c:pt idx="189">
                  <c:v>0.55236298031142927</c:v>
                </c:pt>
                <c:pt idx="190">
                  <c:v>0.55003601478939257</c:v>
                </c:pt>
                <c:pt idx="191">
                  <c:v>0.54773099030103189</c:v>
                </c:pt>
                <c:pt idx="192">
                  <c:v>0.54544758670564508</c:v>
                </c:pt>
                <c:pt idx="193">
                  <c:v>0.54318549016909989</c:v>
                </c:pt>
                <c:pt idx="194">
                  <c:v>0.54094439300771402</c:v>
                </c:pt>
                <c:pt idx="195">
                  <c:v>0.53872399353678146</c:v>
                </c:pt>
                <c:pt idx="196">
                  <c:v>0.53652399592358357</c:v>
                </c:pt>
                <c:pt idx="197">
                  <c:v>0.53434411004472959</c:v>
                </c:pt>
                <c:pt idx="198">
                  <c:v>0.53218405134767832</c:v>
                </c:pt>
                <c:pt idx="199">
                  <c:v>0.53004354071629844</c:v>
                </c:pt>
                <c:pt idx="200">
                  <c:v>0.52792230434032839</c:v>
                </c:pt>
                <c:pt idx="201">
                  <c:v>0.52582007358860661</c:v>
                </c:pt>
                <c:pt idx="202">
                  <c:v>0.52373658488594099</c:v>
                </c:pt>
                <c:pt idx="203">
                  <c:v>0.52167157959350208</c:v>
                </c:pt>
                <c:pt idx="204">
                  <c:v>0.51962480389261334</c:v>
                </c:pt>
                <c:pt idx="205">
                  <c:v>0.51759600867183619</c:v>
                </c:pt>
                <c:pt idx="206">
                  <c:v>0.51558494941723121</c:v>
                </c:pt>
                <c:pt idx="207">
                  <c:v>0.51359138610569932</c:v>
                </c:pt>
                <c:pt idx="208">
                  <c:v>0.51161508310129578</c:v>
                </c:pt>
                <c:pt idx="209">
                  <c:v>0.50965580905442487</c:v>
                </c:pt>
                <c:pt idx="210">
                  <c:v>0.5077133368038188</c:v>
                </c:pt>
                <c:pt idx="211">
                  <c:v>0.50578744328121317</c:v>
                </c:pt>
                <c:pt idx="212">
                  <c:v>0.50387790941863109</c:v>
                </c:pt>
                <c:pt idx="213">
                  <c:v>0.50198452005819305</c:v>
                </c:pt>
                <c:pt idx="214">
                  <c:v>0.50010706386437309</c:v>
                </c:pt>
                <c:pt idx="215">
                  <c:v>0.49824533323862297</c:v>
                </c:pt>
                <c:pt idx="216">
                  <c:v>0.49639912423628813</c:v>
                </c:pt>
                <c:pt idx="217">
                  <c:v>0.49456823648574866</c:v>
                </c:pt>
                <c:pt idx="218">
                  <c:v>0.49275247310970904</c:v>
                </c:pt>
                <c:pt idx="219">
                  <c:v>0.49095164064857644</c:v>
                </c:pt>
                <c:pt idx="220">
                  <c:v>0.48916554898585746</c:v>
                </c:pt>
                <c:pt idx="221">
                  <c:v>0.48739401127551568</c:v>
                </c:pt>
                <c:pt idx="222">
                  <c:v>0.48563684387122646</c:v>
                </c:pt>
                <c:pt idx="223">
                  <c:v>0.48389386625747383</c:v>
                </c:pt>
                <c:pt idx="224">
                  <c:v>0.48216490098243092</c:v>
                </c:pt>
                <c:pt idx="225">
                  <c:v>0.48044977359257257</c:v>
                </c:pt>
                <c:pt idx="226">
                  <c:v>0.47874831256896588</c:v>
                </c:pt>
                <c:pt idx="227">
                  <c:v>0.47706034926519003</c:v>
                </c:pt>
                <c:pt idx="228">
                  <c:v>0.47538571784683592</c:v>
                </c:pt>
                <c:pt idx="229">
                  <c:v>0.47372425523253781</c:v>
                </c:pt>
                <c:pt idx="230">
                  <c:v>0.47207580103649405</c:v>
                </c:pt>
                <c:pt idx="231">
                  <c:v>0.4704401975124306</c:v>
                </c:pt>
                <c:pt idx="232">
                  <c:v>0.468817289498967</c:v>
                </c:pt>
                <c:pt idx="233">
                  <c:v>0.46720692436634165</c:v>
                </c:pt>
                <c:pt idx="234">
                  <c:v>0.46560895196445956</c:v>
                </c:pt>
                <c:pt idx="235">
                  <c:v>0.46402322457222156</c:v>
                </c:pt>
                <c:pt idx="236">
                  <c:v>0.46244959684810083</c:v>
                </c:pt>
                <c:pt idx="237">
                  <c:v>0.46088792578192728</c:v>
                </c:pt>
                <c:pt idx="238">
                  <c:v>0.45933807064785043</c:v>
                </c:pt>
                <c:pt idx="239">
                  <c:v>0.45779989295844081</c:v>
                </c:pt>
                <c:pt idx="240">
                  <c:v>0.45627325641990429</c:v>
                </c:pt>
                <c:pt idx="241">
                  <c:v>0.45475802688837252</c:v>
                </c:pt>
                <c:pt idx="242">
                  <c:v>0.45325407232724174</c:v>
                </c:pt>
                <c:pt idx="243">
                  <c:v>0.45176126276553136</c:v>
                </c:pt>
                <c:pt idx="244">
                  <c:v>0.45027947025723158</c:v>
                </c:pt>
                <c:pt idx="245">
                  <c:v>0.44880856884161446</c:v>
                </c:pt>
                <c:pt idx="246">
                  <c:v>0.44734843450448036</c:v>
                </c:pt>
                <c:pt idx="247">
                  <c:v>0.44589894514031586</c:v>
                </c:pt>
                <c:pt idx="248">
                  <c:v>0.44445998051533664</c:v>
                </c:pt>
                <c:pt idx="249">
                  <c:v>0.44303142223139053</c:v>
                </c:pt>
                <c:pt idx="250">
                  <c:v>0.44161315369069992</c:v>
                </c:pt>
                <c:pt idx="251">
                  <c:v>0.44020506006141868</c:v>
                </c:pt>
                <c:pt idx="252">
                  <c:v>0.43880702824398121</c:v>
                </c:pt>
                <c:pt idx="253">
                  <c:v>0.43741894683822435</c:v>
                </c:pt>
                <c:pt idx="254">
                  <c:v>0.43604070611126045</c:v>
                </c:pt>
                <c:pt idx="255">
                  <c:v>0.43467219796608036</c:v>
                </c:pt>
                <c:pt idx="256">
                  <c:v>0.43331331591086875</c:v>
                </c:pt>
                <c:pt idx="257">
                  <c:v>0.4319639550290128</c:v>
                </c:pt>
                <c:pt idx="258">
                  <c:v>0.43062401194978356</c:v>
                </c:pt>
                <c:pt idx="259">
                  <c:v>0.42929338481967633</c:v>
                </c:pt>
                <c:pt idx="260">
                  <c:v>0.42797197327438874</c:v>
                </c:pt>
                <c:pt idx="261">
                  <c:v>0.42665967841142366</c:v>
                </c:pt>
                <c:pt idx="262">
                  <c:v>0.42535640276329589</c:v>
                </c:pt>
                <c:pt idx="263">
                  <c:v>0.4240620502713342</c:v>
                </c:pt>
                <c:pt idx="264">
                  <c:v>0.42277652626005469</c:v>
                </c:pt>
                <c:pt idx="265">
                  <c:v>0.42149973741209873</c:v>
                </c:pt>
                <c:pt idx="266">
                  <c:v>0.42023159174371544</c:v>
                </c:pt>
                <c:pt idx="267">
                  <c:v>0.41897199858077833</c:v>
                </c:pt>
                <c:pt idx="268">
                  <c:v>0.41772086853531959</c:v>
                </c:pt>
                <c:pt idx="269">
                  <c:v>0.41647811348257258</c:v>
                </c:pt>
                <c:pt idx="270">
                  <c:v>0.41524364653850576</c:v>
                </c:pt>
                <c:pt idx="271">
                  <c:v>0.41401738203783883</c:v>
                </c:pt>
                <c:pt idx="272">
                  <c:v>0.41279923551252734</c:v>
                </c:pt>
                <c:pt idx="273">
                  <c:v>0.41158912367070449</c:v>
                </c:pt>
                <c:pt idx="274">
                  <c:v>0.41038696437606942</c:v>
                </c:pt>
                <c:pt idx="275">
                  <c:v>0.40919267662770925</c:v>
                </c:pt>
                <c:pt idx="276">
                  <c:v>0.40800618054034693</c:v>
                </c:pt>
                <c:pt idx="277">
                  <c:v>0.40682739732500095</c:v>
                </c:pt>
                <c:pt idx="278">
                  <c:v>0.40565624927005062</c:v>
                </c:pt>
                <c:pt idx="279">
                  <c:v>0.40449265972269344</c:v>
                </c:pt>
                <c:pt idx="280">
                  <c:v>0.40333655307078775</c:v>
                </c:pt>
                <c:pt idx="281">
                  <c:v>0.40218785472506985</c:v>
                </c:pt>
                <c:pt idx="282">
                  <c:v>0.40104649110173729</c:v>
                </c:pt>
                <c:pt idx="283">
                  <c:v>0.3999123896053885</c:v>
                </c:pt>
                <c:pt idx="284">
                  <c:v>0.39878547861231267</c:v>
                </c:pt>
                <c:pt idx="285">
                  <c:v>0.39766568745411734</c:v>
                </c:pt>
                <c:pt idx="286">
                  <c:v>0.39655294640169036</c:v>
                </c:pt>
                <c:pt idx="287">
                  <c:v>0.39544718664948475</c:v>
                </c:pt>
                <c:pt idx="288">
                  <c:v>0.39434834030012084</c:v>
                </c:pt>
                <c:pt idx="289">
                  <c:v>0.39325634034929685</c:v>
                </c:pt>
                <c:pt idx="290">
                  <c:v>0.39217112067100263</c:v>
                </c:pt>
                <c:pt idx="291">
                  <c:v>0.39109261600302636</c:v>
                </c:pt>
                <c:pt idx="292">
                  <c:v>0.39002076193275093</c:v>
                </c:pt>
                <c:pt idx="293">
                  <c:v>0.38895549488323095</c:v>
                </c:pt>
                <c:pt idx="294">
                  <c:v>0.38789675209954361</c:v>
                </c:pt>
                <c:pt idx="295">
                  <c:v>0.38684447163541019</c:v>
                </c:pt>
                <c:pt idx="296">
                  <c:v>0.38579859234007724</c:v>
                </c:pt>
                <c:pt idx="297">
                  <c:v>0.38475905384545578</c:v>
                </c:pt>
                <c:pt idx="298">
                  <c:v>0.38372579655351075</c:v>
                </c:pt>
                <c:pt idx="299">
                  <c:v>0.38269876162389393</c:v>
                </c:pt>
                <c:pt idx="300">
                  <c:v>0.38167789096181753</c:v>
                </c:pt>
                <c:pt idx="301">
                  <c:v>0.38066312720616113</c:v>
                </c:pt>
                <c:pt idx="302">
                  <c:v>0.37965441371780573</c:v>
                </c:pt>
                <c:pt idx="303">
                  <c:v>0.37865169456819353</c:v>
                </c:pt>
                <c:pt idx="304">
                  <c:v>0.37765491452810429</c:v>
                </c:pt>
                <c:pt idx="305">
                  <c:v>0.37666401905664576</c:v>
                </c:pt>
                <c:pt idx="306">
                  <c:v>0.37567895429045284</c:v>
                </c:pt>
                <c:pt idx="307">
                  <c:v>0.37469966703309104</c:v>
                </c:pt>
                <c:pt idx="308">
                  <c:v>0.37372610474465895</c:v>
                </c:pt>
                <c:pt idx="309">
                  <c:v>0.37275821553158717</c:v>
                </c:pt>
                <c:pt idx="310">
                  <c:v>0.37179594813662614</c:v>
                </c:pt>
                <c:pt idx="311">
                  <c:v>0.37083925192902306</c:v>
                </c:pt>
                <c:pt idx="312">
                  <c:v>0.36988807689488001</c:v>
                </c:pt>
                <c:pt idx="313">
                  <c:v>0.36894237362769094</c:v>
                </c:pt>
                <c:pt idx="314">
                  <c:v>0.36800209331905381</c:v>
                </c:pt>
                <c:pt idx="315">
                  <c:v>0.36706718774955416</c:v>
                </c:pt>
                <c:pt idx="316">
                  <c:v>0.36613760927981476</c:v>
                </c:pt>
                <c:pt idx="317">
                  <c:v>0.36521331084171083</c:v>
                </c:pt>
                <c:pt idx="318">
                  <c:v>0.36429424592974419</c:v>
                </c:pt>
                <c:pt idx="319">
                  <c:v>0.36338036859257472</c:v>
                </c:pt>
                <c:pt idx="320">
                  <c:v>0.36247163342470556</c:v>
                </c:pt>
                <c:pt idx="321">
                  <c:v>0.3615679955583182</c:v>
                </c:pt>
                <c:pt idx="322">
                  <c:v>0.3606694106552551</c:v>
                </c:pt>
                <c:pt idx="323">
                  <c:v>0.35977583489914622</c:v>
                </c:pt>
                <c:pt idx="324">
                  <c:v>0.358887224987676</c:v>
                </c:pt>
                <c:pt idx="325">
                  <c:v>0.35800353812498908</c:v>
                </c:pt>
                <c:pt idx="326">
                  <c:v>0.35712473201423123</c:v>
                </c:pt>
                <c:pt idx="327">
                  <c:v>0.35625076485022178</c:v>
                </c:pt>
                <c:pt idx="328">
                  <c:v>0.35538159531225644</c:v>
                </c:pt>
                <c:pt idx="329">
                  <c:v>0.35451718255703707</c:v>
                </c:pt>
                <c:pt idx="330">
                  <c:v>0.35365748621172499</c:v>
                </c:pt>
                <c:pt idx="331">
                  <c:v>0.3528024663671166</c:v>
                </c:pt>
                <c:pt idx="332">
                  <c:v>0.35195208357093871</c:v>
                </c:pt>
                <c:pt idx="333">
                  <c:v>0.35110629882125954</c:v>
                </c:pt>
                <c:pt idx="334">
                  <c:v>0.35026507356001524</c:v>
                </c:pt>
                <c:pt idx="335">
                  <c:v>0.3494283696666477</c:v>
                </c:pt>
                <c:pt idx="336">
                  <c:v>0.3485961494518533</c:v>
                </c:pt>
                <c:pt idx="337">
                  <c:v>0.34776837565143759</c:v>
                </c:pt>
                <c:pt idx="338">
                  <c:v>0.34694501142027701</c:v>
                </c:pt>
                <c:pt idx="339">
                  <c:v>0.34612602032638384</c:v>
                </c:pt>
                <c:pt idx="340">
                  <c:v>0.34531136634507092</c:v>
                </c:pt>
                <c:pt idx="341">
                  <c:v>0.34450101385321769</c:v>
                </c:pt>
                <c:pt idx="342">
                  <c:v>0.34369492762363163</c:v>
                </c:pt>
                <c:pt idx="343">
                  <c:v>0.34289307281950693</c:v>
                </c:pt>
                <c:pt idx="344">
                  <c:v>0.34209541498897456</c:v>
                </c:pt>
                <c:pt idx="345">
                  <c:v>0.34130192005974602</c:v>
                </c:pt>
                <c:pt idx="346">
                  <c:v>0.34051255433384553</c:v>
                </c:pt>
                <c:pt idx="347">
                  <c:v>0.33972728448243061</c:v>
                </c:pt>
                <c:pt idx="348">
                  <c:v>0.33894607754069939</c:v>
                </c:pt>
                <c:pt idx="349">
                  <c:v>0.33816890090288204</c:v>
                </c:pt>
                <c:pt idx="350">
                  <c:v>0.3373957223173159</c:v>
                </c:pt>
                <c:pt idx="351">
                  <c:v>0.33662650988160103</c:v>
                </c:pt>
                <c:pt idx="352">
                  <c:v>0.33586123203783685</c:v>
                </c:pt>
                <c:pt idx="353">
                  <c:v>0.33509985756793559</c:v>
                </c:pt>
                <c:pt idx="354">
                  <c:v>0.33434235558901426</c:v>
                </c:pt>
                <c:pt idx="355">
                  <c:v>0.33358869554886028</c:v>
                </c:pt>
                <c:pt idx="356">
                  <c:v>0.33283884722147222</c:v>
                </c:pt>
                <c:pt idx="357">
                  <c:v>0.3320927807026719</c:v>
                </c:pt>
                <c:pt idx="358">
                  <c:v>0.33135046640578936</c:v>
                </c:pt>
                <c:pt idx="359">
                  <c:v>0.33061187505741518</c:v>
                </c:pt>
                <c:pt idx="360">
                  <c:v>0.32987697769322361</c:v>
                </c:pt>
                <c:pt idx="361">
                  <c:v>0.32914574565386068</c:v>
                </c:pt>
                <c:pt idx="362">
                  <c:v>0.32841815058089996</c:v>
                </c:pt>
                <c:pt idx="363">
                  <c:v>0.32769416441286237</c:v>
                </c:pt>
                <c:pt idx="364">
                  <c:v>0.32697375938129869</c:v>
                </c:pt>
                <c:pt idx="365">
                  <c:v>0.32625690800693535</c:v>
                </c:pt>
                <c:pt idx="366">
                  <c:v>0.325543583095881</c:v>
                </c:pt>
                <c:pt idx="367">
                  <c:v>0.32483375773589257</c:v>
                </c:pt>
                <c:pt idx="368">
                  <c:v>0.32412740529270101</c:v>
                </c:pt>
                <c:pt idx="369">
                  <c:v>0.32342449940639428</c:v>
                </c:pt>
                <c:pt idx="370">
                  <c:v>0.32272501398785702</c:v>
                </c:pt>
                <c:pt idx="371">
                  <c:v>0.32202892321526622</c:v>
                </c:pt>
                <c:pt idx="372">
                  <c:v>0.32133620153064113</c:v>
                </c:pt>
                <c:pt idx="373">
                  <c:v>0.32064682363644725</c:v>
                </c:pt>
                <c:pt idx="374">
                  <c:v>0.31996076449225269</c:v>
                </c:pt>
                <c:pt idx="375">
                  <c:v>0.31927799931143669</c:v>
                </c:pt>
                <c:pt idx="376">
                  <c:v>0.31859850355794778</c:v>
                </c:pt>
                <c:pt idx="377">
                  <c:v>0.31792225294311388</c:v>
                </c:pt>
                <c:pt idx="378">
                  <c:v>0.31724922342249917</c:v>
                </c:pt>
                <c:pt idx="379">
                  <c:v>0.31657939119281037</c:v>
                </c:pt>
                <c:pt idx="380">
                  <c:v>0.31591273268885001</c:v>
                </c:pt>
                <c:pt idx="381">
                  <c:v>0.31524922458051585</c:v>
                </c:pt>
                <c:pt idx="382">
                  <c:v>0.31458884376984608</c:v>
                </c:pt>
                <c:pt idx="383">
                  <c:v>0.3139315673881094</c:v>
                </c:pt>
                <c:pt idx="384">
                  <c:v>0.31327737279293855</c:v>
                </c:pt>
                <c:pt idx="385">
                  <c:v>0.31262623756550756</c:v>
                </c:pt>
                <c:pt idx="386">
                  <c:v>0.31197813950775155</c:v>
                </c:pt>
                <c:pt idx="387">
                  <c:v>0.31133305663962713</c:v>
                </c:pt>
                <c:pt idx="388">
                  <c:v>0.31069096719641531</c:v>
                </c:pt>
                <c:pt idx="389">
                  <c:v>0.31005184962606341</c:v>
                </c:pt>
                <c:pt idx="390">
                  <c:v>0.30941568258656704</c:v>
                </c:pt>
                <c:pt idx="391">
                  <c:v>0.30878244494339113</c:v>
                </c:pt>
                <c:pt idx="392">
                  <c:v>0.30815211576692819</c:v>
                </c:pt>
                <c:pt idx="393">
                  <c:v>0.30752467432999542</c:v>
                </c:pt>
                <c:pt idx="394">
                  <c:v>0.30690010010536772</c:v>
                </c:pt>
                <c:pt idx="395">
                  <c:v>0.30627837276334713</c:v>
                </c:pt>
                <c:pt idx="396">
                  <c:v>0.30565947216936795</c:v>
                </c:pt>
                <c:pt idx="397">
                  <c:v>0.30504337838163686</c:v>
                </c:pt>
                <c:pt idx="398">
                  <c:v>0.30443007164880798</c:v>
                </c:pt>
                <c:pt idx="399">
                  <c:v>0.30381953240769022</c:v>
                </c:pt>
                <c:pt idx="400">
                  <c:v>0.30321174128098966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33-4C08-8B09-8548C0B58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(X)'!$B$11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933-4C08-8B09-8548C0B586BB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933-4C08-8B09-8548C0B586BB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933-4C08-8B09-8548C0B586BB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933-4C08-8B09-8548C0B586BB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933-4C08-8B09-8548C0B586BB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933-4C08-8B09-8548C0B586BB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933-4C08-8B09-8548C0B586BB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933-4C08-8B09-8548C0B586BB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5665885024560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A-46C3-A718-65521F1F6741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2A-46C3-A718-65521F1F6741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2A-46C3-A718-65521F1F6741}"/>
            </c:ext>
          </c:extLst>
        </c:ser>
        <c:ser>
          <c:idx val="10"/>
          <c:order val="11"/>
          <c:tx>
            <c:strRef>
              <c:f>'Demand-DesignCapacity (Y)'!$AN$11:$AO$11</c:f>
              <c:strCache>
                <c:ptCount val="1"/>
                <c:pt idx="0">
                  <c:v>TEC 2007 (Z4)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(Y)'!$AN$13:$AN$413</c:f>
              <c:numCache>
                <c:formatCode>General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(Y)'!$AO$13:$AO$413</c:f>
              <c:numCache>
                <c:formatCode>General</c:formatCode>
                <c:ptCount val="401"/>
                <c:pt idx="0">
                  <c:v>0.4</c:v>
                </c:pt>
                <c:pt idx="1">
                  <c:v>0.43</c:v>
                </c:pt>
                <c:pt idx="2">
                  <c:v>0.45999999999999996</c:v>
                </c:pt>
                <c:pt idx="3">
                  <c:v>0.49000000000000005</c:v>
                </c:pt>
                <c:pt idx="4">
                  <c:v>0.52</c:v>
                </c:pt>
                <c:pt idx="5">
                  <c:v>0.55000000000000004</c:v>
                </c:pt>
                <c:pt idx="6">
                  <c:v>0.57999999999999996</c:v>
                </c:pt>
                <c:pt idx="7">
                  <c:v>0.61</c:v>
                </c:pt>
                <c:pt idx="8">
                  <c:v>0.64000000000000012</c:v>
                </c:pt>
                <c:pt idx="9">
                  <c:v>0.67</c:v>
                </c:pt>
                <c:pt idx="10">
                  <c:v>0.70000000000000007</c:v>
                </c:pt>
                <c:pt idx="11">
                  <c:v>0.73</c:v>
                </c:pt>
                <c:pt idx="12">
                  <c:v>0.76</c:v>
                </c:pt>
                <c:pt idx="13">
                  <c:v>0.79</c:v>
                </c:pt>
                <c:pt idx="14">
                  <c:v>0.82</c:v>
                </c:pt>
                <c:pt idx="15">
                  <c:v>0.85000000000000009</c:v>
                </c:pt>
                <c:pt idx="16">
                  <c:v>0.88000000000000012</c:v>
                </c:pt>
                <c:pt idx="17">
                  <c:v>0.91</c:v>
                </c:pt>
                <c:pt idx="18">
                  <c:v>0.94000000000000006</c:v>
                </c:pt>
                <c:pt idx="19">
                  <c:v>0.97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0.99119908781683841</c:v>
                </c:pt>
                <c:pt idx="92">
                  <c:v>0.98257055572435403</c:v>
                </c:pt>
                <c:pt idx="93">
                  <c:v>0.97410920815903335</c:v>
                </c:pt>
                <c:pt idx="94">
                  <c:v>0.96581005981640711</c:v>
                </c:pt>
                <c:pt idx="95">
                  <c:v>0.95766832501612209</c:v>
                </c:pt>
                <c:pt idx="96">
                  <c:v>0.94967940771022175</c:v>
                </c:pt>
                <c:pt idx="97">
                  <c:v>0.94183889208949079</c:v>
                </c:pt>
                <c:pt idx="98">
                  <c:v>0.93414253374632628</c:v>
                </c:pt>
                <c:pt idx="99">
                  <c:v>0.92658625135586969</c:v>
                </c:pt>
                <c:pt idx="100">
                  <c:v>0.91916611884012167</c:v>
                </c:pt>
                <c:pt idx="101">
                  <c:v>0.91187835798248862</c:v>
                </c:pt>
                <c:pt idx="102">
                  <c:v>0.90471933146270522</c:v>
                </c:pt>
                <c:pt idx="103">
                  <c:v>0.89768553628434877</c:v>
                </c:pt>
                <c:pt idx="104">
                  <c:v>0.8907735975692529</c:v>
                </c:pt>
                <c:pt idx="105">
                  <c:v>0.8839802626950386</c:v>
                </c:pt>
                <c:pt idx="106">
                  <c:v>0.87730239575372515</c:v>
                </c:pt>
                <c:pt idx="107">
                  <c:v>0.87073697231100144</c:v>
                </c:pt>
                <c:pt idx="108">
                  <c:v>0.8642810744472067</c:v>
                </c:pt>
                <c:pt idx="109">
                  <c:v>0.85793188606243109</c:v>
                </c:pt>
                <c:pt idx="110">
                  <c:v>0.8516866884293921</c:v>
                </c:pt>
                <c:pt idx="111">
                  <c:v>0.84554285597889633</c:v>
                </c:pt>
                <c:pt idx="112">
                  <c:v>0.8394978523037504</c:v>
                </c:pt>
                <c:pt idx="113">
                  <c:v>0.83354922636796425</c:v>
                </c:pt>
                <c:pt idx="114">
                  <c:v>0.82769460890899083</c:v>
                </c:pt>
                <c:pt idx="115">
                  <c:v>0.82193170902157786</c:v>
                </c:pt>
                <c:pt idx="116">
                  <c:v>0.81625831091257572</c:v>
                </c:pt>
                <c:pt idx="117">
                  <c:v>0.81067227081675652</c:v>
                </c:pt>
                <c:pt idx="118">
                  <c:v>0.80517151406435927</c:v>
                </c:pt>
                <c:pt idx="119">
                  <c:v>0.79975403229168196</c:v>
                </c:pt>
                <c:pt idx="120">
                  <c:v>0.79441788078660924</c:v>
                </c:pt>
                <c:pt idx="121">
                  <c:v>0.78916117596148494</c:v>
                </c:pt>
                <c:pt idx="122">
                  <c:v>0.78398209294622678</c:v>
                </c:pt>
                <c:pt idx="123">
                  <c:v>0.7788788632950292</c:v>
                </c:pt>
                <c:pt idx="124">
                  <c:v>0.77384977280042133</c:v>
                </c:pt>
                <c:pt idx="125">
                  <c:v>0.76889315940883352</c:v>
                </c:pt>
                <c:pt idx="126">
                  <c:v>0.76400741123219218</c:v>
                </c:pt>
                <c:pt idx="127">
                  <c:v>0.75919096465039493</c:v>
                </c:pt>
                <c:pt idx="128">
                  <c:v>0.75444230249983646</c:v>
                </c:pt>
                <c:pt idx="129">
                  <c:v>0.74975995234344195</c:v>
                </c:pt>
                <c:pt idx="130">
                  <c:v>0.74514248481794609</c:v>
                </c:pt>
                <c:pt idx="131">
                  <c:v>0.74058851205440057</c:v>
                </c:pt>
                <c:pt idx="132">
                  <c:v>0.73609668616813828</c:v>
                </c:pt>
                <c:pt idx="133">
                  <c:v>0.73166569781463675</c:v>
                </c:pt>
                <c:pt idx="134">
                  <c:v>0.7272942748079374</c:v>
                </c:pt>
                <c:pt idx="135">
                  <c:v>0.72298118079846574</c:v>
                </c:pt>
                <c:pt idx="136">
                  <c:v>0.71872521400728029</c:v>
                </c:pt>
                <c:pt idx="137">
                  <c:v>0.71452520601394731</c:v>
                </c:pt>
                <c:pt idx="138">
                  <c:v>0.71038002059539818</c:v>
                </c:pt>
                <c:pt idx="139">
                  <c:v>0.70628855261327106</c:v>
                </c:pt>
                <c:pt idx="140">
                  <c:v>0.70224972694738264</c:v>
                </c:pt>
                <c:pt idx="141">
                  <c:v>0.69826249747310287</c:v>
                </c:pt>
                <c:pt idx="142">
                  <c:v>0.69432584608052661</c:v>
                </c:pt>
                <c:pt idx="143">
                  <c:v>0.69043878173345874</c:v>
                </c:pt>
                <c:pt idx="144">
                  <c:v>0.68660033956632371</c:v>
                </c:pt>
                <c:pt idx="145">
                  <c:v>0.68280958001722714</c:v>
                </c:pt>
                <c:pt idx="146">
                  <c:v>0.67906558799547989</c:v>
                </c:pt>
                <c:pt idx="147">
                  <c:v>0.67536747208198955</c:v>
                </c:pt>
                <c:pt idx="148">
                  <c:v>0.67171436376101201</c:v>
                </c:pt>
                <c:pt idx="149">
                  <c:v>0.66810541668182533</c:v>
                </c:pt>
                <c:pt idx="150">
                  <c:v>0.66453980594897388</c:v>
                </c:pt>
                <c:pt idx="151">
                  <c:v>0.66101672743979112</c:v>
                </c:pt>
                <c:pt idx="152">
                  <c:v>0.65753539714798159</c:v>
                </c:pt>
                <c:pt idx="153">
                  <c:v>0.65409505055210515</c:v>
                </c:pt>
                <c:pt idx="154">
                  <c:v>0.65069494200785827</c:v>
                </c:pt>
                <c:pt idx="155">
                  <c:v>0.64733434416311286</c:v>
                </c:pt>
                <c:pt idx="156">
                  <c:v>0.64401254739471581</c:v>
                </c:pt>
                <c:pt idx="157">
                  <c:v>0.64072885926611045</c:v>
                </c:pt>
                <c:pt idx="158">
                  <c:v>0.637482604004878</c:v>
                </c:pt>
                <c:pt idx="159">
                  <c:v>0.63427312199935104</c:v>
                </c:pt>
                <c:pt idx="160">
                  <c:v>0.63109976931348732</c:v>
                </c:pt>
                <c:pt idx="161">
                  <c:v>0.62796191721922689</c:v>
                </c:pt>
                <c:pt idx="162">
                  <c:v>0.62485895174560824</c:v>
                </c:pt>
                <c:pt idx="163">
                  <c:v>0.62179027324393266</c:v>
                </c:pt>
                <c:pt idx="164">
                  <c:v>0.61875529596832024</c:v>
                </c:pt>
                <c:pt idx="165">
                  <c:v>0.61575344767101692</c:v>
                </c:pt>
                <c:pt idx="166">
                  <c:v>0.61278416921185053</c:v>
                </c:pt>
                <c:pt idx="167">
                  <c:v>0.60984691418125925</c:v>
                </c:pt>
                <c:pt idx="168">
                  <c:v>0.6069411485363414</c:v>
                </c:pt>
                <c:pt idx="169">
                  <c:v>0.60406635024940492</c:v>
                </c:pt>
                <c:pt idx="170">
                  <c:v>0.60122200896851163</c:v>
                </c:pt>
                <c:pt idx="171">
                  <c:v>0.59840762568954631</c:v>
                </c:pt>
                <c:pt idx="172">
                  <c:v>0.59562271243934628</c:v>
                </c:pt>
                <c:pt idx="173">
                  <c:v>0.59286679196946257</c:v>
                </c:pt>
                <c:pt idx="174">
                  <c:v>0.59013939746013511</c:v>
                </c:pt>
                <c:pt idx="175">
                  <c:v>0.58744007223408401</c:v>
                </c:pt>
                <c:pt idx="176">
                  <c:v>0.5847683694797382</c:v>
                </c:pt>
                <c:pt idx="177">
                  <c:v>0.58212385198353889</c:v>
                </c:pt>
                <c:pt idx="178">
                  <c:v>0.57950609187097035</c:v>
                </c:pt>
                <c:pt idx="179">
                  <c:v>0.57691467035598676</c:v>
                </c:pt>
                <c:pt idx="180">
                  <c:v>0.57434917749851755</c:v>
                </c:pt>
                <c:pt idx="181">
                  <c:v>0.57180921196974754</c:v>
                </c:pt>
                <c:pt idx="182">
                  <c:v>0.56929438082488193</c:v>
                </c:pt>
                <c:pt idx="183">
                  <c:v>0.56680429928311549</c:v>
                </c:pt>
                <c:pt idx="184">
                  <c:v>0.56433859051454405</c:v>
                </c:pt>
                <c:pt idx="185">
                  <c:v>0.56189688543375693</c:v>
                </c:pt>
                <c:pt idx="186">
                  <c:v>0.55947882249987291</c:v>
                </c:pt>
                <c:pt idx="187">
                  <c:v>0.55708404752277818</c:v>
                </c:pt>
                <c:pt idx="188">
                  <c:v>0.55471221347534727</c:v>
                </c:pt>
                <c:pt idx="189">
                  <c:v>0.55236298031142927</c:v>
                </c:pt>
                <c:pt idx="190">
                  <c:v>0.55003601478939257</c:v>
                </c:pt>
                <c:pt idx="191">
                  <c:v>0.54773099030103189</c:v>
                </c:pt>
                <c:pt idx="192">
                  <c:v>0.54544758670564508</c:v>
                </c:pt>
                <c:pt idx="193">
                  <c:v>0.54318549016909989</c:v>
                </c:pt>
                <c:pt idx="194">
                  <c:v>0.54094439300771402</c:v>
                </c:pt>
                <c:pt idx="195">
                  <c:v>0.53872399353678146</c:v>
                </c:pt>
                <c:pt idx="196">
                  <c:v>0.53652399592358357</c:v>
                </c:pt>
                <c:pt idx="197">
                  <c:v>0.53434411004472959</c:v>
                </c:pt>
                <c:pt idx="198">
                  <c:v>0.53218405134767832</c:v>
                </c:pt>
                <c:pt idx="199">
                  <c:v>0.53004354071629844</c:v>
                </c:pt>
                <c:pt idx="200">
                  <c:v>0.52792230434032839</c:v>
                </c:pt>
                <c:pt idx="201">
                  <c:v>0.52582007358860661</c:v>
                </c:pt>
                <c:pt idx="202">
                  <c:v>0.52373658488594099</c:v>
                </c:pt>
                <c:pt idx="203">
                  <c:v>0.52167157959350208</c:v>
                </c:pt>
                <c:pt idx="204">
                  <c:v>0.51962480389261334</c:v>
                </c:pt>
                <c:pt idx="205">
                  <c:v>0.51759600867183619</c:v>
                </c:pt>
                <c:pt idx="206">
                  <c:v>0.51558494941723121</c:v>
                </c:pt>
                <c:pt idx="207">
                  <c:v>0.51359138610569932</c:v>
                </c:pt>
                <c:pt idx="208">
                  <c:v>0.51161508310129578</c:v>
                </c:pt>
                <c:pt idx="209">
                  <c:v>0.50965580905442487</c:v>
                </c:pt>
                <c:pt idx="210">
                  <c:v>0.5077133368038188</c:v>
                </c:pt>
                <c:pt idx="211">
                  <c:v>0.50578744328121317</c:v>
                </c:pt>
                <c:pt idx="212">
                  <c:v>0.50387790941863109</c:v>
                </c:pt>
                <c:pt idx="213">
                  <c:v>0.50198452005819305</c:v>
                </c:pt>
                <c:pt idx="214">
                  <c:v>0.50010706386437309</c:v>
                </c:pt>
                <c:pt idx="215">
                  <c:v>0.49824533323862297</c:v>
                </c:pt>
                <c:pt idx="216">
                  <c:v>0.49639912423628813</c:v>
                </c:pt>
                <c:pt idx="217">
                  <c:v>0.49456823648574866</c:v>
                </c:pt>
                <c:pt idx="218">
                  <c:v>0.49275247310970904</c:v>
                </c:pt>
                <c:pt idx="219">
                  <c:v>0.49095164064857644</c:v>
                </c:pt>
                <c:pt idx="220">
                  <c:v>0.48916554898585746</c:v>
                </c:pt>
                <c:pt idx="221">
                  <c:v>0.48739401127551568</c:v>
                </c:pt>
                <c:pt idx="222">
                  <c:v>0.48563684387122646</c:v>
                </c:pt>
                <c:pt idx="223">
                  <c:v>0.48389386625747383</c:v>
                </c:pt>
                <c:pt idx="224">
                  <c:v>0.48216490098243092</c:v>
                </c:pt>
                <c:pt idx="225">
                  <c:v>0.48044977359257257</c:v>
                </c:pt>
                <c:pt idx="226">
                  <c:v>0.47874831256896588</c:v>
                </c:pt>
                <c:pt idx="227">
                  <c:v>0.47706034926519003</c:v>
                </c:pt>
                <c:pt idx="228">
                  <c:v>0.47538571784683592</c:v>
                </c:pt>
                <c:pt idx="229">
                  <c:v>0.47372425523253781</c:v>
                </c:pt>
                <c:pt idx="230">
                  <c:v>0.47207580103649405</c:v>
                </c:pt>
                <c:pt idx="231">
                  <c:v>0.4704401975124306</c:v>
                </c:pt>
                <c:pt idx="232">
                  <c:v>0.468817289498967</c:v>
                </c:pt>
                <c:pt idx="233">
                  <c:v>0.46720692436634165</c:v>
                </c:pt>
                <c:pt idx="234">
                  <c:v>0.46560895196445956</c:v>
                </c:pt>
                <c:pt idx="235">
                  <c:v>0.46402322457222156</c:v>
                </c:pt>
                <c:pt idx="236">
                  <c:v>0.46244959684810083</c:v>
                </c:pt>
                <c:pt idx="237">
                  <c:v>0.46088792578192728</c:v>
                </c:pt>
                <c:pt idx="238">
                  <c:v>0.45933807064785043</c:v>
                </c:pt>
                <c:pt idx="239">
                  <c:v>0.45779989295844081</c:v>
                </c:pt>
                <c:pt idx="240">
                  <c:v>0.45627325641990429</c:v>
                </c:pt>
                <c:pt idx="241">
                  <c:v>0.45475802688837252</c:v>
                </c:pt>
                <c:pt idx="242">
                  <c:v>0.45325407232724174</c:v>
                </c:pt>
                <c:pt idx="243">
                  <c:v>0.45176126276553136</c:v>
                </c:pt>
                <c:pt idx="244">
                  <c:v>0.45027947025723158</c:v>
                </c:pt>
                <c:pt idx="245">
                  <c:v>0.44880856884161446</c:v>
                </c:pt>
                <c:pt idx="246">
                  <c:v>0.44734843450448036</c:v>
                </c:pt>
                <c:pt idx="247">
                  <c:v>0.44589894514031586</c:v>
                </c:pt>
                <c:pt idx="248">
                  <c:v>0.44445998051533664</c:v>
                </c:pt>
                <c:pt idx="249">
                  <c:v>0.44303142223139053</c:v>
                </c:pt>
                <c:pt idx="250">
                  <c:v>0.44161315369069992</c:v>
                </c:pt>
                <c:pt idx="251">
                  <c:v>0.44020506006141868</c:v>
                </c:pt>
                <c:pt idx="252">
                  <c:v>0.43880702824398121</c:v>
                </c:pt>
                <c:pt idx="253">
                  <c:v>0.43741894683822435</c:v>
                </c:pt>
                <c:pt idx="254">
                  <c:v>0.43604070611126045</c:v>
                </c:pt>
                <c:pt idx="255">
                  <c:v>0.43467219796608036</c:v>
                </c:pt>
                <c:pt idx="256">
                  <c:v>0.43331331591086875</c:v>
                </c:pt>
                <c:pt idx="257">
                  <c:v>0.4319639550290128</c:v>
                </c:pt>
                <c:pt idx="258">
                  <c:v>0.43062401194978356</c:v>
                </c:pt>
                <c:pt idx="259">
                  <c:v>0.42929338481967633</c:v>
                </c:pt>
                <c:pt idx="260">
                  <c:v>0.42797197327438874</c:v>
                </c:pt>
                <c:pt idx="261">
                  <c:v>0.42665967841142366</c:v>
                </c:pt>
                <c:pt idx="262">
                  <c:v>0.42535640276329589</c:v>
                </c:pt>
                <c:pt idx="263">
                  <c:v>0.4240620502713342</c:v>
                </c:pt>
                <c:pt idx="264">
                  <c:v>0.42277652626005469</c:v>
                </c:pt>
                <c:pt idx="265">
                  <c:v>0.42149973741209873</c:v>
                </c:pt>
                <c:pt idx="266">
                  <c:v>0.42023159174371544</c:v>
                </c:pt>
                <c:pt idx="267">
                  <c:v>0.41897199858077833</c:v>
                </c:pt>
                <c:pt idx="268">
                  <c:v>0.41772086853531959</c:v>
                </c:pt>
                <c:pt idx="269">
                  <c:v>0.41647811348257258</c:v>
                </c:pt>
                <c:pt idx="270">
                  <c:v>0.41524364653850576</c:v>
                </c:pt>
                <c:pt idx="271">
                  <c:v>0.41401738203783883</c:v>
                </c:pt>
                <c:pt idx="272">
                  <c:v>0.41279923551252734</c:v>
                </c:pt>
                <c:pt idx="273">
                  <c:v>0.41158912367070449</c:v>
                </c:pt>
                <c:pt idx="274">
                  <c:v>0.41038696437606942</c:v>
                </c:pt>
                <c:pt idx="275">
                  <c:v>0.40919267662770925</c:v>
                </c:pt>
                <c:pt idx="276">
                  <c:v>0.40800618054034693</c:v>
                </c:pt>
                <c:pt idx="277">
                  <c:v>0.40682739732500095</c:v>
                </c:pt>
                <c:pt idx="278">
                  <c:v>0.40565624927005062</c:v>
                </c:pt>
                <c:pt idx="279">
                  <c:v>0.40449265972269344</c:v>
                </c:pt>
                <c:pt idx="280">
                  <c:v>0.40333655307078775</c:v>
                </c:pt>
                <c:pt idx="281">
                  <c:v>0.40218785472506985</c:v>
                </c:pt>
                <c:pt idx="282">
                  <c:v>0.40104649110173729</c:v>
                </c:pt>
                <c:pt idx="283">
                  <c:v>0.3999123896053885</c:v>
                </c:pt>
                <c:pt idx="284">
                  <c:v>0.39878547861231267</c:v>
                </c:pt>
                <c:pt idx="285">
                  <c:v>0.39766568745411734</c:v>
                </c:pt>
                <c:pt idx="286">
                  <c:v>0.39655294640169036</c:v>
                </c:pt>
                <c:pt idx="287">
                  <c:v>0.39544718664948475</c:v>
                </c:pt>
                <c:pt idx="288">
                  <c:v>0.39434834030012084</c:v>
                </c:pt>
                <c:pt idx="289">
                  <c:v>0.39325634034929685</c:v>
                </c:pt>
                <c:pt idx="290">
                  <c:v>0.39217112067100263</c:v>
                </c:pt>
                <c:pt idx="291">
                  <c:v>0.39109261600302636</c:v>
                </c:pt>
                <c:pt idx="292">
                  <c:v>0.39002076193275093</c:v>
                </c:pt>
                <c:pt idx="293">
                  <c:v>0.38895549488323095</c:v>
                </c:pt>
                <c:pt idx="294">
                  <c:v>0.38789675209954361</c:v>
                </c:pt>
                <c:pt idx="295">
                  <c:v>0.38684447163541019</c:v>
                </c:pt>
                <c:pt idx="296">
                  <c:v>0.38579859234007724</c:v>
                </c:pt>
                <c:pt idx="297">
                  <c:v>0.38475905384545578</c:v>
                </c:pt>
                <c:pt idx="298">
                  <c:v>0.38372579655351075</c:v>
                </c:pt>
                <c:pt idx="299">
                  <c:v>0.38269876162389393</c:v>
                </c:pt>
                <c:pt idx="300">
                  <c:v>0.38167789096181753</c:v>
                </c:pt>
                <c:pt idx="301">
                  <c:v>0.38066312720616113</c:v>
                </c:pt>
                <c:pt idx="302">
                  <c:v>0.37965441371780573</c:v>
                </c:pt>
                <c:pt idx="303">
                  <c:v>0.37865169456819353</c:v>
                </c:pt>
                <c:pt idx="304">
                  <c:v>0.37765491452810429</c:v>
                </c:pt>
                <c:pt idx="305">
                  <c:v>0.37666401905664576</c:v>
                </c:pt>
                <c:pt idx="306">
                  <c:v>0.37567895429045284</c:v>
                </c:pt>
                <c:pt idx="307">
                  <c:v>0.37469966703309104</c:v>
                </c:pt>
                <c:pt idx="308">
                  <c:v>0.37372610474465895</c:v>
                </c:pt>
                <c:pt idx="309">
                  <c:v>0.37275821553158717</c:v>
                </c:pt>
                <c:pt idx="310">
                  <c:v>0.37179594813662614</c:v>
                </c:pt>
                <c:pt idx="311">
                  <c:v>0.37083925192902306</c:v>
                </c:pt>
                <c:pt idx="312">
                  <c:v>0.36988807689488001</c:v>
                </c:pt>
                <c:pt idx="313">
                  <c:v>0.36894237362769094</c:v>
                </c:pt>
                <c:pt idx="314">
                  <c:v>0.36800209331905381</c:v>
                </c:pt>
                <c:pt idx="315">
                  <c:v>0.36706718774955416</c:v>
                </c:pt>
                <c:pt idx="316">
                  <c:v>0.36613760927981476</c:v>
                </c:pt>
                <c:pt idx="317">
                  <c:v>0.36521331084171083</c:v>
                </c:pt>
                <c:pt idx="318">
                  <c:v>0.36429424592974419</c:v>
                </c:pt>
                <c:pt idx="319">
                  <c:v>0.36338036859257472</c:v>
                </c:pt>
                <c:pt idx="320">
                  <c:v>0.36247163342470556</c:v>
                </c:pt>
                <c:pt idx="321">
                  <c:v>0.3615679955583182</c:v>
                </c:pt>
                <c:pt idx="322">
                  <c:v>0.3606694106552551</c:v>
                </c:pt>
                <c:pt idx="323">
                  <c:v>0.35977583489914622</c:v>
                </c:pt>
                <c:pt idx="324">
                  <c:v>0.358887224987676</c:v>
                </c:pt>
                <c:pt idx="325">
                  <c:v>0.35800353812498908</c:v>
                </c:pt>
                <c:pt idx="326">
                  <c:v>0.35712473201423123</c:v>
                </c:pt>
                <c:pt idx="327">
                  <c:v>0.35625076485022178</c:v>
                </c:pt>
                <c:pt idx="328">
                  <c:v>0.35538159531225644</c:v>
                </c:pt>
                <c:pt idx="329">
                  <c:v>0.35451718255703707</c:v>
                </c:pt>
                <c:pt idx="330">
                  <c:v>0.35365748621172499</c:v>
                </c:pt>
                <c:pt idx="331">
                  <c:v>0.3528024663671166</c:v>
                </c:pt>
                <c:pt idx="332">
                  <c:v>0.35195208357093871</c:v>
                </c:pt>
                <c:pt idx="333">
                  <c:v>0.35110629882125954</c:v>
                </c:pt>
                <c:pt idx="334">
                  <c:v>0.35026507356001524</c:v>
                </c:pt>
                <c:pt idx="335">
                  <c:v>0.3494283696666477</c:v>
                </c:pt>
                <c:pt idx="336">
                  <c:v>0.3485961494518533</c:v>
                </c:pt>
                <c:pt idx="337">
                  <c:v>0.34776837565143759</c:v>
                </c:pt>
                <c:pt idx="338">
                  <c:v>0.34694501142027701</c:v>
                </c:pt>
                <c:pt idx="339">
                  <c:v>0.34612602032638384</c:v>
                </c:pt>
                <c:pt idx="340">
                  <c:v>0.34531136634507092</c:v>
                </c:pt>
                <c:pt idx="341">
                  <c:v>0.34450101385321769</c:v>
                </c:pt>
                <c:pt idx="342">
                  <c:v>0.34369492762363163</c:v>
                </c:pt>
                <c:pt idx="343">
                  <c:v>0.34289307281950693</c:v>
                </c:pt>
                <c:pt idx="344">
                  <c:v>0.34209541498897456</c:v>
                </c:pt>
                <c:pt idx="345">
                  <c:v>0.34130192005974602</c:v>
                </c:pt>
                <c:pt idx="346">
                  <c:v>0.34051255433384553</c:v>
                </c:pt>
                <c:pt idx="347">
                  <c:v>0.33972728448243061</c:v>
                </c:pt>
                <c:pt idx="348">
                  <c:v>0.33894607754069939</c:v>
                </c:pt>
                <c:pt idx="349">
                  <c:v>0.33816890090288204</c:v>
                </c:pt>
                <c:pt idx="350">
                  <c:v>0.3373957223173159</c:v>
                </c:pt>
                <c:pt idx="351">
                  <c:v>0.33662650988160103</c:v>
                </c:pt>
                <c:pt idx="352">
                  <c:v>0.33586123203783685</c:v>
                </c:pt>
                <c:pt idx="353">
                  <c:v>0.33509985756793559</c:v>
                </c:pt>
                <c:pt idx="354">
                  <c:v>0.33434235558901426</c:v>
                </c:pt>
                <c:pt idx="355">
                  <c:v>0.33358869554886028</c:v>
                </c:pt>
                <c:pt idx="356">
                  <c:v>0.33283884722147222</c:v>
                </c:pt>
                <c:pt idx="357">
                  <c:v>0.3320927807026719</c:v>
                </c:pt>
                <c:pt idx="358">
                  <c:v>0.33135046640578936</c:v>
                </c:pt>
                <c:pt idx="359">
                  <c:v>0.33061187505741518</c:v>
                </c:pt>
                <c:pt idx="360">
                  <c:v>0.32987697769322361</c:v>
                </c:pt>
                <c:pt idx="361">
                  <c:v>0.32914574565386068</c:v>
                </c:pt>
                <c:pt idx="362">
                  <c:v>0.32841815058089996</c:v>
                </c:pt>
                <c:pt idx="363">
                  <c:v>0.32769416441286237</c:v>
                </c:pt>
                <c:pt idx="364">
                  <c:v>0.32697375938129869</c:v>
                </c:pt>
                <c:pt idx="365">
                  <c:v>0.32625690800693535</c:v>
                </c:pt>
                <c:pt idx="366">
                  <c:v>0.325543583095881</c:v>
                </c:pt>
                <c:pt idx="367">
                  <c:v>0.32483375773589257</c:v>
                </c:pt>
                <c:pt idx="368">
                  <c:v>0.32412740529270101</c:v>
                </c:pt>
                <c:pt idx="369">
                  <c:v>0.32342449940639428</c:v>
                </c:pt>
                <c:pt idx="370">
                  <c:v>0.32272501398785702</c:v>
                </c:pt>
                <c:pt idx="371">
                  <c:v>0.32202892321526622</c:v>
                </c:pt>
                <c:pt idx="372">
                  <c:v>0.32133620153064113</c:v>
                </c:pt>
                <c:pt idx="373">
                  <c:v>0.32064682363644725</c:v>
                </c:pt>
                <c:pt idx="374">
                  <c:v>0.31996076449225269</c:v>
                </c:pt>
                <c:pt idx="375">
                  <c:v>0.31927799931143669</c:v>
                </c:pt>
                <c:pt idx="376">
                  <c:v>0.31859850355794778</c:v>
                </c:pt>
                <c:pt idx="377">
                  <c:v>0.31792225294311388</c:v>
                </c:pt>
                <c:pt idx="378">
                  <c:v>0.31724922342249917</c:v>
                </c:pt>
                <c:pt idx="379">
                  <c:v>0.31657939119281037</c:v>
                </c:pt>
                <c:pt idx="380">
                  <c:v>0.31591273268885001</c:v>
                </c:pt>
                <c:pt idx="381">
                  <c:v>0.31524922458051585</c:v>
                </c:pt>
                <c:pt idx="382">
                  <c:v>0.31458884376984608</c:v>
                </c:pt>
                <c:pt idx="383">
                  <c:v>0.3139315673881094</c:v>
                </c:pt>
                <c:pt idx="384">
                  <c:v>0.31327737279293855</c:v>
                </c:pt>
                <c:pt idx="385">
                  <c:v>0.31262623756550756</c:v>
                </c:pt>
                <c:pt idx="386">
                  <c:v>0.31197813950775155</c:v>
                </c:pt>
                <c:pt idx="387">
                  <c:v>0.31133305663962713</c:v>
                </c:pt>
                <c:pt idx="388">
                  <c:v>0.31069096719641531</c:v>
                </c:pt>
                <c:pt idx="389">
                  <c:v>0.31005184962606341</c:v>
                </c:pt>
                <c:pt idx="390">
                  <c:v>0.30941568258656704</c:v>
                </c:pt>
                <c:pt idx="391">
                  <c:v>0.30878244494339113</c:v>
                </c:pt>
                <c:pt idx="392">
                  <c:v>0.30815211576692819</c:v>
                </c:pt>
                <c:pt idx="393">
                  <c:v>0.30752467432999542</c:v>
                </c:pt>
                <c:pt idx="394">
                  <c:v>0.30690010010536772</c:v>
                </c:pt>
                <c:pt idx="395">
                  <c:v>0.30627837276334713</c:v>
                </c:pt>
                <c:pt idx="396">
                  <c:v>0.30565947216936795</c:v>
                </c:pt>
                <c:pt idx="397">
                  <c:v>0.30504337838163686</c:v>
                </c:pt>
                <c:pt idx="398">
                  <c:v>0.30443007164880798</c:v>
                </c:pt>
                <c:pt idx="399">
                  <c:v>0.30381953240769022</c:v>
                </c:pt>
                <c:pt idx="400">
                  <c:v>0.30321174128098966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F2A-46C3-A718-65521F1F6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'Demand-DesignCapacity (Y)'!$B$11</c15:sqref>
                        </c15:formulaRef>
                      </c:ext>
                    </c:extLst>
                    <c:strCache>
                      <c:ptCount val="1"/>
                      <c:pt idx="0">
                        <c:v>TEC 2018</c:v>
                      </c:pt>
                    </c:strCache>
                  </c:strRef>
                </c:tx>
                <c:spPr>
                  <a:ln w="2857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(Y)'!$B$13:$B$101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(Y)'!$C$13:$C$101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2F2A-46C3-A718-65521F1F674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F2A-46C3-A718-65521F1F674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F2A-46C3-A718-65521F1F674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F2A-46C3-A718-65521F1F674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F2A-46C3-A718-65521F1F674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F2A-46C3-A718-65521F1F674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F2A-46C3-A718-65521F1F674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F2A-46C3-A718-65521F1F6741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033435344581495"/>
          <c:y val="0.11232106472692918"/>
          <c:w val="0.25560202739218713"/>
          <c:h val="0.1817372201515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(X)'!$H$11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(X)'!$H$14:$H$413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(X)'!$I$14:$I$413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1-47E9-B36E-D482874F392A}"/>
            </c:ext>
          </c:extLst>
        </c:ser>
        <c:ser>
          <c:idx val="0"/>
          <c:order val="1"/>
          <c:tx>
            <c:strRef>
              <c:f>'Demand-DesignCapacity (X)'!$B$11</c:f>
              <c:strCache>
                <c:ptCount val="1"/>
                <c:pt idx="0">
                  <c:v>TEC 2018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(X)'!$B$13:$B$101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(X)'!$C$13:$C$101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BE1-47E9-B36E-D482874F392A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E1-47E9-B36E-D482874F392A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E1-47E9-B36E-D482874F3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0BE1-47E9-B36E-D482874F392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BE1-47E9-B36E-D482874F392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BE1-47E9-B36E-D482874F392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BE1-47E9-B36E-D482874F392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BE1-47E9-B36E-D482874F392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BE1-47E9-B36E-D482874F392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BE1-47E9-B36E-D482874F392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(X)'!$AO$13:$AO$413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BE1-47E9-B36E-D482874F392A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9678269489599363"/>
          <c:y val="9.3512205958581202E-2"/>
          <c:w val="0.14915368434626328"/>
          <c:h val="0.183827084310385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8562826325582E-2"/>
          <c:y val="4.7619047619047616E-2"/>
          <c:w val="0.89376363336704989"/>
          <c:h val="0.85147823947185874"/>
        </c:manualLayout>
      </c:layout>
      <c:scatterChart>
        <c:scatterStyle val="lineMarker"/>
        <c:varyColors val="0"/>
        <c:ser>
          <c:idx val="11"/>
          <c:order val="0"/>
          <c:tx>
            <c:strRef>
              <c:f>'Demand-DesignCapacity (Y)'!$H$11:$I$11</c:f>
              <c:strCache>
                <c:ptCount val="1"/>
                <c:pt idx="0">
                  <c:v>Site Spectrum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'Demand-DesignCapacity (Y)'!$H$14:$H$413</c:f>
              <c:numCache>
                <c:formatCode>0.00</c:formatCode>
                <c:ptCount val="4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</c:numCache>
            </c:numRef>
          </c:xVal>
          <c:yVal>
            <c:numRef>
              <c:f>'Demand-DesignCapacity (Y)'!$I$14:$I$413</c:f>
              <c:numCache>
                <c:formatCode>0.00</c:formatCode>
                <c:ptCount val="400"/>
                <c:pt idx="0">
                  <c:v>0.29892025799999999</c:v>
                </c:pt>
                <c:pt idx="1">
                  <c:v>0.29983353499999998</c:v>
                </c:pt>
                <c:pt idx="2">
                  <c:v>0.30193068000000001</c:v>
                </c:pt>
                <c:pt idx="3">
                  <c:v>0.30619663800000002</c:v>
                </c:pt>
                <c:pt idx="4">
                  <c:v>0.32925716700000002</c:v>
                </c:pt>
                <c:pt idx="5">
                  <c:v>0.31771828099999999</c:v>
                </c:pt>
                <c:pt idx="6">
                  <c:v>0.31728308399999999</c:v>
                </c:pt>
                <c:pt idx="7">
                  <c:v>0.30647093399999997</c:v>
                </c:pt>
                <c:pt idx="8">
                  <c:v>0.30025843899999999</c:v>
                </c:pt>
                <c:pt idx="9">
                  <c:v>0.32450459399999998</c:v>
                </c:pt>
                <c:pt idx="10">
                  <c:v>0.30460409399999999</c:v>
                </c:pt>
                <c:pt idx="11">
                  <c:v>0.32503731200000002</c:v>
                </c:pt>
                <c:pt idx="12">
                  <c:v>0.32543379</c:v>
                </c:pt>
                <c:pt idx="13">
                  <c:v>0.31715627600000001</c:v>
                </c:pt>
                <c:pt idx="14">
                  <c:v>0.34026982</c:v>
                </c:pt>
                <c:pt idx="15">
                  <c:v>0.31560362600000003</c:v>
                </c:pt>
                <c:pt idx="16">
                  <c:v>0.375524303</c:v>
                </c:pt>
                <c:pt idx="17">
                  <c:v>0.49968311900000001</c:v>
                </c:pt>
                <c:pt idx="18">
                  <c:v>0.47750073799999998</c:v>
                </c:pt>
                <c:pt idx="19">
                  <c:v>0.43561261400000001</c:v>
                </c:pt>
                <c:pt idx="20">
                  <c:v>0.43517022599999999</c:v>
                </c:pt>
                <c:pt idx="21">
                  <c:v>0.499491713</c:v>
                </c:pt>
                <c:pt idx="22">
                  <c:v>0.44513209300000001</c:v>
                </c:pt>
                <c:pt idx="23">
                  <c:v>0.36216985400000001</c:v>
                </c:pt>
                <c:pt idx="24">
                  <c:v>0.38644824799999999</c:v>
                </c:pt>
                <c:pt idx="25">
                  <c:v>0.42904423600000002</c:v>
                </c:pt>
                <c:pt idx="26">
                  <c:v>0.461774348</c:v>
                </c:pt>
                <c:pt idx="27">
                  <c:v>0.49267751900000001</c:v>
                </c:pt>
                <c:pt idx="28">
                  <c:v>0.498633781</c:v>
                </c:pt>
                <c:pt idx="29">
                  <c:v>0.49104758500000001</c:v>
                </c:pt>
                <c:pt idx="30">
                  <c:v>0.487610496</c:v>
                </c:pt>
                <c:pt idx="31">
                  <c:v>0.49934367400000002</c:v>
                </c:pt>
                <c:pt idx="32">
                  <c:v>0.53895573100000005</c:v>
                </c:pt>
                <c:pt idx="33">
                  <c:v>0.57171704199999995</c:v>
                </c:pt>
                <c:pt idx="34">
                  <c:v>0.60219672700000004</c:v>
                </c:pt>
                <c:pt idx="35">
                  <c:v>0.64126275700000002</c:v>
                </c:pt>
                <c:pt idx="36">
                  <c:v>0.63692825900000005</c:v>
                </c:pt>
                <c:pt idx="37">
                  <c:v>0.65240796000000001</c:v>
                </c:pt>
                <c:pt idx="38">
                  <c:v>0.67057133700000005</c:v>
                </c:pt>
                <c:pt idx="39">
                  <c:v>0.65719270799999996</c:v>
                </c:pt>
                <c:pt idx="40">
                  <c:v>0.67060063700000005</c:v>
                </c:pt>
                <c:pt idx="41">
                  <c:v>0.70236363400000001</c:v>
                </c:pt>
                <c:pt idx="42">
                  <c:v>0.70924589199999999</c:v>
                </c:pt>
                <c:pt idx="43">
                  <c:v>0.69453437500000004</c:v>
                </c:pt>
                <c:pt idx="44">
                  <c:v>0.671831858</c:v>
                </c:pt>
                <c:pt idx="45">
                  <c:v>0.63525164099999998</c:v>
                </c:pt>
                <c:pt idx="46">
                  <c:v>0.60064931700000002</c:v>
                </c:pt>
                <c:pt idx="47">
                  <c:v>0.59887042700000004</c:v>
                </c:pt>
                <c:pt idx="48">
                  <c:v>0.61135185599999997</c:v>
                </c:pt>
                <c:pt idx="49">
                  <c:v>0.61303982800000001</c:v>
                </c:pt>
                <c:pt idx="50">
                  <c:v>0.58776090599999997</c:v>
                </c:pt>
                <c:pt idx="51">
                  <c:v>0.56491023399999996</c:v>
                </c:pt>
                <c:pt idx="52">
                  <c:v>0.55012689999999997</c:v>
                </c:pt>
                <c:pt idx="53">
                  <c:v>0.55377066399999997</c:v>
                </c:pt>
                <c:pt idx="54">
                  <c:v>0.560777568</c:v>
                </c:pt>
                <c:pt idx="55">
                  <c:v>0.60642267299999997</c:v>
                </c:pt>
                <c:pt idx="56">
                  <c:v>0.64776630199999996</c:v>
                </c:pt>
                <c:pt idx="57">
                  <c:v>0.68395679200000004</c:v>
                </c:pt>
                <c:pt idx="58">
                  <c:v>0.71453434599999999</c:v>
                </c:pt>
                <c:pt idx="59">
                  <c:v>0.73934767199999996</c:v>
                </c:pt>
                <c:pt idx="60">
                  <c:v>0.75852318500000004</c:v>
                </c:pt>
                <c:pt idx="61">
                  <c:v>0.77237700499999995</c:v>
                </c:pt>
                <c:pt idx="62">
                  <c:v>0.78129640700000003</c:v>
                </c:pt>
                <c:pt idx="63">
                  <c:v>0.78568625700000005</c:v>
                </c:pt>
                <c:pt idx="64">
                  <c:v>0.78598259699999995</c:v>
                </c:pt>
                <c:pt idx="65">
                  <c:v>0.78267990399999998</c:v>
                </c:pt>
                <c:pt idx="66">
                  <c:v>0.77632774800000004</c:v>
                </c:pt>
                <c:pt idx="67">
                  <c:v>0.76772806400000004</c:v>
                </c:pt>
                <c:pt idx="68">
                  <c:v>0.75778852799999996</c:v>
                </c:pt>
                <c:pt idx="69">
                  <c:v>0.746385407</c:v>
                </c:pt>
                <c:pt idx="70">
                  <c:v>0.733825273</c:v>
                </c:pt>
                <c:pt idx="71">
                  <c:v>0.72105664899999999</c:v>
                </c:pt>
                <c:pt idx="72">
                  <c:v>0.70870527999999999</c:v>
                </c:pt>
                <c:pt idx="73">
                  <c:v>0.69601443299999999</c:v>
                </c:pt>
                <c:pt idx="74">
                  <c:v>0.68486678199999995</c:v>
                </c:pt>
                <c:pt idx="75">
                  <c:v>0.67372744500000004</c:v>
                </c:pt>
                <c:pt idx="76">
                  <c:v>0.66419725299999999</c:v>
                </c:pt>
                <c:pt idx="77">
                  <c:v>0.65477558000000002</c:v>
                </c:pt>
                <c:pt idx="78">
                  <c:v>0.64708748999999999</c:v>
                </c:pt>
                <c:pt idx="79">
                  <c:v>0.64035344500000002</c:v>
                </c:pt>
                <c:pt idx="80">
                  <c:v>0.63629776699999996</c:v>
                </c:pt>
                <c:pt idx="81">
                  <c:v>0.63307988199999998</c:v>
                </c:pt>
                <c:pt idx="82">
                  <c:v>0.63050663299999998</c:v>
                </c:pt>
                <c:pt idx="83">
                  <c:v>0.62834905699999999</c:v>
                </c:pt>
                <c:pt idx="84">
                  <c:v>0.62637127500000001</c:v>
                </c:pt>
                <c:pt idx="85">
                  <c:v>0.62436826899999998</c:v>
                </c:pt>
                <c:pt idx="86">
                  <c:v>0.62218786199999998</c:v>
                </c:pt>
                <c:pt idx="87">
                  <c:v>0.61975101600000004</c:v>
                </c:pt>
                <c:pt idx="88">
                  <c:v>0.61749405899999998</c:v>
                </c:pt>
                <c:pt idx="89">
                  <c:v>0.61484254000000005</c:v>
                </c:pt>
                <c:pt idx="90">
                  <c:v>0.61172536</c:v>
                </c:pt>
                <c:pt idx="91">
                  <c:v>0.608096843</c:v>
                </c:pt>
                <c:pt idx="92">
                  <c:v>0.60450789699999996</c:v>
                </c:pt>
                <c:pt idx="93">
                  <c:v>0.600605375</c:v>
                </c:pt>
                <c:pt idx="94">
                  <c:v>0.59618273499999996</c:v>
                </c:pt>
                <c:pt idx="95">
                  <c:v>0.59143992400000001</c:v>
                </c:pt>
                <c:pt idx="96">
                  <c:v>0.58680765199999996</c:v>
                </c:pt>
                <c:pt idx="97">
                  <c:v>0.58165032800000005</c:v>
                </c:pt>
                <c:pt idx="98">
                  <c:v>0.57612992799999996</c:v>
                </c:pt>
                <c:pt idx="99">
                  <c:v>0.57082982599999998</c:v>
                </c:pt>
                <c:pt idx="100">
                  <c:v>0.56502314600000003</c:v>
                </c:pt>
                <c:pt idx="101">
                  <c:v>0.55904704599999999</c:v>
                </c:pt>
                <c:pt idx="102">
                  <c:v>0.55315256000000002</c:v>
                </c:pt>
                <c:pt idx="103">
                  <c:v>0.54677163200000001</c:v>
                </c:pt>
                <c:pt idx="104">
                  <c:v>0.54059159899999998</c:v>
                </c:pt>
                <c:pt idx="105">
                  <c:v>0.53422450399999999</c:v>
                </c:pt>
                <c:pt idx="106">
                  <c:v>0.527552939</c:v>
                </c:pt>
                <c:pt idx="107">
                  <c:v>0.52128469499999996</c:v>
                </c:pt>
                <c:pt idx="108">
                  <c:v>0.51473834600000001</c:v>
                </c:pt>
                <c:pt idx="109">
                  <c:v>0.50810219599999995</c:v>
                </c:pt>
                <c:pt idx="110">
                  <c:v>0.50175256999999995</c:v>
                </c:pt>
                <c:pt idx="111">
                  <c:v>0.49519908299999998</c:v>
                </c:pt>
                <c:pt idx="112">
                  <c:v>0.48859636400000001</c:v>
                </c:pt>
                <c:pt idx="113">
                  <c:v>0.48222868600000002</c:v>
                </c:pt>
                <c:pt idx="114">
                  <c:v>0.47565445899999997</c:v>
                </c:pt>
                <c:pt idx="115">
                  <c:v>0.46903971300000002</c:v>
                </c:pt>
                <c:pt idx="116">
                  <c:v>0.462594493</c:v>
                </c:pt>
                <c:pt idx="117">
                  <c:v>0.45593852200000001</c:v>
                </c:pt>
                <c:pt idx="118">
                  <c:v>0.45025789399999999</c:v>
                </c:pt>
                <c:pt idx="119">
                  <c:v>0.44639578000000002</c:v>
                </c:pt>
                <c:pt idx="120">
                  <c:v>0.44237707100000001</c:v>
                </c:pt>
                <c:pt idx="121">
                  <c:v>0.43845032699999997</c:v>
                </c:pt>
                <c:pt idx="122">
                  <c:v>0.43457089599999998</c:v>
                </c:pt>
                <c:pt idx="123">
                  <c:v>0.430526731</c:v>
                </c:pt>
                <c:pt idx="124">
                  <c:v>0.42657756299999999</c:v>
                </c:pt>
                <c:pt idx="125">
                  <c:v>0.42264178800000002</c:v>
                </c:pt>
                <c:pt idx="126">
                  <c:v>0.41854317099999999</c:v>
                </c:pt>
                <c:pt idx="127">
                  <c:v>0.41458421299999998</c:v>
                </c:pt>
                <c:pt idx="128">
                  <c:v>0.41058041499999998</c:v>
                </c:pt>
                <c:pt idx="129">
                  <c:v>0.40642389499999998</c:v>
                </c:pt>
                <c:pt idx="130">
                  <c:v>0.40247027899999999</c:v>
                </c:pt>
                <c:pt idx="131">
                  <c:v>0.39840801599999998</c:v>
                </c:pt>
                <c:pt idx="132">
                  <c:v>0.39424345799999999</c:v>
                </c:pt>
                <c:pt idx="133">
                  <c:v>0.390276395</c:v>
                </c:pt>
                <c:pt idx="134">
                  <c:v>0.38617888900000003</c:v>
                </c:pt>
                <c:pt idx="135">
                  <c:v>0.38206138899999997</c:v>
                </c:pt>
                <c:pt idx="136">
                  <c:v>0.37806971</c:v>
                </c:pt>
                <c:pt idx="137">
                  <c:v>0.37396702100000001</c:v>
                </c:pt>
                <c:pt idx="138">
                  <c:v>0.36991924399999998</c:v>
                </c:pt>
                <c:pt idx="139">
                  <c:v>0.36593489600000001</c:v>
                </c:pt>
                <c:pt idx="140">
                  <c:v>0.36185871800000002</c:v>
                </c:pt>
                <c:pt idx="141">
                  <c:v>0.357913113</c:v>
                </c:pt>
                <c:pt idx="142">
                  <c:v>0.35396718900000002</c:v>
                </c:pt>
                <c:pt idx="143">
                  <c:v>0.34995115599999999</c:v>
                </c:pt>
                <c:pt idx="144">
                  <c:v>0.346138852</c:v>
                </c:pt>
                <c:pt idx="145">
                  <c:v>0.34225890599999997</c:v>
                </c:pt>
                <c:pt idx="146">
                  <c:v>0.33841566299999998</c:v>
                </c:pt>
                <c:pt idx="147">
                  <c:v>0.33467736599999998</c:v>
                </c:pt>
                <c:pt idx="148">
                  <c:v>0.33088587200000003</c:v>
                </c:pt>
                <c:pt idx="149">
                  <c:v>0.32723508200000001</c:v>
                </c:pt>
                <c:pt idx="150">
                  <c:v>0.32359004800000002</c:v>
                </c:pt>
                <c:pt idx="151">
                  <c:v>0.319956992</c:v>
                </c:pt>
                <c:pt idx="152">
                  <c:v>0.31645688100000002</c:v>
                </c:pt>
                <c:pt idx="153">
                  <c:v>0.31291849100000002</c:v>
                </c:pt>
                <c:pt idx="154">
                  <c:v>0.30950028000000002</c:v>
                </c:pt>
                <c:pt idx="155">
                  <c:v>0.30610659499999998</c:v>
                </c:pt>
                <c:pt idx="156">
                  <c:v>0.30272459000000002</c:v>
                </c:pt>
                <c:pt idx="157">
                  <c:v>0.29947151900000002</c:v>
                </c:pt>
                <c:pt idx="158">
                  <c:v>0.29618953199999998</c:v>
                </c:pt>
                <c:pt idx="159">
                  <c:v>0.29301344099999999</c:v>
                </c:pt>
                <c:pt idx="160">
                  <c:v>0.28986814399999999</c:v>
                </c:pt>
                <c:pt idx="161">
                  <c:v>0.28673545</c:v>
                </c:pt>
                <c:pt idx="162">
                  <c:v>0.28372117499999999</c:v>
                </c:pt>
                <c:pt idx="163">
                  <c:v>0.28068320800000002</c:v>
                </c:pt>
                <c:pt idx="164">
                  <c:v>0.27775340100000001</c:v>
                </c:pt>
                <c:pt idx="165">
                  <c:v>0.27484030500000001</c:v>
                </c:pt>
                <c:pt idx="166">
                  <c:v>0.27196260100000003</c:v>
                </c:pt>
                <c:pt idx="167">
                  <c:v>0.26916805900000002</c:v>
                </c:pt>
                <c:pt idx="168">
                  <c:v>0.26635252199999998</c:v>
                </c:pt>
                <c:pt idx="169">
                  <c:v>0.26503862299999997</c:v>
                </c:pt>
                <c:pt idx="170">
                  <c:v>0.26365083499999997</c:v>
                </c:pt>
                <c:pt idx="171">
                  <c:v>0.26206168200000002</c:v>
                </c:pt>
                <c:pt idx="172">
                  <c:v>0.26028724399999997</c:v>
                </c:pt>
                <c:pt idx="173">
                  <c:v>0.25836201600000003</c:v>
                </c:pt>
                <c:pt idx="174">
                  <c:v>0.25633757699999998</c:v>
                </c:pt>
                <c:pt idx="175">
                  <c:v>0.25427237499999999</c:v>
                </c:pt>
                <c:pt idx="176">
                  <c:v>0.25222545699999999</c:v>
                </c:pt>
                <c:pt idx="177">
                  <c:v>0.250319503</c:v>
                </c:pt>
                <c:pt idx="178">
                  <c:v>0.24843295500000001</c:v>
                </c:pt>
                <c:pt idx="179">
                  <c:v>0.24664824399999999</c:v>
                </c:pt>
                <c:pt idx="180">
                  <c:v>0.24485960000000001</c:v>
                </c:pt>
                <c:pt idx="181">
                  <c:v>0.243048338</c:v>
                </c:pt>
                <c:pt idx="182">
                  <c:v>0.24119541799999999</c:v>
                </c:pt>
                <c:pt idx="183">
                  <c:v>0.23928132999999999</c:v>
                </c:pt>
                <c:pt idx="184">
                  <c:v>0.237290266</c:v>
                </c:pt>
                <c:pt idx="185">
                  <c:v>0.23521207099999999</c:v>
                </c:pt>
                <c:pt idx="186">
                  <c:v>0.23304212399999999</c:v>
                </c:pt>
                <c:pt idx="187">
                  <c:v>0.230781663</c:v>
                </c:pt>
                <c:pt idx="188">
                  <c:v>0.22843764699999999</c:v>
                </c:pt>
                <c:pt idx="189">
                  <c:v>0.22601885999999999</c:v>
                </c:pt>
                <c:pt idx="190">
                  <c:v>0.22353020200000001</c:v>
                </c:pt>
                <c:pt idx="191">
                  <c:v>0.220971629</c:v>
                </c:pt>
                <c:pt idx="192">
                  <c:v>0.21834252700000001</c:v>
                </c:pt>
                <c:pt idx="193">
                  <c:v>0.215646914</c:v>
                </c:pt>
                <c:pt idx="194">
                  <c:v>0.21338431199999999</c:v>
                </c:pt>
                <c:pt idx="195">
                  <c:v>0.21169242199999999</c:v>
                </c:pt>
                <c:pt idx="196">
                  <c:v>0.209967559</c:v>
                </c:pt>
                <c:pt idx="197">
                  <c:v>0.208225355</c:v>
                </c:pt>
                <c:pt idx="198">
                  <c:v>0.206503254</c:v>
                </c:pt>
                <c:pt idx="199">
                  <c:v>0.20475325899999999</c:v>
                </c:pt>
                <c:pt idx="200">
                  <c:v>0.20298022700000001</c:v>
                </c:pt>
                <c:pt idx="201">
                  <c:v>0.20121501</c:v>
                </c:pt>
                <c:pt idx="202">
                  <c:v>0.19945738800000001</c:v>
                </c:pt>
                <c:pt idx="203">
                  <c:v>0.19768379899999999</c:v>
                </c:pt>
                <c:pt idx="204">
                  <c:v>0.195897285</c:v>
                </c:pt>
                <c:pt idx="205">
                  <c:v>0.19412109999999999</c:v>
                </c:pt>
                <c:pt idx="206">
                  <c:v>0.19236020000000001</c:v>
                </c:pt>
                <c:pt idx="207">
                  <c:v>0.190597243</c:v>
                </c:pt>
                <c:pt idx="208">
                  <c:v>0.188840533</c:v>
                </c:pt>
                <c:pt idx="209">
                  <c:v>0.18709826299999999</c:v>
                </c:pt>
                <c:pt idx="210">
                  <c:v>0.18537812100000001</c:v>
                </c:pt>
                <c:pt idx="211">
                  <c:v>0.18368694899999999</c:v>
                </c:pt>
                <c:pt idx="212">
                  <c:v>0.18202942599999999</c:v>
                </c:pt>
                <c:pt idx="213">
                  <c:v>0.18040710700000001</c:v>
                </c:pt>
                <c:pt idx="214">
                  <c:v>0.17881867200000001</c:v>
                </c:pt>
                <c:pt idx="215">
                  <c:v>0.17725962000000001</c:v>
                </c:pt>
                <c:pt idx="216">
                  <c:v>0.17572095600000001</c:v>
                </c:pt>
                <c:pt idx="217">
                  <c:v>0.174190488</c:v>
                </c:pt>
                <c:pt idx="218">
                  <c:v>0.17268719199999999</c:v>
                </c:pt>
                <c:pt idx="219">
                  <c:v>0.17117848399999999</c:v>
                </c:pt>
                <c:pt idx="220">
                  <c:v>0.16965561700000001</c:v>
                </c:pt>
                <c:pt idx="221">
                  <c:v>0.16812772600000001</c:v>
                </c:pt>
                <c:pt idx="222">
                  <c:v>0.16661427100000001</c:v>
                </c:pt>
                <c:pt idx="223">
                  <c:v>0.16507976199999999</c:v>
                </c:pt>
                <c:pt idx="224">
                  <c:v>0.16353575000000001</c:v>
                </c:pt>
                <c:pt idx="225">
                  <c:v>0.162009556</c:v>
                </c:pt>
                <c:pt idx="226">
                  <c:v>0.16046333800000001</c:v>
                </c:pt>
                <c:pt idx="227">
                  <c:v>0.15891158399999999</c:v>
                </c:pt>
                <c:pt idx="228">
                  <c:v>0.15737373499999999</c:v>
                </c:pt>
                <c:pt idx="229">
                  <c:v>0.15580812199999999</c:v>
                </c:pt>
                <c:pt idx="230">
                  <c:v>0.15425626200000001</c:v>
                </c:pt>
                <c:pt idx="231">
                  <c:v>0.15268299799999999</c:v>
                </c:pt>
                <c:pt idx="232">
                  <c:v>0.15110702100000001</c:v>
                </c:pt>
                <c:pt idx="233">
                  <c:v>0.149516017</c:v>
                </c:pt>
                <c:pt idx="234">
                  <c:v>0.14792138299999999</c:v>
                </c:pt>
                <c:pt idx="235">
                  <c:v>0.14630736999999999</c:v>
                </c:pt>
                <c:pt idx="236">
                  <c:v>0.14469918200000001</c:v>
                </c:pt>
                <c:pt idx="237">
                  <c:v>0.14306469099999999</c:v>
                </c:pt>
                <c:pt idx="238">
                  <c:v>0.14144764600000001</c:v>
                </c:pt>
                <c:pt idx="239">
                  <c:v>0.13980100400000001</c:v>
                </c:pt>
                <c:pt idx="240">
                  <c:v>0.138179361</c:v>
                </c:pt>
                <c:pt idx="241">
                  <c:v>0.13652977199999999</c:v>
                </c:pt>
                <c:pt idx="242">
                  <c:v>0.134907368</c:v>
                </c:pt>
                <c:pt idx="243">
                  <c:v>0.13326112800000001</c:v>
                </c:pt>
                <c:pt idx="244">
                  <c:v>0.13164141900000001</c:v>
                </c:pt>
                <c:pt idx="245">
                  <c:v>0.130000329</c:v>
                </c:pt>
                <c:pt idx="246">
                  <c:v>0.12838645200000001</c:v>
                </c:pt>
                <c:pt idx="247">
                  <c:v>0.12674754299999999</c:v>
                </c:pt>
                <c:pt idx="248">
                  <c:v>0.125142372</c:v>
                </c:pt>
                <c:pt idx="249">
                  <c:v>0.123514497</c:v>
                </c:pt>
                <c:pt idx="250">
                  <c:v>0.121904949</c:v>
                </c:pt>
                <c:pt idx="251">
                  <c:v>0.120290933</c:v>
                </c:pt>
                <c:pt idx="252">
                  <c:v>0.118896391</c:v>
                </c:pt>
                <c:pt idx="253">
                  <c:v>0.12047168599999999</c:v>
                </c:pt>
                <c:pt idx="254">
                  <c:v>0.12172509199999999</c:v>
                </c:pt>
                <c:pt idx="255">
                  <c:v>0.122641457</c:v>
                </c:pt>
                <c:pt idx="256">
                  <c:v>0.123224086</c:v>
                </c:pt>
                <c:pt idx="257">
                  <c:v>0.12350454199999999</c:v>
                </c:pt>
                <c:pt idx="258">
                  <c:v>0.123465509</c:v>
                </c:pt>
                <c:pt idx="259">
                  <c:v>0.123114695</c:v>
                </c:pt>
                <c:pt idx="260">
                  <c:v>0.12246277</c:v>
                </c:pt>
                <c:pt idx="261">
                  <c:v>0.121535431</c:v>
                </c:pt>
                <c:pt idx="262">
                  <c:v>0.12034091399999999</c:v>
                </c:pt>
                <c:pt idx="263">
                  <c:v>0.11888257100000001</c:v>
                </c:pt>
                <c:pt idx="264">
                  <c:v>0.11717485</c:v>
                </c:pt>
                <c:pt idx="265">
                  <c:v>0.115233088</c:v>
                </c:pt>
                <c:pt idx="266">
                  <c:v>0.113078477</c:v>
                </c:pt>
                <c:pt idx="267">
                  <c:v>0.110734179</c:v>
                </c:pt>
                <c:pt idx="268">
                  <c:v>0.109058052</c:v>
                </c:pt>
                <c:pt idx="269">
                  <c:v>0.107535413</c:v>
                </c:pt>
                <c:pt idx="270">
                  <c:v>0.10593201100000001</c:v>
                </c:pt>
                <c:pt idx="271">
                  <c:v>0.10425108600000001</c:v>
                </c:pt>
                <c:pt idx="272">
                  <c:v>0.102498916</c:v>
                </c:pt>
                <c:pt idx="273">
                  <c:v>0.10068148</c:v>
                </c:pt>
                <c:pt idx="274">
                  <c:v>9.8804405999999997E-2</c:v>
                </c:pt>
                <c:pt idx="275">
                  <c:v>9.6872933999999994E-2</c:v>
                </c:pt>
                <c:pt idx="276">
                  <c:v>9.4891867000000005E-2</c:v>
                </c:pt>
                <c:pt idx="277">
                  <c:v>9.2865548000000006E-2</c:v>
                </c:pt>
                <c:pt idx="278">
                  <c:v>9.0798021000000007E-2</c:v>
                </c:pt>
                <c:pt idx="279">
                  <c:v>8.8693250000000001E-2</c:v>
                </c:pt>
                <c:pt idx="280">
                  <c:v>8.6667195000000002E-2</c:v>
                </c:pt>
                <c:pt idx="281">
                  <c:v>8.5216896E-2</c:v>
                </c:pt>
                <c:pt idx="282">
                  <c:v>8.3773121000000006E-2</c:v>
                </c:pt>
                <c:pt idx="283">
                  <c:v>8.2352217000000005E-2</c:v>
                </c:pt>
                <c:pt idx="284">
                  <c:v>8.0984744999999997E-2</c:v>
                </c:pt>
                <c:pt idx="285">
                  <c:v>8.0002524000000005E-2</c:v>
                </c:pt>
                <c:pt idx="286">
                  <c:v>7.9497875999999995E-2</c:v>
                </c:pt>
                <c:pt idx="287">
                  <c:v>7.8995647000000002E-2</c:v>
                </c:pt>
                <c:pt idx="288">
                  <c:v>7.8495853000000004E-2</c:v>
                </c:pt>
                <c:pt idx="289">
                  <c:v>7.7998514000000005E-2</c:v>
                </c:pt>
                <c:pt idx="290">
                  <c:v>7.7503644999999996E-2</c:v>
                </c:pt>
                <c:pt idx="291">
                  <c:v>7.7011260999999998E-2</c:v>
                </c:pt>
                <c:pt idx="292">
                  <c:v>7.652138E-2</c:v>
                </c:pt>
                <c:pt idx="293">
                  <c:v>7.6034013999999997E-2</c:v>
                </c:pt>
                <c:pt idx="294">
                  <c:v>7.5549178999999994E-2</c:v>
                </c:pt>
                <c:pt idx="295">
                  <c:v>7.5066888999999998E-2</c:v>
                </c:pt>
                <c:pt idx="296">
                  <c:v>7.4587155000000002E-2</c:v>
                </c:pt>
                <c:pt idx="297">
                  <c:v>7.4109992E-2</c:v>
                </c:pt>
                <c:pt idx="298">
                  <c:v>7.3635409999999998E-2</c:v>
                </c:pt>
                <c:pt idx="299">
                  <c:v>7.3166167000000004E-2</c:v>
                </c:pt>
                <c:pt idx="300">
                  <c:v>7.2703480000000001E-2</c:v>
                </c:pt>
                <c:pt idx="301">
                  <c:v>7.2243247999999996E-2</c:v>
                </c:pt>
                <c:pt idx="302">
                  <c:v>7.1785482999999997E-2</c:v>
                </c:pt>
                <c:pt idx="303">
                  <c:v>7.1330197999999997E-2</c:v>
                </c:pt>
                <c:pt idx="304">
                  <c:v>7.0877406000000004E-2</c:v>
                </c:pt>
                <c:pt idx="305">
                  <c:v>7.0427117999999997E-2</c:v>
                </c:pt>
                <c:pt idx="306">
                  <c:v>6.9979344999999998E-2</c:v>
                </c:pt>
                <c:pt idx="307">
                  <c:v>6.9534099000000002E-2</c:v>
                </c:pt>
                <c:pt idx="308">
                  <c:v>6.9091389000000003E-2</c:v>
                </c:pt>
                <c:pt idx="309">
                  <c:v>6.8651224999999996E-2</c:v>
                </c:pt>
                <c:pt idx="310">
                  <c:v>6.8213617000000004E-2</c:v>
                </c:pt>
                <c:pt idx="311">
                  <c:v>6.7778571999999995E-2</c:v>
                </c:pt>
                <c:pt idx="312">
                  <c:v>6.7346097999999993E-2</c:v>
                </c:pt>
                <c:pt idx="313">
                  <c:v>6.6916205000000006E-2</c:v>
                </c:pt>
                <c:pt idx="314">
                  <c:v>6.6488897000000005E-2</c:v>
                </c:pt>
                <c:pt idx="315">
                  <c:v>6.6064182999999999E-2</c:v>
                </c:pt>
                <c:pt idx="316">
                  <c:v>6.5642066999999998E-2</c:v>
                </c:pt>
                <c:pt idx="317">
                  <c:v>6.5222556000000001E-2</c:v>
                </c:pt>
                <c:pt idx="318">
                  <c:v>6.4805654000000004E-2</c:v>
                </c:pt>
                <c:pt idx="319">
                  <c:v>6.4391366000000005E-2</c:v>
                </c:pt>
                <c:pt idx="320">
                  <c:v>6.3979695000000003E-2</c:v>
                </c:pt>
                <c:pt idx="321">
                  <c:v>6.3570644999999995E-2</c:v>
                </c:pt>
                <c:pt idx="322">
                  <c:v>6.3164219999999993E-2</c:v>
                </c:pt>
                <c:pt idx="323">
                  <c:v>6.2760419999999997E-2</c:v>
                </c:pt>
                <c:pt idx="324">
                  <c:v>6.2359247999999999E-2</c:v>
                </c:pt>
                <c:pt idx="325">
                  <c:v>6.196132E-2</c:v>
                </c:pt>
                <c:pt idx="326">
                  <c:v>6.1569746000000002E-2</c:v>
                </c:pt>
                <c:pt idx="327">
                  <c:v>6.1180697999999999E-2</c:v>
                </c:pt>
                <c:pt idx="328">
                  <c:v>6.0794176999999998E-2</c:v>
                </c:pt>
                <c:pt idx="329">
                  <c:v>6.0410184999999998E-2</c:v>
                </c:pt>
                <c:pt idx="330">
                  <c:v>6.0028722E-2</c:v>
                </c:pt>
                <c:pt idx="331">
                  <c:v>5.9649789000000002E-2</c:v>
                </c:pt>
                <c:pt idx="332">
                  <c:v>5.9273384999999998E-2</c:v>
                </c:pt>
                <c:pt idx="333">
                  <c:v>5.8899510000000002E-2</c:v>
                </c:pt>
                <c:pt idx="334">
                  <c:v>5.8528162000000002E-2</c:v>
                </c:pt>
                <c:pt idx="335">
                  <c:v>5.8159339999999997E-2</c:v>
                </c:pt>
                <c:pt idx="336">
                  <c:v>5.7793041000000003E-2</c:v>
                </c:pt>
                <c:pt idx="337">
                  <c:v>5.7429263000000001E-2</c:v>
                </c:pt>
                <c:pt idx="338">
                  <c:v>5.7068002E-2</c:v>
                </c:pt>
                <c:pt idx="339">
                  <c:v>5.6709254000000001E-2</c:v>
                </c:pt>
                <c:pt idx="340">
                  <c:v>5.6353015999999999E-2</c:v>
                </c:pt>
                <c:pt idx="341">
                  <c:v>5.5999281999999997E-2</c:v>
                </c:pt>
                <c:pt idx="342">
                  <c:v>5.5648047999999999E-2</c:v>
                </c:pt>
                <c:pt idx="343">
                  <c:v>5.5299306999999999E-2</c:v>
                </c:pt>
                <c:pt idx="344">
                  <c:v>5.4953055000000001E-2</c:v>
                </c:pt>
                <c:pt idx="345">
                  <c:v>5.4609285E-2</c:v>
                </c:pt>
                <c:pt idx="346">
                  <c:v>5.4267989000000003E-2</c:v>
                </c:pt>
                <c:pt idx="347">
                  <c:v>5.3929161000000003E-2</c:v>
                </c:pt>
                <c:pt idx="348">
                  <c:v>5.3592793E-2</c:v>
                </c:pt>
                <c:pt idx="349">
                  <c:v>5.3258878000000003E-2</c:v>
                </c:pt>
                <c:pt idx="350">
                  <c:v>5.2927406000000003E-2</c:v>
                </c:pt>
                <c:pt idx="351">
                  <c:v>5.2598368999999999E-2</c:v>
                </c:pt>
                <c:pt idx="352">
                  <c:v>5.2271758000000001E-2</c:v>
                </c:pt>
                <c:pt idx="353">
                  <c:v>5.1947564000000002E-2</c:v>
                </c:pt>
                <c:pt idx="354">
                  <c:v>5.1625776999999998E-2</c:v>
                </c:pt>
                <c:pt idx="355">
                  <c:v>5.1306388000000001E-2</c:v>
                </c:pt>
                <c:pt idx="356">
                  <c:v>5.0989384999999998E-2</c:v>
                </c:pt>
                <c:pt idx="357">
                  <c:v>5.0674758E-2</c:v>
                </c:pt>
                <c:pt idx="358">
                  <c:v>5.0362496E-2</c:v>
                </c:pt>
                <c:pt idx="359">
                  <c:v>5.0052589000000001E-2</c:v>
                </c:pt>
                <c:pt idx="360">
                  <c:v>4.9747002999999998E-2</c:v>
                </c:pt>
                <c:pt idx="361">
                  <c:v>4.9444132000000002E-2</c:v>
                </c:pt>
                <c:pt idx="362">
                  <c:v>4.9143524000000001E-2</c:v>
                </c:pt>
                <c:pt idx="363">
                  <c:v>4.884517E-2</c:v>
                </c:pt>
                <c:pt idx="364">
                  <c:v>4.8549057E-2</c:v>
                </c:pt>
                <c:pt idx="365">
                  <c:v>4.8255173999999998E-2</c:v>
                </c:pt>
                <c:pt idx="366">
                  <c:v>4.7963509000000001E-2</c:v>
                </c:pt>
                <c:pt idx="367">
                  <c:v>4.7674051000000002E-2</c:v>
                </c:pt>
                <c:pt idx="368">
                  <c:v>4.7386787999999999E-2</c:v>
                </c:pt>
                <c:pt idx="369">
                  <c:v>4.7101706E-2</c:v>
                </c:pt>
                <c:pt idx="370">
                  <c:v>4.6818795000000003E-2</c:v>
                </c:pt>
                <c:pt idx="371">
                  <c:v>4.6538040000000003E-2</c:v>
                </c:pt>
                <c:pt idx="372">
                  <c:v>4.6259429999999997E-2</c:v>
                </c:pt>
                <c:pt idx="373">
                  <c:v>4.5982951000000001E-2</c:v>
                </c:pt>
                <c:pt idx="374">
                  <c:v>4.570859E-2</c:v>
                </c:pt>
                <c:pt idx="375">
                  <c:v>4.5436335000000001E-2</c:v>
                </c:pt>
                <c:pt idx="376">
                  <c:v>4.5166170999999998E-2</c:v>
                </c:pt>
                <c:pt idx="377">
                  <c:v>4.4898084999999997E-2</c:v>
                </c:pt>
                <c:pt idx="378">
                  <c:v>4.4632063E-2</c:v>
                </c:pt>
                <c:pt idx="379">
                  <c:v>4.4368092999999997E-2</c:v>
                </c:pt>
                <c:pt idx="380">
                  <c:v>4.4106158999999999E-2</c:v>
                </c:pt>
                <c:pt idx="381">
                  <c:v>4.3846248999999997E-2</c:v>
                </c:pt>
                <c:pt idx="382">
                  <c:v>4.3588347999999999E-2</c:v>
                </c:pt>
                <c:pt idx="383">
                  <c:v>4.3332442999999998E-2</c:v>
                </c:pt>
                <c:pt idx="384">
                  <c:v>4.3078518000000003E-2</c:v>
                </c:pt>
                <c:pt idx="385">
                  <c:v>4.282656E-2</c:v>
                </c:pt>
                <c:pt idx="386">
                  <c:v>4.2576555000000002E-2</c:v>
                </c:pt>
                <c:pt idx="387">
                  <c:v>4.2328488999999997E-2</c:v>
                </c:pt>
                <c:pt idx="388">
                  <c:v>4.2082346E-2</c:v>
                </c:pt>
                <c:pt idx="389">
                  <c:v>4.1838114000000003E-2</c:v>
                </c:pt>
                <c:pt idx="390">
                  <c:v>4.1595777E-2</c:v>
                </c:pt>
                <c:pt idx="391">
                  <c:v>4.1355321E-2</c:v>
                </c:pt>
                <c:pt idx="392">
                  <c:v>4.1116732000000003E-2</c:v>
                </c:pt>
                <c:pt idx="393">
                  <c:v>4.0879996000000002E-2</c:v>
                </c:pt>
                <c:pt idx="394">
                  <c:v>4.0645096999999998E-2</c:v>
                </c:pt>
                <c:pt idx="395">
                  <c:v>4.0412021999999999E-2</c:v>
                </c:pt>
                <c:pt idx="396">
                  <c:v>4.0180756999999998E-2</c:v>
                </c:pt>
                <c:pt idx="397">
                  <c:v>3.9951286000000003E-2</c:v>
                </c:pt>
                <c:pt idx="398">
                  <c:v>3.9723595E-2</c:v>
                </c:pt>
                <c:pt idx="399">
                  <c:v>3.9497670999999998E-2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89-4EFF-AD20-1DA43F4518F0}"/>
            </c:ext>
          </c:extLst>
        </c:ser>
        <c:ser>
          <c:idx val="0"/>
          <c:order val="1"/>
          <c:tx>
            <c:strRef>
              <c:f>'Demand-DesignCapacity (Y)'!$B$11</c:f>
              <c:strCache>
                <c:ptCount val="1"/>
                <c:pt idx="0">
                  <c:v>TEC 2018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(Y)'!$B$13:$B$101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'Demand-DesignCapacity (Y)'!$C$13:$C$101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89-4EFF-AD20-1DA43F4518F0}"/>
            </c:ext>
          </c:extLst>
        </c:ser>
        <c:ser>
          <c:idx val="6"/>
          <c:order val="7"/>
          <c:tx>
            <c:v>T_undamaged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(X)'!$F$5:$F$6</c:f>
              <c:numCache>
                <c:formatCode>General</c:formatCode>
                <c:ptCount val="2"/>
                <c:pt idx="0">
                  <c:v>0.42519922242722896</c:v>
                </c:pt>
                <c:pt idx="1">
                  <c:v>0.42519922242722896</c:v>
                </c:pt>
              </c:numCache>
            </c:numRef>
          </c:xVal>
          <c:yVal>
            <c:numRef>
              <c:f>'Demand-DesignCapacity (X)'!$G$5:$G$6</c:f>
              <c:numCache>
                <c:formatCode>General</c:formatCode>
                <c:ptCount val="2"/>
                <c:pt idx="0">
                  <c:v>0</c:v>
                </c:pt>
                <c:pt idx="1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89-4EFF-AD20-1DA43F4518F0}"/>
            </c:ext>
          </c:extLst>
        </c:ser>
        <c:ser>
          <c:idx val="7"/>
          <c:order val="8"/>
          <c:tx>
            <c:v>T_damaged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'Demand-DesignCapacity (X)'!$F$8:$F$9</c:f>
              <c:numCache>
                <c:formatCode>General</c:formatCode>
                <c:ptCount val="2"/>
                <c:pt idx="0">
                  <c:v>0.59722470410116657</c:v>
                </c:pt>
                <c:pt idx="1">
                  <c:v>0.59722470410116657</c:v>
                </c:pt>
              </c:numCache>
            </c:numRef>
          </c:xVal>
          <c:yVal>
            <c:numRef>
              <c:f>'Demand-DesignCapacity (X)'!$G$8:$G$9</c:f>
              <c:numCache>
                <c:formatCode>General</c:formatCode>
                <c:ptCount val="2"/>
                <c:pt idx="0">
                  <c:v>0</c:v>
                </c:pt>
                <c:pt idx="1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89-4EFF-AD20-1DA43F451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1968"/>
        <c:axId val="13238665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'Demand-DesignCapacity (X)'!$M$11:$N$11</c15:sqref>
                        </c15:formulaRef>
                      </c:ext>
                    </c:extLst>
                    <c:strCache>
                      <c:ptCount val="1"/>
                      <c:pt idx="0">
                        <c:v>TEC 2007 (Z1)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'Demand-DesignCapacity (X)'!$M$13:$M$413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'Demand-DesignCapacity (X)'!$N$13:$N$413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0.45999999999999996</c:v>
                      </c:pt>
                      <c:pt idx="2">
                        <c:v>0.52</c:v>
                      </c:pt>
                      <c:pt idx="3">
                        <c:v>0.57999999999999996</c:v>
                      </c:pt>
                      <c:pt idx="4">
                        <c:v>0.64000000000000012</c:v>
                      </c:pt>
                      <c:pt idx="5">
                        <c:v>0.70000000000000007</c:v>
                      </c:pt>
                      <c:pt idx="6">
                        <c:v>0.76</c:v>
                      </c:pt>
                      <c:pt idx="7">
                        <c:v>0.82</c:v>
                      </c:pt>
                      <c:pt idx="8">
                        <c:v>0.88000000000000012</c:v>
                      </c:pt>
                      <c:pt idx="9">
                        <c:v>0.94000000000000006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0.97410920815903335</c:v>
                      </c:pt>
                      <c:pt idx="32">
                        <c:v>0.94967940771022163</c:v>
                      </c:pt>
                      <c:pt idx="33">
                        <c:v>0.92658625135586969</c:v>
                      </c:pt>
                      <c:pt idx="34">
                        <c:v>0.90471933146270522</c:v>
                      </c:pt>
                      <c:pt idx="35">
                        <c:v>0.88398026269503882</c:v>
                      </c:pt>
                      <c:pt idx="36">
                        <c:v>0.86428107444720692</c:v>
                      </c:pt>
                      <c:pt idx="37">
                        <c:v>0.84554285597889633</c:v>
                      </c:pt>
                      <c:pt idx="38">
                        <c:v>0.8276946089089906</c:v>
                      </c:pt>
                      <c:pt idx="39">
                        <c:v>0.81067227081675641</c:v>
                      </c:pt>
                      <c:pt idx="40">
                        <c:v>0.79441788078660913</c:v>
                      </c:pt>
                      <c:pt idx="41">
                        <c:v>0.7788788632950292</c:v>
                      </c:pt>
                      <c:pt idx="42">
                        <c:v>0.76400741123219218</c:v>
                      </c:pt>
                      <c:pt idx="43">
                        <c:v>0.74975995234344195</c:v>
                      </c:pt>
                      <c:pt idx="44">
                        <c:v>0.73609668616813828</c:v>
                      </c:pt>
                      <c:pt idx="45">
                        <c:v>0.72298118079846574</c:v>
                      </c:pt>
                      <c:pt idx="46">
                        <c:v>0.71038002059539807</c:v>
                      </c:pt>
                      <c:pt idx="47">
                        <c:v>0.69826249747310287</c:v>
                      </c:pt>
                      <c:pt idx="48">
                        <c:v>0.68660033956632371</c:v>
                      </c:pt>
                      <c:pt idx="49">
                        <c:v>0.67536747208198955</c:v>
                      </c:pt>
                      <c:pt idx="50">
                        <c:v>0.66453980594897388</c:v>
                      </c:pt>
                      <c:pt idx="51">
                        <c:v>0.65409505055210515</c:v>
                      </c:pt>
                      <c:pt idx="52">
                        <c:v>0.64401254739471581</c:v>
                      </c:pt>
                      <c:pt idx="53">
                        <c:v>0.63427312199935104</c:v>
                      </c:pt>
                      <c:pt idx="54">
                        <c:v>0.62485895174560824</c:v>
                      </c:pt>
                      <c:pt idx="55">
                        <c:v>0.61575344767101692</c:v>
                      </c:pt>
                      <c:pt idx="56">
                        <c:v>0.6069411485363414</c:v>
                      </c:pt>
                      <c:pt idx="57">
                        <c:v>0.59840762568954631</c:v>
                      </c:pt>
                      <c:pt idx="58">
                        <c:v>0.59013939746013511</c:v>
                      </c:pt>
                      <c:pt idx="59">
                        <c:v>0.58212385198353889</c:v>
                      </c:pt>
                      <c:pt idx="60">
                        <c:v>0.57434917749851755</c:v>
                      </c:pt>
                      <c:pt idx="61">
                        <c:v>0.56680429928311549</c:v>
                      </c:pt>
                      <c:pt idx="62">
                        <c:v>0.55947882249987291</c:v>
                      </c:pt>
                      <c:pt idx="63">
                        <c:v>0.55236298031142916</c:v>
                      </c:pt>
                      <c:pt idx="64">
                        <c:v>0.54544758670564508</c:v>
                      </c:pt>
                      <c:pt idx="65">
                        <c:v>0.53872399353678135</c:v>
                      </c:pt>
                      <c:pt idx="66">
                        <c:v>0.53218405134767832</c:v>
                      </c:pt>
                      <c:pt idx="67">
                        <c:v>0.52582007358860638</c:v>
                      </c:pt>
                      <c:pt idx="68">
                        <c:v>0.51962480389261334</c:v>
                      </c:pt>
                      <c:pt idx="69">
                        <c:v>0.51359138610569932</c:v>
                      </c:pt>
                      <c:pt idx="70">
                        <c:v>0.50771333680381892</c:v>
                      </c:pt>
                      <c:pt idx="71">
                        <c:v>0.50198452005819283</c:v>
                      </c:pt>
                      <c:pt idx="72">
                        <c:v>0.49639912423628818</c:v>
                      </c:pt>
                      <c:pt idx="73">
                        <c:v>0.49095164064857644</c:v>
                      </c:pt>
                      <c:pt idx="74">
                        <c:v>0.48563684387122646</c:v>
                      </c:pt>
                      <c:pt idx="75">
                        <c:v>0.48044977359257246</c:v>
                      </c:pt>
                      <c:pt idx="76">
                        <c:v>0.47538571784683586</c:v>
                      </c:pt>
                      <c:pt idx="77">
                        <c:v>0.4704401975124306</c:v>
                      </c:pt>
                      <c:pt idx="78">
                        <c:v>0.46560895196445951</c:v>
                      </c:pt>
                      <c:pt idx="79">
                        <c:v>0.46088792578192728</c:v>
                      </c:pt>
                      <c:pt idx="80">
                        <c:v>0.45627325641990429</c:v>
                      </c:pt>
                      <c:pt idx="81">
                        <c:v>0.45176126276553136</c:v>
                      </c:pt>
                      <c:pt idx="82">
                        <c:v>0.44734843450448036</c:v>
                      </c:pt>
                      <c:pt idx="83">
                        <c:v>0.44303142223139053</c:v>
                      </c:pt>
                      <c:pt idx="84">
                        <c:v>0.43880702824398121</c:v>
                      </c:pt>
                      <c:pt idx="85">
                        <c:v>0.43467219796608036</c:v>
                      </c:pt>
                      <c:pt idx="86">
                        <c:v>0.43062401194978356</c:v>
                      </c:pt>
                      <c:pt idx="87">
                        <c:v>0.42665967841142349</c:v>
                      </c:pt>
                      <c:pt idx="88">
                        <c:v>0.42277652626005469</c:v>
                      </c:pt>
                      <c:pt idx="89">
                        <c:v>0.41897199858077833</c:v>
                      </c:pt>
                      <c:pt idx="90">
                        <c:v>0.41524364653850576</c:v>
                      </c:pt>
                      <c:pt idx="91">
                        <c:v>0.41158912367070449</c:v>
                      </c:pt>
                      <c:pt idx="92">
                        <c:v>0.40800618054034676</c:v>
                      </c:pt>
                      <c:pt idx="93">
                        <c:v>0.40449265972269344</c:v>
                      </c:pt>
                      <c:pt idx="94">
                        <c:v>0.40104649110173729</c:v>
                      </c:pt>
                      <c:pt idx="95">
                        <c:v>0.39766568745411734</c:v>
                      </c:pt>
                      <c:pt idx="96">
                        <c:v>0.39434834030012084</c:v>
                      </c:pt>
                      <c:pt idx="97">
                        <c:v>0.39109261600302636</c:v>
                      </c:pt>
                      <c:pt idx="98">
                        <c:v>0.38789675209954361</c:v>
                      </c:pt>
                      <c:pt idx="99">
                        <c:v>0.38475905384545578</c:v>
                      </c:pt>
                      <c:pt idx="100">
                        <c:v>0.38167789096181753</c:v>
                      </c:pt>
                      <c:pt idx="101">
                        <c:v>0.37865169456819348</c:v>
                      </c:pt>
                      <c:pt idx="102">
                        <c:v>0.37567895429045284</c:v>
                      </c:pt>
                      <c:pt idx="103">
                        <c:v>0.37275821553158706</c:v>
                      </c:pt>
                      <c:pt idx="104">
                        <c:v>0.36988807689488001</c:v>
                      </c:pt>
                      <c:pt idx="105">
                        <c:v>0.3670671877495541</c:v>
                      </c:pt>
                      <c:pt idx="106">
                        <c:v>0.36429424592974419</c:v>
                      </c:pt>
                      <c:pt idx="107">
                        <c:v>0.36156799555831809</c:v>
                      </c:pt>
                      <c:pt idx="108">
                        <c:v>0.35888722498767589</c:v>
                      </c:pt>
                      <c:pt idx="109">
                        <c:v>0.35625076485022167</c:v>
                      </c:pt>
                      <c:pt idx="110">
                        <c:v>0.35365748621172499</c:v>
                      </c:pt>
                      <c:pt idx="111">
                        <c:v>0.35110629882125949</c:v>
                      </c:pt>
                      <c:pt idx="112">
                        <c:v>0.3485961494518533</c:v>
                      </c:pt>
                      <c:pt idx="113">
                        <c:v>0.34612602032638384</c:v>
                      </c:pt>
                      <c:pt idx="114">
                        <c:v>0.34369492762363163</c:v>
                      </c:pt>
                      <c:pt idx="115">
                        <c:v>0.34130192005974602</c:v>
                      </c:pt>
                      <c:pt idx="116">
                        <c:v>0.33894607754069939</c:v>
                      </c:pt>
                      <c:pt idx="117">
                        <c:v>0.33662650988160103</c:v>
                      </c:pt>
                      <c:pt idx="118">
                        <c:v>0.33434235558901426</c:v>
                      </c:pt>
                      <c:pt idx="119">
                        <c:v>0.3320927807026719</c:v>
                      </c:pt>
                      <c:pt idx="120">
                        <c:v>0.32987697769322361</c:v>
                      </c:pt>
                      <c:pt idx="121">
                        <c:v>0.32769416441286237</c:v>
                      </c:pt>
                      <c:pt idx="122">
                        <c:v>0.325543583095881</c:v>
                      </c:pt>
                      <c:pt idx="123">
                        <c:v>0.32342449940639428</c:v>
                      </c:pt>
                      <c:pt idx="124">
                        <c:v>0.32133620153064113</c:v>
                      </c:pt>
                      <c:pt idx="125">
                        <c:v>0.31927799931143658</c:v>
                      </c:pt>
                      <c:pt idx="126">
                        <c:v>0.31724922342249917</c:v>
                      </c:pt>
                      <c:pt idx="127">
                        <c:v>0.31524922458051585</c:v>
                      </c:pt>
                      <c:pt idx="128">
                        <c:v>0.31327737279293855</c:v>
                      </c:pt>
                      <c:pt idx="129">
                        <c:v>0.31133305663962713</c:v>
                      </c:pt>
                      <c:pt idx="130">
                        <c:v>0.30941568258656704</c:v>
                      </c:pt>
                      <c:pt idx="131">
                        <c:v>0.30752467432999542</c:v>
                      </c:pt>
                      <c:pt idx="132">
                        <c:v>0.30565947216936779</c:v>
                      </c:pt>
                      <c:pt idx="133">
                        <c:v>0.30381953240769022</c:v>
                      </c:pt>
                      <c:pt idx="134">
                        <c:v>0.30200432677782607</c:v>
                      </c:pt>
                      <c:pt idx="135">
                        <c:v>0.3002133418934696</c:v>
                      </c:pt>
                      <c:pt idx="136">
                        <c:v>0.29844607872355094</c:v>
                      </c:pt>
                      <c:pt idx="137">
                        <c:v>0.29670205208890849</c:v>
                      </c:pt>
                      <c:pt idx="138">
                        <c:v>0.29498079018013196</c:v>
                      </c:pt>
                      <c:pt idx="139">
                        <c:v>0.29328183409553793</c:v>
                      </c:pt>
                      <c:pt idx="140">
                        <c:v>0.29160473739830112</c:v>
                      </c:pt>
                      <c:pt idx="141">
                        <c:v>0.28994906569181533</c:v>
                      </c:pt>
                      <c:pt idx="142">
                        <c:v>0.28831439621241112</c:v>
                      </c:pt>
                      <c:pt idx="143">
                        <c:v>0.28670031743860486</c:v>
                      </c:pt>
                      <c:pt idx="144">
                        <c:v>0.28510642871609648</c:v>
                      </c:pt>
                      <c:pt idx="145">
                        <c:v>0.28353233989777904</c:v>
                      </c:pt>
                      <c:pt idx="146">
                        <c:v>0.28197767099805759</c:v>
                      </c:pt>
                      <c:pt idx="147">
                        <c:v>0.28044205186081778</c:v>
                      </c:pt>
                      <c:pt idx="148">
                        <c:v>0.2789251218404149</c:v>
                      </c:pt>
                      <c:pt idx="149">
                        <c:v>0.277426529495089</c:v>
                      </c:pt>
                      <c:pt idx="150">
                        <c:v>0.2759459322922429</c:v>
                      </c:pt>
                      <c:pt idx="151">
                        <c:v>0.27448299632504836</c:v>
                      </c:pt>
                      <c:pt idx="152">
                        <c:v>0.27303739603987248</c:v>
                      </c:pt>
                      <c:pt idx="153">
                        <c:v>0.27160881397404446</c:v>
                      </c:pt>
                      <c:pt idx="154">
                        <c:v>0.27019694050350468</c:v>
                      </c:pt>
                      <c:pt idx="155">
                        <c:v>0.26880147359990308</c:v>
                      </c:pt>
                      <c:pt idx="156">
                        <c:v>0.26742211859673398</c:v>
                      </c:pt>
                      <c:pt idx="157">
                        <c:v>0.26605858796411669</c:v>
                      </c:pt>
                      <c:pt idx="158">
                        <c:v>0.26471060109184769</c:v>
                      </c:pt>
                      <c:pt idx="159">
                        <c:v>0.26337788408037305</c:v>
                      </c:pt>
                      <c:pt idx="160">
                        <c:v>0.26206016953934219</c:v>
                      </c:pt>
                      <c:pt idx="161">
                        <c:v>0.26075719639342315</c:v>
                      </c:pt>
                      <c:pt idx="162">
                        <c:v>0.25946870969507452</c:v>
                      </c:pt>
                      <c:pt idx="163">
                        <c:v>0.25819446044398447</c:v>
                      </c:pt>
                      <c:pt idx="164">
                        <c:v>0.25693420541289763</c:v>
                      </c:pt>
                      <c:pt idx="165">
                        <c:v>0.25568770697957</c:v>
                      </c:pt>
                      <c:pt idx="166">
                        <c:v>0.25445473296459753</c:v>
                      </c:pt>
                      <c:pt idx="167">
                        <c:v>0.25323505647488126</c:v>
                      </c:pt>
                      <c:pt idx="168">
                        <c:v>0.25202845575249927</c:v>
                      </c:pt>
                      <c:pt idx="169">
                        <c:v>0.250834714028769</c:v>
                      </c:pt>
                      <c:pt idx="170">
                        <c:v>0.249653619383291</c:v>
                      </c:pt>
                      <c:pt idx="171">
                        <c:v>0.24848496460777639</c:v>
                      </c:pt>
                      <c:pt idx="172">
                        <c:v>0.24732854707446991</c:v>
                      </c:pt>
                      <c:pt idx="173">
                        <c:v>0.24618416860898532</c:v>
                      </c:pt>
                      <c:pt idx="174">
                        <c:v>0.24505163536738311</c:v>
                      </c:pt>
                      <c:pt idx="175">
                        <c:v>0.24393075771732425</c:v>
                      </c:pt>
                      <c:pt idx="176">
                        <c:v>0.24282135012314277</c:v>
                      </c:pt>
                      <c:pt idx="177">
                        <c:v>0.24172323103468607</c:v>
                      </c:pt>
                      <c:pt idx="178">
                        <c:v>0.24063622277978008</c:v>
                      </c:pt>
                      <c:pt idx="179">
                        <c:v>0.23956015146017992</c:v>
                      </c:pt>
                      <c:pt idx="180">
                        <c:v>0.23849484685087591</c:v>
                      </c:pt>
                      <c:pt idx="181">
                        <c:v>0.23744014230262739</c:v>
                      </c:pt>
                      <c:pt idx="182">
                        <c:v>0.23639587464760475</c:v>
                      </c:pt>
                      <c:pt idx="183">
                        <c:v>0.23536188410802344</c:v>
                      </c:pt>
                      <c:pt idx="184">
                        <c:v>0.23433801420765976</c:v>
                      </c:pt>
                      <c:pt idx="185">
                        <c:v>0.2333241116861422</c:v>
                      </c:pt>
                      <c:pt idx="186">
                        <c:v>0.23232002641591665</c:v>
                      </c:pt>
                      <c:pt idx="187">
                        <c:v>0.23132561132178867</c:v>
                      </c:pt>
                      <c:pt idx="188">
                        <c:v>0.23034072230294927</c:v>
                      </c:pt>
                      <c:pt idx="189">
                        <c:v>0.22936521815739469</c:v>
                      </c:pt>
                      <c:pt idx="190">
                        <c:v>0.22839896050865482</c:v>
                      </c:pt>
                      <c:pt idx="191">
                        <c:v>0.22744181373474742</c:v>
                      </c:pt>
                      <c:pt idx="192">
                        <c:v>0.22649364489927987</c:v>
                      </c:pt>
                      <c:pt idx="193">
                        <c:v>0.22555432368462267</c:v>
                      </c:pt>
                      <c:pt idx="194">
                        <c:v>0.22462372232708169</c:v>
                      </c:pt>
                      <c:pt idx="195">
                        <c:v>0.22370171555399959</c:v>
                      </c:pt>
                      <c:pt idx="196">
                        <c:v>0.22278818052271926</c:v>
                      </c:pt>
                      <c:pt idx="197">
                        <c:v>0.2218829967613461</c:v>
                      </c:pt>
                      <c:pt idx="198">
                        <c:v>0.22098604611124537</c:v>
                      </c:pt>
                      <c:pt idx="199">
                        <c:v>0.22009721267121668</c:v>
                      </c:pt>
                      <c:pt idx="200">
                        <c:v>0.21921638274328883</c:v>
                      </c:pt>
                      <c:pt idx="201">
                        <c:v>0.21834344478007842</c:v>
                      </c:pt>
                      <c:pt idx="202">
                        <c:v>0.21747828933366181</c:v>
                      </c:pt>
                      <c:pt idx="203">
                        <c:v>0.21662080900590813</c:v>
                      </c:pt>
                      <c:pt idx="204">
                        <c:v>0.21577089840022473</c:v>
                      </c:pt>
                      <c:pt idx="205">
                        <c:v>0.21492845407466932</c:v>
                      </c:pt>
                      <c:pt idx="206">
                        <c:v>0.21409337449638211</c:v>
                      </c:pt>
                      <c:pt idx="207">
                        <c:v>0.21326555999729627</c:v>
                      </c:pt>
                      <c:pt idx="208">
                        <c:v>0.21244491273108271</c:v>
                      </c:pt>
                      <c:pt idx="209">
                        <c:v>0.21163133663129183</c:v>
                      </c:pt>
                      <c:pt idx="210">
                        <c:v>0.21082473737065027</c:v>
                      </c:pt>
                      <c:pt idx="211">
                        <c:v>0.21002502232147863</c:v>
                      </c:pt>
                      <c:pt idx="212">
                        <c:v>0.20923210051719121</c:v>
                      </c:pt>
                      <c:pt idx="213">
                        <c:v>0.2084458826148457</c:v>
                      </c:pt>
                      <c:pt idx="214">
                        <c:v>0.20766628085870767</c:v>
                      </c:pt>
                      <c:pt idx="215">
                        <c:v>0.20689320904479871</c:v>
                      </c:pt>
                      <c:pt idx="216">
                        <c:v>0.20612658248639706</c:v>
                      </c:pt>
                      <c:pt idx="217">
                        <c:v>0.20536631798046034</c:v>
                      </c:pt>
                      <c:pt idx="218">
                        <c:v>0.20461233377494256</c:v>
                      </c:pt>
                      <c:pt idx="219">
                        <c:v>0.20386454953697697</c:v>
                      </c:pt>
                      <c:pt idx="220">
                        <c:v>0.20312288632189751</c:v>
                      </c:pt>
                      <c:pt idx="221">
                        <c:v>0.20238726654307471</c:v>
                      </c:pt>
                      <c:pt idx="222">
                        <c:v>0.20165761394253906</c:v>
                      </c:pt>
                      <c:pt idx="223">
                        <c:v>0.20093385356236948</c:v>
                      </c:pt>
                      <c:pt idx="224">
                        <c:v>0.20021591171682218</c:v>
                      </c:pt>
                      <c:pt idx="225">
                        <c:v>0.19950371596517935</c:v>
                      </c:pt>
                      <c:pt idx="226">
                        <c:v>0.1987971950852937</c:v>
                      </c:pt>
                      <c:pt idx="227">
                        <c:v>0.19809627904781066</c:v>
                      </c:pt>
                      <c:pt idx="228">
                        <c:v>0.19740089899104532</c:v>
                      </c:pt>
                      <c:pt idx="229">
                        <c:v>0.19671098719649677</c:v>
                      </c:pt>
                      <c:pt idx="230">
                        <c:v>0.19602647706497983</c:v>
                      </c:pt>
                      <c:pt idx="231">
                        <c:v>0.19534730309335657</c:v>
                      </c:pt>
                      <c:pt idx="232">
                        <c:v>0.19467340085184937</c:v>
                      </c:pt>
                      <c:pt idx="233">
                        <c:v>0.19400470696191954</c:v>
                      </c:pt>
                      <c:pt idx="234">
                        <c:v>0.19334115907469418</c:v>
                      </c:pt>
                      <c:pt idx="235">
                        <c:v>0.19268269584992528</c:v>
                      </c:pt>
                      <c:pt idx="236">
                        <c:v>0.19202925693546724</c:v>
                      </c:pt>
                      <c:pt idx="237">
                        <c:v>0.19138078294725569</c:v>
                      </c:pt>
                      <c:pt idx="238">
                        <c:v>0.19073721544977509</c:v>
                      </c:pt>
                      <c:pt idx="239">
                        <c:v>0.19009849693700057</c:v>
                      </c:pt>
                      <c:pt idx="240">
                        <c:v>0.18946457081379975</c:v>
                      </c:pt>
                      <c:pt idx="241">
                        <c:v>0.18883538137778358</c:v>
                      </c:pt>
                      <c:pt idx="242">
                        <c:v>0.18821087380159152</c:v>
                      </c:pt>
                      <c:pt idx="243">
                        <c:v>0.18759099411559929</c:v>
                      </c:pt>
                      <c:pt idx="244">
                        <c:v>0.18697568919103949</c:v>
                      </c:pt>
                      <c:pt idx="245">
                        <c:v>0.18636490672351991</c:v>
                      </c:pt>
                      <c:pt idx="246">
                        <c:v>0.1857585952169323</c:v>
                      </c:pt>
                      <c:pt idx="247">
                        <c:v>0.1851567039677379</c:v>
                      </c:pt>
                      <c:pt idx="248">
                        <c:v>0.1845591830496216</c:v>
                      </c:pt>
                      <c:pt idx="249">
                        <c:v>0.183965983298503</c:v>
                      </c:pt>
                      <c:pt idx="250">
                        <c:v>0.18337705629789586</c:v>
                      </c:pt>
                      <c:pt idx="251">
                        <c:v>0.18279235436460542</c:v>
                      </c:pt>
                      <c:pt idx="252">
                        <c:v>0.18221183053475579</c:v>
                      </c:pt>
                      <c:pt idx="253">
                        <c:v>0.18163543855013708</c:v>
                      </c:pt>
                      <c:pt idx="254">
                        <c:v>0.18106313284486475</c:v>
                      </c:pt>
                      <c:pt idx="255">
                        <c:v>0.18049486853234245</c:v>
                      </c:pt>
                      <c:pt idx="256">
                        <c:v>0.17993060139252065</c:v>
                      </c:pt>
                      <c:pt idx="257">
                        <c:v>0.17937028785944231</c:v>
                      </c:pt>
                      <c:pt idx="258">
                        <c:v>0.17881388500906925</c:v>
                      </c:pt>
                      <c:pt idx="259">
                        <c:v>0.17826135054738038</c:v>
                      </c:pt>
                      <c:pt idx="260">
                        <c:v>0.17771264279873711</c:v>
                      </c:pt>
                      <c:pt idx="261">
                        <c:v>0.17716772069450568</c:v>
                      </c:pt>
                      <c:pt idx="262">
                        <c:v>0.17662654376193232</c:v>
                      </c:pt>
                      <c:pt idx="263">
                        <c:v>0.17608907211326388</c:v>
                      </c:pt>
                      <c:pt idx="264">
                        <c:v>0.17555526643510741</c:v>
                      </c:pt>
                      <c:pt idx="265">
                        <c:v>0.17502508797802244</c:v>
                      </c:pt>
                      <c:pt idx="266">
                        <c:v>0.17449849854634106</c:v>
                      </c:pt>
                      <c:pt idx="267">
                        <c:v>0.17397546048820803</c:v>
                      </c:pt>
                      <c:pt idx="268">
                        <c:v>0.17345593668583789</c:v>
                      </c:pt>
                      <c:pt idx="269">
                        <c:v>0.17293989054598111</c:v>
                      </c:pt>
                      <c:pt idx="270">
                        <c:v>0.17242728599059545</c:v>
                      </c:pt>
                      <c:pt idx="271">
                        <c:v>0.17191808744771786</c:v>
                      </c:pt>
                      <c:pt idx="272">
                        <c:v>0.17141225984252928</c:v>
                      </c:pt>
                      <c:pt idx="273">
                        <c:v>0.1709097685886114</c:v>
                      </c:pt>
                      <c:pt idx="274">
                        <c:v>0.17041057957938688</c:v>
                      </c:pt>
                      <c:pt idx="275">
                        <c:v>0.16991465917974158</c:v>
                      </c:pt>
                      <c:pt idx="276">
                        <c:v>0.16942197421782157</c:v>
                      </c:pt>
                      <c:pt idx="277">
                        <c:v>0.16893249197700291</c:v>
                      </c:pt>
                      <c:pt idx="278">
                        <c:v>0.16844618018802893</c:v>
                      </c:pt>
                      <c:pt idx="279">
                        <c:v>0.16796300702131017</c:v>
                      </c:pt>
                      <c:pt idx="280">
                        <c:v>0.16748294107938544</c:v>
                      </c:pt>
                      <c:pt idx="281">
                        <c:v>0.16700595138953678</c:v>
                      </c:pt>
                      <c:pt idx="282">
                        <c:v>0.16653200739655774</c:v>
                      </c:pt>
                      <c:pt idx="283">
                        <c:v>0.16606107895566916</c:v>
                      </c:pt>
                      <c:pt idx="284">
                        <c:v>0.16559313632558004</c:v>
                      </c:pt>
                      <c:pt idx="285">
                        <c:v>0.16512815016168944</c:v>
                      </c:pt>
                      <c:pt idx="286">
                        <c:v>0.16466609150942652</c:v>
                      </c:pt>
                      <c:pt idx="287">
                        <c:v>0.16420693179772516</c:v>
                      </c:pt>
                      <c:pt idx="288">
                        <c:v>0.16375064283262974</c:v>
                      </c:pt>
                      <c:pt idx="289">
                        <c:v>0.16329719679102972</c:v>
                      </c:pt>
                      <c:pt idx="290">
                        <c:v>0.16284656621451954</c:v>
                      </c:pt>
                      <c:pt idx="291">
                        <c:v>0.16239872400338021</c:v>
                      </c:pt>
                      <c:pt idx="292">
                        <c:v>0.16195364341068197</c:v>
                      </c:pt>
                      <c:pt idx="293">
                        <c:v>0.16151129803650194</c:v>
                      </c:pt>
                      <c:pt idx="294">
                        <c:v>0.16107166182225729</c:v>
                      </c:pt>
                      <c:pt idx="295">
                        <c:v>0.16063470904514932</c:v>
                      </c:pt>
                      <c:pt idx="296">
                        <c:v>0.16020041431271606</c:v>
                      </c:pt>
                      <c:pt idx="297">
                        <c:v>0.15976875255749234</c:v>
                      </c:pt>
                      <c:pt idx="298">
                        <c:v>0.15933969903177259</c:v>
                      </c:pt>
                      <c:pt idx="299">
                        <c:v>0.15891322930247609</c:v>
                      </c:pt>
                      <c:pt idx="300">
                        <c:v>0.15848931924611132</c:v>
                      </c:pt>
                      <c:pt idx="301">
                        <c:v>0.15806794504383742</c:v>
                      </c:pt>
                      <c:pt idx="302">
                        <c:v>0.15764908317662019</c:v>
                      </c:pt>
                      <c:pt idx="303">
                        <c:v>0.15723271042048118</c:v>
                      </c:pt>
                      <c:pt idx="304">
                        <c:v>0.15681880384183772</c:v>
                      </c:pt>
                      <c:pt idx="305">
                        <c:v>0.15640734079293084</c:v>
                      </c:pt>
                      <c:pt idx="306">
                        <c:v>0.15599829890734029</c:v>
                      </c:pt>
                      <c:pt idx="307">
                        <c:v>0.15559165609558462</c:v>
                      </c:pt>
                      <c:pt idx="308">
                        <c:v>0.15518739054080377</c:v>
                      </c:pt>
                      <c:pt idx="309">
                        <c:v>0.15478548069452255</c:v>
                      </c:pt>
                      <c:pt idx="310">
                        <c:v>0.15438590527249377</c:v>
                      </c:pt>
                      <c:pt idx="311">
                        <c:v>0.15398864325061912</c:v>
                      </c:pt>
                      <c:pt idx="312">
                        <c:v>0.15359367386094519</c:v>
                      </c:pt>
                      <c:pt idx="313">
                        <c:v>0.15320097658773424</c:v>
                      </c:pt>
                      <c:pt idx="314">
                        <c:v>0.1528105311636074</c:v>
                      </c:pt>
                      <c:pt idx="315">
                        <c:v>0.15242231756575919</c:v>
                      </c:pt>
                      <c:pt idx="316">
                        <c:v>0.15203631601224088</c:v>
                      </c:pt>
                      <c:pt idx="317">
                        <c:v>0.15165250695831278</c:v>
                      </c:pt>
                      <c:pt idx="318">
                        <c:v>0.15127087109286219</c:v>
                      </c:pt>
                      <c:pt idx="319">
                        <c:v>0.15089138933488702</c:v>
                      </c:pt>
                      <c:pt idx="320">
                        <c:v>0.15051404283004322</c:v>
                      </c:pt>
                      <c:pt idx="321">
                        <c:v>0.15013881294725431</c:v>
                      </c:pt>
                      <c:pt idx="322">
                        <c:v>0.14976568127538192</c:v>
                      </c:pt>
                      <c:pt idx="323">
                        <c:v>0.14939462961995689</c:v>
                      </c:pt>
                      <c:pt idx="324">
                        <c:v>0.14902563999996768</c:v>
                      </c:pt>
                      <c:pt idx="325">
                        <c:v>0.14865869464470738</c:v>
                      </c:pt>
                      <c:pt idx="326">
                        <c:v>0.14829377599067597</c:v>
                      </c:pt>
                      <c:pt idx="327">
                        <c:v>0.14793086667853778</c:v>
                      </c:pt>
                      <c:pt idx="328">
                        <c:v>0.14756994955013295</c:v>
                      </c:pt>
                      <c:pt idx="329">
                        <c:v>0.14721100764554126</c:v>
                      </c:pt>
                      <c:pt idx="330">
                        <c:v>0.14685402420019797</c:v>
                      </c:pt>
                      <c:pt idx="331">
                        <c:v>0.14649898264206004</c:v>
                      </c:pt>
                      <c:pt idx="332">
                        <c:v>0.14614586658882148</c:v>
                      </c:pt>
                      <c:pt idx="333">
                        <c:v>0.14579465984517806</c:v>
                      </c:pt>
                      <c:pt idx="334">
                        <c:v>0.14544534640013868</c:v>
                      </c:pt>
                      <c:pt idx="335">
                        <c:v>0.14509791042438377</c:v>
                      </c:pt>
                      <c:pt idx="336">
                        <c:v>0.14475233626766951</c:v>
                      </c:pt>
                      <c:pt idx="337">
                        <c:v>0.14440860845627576</c:v>
                      </c:pt>
                      <c:pt idx="338">
                        <c:v>0.14406671169049937</c:v>
                      </c:pt>
                      <c:pt idx="339">
                        <c:v>0.14372663084218859</c:v>
                      </c:pt>
                      <c:pt idx="340">
                        <c:v>0.14338835095232114</c:v>
                      </c:pt>
                      <c:pt idx="341">
                        <c:v>0.14305185722862238</c:v>
                      </c:pt>
                      <c:pt idx="342">
                        <c:v>0.14271713504322461</c:v>
                      </c:pt>
                      <c:pt idx="343">
                        <c:v>0.14238416993036543</c:v>
                      </c:pt>
                      <c:pt idx="344">
                        <c:v>0.14205294758412515</c:v>
                      </c:pt>
                      <c:pt idx="345">
                        <c:v>0.1417234538562025</c:v>
                      </c:pt>
                      <c:pt idx="346">
                        <c:v>0.14139567475372708</c:v>
                      </c:pt>
                      <c:pt idx="347">
                        <c:v>0.14106959643710876</c:v>
                      </c:pt>
                      <c:pt idx="348">
                        <c:v>0.14074520521792311</c:v>
                      </c:pt>
                      <c:pt idx="349">
                        <c:v>0.14042248755683129</c:v>
                      </c:pt>
                      <c:pt idx="350">
                        <c:v>0.14010143006153533</c:v>
                      </c:pt>
                      <c:pt idx="351">
                        <c:v>0.13978201948476637</c:v>
                      </c:pt>
                      <c:pt idx="352">
                        <c:v>0.13946424272230656</c:v>
                      </c:pt>
                      <c:pt idx="353">
                        <c:v>0.13914808681104349</c:v>
                      </c:pt>
                      <c:pt idx="354">
                        <c:v>0.13883353892705605</c:v>
                      </c:pt>
                      <c:pt idx="355">
                        <c:v>0.13852058638373213</c:v>
                      </c:pt>
                      <c:pt idx="356">
                        <c:v>0.13820921662991673</c:v>
                      </c:pt>
                      <c:pt idx="357">
                        <c:v>0.13789941724808977</c:v>
                      </c:pt>
                      <c:pt idx="358">
                        <c:v>0.13759117595257461</c:v>
                      </c:pt>
                      <c:pt idx="359">
                        <c:v>0.13728448058777395</c:v>
                      </c:pt>
                      <c:pt idx="360">
                        <c:v>0.13697931912643546</c:v>
                      </c:pt>
                      <c:pt idx="361">
                        <c:v>0.13667567966794461</c:v>
                      </c:pt>
                      <c:pt idx="362">
                        <c:v>0.13637355043664501</c:v>
                      </c:pt>
                      <c:pt idx="363">
                        <c:v>0.1360729197801856</c:v>
                      </c:pt>
                      <c:pt idx="364">
                        <c:v>0.13577377616789443</c:v>
                      </c:pt>
                      <c:pt idx="365">
                        <c:v>0.13547610818917766</c:v>
                      </c:pt>
                      <c:pt idx="366">
                        <c:v>0.13517990455194467</c:v>
                      </c:pt>
                      <c:pt idx="367">
                        <c:v>0.13488515408105758</c:v>
                      </c:pt>
                      <c:pt idx="368">
                        <c:v>0.1345918457168053</c:v>
                      </c:pt>
                      <c:pt idx="369">
                        <c:v>0.13429996851340195</c:v>
                      </c:pt>
                      <c:pt idx="370">
                        <c:v>0.13400951163750804</c:v>
                      </c:pt>
                      <c:pt idx="371">
                        <c:v>0.13372046436677557</c:v>
                      </c:pt>
                      <c:pt idx="372">
                        <c:v>0.13343281608841559</c:v>
                      </c:pt>
                      <c:pt idx="373">
                        <c:v>0.13314655629778752</c:v>
                      </c:pt>
                      <c:pt idx="374">
                        <c:v>0.13286167459701106</c:v>
                      </c:pt>
                      <c:pt idx="375">
                        <c:v>0.13257816069359946</c:v>
                      </c:pt>
                      <c:pt idx="376">
                        <c:v>0.13229600439911335</c:v>
                      </c:pt>
                      <c:pt idx="377">
                        <c:v>0.13201519562783581</c:v>
                      </c:pt>
                      <c:pt idx="378">
                        <c:v>0.13173572439546763</c:v>
                      </c:pt>
                      <c:pt idx="379">
                        <c:v>0.13145758081784265</c:v>
                      </c:pt>
                      <c:pt idx="380">
                        <c:v>0.13118075510966232</c:v>
                      </c:pt>
                      <c:pt idx="381">
                        <c:v>0.13090523758324976</c:v>
                      </c:pt>
                      <c:pt idx="382">
                        <c:v>0.13063101864732318</c:v>
                      </c:pt>
                      <c:pt idx="383">
                        <c:v>0.1303580888057872</c:v>
                      </c:pt>
                      <c:pt idx="384">
                        <c:v>0.13008643865654265</c:v>
                      </c:pt>
                      <c:pt idx="385">
                        <c:v>0.12981605889031458</c:v>
                      </c:pt>
                      <c:pt idx="386">
                        <c:v>0.12954694028949743</c:v>
                      </c:pt>
                      <c:pt idx="387">
                        <c:v>0.12927907372701794</c:v>
                      </c:pt>
                      <c:pt idx="388">
                        <c:v>0.12901245016521476</c:v>
                      </c:pt>
                      <c:pt idx="389">
                        <c:v>0.12874706065473501</c:v>
                      </c:pt>
                      <c:pt idx="390">
                        <c:v>0.12848289633344698</c:v>
                      </c:pt>
                      <c:pt idx="391">
                        <c:v>0.12821994842536907</c:v>
                      </c:pt>
                      <c:pt idx="392">
                        <c:v>0.12795820823961504</c:v>
                      </c:pt>
                      <c:pt idx="393">
                        <c:v>0.12769766716935368</c:v>
                      </c:pt>
                      <c:pt idx="394">
                        <c:v>0.12743831669078537</c:v>
                      </c:pt>
                      <c:pt idx="395">
                        <c:v>0.12718014836213198</c:v>
                      </c:pt>
                      <c:pt idx="396">
                        <c:v>0.12692315382264324</c:v>
                      </c:pt>
                      <c:pt idx="397">
                        <c:v>0.12666732479161605</c:v>
                      </c:pt>
                      <c:pt idx="398">
                        <c:v>0.12641265306742963</c:v>
                      </c:pt>
                      <c:pt idx="399">
                        <c:v>0.126159130526593</c:v>
                      </c:pt>
                      <c:pt idx="400">
                        <c:v>0.12590674912280808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C89-4EFF-AD20-1DA43F4518F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(Y)'!$Q$11:$R$11</c15:sqref>
                        </c15:formulaRef>
                      </c:ext>
                    </c:extLst>
                    <c:strCache>
                      <c:ptCount val="1"/>
                      <c:pt idx="0">
                        <c:v>TEC 1975 - Ductile - No Soft Storey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(Y)'!$Q$13:$Q$413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(Y)'!$R$13:$R$413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  <c:pt idx="33">
                        <c:v>0.24</c:v>
                      </c:pt>
                      <c:pt idx="34">
                        <c:v>0.24</c:v>
                      </c:pt>
                      <c:pt idx="35">
                        <c:v>0.24</c:v>
                      </c:pt>
                      <c:pt idx="36">
                        <c:v>0.24</c:v>
                      </c:pt>
                      <c:pt idx="37">
                        <c:v>0.24</c:v>
                      </c:pt>
                      <c:pt idx="38">
                        <c:v>0.24</c:v>
                      </c:pt>
                      <c:pt idx="39">
                        <c:v>0.24</c:v>
                      </c:pt>
                      <c:pt idx="40">
                        <c:v>0.24</c:v>
                      </c:pt>
                      <c:pt idx="41">
                        <c:v>0.24</c:v>
                      </c:pt>
                      <c:pt idx="42">
                        <c:v>0.24</c:v>
                      </c:pt>
                      <c:pt idx="43">
                        <c:v>0.24</c:v>
                      </c:pt>
                      <c:pt idx="44">
                        <c:v>0.24</c:v>
                      </c:pt>
                      <c:pt idx="45">
                        <c:v>0.24</c:v>
                      </c:pt>
                      <c:pt idx="46">
                        <c:v>0.24</c:v>
                      </c:pt>
                      <c:pt idx="47">
                        <c:v>0.24</c:v>
                      </c:pt>
                      <c:pt idx="48">
                        <c:v>0.24</c:v>
                      </c:pt>
                      <c:pt idx="49">
                        <c:v>0.24</c:v>
                      </c:pt>
                      <c:pt idx="50">
                        <c:v>0.24</c:v>
                      </c:pt>
                      <c:pt idx="51">
                        <c:v>0.24</c:v>
                      </c:pt>
                      <c:pt idx="52">
                        <c:v>0.24</c:v>
                      </c:pt>
                      <c:pt idx="53">
                        <c:v>0.24</c:v>
                      </c:pt>
                      <c:pt idx="54">
                        <c:v>0.24</c:v>
                      </c:pt>
                      <c:pt idx="55">
                        <c:v>0.24</c:v>
                      </c:pt>
                      <c:pt idx="56">
                        <c:v>0.24</c:v>
                      </c:pt>
                      <c:pt idx="57">
                        <c:v>0.24</c:v>
                      </c:pt>
                      <c:pt idx="58">
                        <c:v>0.24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0.23762376237623756</c:v>
                      </c:pt>
                      <c:pt idx="64">
                        <c:v>0.23529411764705879</c:v>
                      </c:pt>
                      <c:pt idx="65">
                        <c:v>0.23300970873786403</c:v>
                      </c:pt>
                      <c:pt idx="66">
                        <c:v>0.23076923076923073</c:v>
                      </c:pt>
                      <c:pt idx="67">
                        <c:v>0.22857142857142851</c:v>
                      </c:pt>
                      <c:pt idx="68">
                        <c:v>0.22641509433962262</c:v>
                      </c:pt>
                      <c:pt idx="69">
                        <c:v>0.22429906542056074</c:v>
                      </c:pt>
                      <c:pt idx="70">
                        <c:v>0.22222222222222218</c:v>
                      </c:pt>
                      <c:pt idx="71">
                        <c:v>0.22018348623853209</c:v>
                      </c:pt>
                      <c:pt idx="72">
                        <c:v>0.21818181818181817</c:v>
                      </c:pt>
                      <c:pt idx="73">
                        <c:v>0.21621621621621617</c:v>
                      </c:pt>
                      <c:pt idx="74">
                        <c:v>0.21428571428571427</c:v>
                      </c:pt>
                      <c:pt idx="75">
                        <c:v>0.21238938053097342</c:v>
                      </c:pt>
                      <c:pt idx="76">
                        <c:v>0.21052631578947367</c:v>
                      </c:pt>
                      <c:pt idx="77">
                        <c:v>0.208695652173913</c:v>
                      </c:pt>
                      <c:pt idx="78">
                        <c:v>0.2068965517241379</c:v>
                      </c:pt>
                      <c:pt idx="79">
                        <c:v>0.20512820512820509</c:v>
                      </c:pt>
                      <c:pt idx="80">
                        <c:v>0.20338983050847453</c:v>
                      </c:pt>
                      <c:pt idx="81">
                        <c:v>0.20168067226890754</c:v>
                      </c:pt>
                      <c:pt idx="82">
                        <c:v>0.19999999999999998</c:v>
                      </c:pt>
                      <c:pt idx="83">
                        <c:v>0.19834710743801653</c:v>
                      </c:pt>
                      <c:pt idx="84">
                        <c:v>0.1967213114754098</c:v>
                      </c:pt>
                      <c:pt idx="85">
                        <c:v>0.19512195121951217</c:v>
                      </c:pt>
                      <c:pt idx="86">
                        <c:v>0.19354838709677416</c:v>
                      </c:pt>
                      <c:pt idx="87">
                        <c:v>0.192</c:v>
                      </c:pt>
                      <c:pt idx="88">
                        <c:v>0.19047619047619044</c:v>
                      </c:pt>
                      <c:pt idx="89">
                        <c:v>0.18897637795275588</c:v>
                      </c:pt>
                      <c:pt idx="90">
                        <c:v>0.18749999999999997</c:v>
                      </c:pt>
                      <c:pt idx="91">
                        <c:v>0.18604651162790695</c:v>
                      </c:pt>
                      <c:pt idx="92">
                        <c:v>0.18461538461538457</c:v>
                      </c:pt>
                      <c:pt idx="93">
                        <c:v>0.18320610687022898</c:v>
                      </c:pt>
                      <c:pt idx="94">
                        <c:v>0.18181818181818182</c:v>
                      </c:pt>
                      <c:pt idx="95">
                        <c:v>0.18045112781954886</c:v>
                      </c:pt>
                      <c:pt idx="96">
                        <c:v>0.17910447761194029</c:v>
                      </c:pt>
                      <c:pt idx="97">
                        <c:v>0.17777777777777776</c:v>
                      </c:pt>
                      <c:pt idx="98">
                        <c:v>0.1764705882352941</c:v>
                      </c:pt>
                      <c:pt idx="99">
                        <c:v>0.1751824817518248</c:v>
                      </c:pt>
                      <c:pt idx="100">
                        <c:v>0.17391304347826084</c:v>
                      </c:pt>
                      <c:pt idx="101">
                        <c:v>0.1726618705035971</c:v>
                      </c:pt>
                      <c:pt idx="102">
                        <c:v>0.1714285714285714</c:v>
                      </c:pt>
                      <c:pt idx="103">
                        <c:v>0.17021276595744678</c:v>
                      </c:pt>
                      <c:pt idx="104">
                        <c:v>0.16901408450704222</c:v>
                      </c:pt>
                      <c:pt idx="105">
                        <c:v>0.16783216783216781</c:v>
                      </c:pt>
                      <c:pt idx="106">
                        <c:v>0.16666666666666663</c:v>
                      </c:pt>
                      <c:pt idx="107">
                        <c:v>0.16551724137931031</c:v>
                      </c:pt>
                      <c:pt idx="108">
                        <c:v>0.16438356164383561</c:v>
                      </c:pt>
                      <c:pt idx="109">
                        <c:v>0.16326530612244894</c:v>
                      </c:pt>
                      <c:pt idx="110">
                        <c:v>0.16216216216216212</c:v>
                      </c:pt>
                      <c:pt idx="111">
                        <c:v>0.16107382550335567</c:v>
                      </c:pt>
                      <c:pt idx="112">
                        <c:v>0.15999999999999995</c:v>
                      </c:pt>
                      <c:pt idx="113">
                        <c:v>0.15894039735099338</c:v>
                      </c:pt>
                      <c:pt idx="114">
                        <c:v>0.15789473684210528</c:v>
                      </c:pt>
                      <c:pt idx="115">
                        <c:v>0.15686274509803921</c:v>
                      </c:pt>
                      <c:pt idx="116">
                        <c:v>0.15584415584415584</c:v>
                      </c:pt>
                      <c:pt idx="117">
                        <c:v>0.15483870967741933</c:v>
                      </c:pt>
                      <c:pt idx="118">
                        <c:v>0.15384615384615383</c:v>
                      </c:pt>
                      <c:pt idx="119">
                        <c:v>0.15286624203821655</c:v>
                      </c:pt>
                      <c:pt idx="120">
                        <c:v>0.15189873417721517</c:v>
                      </c:pt>
                      <c:pt idx="121">
                        <c:v>0.15094339622641512</c:v>
                      </c:pt>
                      <c:pt idx="122">
                        <c:v>0.15</c:v>
                      </c:pt>
                      <c:pt idx="123">
                        <c:v>0.14906832298136641</c:v>
                      </c:pt>
                      <c:pt idx="124">
                        <c:v>0.14814814814814814</c:v>
                      </c:pt>
                      <c:pt idx="125">
                        <c:v>0.14723926380368099</c:v>
                      </c:pt>
                      <c:pt idx="126">
                        <c:v>0.14634146341463414</c:v>
                      </c:pt>
                      <c:pt idx="127">
                        <c:v>0.14545454545454542</c:v>
                      </c:pt>
                      <c:pt idx="128">
                        <c:v>0.14457831325301204</c:v>
                      </c:pt>
                      <c:pt idx="129">
                        <c:v>0.1437125748502994</c:v>
                      </c:pt>
                      <c:pt idx="130">
                        <c:v>0.14285714285714285</c:v>
                      </c:pt>
                      <c:pt idx="131">
                        <c:v>0.1420118343195266</c:v>
                      </c:pt>
                      <c:pt idx="132">
                        <c:v>0.14117647058823526</c:v>
                      </c:pt>
                      <c:pt idx="133">
                        <c:v>0.14035087719298245</c:v>
                      </c:pt>
                      <c:pt idx="134">
                        <c:v>0.1395348837209302</c:v>
                      </c:pt>
                      <c:pt idx="135">
                        <c:v>0.13872832369942192</c:v>
                      </c:pt>
                      <c:pt idx="136">
                        <c:v>0.13793103448275862</c:v>
                      </c:pt>
                      <c:pt idx="137">
                        <c:v>0.13714285714285712</c:v>
                      </c:pt>
                      <c:pt idx="138">
                        <c:v>0.13636363636363638</c:v>
                      </c:pt>
                      <c:pt idx="139">
                        <c:v>0.13559322033898305</c:v>
                      </c:pt>
                      <c:pt idx="140">
                        <c:v>0.13483146067415727</c:v>
                      </c:pt>
                      <c:pt idx="141">
                        <c:v>0.13407821229050279</c:v>
                      </c:pt>
                      <c:pt idx="142">
                        <c:v>0.13333333333333333</c:v>
                      </c:pt>
                      <c:pt idx="143">
                        <c:v>0.13259668508287292</c:v>
                      </c:pt>
                      <c:pt idx="144">
                        <c:v>0.13186813186813184</c:v>
                      </c:pt>
                      <c:pt idx="145">
                        <c:v>0.13114754098360654</c:v>
                      </c:pt>
                      <c:pt idx="146">
                        <c:v>0.13043478260869568</c:v>
                      </c:pt>
                      <c:pt idx="147">
                        <c:v>0.12972972972972971</c:v>
                      </c:pt>
                      <c:pt idx="148">
                        <c:v>0.1290322580645161</c:v>
                      </c:pt>
                      <c:pt idx="149">
                        <c:v>0.1283422459893048</c:v>
                      </c:pt>
                      <c:pt idx="150">
                        <c:v>0.1276595744680851</c:v>
                      </c:pt>
                      <c:pt idx="151">
                        <c:v>0.12698412698412698</c:v>
                      </c:pt>
                      <c:pt idx="152">
                        <c:v>0.12631578947368416</c:v>
                      </c:pt>
                      <c:pt idx="153">
                        <c:v>0.1256544502617801</c:v>
                      </c:pt>
                      <c:pt idx="154">
                        <c:v>0.125</c:v>
                      </c:pt>
                      <c:pt idx="155">
                        <c:v>0.1243523316062176</c:v>
                      </c:pt>
                      <c:pt idx="156">
                        <c:v>0.12371134020618554</c:v>
                      </c:pt>
                      <c:pt idx="157">
                        <c:v>0.12307692307692306</c:v>
                      </c:pt>
                      <c:pt idx="158">
                        <c:v>0.12244897959183673</c:v>
                      </c:pt>
                      <c:pt idx="159">
                        <c:v>0.12182741116751268</c:v>
                      </c:pt>
                      <c:pt idx="160">
                        <c:v>0.12121212121212119</c:v>
                      </c:pt>
                      <c:pt idx="161">
                        <c:v>0.12060301507537687</c:v>
                      </c:pt>
                      <c:pt idx="162">
                        <c:v>0.12</c:v>
                      </c:pt>
                      <c:pt idx="163">
                        <c:v>0.11940298507462688</c:v>
                      </c:pt>
                      <c:pt idx="164">
                        <c:v>0.11881188118811881</c:v>
                      </c:pt>
                      <c:pt idx="165">
                        <c:v>0.11822660098522166</c:v>
                      </c:pt>
                      <c:pt idx="166">
                        <c:v>0.1176470588235294</c:v>
                      </c:pt>
                      <c:pt idx="167">
                        <c:v>0.11707317073170732</c:v>
                      </c:pt>
                      <c:pt idx="168">
                        <c:v>0.11650485436893204</c:v>
                      </c:pt>
                      <c:pt idx="169">
                        <c:v>0.11594202898550722</c:v>
                      </c:pt>
                      <c:pt idx="170">
                        <c:v>0.11538461538461536</c:v>
                      </c:pt>
                      <c:pt idx="171">
                        <c:v>0.11483253588516747</c:v>
                      </c:pt>
                      <c:pt idx="172">
                        <c:v>0.11428571428571427</c:v>
                      </c:pt>
                      <c:pt idx="173">
                        <c:v>0.11374407582938387</c:v>
                      </c:pt>
                      <c:pt idx="174">
                        <c:v>0.11320754716981131</c:v>
                      </c:pt>
                      <c:pt idx="175">
                        <c:v>0.11267605633802817</c:v>
                      </c:pt>
                      <c:pt idx="176">
                        <c:v>0.11214953271028037</c:v>
                      </c:pt>
                      <c:pt idx="177">
                        <c:v>0.11162790697674417</c:v>
                      </c:pt>
                      <c:pt idx="178">
                        <c:v>0.11111111111111109</c:v>
                      </c:pt>
                      <c:pt idx="179">
                        <c:v>0.11059907834101382</c:v>
                      </c:pt>
                      <c:pt idx="180">
                        <c:v>0.11009174311926605</c:v>
                      </c:pt>
                      <c:pt idx="181">
                        <c:v>0.10958904109589039</c:v>
                      </c:pt>
                      <c:pt idx="182">
                        <c:v>0.10909090909090909</c:v>
                      </c:pt>
                      <c:pt idx="183">
                        <c:v>0.10859728506787331</c:v>
                      </c:pt>
                      <c:pt idx="184">
                        <c:v>0.10810810810810809</c:v>
                      </c:pt>
                      <c:pt idx="185">
                        <c:v>0.1076233183856502</c:v>
                      </c:pt>
                      <c:pt idx="186">
                        <c:v>0.10714285714285714</c:v>
                      </c:pt>
                      <c:pt idx="187">
                        <c:v>0.10666666666666666</c:v>
                      </c:pt>
                      <c:pt idx="188">
                        <c:v>0.10619469026548672</c:v>
                      </c:pt>
                      <c:pt idx="189">
                        <c:v>0.10572687224669602</c:v>
                      </c:pt>
                      <c:pt idx="190">
                        <c:v>0.10526315789473684</c:v>
                      </c:pt>
                      <c:pt idx="191">
                        <c:v>0.10480349344978165</c:v>
                      </c:pt>
                      <c:pt idx="192">
                        <c:v>0.10434782608695653</c:v>
                      </c:pt>
                      <c:pt idx="193">
                        <c:v>0.10389610389610389</c:v>
                      </c:pt>
                      <c:pt idx="194">
                        <c:v>0.10344827586206895</c:v>
                      </c:pt>
                      <c:pt idx="195">
                        <c:v>0.10300429184549356</c:v>
                      </c:pt>
                      <c:pt idx="196">
                        <c:v>0.10256410256410257</c:v>
                      </c:pt>
                      <c:pt idx="197">
                        <c:v>0.10212765957446808</c:v>
                      </c:pt>
                      <c:pt idx="198">
                        <c:v>0.10169491525423727</c:v>
                      </c:pt>
                      <c:pt idx="199">
                        <c:v>0.10126582278481011</c:v>
                      </c:pt>
                      <c:pt idx="200">
                        <c:v>0.10084033613445378</c:v>
                      </c:pt>
                      <c:pt idx="201">
                        <c:v>0.100418410041841</c:v>
                      </c:pt>
                      <c:pt idx="202">
                        <c:v>9.9999999999999992E-2</c:v>
                      </c:pt>
                      <c:pt idx="203">
                        <c:v>9.9585062240663894E-2</c:v>
                      </c:pt>
                      <c:pt idx="204">
                        <c:v>9.9173553719008267E-2</c:v>
                      </c:pt>
                      <c:pt idx="205">
                        <c:v>9.876543209876544E-2</c:v>
                      </c:pt>
                      <c:pt idx="206">
                        <c:v>9.8360655737704902E-2</c:v>
                      </c:pt>
                      <c:pt idx="207">
                        <c:v>9.7959183673469369E-2</c:v>
                      </c:pt>
                      <c:pt idx="208">
                        <c:v>9.7560975609756087E-2</c:v>
                      </c:pt>
                      <c:pt idx="209">
                        <c:v>9.7165991902834009E-2</c:v>
                      </c:pt>
                      <c:pt idx="210">
                        <c:v>9.677419354838708E-2</c:v>
                      </c:pt>
                      <c:pt idx="211">
                        <c:v>9.6385542168674676E-2</c:v>
                      </c:pt>
                      <c:pt idx="212">
                        <c:v>9.6000000000000002E-2</c:v>
                      </c:pt>
                      <c:pt idx="213">
                        <c:v>9.5617529880478086E-2</c:v>
                      </c:pt>
                      <c:pt idx="214">
                        <c:v>9.5238095238095219E-2</c:v>
                      </c:pt>
                      <c:pt idx="215">
                        <c:v>9.4861660079051363E-2</c:v>
                      </c:pt>
                      <c:pt idx="216">
                        <c:v>9.4488188976377938E-2</c:v>
                      </c:pt>
                      <c:pt idx="217">
                        <c:v>9.4117647058823542E-2</c:v>
                      </c:pt>
                      <c:pt idx="218">
                        <c:v>9.3749999999999986E-2</c:v>
                      </c:pt>
                      <c:pt idx="219">
                        <c:v>9.3385214007782089E-2</c:v>
                      </c:pt>
                      <c:pt idx="220">
                        <c:v>9.3023255813953473E-2</c:v>
                      </c:pt>
                      <c:pt idx="221">
                        <c:v>9.2664092664092659E-2</c:v>
                      </c:pt>
                      <c:pt idx="222">
                        <c:v>9.2307692307692285E-2</c:v>
                      </c:pt>
                      <c:pt idx="223">
                        <c:v>9.1954022988505732E-2</c:v>
                      </c:pt>
                      <c:pt idx="224">
                        <c:v>9.160305343511449E-2</c:v>
                      </c:pt>
                      <c:pt idx="225">
                        <c:v>9.125475285171103E-2</c:v>
                      </c:pt>
                      <c:pt idx="226">
                        <c:v>9.0909090909090912E-2</c:v>
                      </c:pt>
                      <c:pt idx="227">
                        <c:v>9.056603773584905E-2</c:v>
                      </c:pt>
                      <c:pt idx="228">
                        <c:v>9.0225563909774431E-2</c:v>
                      </c:pt>
                      <c:pt idx="229">
                        <c:v>8.98876404494382E-2</c:v>
                      </c:pt>
                      <c:pt idx="230">
                        <c:v>8.9552238805970158E-2</c:v>
                      </c:pt>
                      <c:pt idx="231">
                        <c:v>8.9219330855018569E-2</c:v>
                      </c:pt>
                      <c:pt idx="232">
                        <c:v>8.8888888888888878E-2</c:v>
                      </c:pt>
                      <c:pt idx="233">
                        <c:v>8.8560885608856083E-2</c:v>
                      </c:pt>
                      <c:pt idx="234">
                        <c:v>8.8235294117647065E-2</c:v>
                      </c:pt>
                      <c:pt idx="235">
                        <c:v>8.7912087912087891E-2</c:v>
                      </c:pt>
                      <c:pt idx="236">
                        <c:v>8.7591240875912399E-2</c:v>
                      </c:pt>
                      <c:pt idx="237">
                        <c:v>8.7272727272727266E-2</c:v>
                      </c:pt>
                      <c:pt idx="238">
                        <c:v>8.6956521739130446E-2</c:v>
                      </c:pt>
                      <c:pt idx="239">
                        <c:v>8.6642599277978322E-2</c:v>
                      </c:pt>
                      <c:pt idx="240">
                        <c:v>8.6330935251798552E-2</c:v>
                      </c:pt>
                      <c:pt idx="241">
                        <c:v>8.6021505376344079E-2</c:v>
                      </c:pt>
                      <c:pt idx="242">
                        <c:v>8.5714285714285715E-2</c:v>
                      </c:pt>
                      <c:pt idx="243">
                        <c:v>8.5409252669039135E-2</c:v>
                      </c:pt>
                      <c:pt idx="244">
                        <c:v>8.5106382978723388E-2</c:v>
                      </c:pt>
                      <c:pt idx="245">
                        <c:v>8.4805653710247356E-2</c:v>
                      </c:pt>
                      <c:pt idx="246">
                        <c:v>8.4507042253521125E-2</c:v>
                      </c:pt>
                      <c:pt idx="247">
                        <c:v>8.4210526315789458E-2</c:v>
                      </c:pt>
                      <c:pt idx="248">
                        <c:v>8.3916083916083906E-2</c:v>
                      </c:pt>
                      <c:pt idx="249">
                        <c:v>8.3623693379790934E-2</c:v>
                      </c:pt>
                      <c:pt idx="250">
                        <c:v>8.3333333333333329E-2</c:v>
                      </c:pt>
                      <c:pt idx="251">
                        <c:v>8.3044982698961947E-2</c:v>
                      </c:pt>
                      <c:pt idx="252">
                        <c:v>8.2758620689655157E-2</c:v>
                      </c:pt>
                      <c:pt idx="253">
                        <c:v>8.247422680412371E-2</c:v>
                      </c:pt>
                      <c:pt idx="254">
                        <c:v>8.2191780821917804E-2</c:v>
                      </c:pt>
                      <c:pt idx="255">
                        <c:v>8.191126279863481E-2</c:v>
                      </c:pt>
                      <c:pt idx="256">
                        <c:v>8.1632653061224469E-2</c:v>
                      </c:pt>
                      <c:pt idx="257">
                        <c:v>8.1355932203389825E-2</c:v>
                      </c:pt>
                      <c:pt idx="258">
                        <c:v>8.1081081081081072E-2</c:v>
                      </c:pt>
                      <c:pt idx="259">
                        <c:v>8.0808080808080815E-2</c:v>
                      </c:pt>
                      <c:pt idx="260">
                        <c:v>8.0536912751677833E-2</c:v>
                      </c:pt>
                      <c:pt idx="261">
                        <c:v>8.0267558528428096E-2</c:v>
                      </c:pt>
                      <c:pt idx="262">
                        <c:v>7.9999999999999988E-2</c:v>
                      </c:pt>
                      <c:pt idx="263">
                        <c:v>7.9734219269102985E-2</c:v>
                      </c:pt>
                      <c:pt idx="264">
                        <c:v>7.9470198675496678E-2</c:v>
                      </c:pt>
                      <c:pt idx="265">
                        <c:v>7.9207920792079209E-2</c:v>
                      </c:pt>
                      <c:pt idx="266">
                        <c:v>7.8947368421052641E-2</c:v>
                      </c:pt>
                      <c:pt idx="267">
                        <c:v>7.8688524590163941E-2</c:v>
                      </c:pt>
                      <c:pt idx="268">
                        <c:v>7.8431372549019593E-2</c:v>
                      </c:pt>
                      <c:pt idx="269">
                        <c:v>7.8175895765472306E-2</c:v>
                      </c:pt>
                      <c:pt idx="270">
                        <c:v>7.792207792207792E-2</c:v>
                      </c:pt>
                      <c:pt idx="271">
                        <c:v>7.7669902912621366E-2</c:v>
                      </c:pt>
                      <c:pt idx="272">
                        <c:v>7.7419354838709653E-2</c:v>
                      </c:pt>
                      <c:pt idx="273">
                        <c:v>7.717041800643086E-2</c:v>
                      </c:pt>
                      <c:pt idx="274">
                        <c:v>7.6923076923076913E-2</c:v>
                      </c:pt>
                      <c:pt idx="275">
                        <c:v>7.6677316293929709E-2</c:v>
                      </c:pt>
                      <c:pt idx="276">
                        <c:v>7.6433121019108291E-2</c:v>
                      </c:pt>
                      <c:pt idx="277">
                        <c:v>7.6190476190476183E-2</c:v>
                      </c:pt>
                      <c:pt idx="278">
                        <c:v>7.5949367088607583E-2</c:v>
                      </c:pt>
                      <c:pt idx="279">
                        <c:v>7.5709779179810713E-2</c:v>
                      </c:pt>
                      <c:pt idx="280">
                        <c:v>7.5471698113207558E-2</c:v>
                      </c:pt>
                      <c:pt idx="281">
                        <c:v>7.5235109717868329E-2</c:v>
                      </c:pt>
                      <c:pt idx="282">
                        <c:v>7.4999999999999997E-2</c:v>
                      </c:pt>
                      <c:pt idx="283">
                        <c:v>7.476635514018691E-2</c:v>
                      </c:pt>
                      <c:pt idx="284">
                        <c:v>7.4534161490683232E-2</c:v>
                      </c:pt>
                      <c:pt idx="285">
                        <c:v>7.4303405572755402E-2</c:v>
                      </c:pt>
                      <c:pt idx="286">
                        <c:v>7.407407407407407E-2</c:v>
                      </c:pt>
                      <c:pt idx="287">
                        <c:v>7.3846153846153853E-2</c:v>
                      </c:pt>
                      <c:pt idx="288">
                        <c:v>7.3619631901840496E-2</c:v>
                      </c:pt>
                      <c:pt idx="289">
                        <c:v>7.3394495412844027E-2</c:v>
                      </c:pt>
                      <c:pt idx="290">
                        <c:v>7.3170731707317069E-2</c:v>
                      </c:pt>
                      <c:pt idx="291">
                        <c:v>7.29483282674772E-2</c:v>
                      </c:pt>
                      <c:pt idx="292">
                        <c:v>7.2727272727272724E-2</c:v>
                      </c:pt>
                      <c:pt idx="293">
                        <c:v>7.2507552870090614E-2</c:v>
                      </c:pt>
                      <c:pt idx="294">
                        <c:v>7.2289156626506021E-2</c:v>
                      </c:pt>
                      <c:pt idx="295">
                        <c:v>7.2072072072072071E-2</c:v>
                      </c:pt>
                      <c:pt idx="296">
                        <c:v>7.1856287425149698E-2</c:v>
                      </c:pt>
                      <c:pt idx="297">
                        <c:v>7.164179104477611E-2</c:v>
                      </c:pt>
                      <c:pt idx="298">
                        <c:v>7.1428571428571425E-2</c:v>
                      </c:pt>
                      <c:pt idx="299">
                        <c:v>7.1216617210682481E-2</c:v>
                      </c:pt>
                      <c:pt idx="300">
                        <c:v>7.1005917159763315E-2</c:v>
                      </c:pt>
                      <c:pt idx="301">
                        <c:v>7.0796460176991163E-2</c:v>
                      </c:pt>
                      <c:pt idx="302">
                        <c:v>7.0588235294117632E-2</c:v>
                      </c:pt>
                      <c:pt idx="303">
                        <c:v>7.0381231671554245E-2</c:v>
                      </c:pt>
                      <c:pt idx="304">
                        <c:v>7.0175438596491224E-2</c:v>
                      </c:pt>
                      <c:pt idx="305">
                        <c:v>6.9970845481049565E-2</c:v>
                      </c:pt>
                      <c:pt idx="306">
                        <c:v>6.9767441860465101E-2</c:v>
                      </c:pt>
                      <c:pt idx="307">
                        <c:v>6.9565217391304349E-2</c:v>
                      </c:pt>
                      <c:pt idx="308">
                        <c:v>6.936416184971099E-2</c:v>
                      </c:pt>
                      <c:pt idx="309">
                        <c:v>6.9164265129682989E-2</c:v>
                      </c:pt>
                      <c:pt idx="310">
                        <c:v>6.8965517241379309E-2</c:v>
                      </c:pt>
                      <c:pt idx="311">
                        <c:v>6.8767908309455575E-2</c:v>
                      </c:pt>
                      <c:pt idx="312">
                        <c:v>6.8571428571428561E-2</c:v>
                      </c:pt>
                      <c:pt idx="313">
                        <c:v>6.8376068376068369E-2</c:v>
                      </c:pt>
                      <c:pt idx="314">
                        <c:v>6.8181818181818177E-2</c:v>
                      </c:pt>
                      <c:pt idx="315">
                        <c:v>6.7988668555240786E-2</c:v>
                      </c:pt>
                      <c:pt idx="316">
                        <c:v>6.7796610169491525E-2</c:v>
                      </c:pt>
                      <c:pt idx="317">
                        <c:v>6.7605633802816908E-2</c:v>
                      </c:pt>
                      <c:pt idx="318">
                        <c:v>6.7415730337078636E-2</c:v>
                      </c:pt>
                      <c:pt idx="319">
                        <c:v>6.7226890756302518E-2</c:v>
                      </c:pt>
                      <c:pt idx="320">
                        <c:v>6.7039106145251395E-2</c:v>
                      </c:pt>
                      <c:pt idx="321">
                        <c:v>6.6852367688022288E-2</c:v>
                      </c:pt>
                      <c:pt idx="322">
                        <c:v>6.6666666666666652E-2</c:v>
                      </c:pt>
                      <c:pt idx="323">
                        <c:v>6.6481994459833785E-2</c:v>
                      </c:pt>
                      <c:pt idx="324">
                        <c:v>6.6298342541436461E-2</c:v>
                      </c:pt>
                      <c:pt idx="325">
                        <c:v>6.6115702479338845E-2</c:v>
                      </c:pt>
                      <c:pt idx="326">
                        <c:v>6.5934065934065936E-2</c:v>
                      </c:pt>
                      <c:pt idx="327">
                        <c:v>6.575342465753424E-2</c:v>
                      </c:pt>
                      <c:pt idx="328">
                        <c:v>6.5573770491803268E-2</c:v>
                      </c:pt>
                      <c:pt idx="329">
                        <c:v>6.5395095367847419E-2</c:v>
                      </c:pt>
                      <c:pt idx="330">
                        <c:v>6.5217391304347838E-2</c:v>
                      </c:pt>
                      <c:pt idx="331">
                        <c:v>6.5040650406504058E-2</c:v>
                      </c:pt>
                      <c:pt idx="332">
                        <c:v>6.4864864864864855E-2</c:v>
                      </c:pt>
                      <c:pt idx="333">
                        <c:v>6.4690026954177887E-2</c:v>
                      </c:pt>
                      <c:pt idx="334">
                        <c:v>6.4516129032258077E-2</c:v>
                      </c:pt>
                      <c:pt idx="335">
                        <c:v>6.4343163538873982E-2</c:v>
                      </c:pt>
                      <c:pt idx="336">
                        <c:v>6.4171122994652399E-2</c:v>
                      </c:pt>
                      <c:pt idx="337">
                        <c:v>6.4000000000000001E-2</c:v>
                      </c:pt>
                      <c:pt idx="338">
                        <c:v>6.3829787234042548E-2</c:v>
                      </c:pt>
                      <c:pt idx="339">
                        <c:v>6.3660477453580888E-2</c:v>
                      </c:pt>
                      <c:pt idx="340">
                        <c:v>6.3492063492063489E-2</c:v>
                      </c:pt>
                      <c:pt idx="341">
                        <c:v>6.3324538258575203E-2</c:v>
                      </c:pt>
                      <c:pt idx="342">
                        <c:v>6.3157894736842093E-2</c:v>
                      </c:pt>
                      <c:pt idx="343">
                        <c:v>6.2992125984251954E-2</c:v>
                      </c:pt>
                      <c:pt idx="344">
                        <c:v>6.2827225130890049E-2</c:v>
                      </c:pt>
                      <c:pt idx="345">
                        <c:v>6.2663185378590072E-2</c:v>
                      </c:pt>
                      <c:pt idx="346">
                        <c:v>6.25E-2</c:v>
                      </c:pt>
                      <c:pt idx="347">
                        <c:v>6.2337662337662331E-2</c:v>
                      </c:pt>
                      <c:pt idx="348">
                        <c:v>6.21761658031088E-2</c:v>
                      </c:pt>
                      <c:pt idx="349">
                        <c:v>6.2015503875968984E-2</c:v>
                      </c:pt>
                      <c:pt idx="350">
                        <c:v>6.1855670103092786E-2</c:v>
                      </c:pt>
                      <c:pt idx="351">
                        <c:v>6.1696658097686381E-2</c:v>
                      </c:pt>
                      <c:pt idx="352">
                        <c:v>6.1538461538461528E-2</c:v>
                      </c:pt>
                      <c:pt idx="353">
                        <c:v>6.1381074168797956E-2</c:v>
                      </c:pt>
                      <c:pt idx="354">
                        <c:v>6.1224489795918366E-2</c:v>
                      </c:pt>
                      <c:pt idx="355">
                        <c:v>6.1068702290076333E-2</c:v>
                      </c:pt>
                      <c:pt idx="356">
                        <c:v>6.091370558375634E-2</c:v>
                      </c:pt>
                      <c:pt idx="357">
                        <c:v>6.0759493670886067E-2</c:v>
                      </c:pt>
                      <c:pt idx="358">
                        <c:v>6.0606060606060608E-2</c:v>
                      </c:pt>
                      <c:pt idx="359">
                        <c:v>6.0453400503778336E-2</c:v>
                      </c:pt>
                      <c:pt idx="360">
                        <c:v>6.0301507537688433E-2</c:v>
                      </c:pt>
                      <c:pt idx="361">
                        <c:v>6.0150375939849621E-2</c:v>
                      </c:pt>
                      <c:pt idx="362">
                        <c:v>0.06</c:v>
                      </c:pt>
                      <c:pt idx="363">
                        <c:v>5.9850374064837904E-2</c:v>
                      </c:pt>
                      <c:pt idx="364">
                        <c:v>5.9701492537313425E-2</c:v>
                      </c:pt>
                      <c:pt idx="365">
                        <c:v>5.9553349875930514E-2</c:v>
                      </c:pt>
                      <c:pt idx="366">
                        <c:v>5.9405940594059403E-2</c:v>
                      </c:pt>
                      <c:pt idx="367">
                        <c:v>5.9259259259259262E-2</c:v>
                      </c:pt>
                      <c:pt idx="368">
                        <c:v>5.9113300492610828E-2</c:v>
                      </c:pt>
                      <c:pt idx="369">
                        <c:v>5.8968058968058963E-2</c:v>
                      </c:pt>
                      <c:pt idx="370">
                        <c:v>5.8823529411764698E-2</c:v>
                      </c:pt>
                      <c:pt idx="371">
                        <c:v>5.8679706601466992E-2</c:v>
                      </c:pt>
                      <c:pt idx="372">
                        <c:v>5.8536585365853648E-2</c:v>
                      </c:pt>
                      <c:pt idx="373">
                        <c:v>5.8394160583941597E-2</c:v>
                      </c:pt>
                      <c:pt idx="374">
                        <c:v>5.8252427184466021E-2</c:v>
                      </c:pt>
                      <c:pt idx="375">
                        <c:v>5.8111380145278446E-2</c:v>
                      </c:pt>
                      <c:pt idx="376">
                        <c:v>5.7971014492753624E-2</c:v>
                      </c:pt>
                      <c:pt idx="377">
                        <c:v>5.7831325301204807E-2</c:v>
                      </c:pt>
                      <c:pt idx="378">
                        <c:v>5.7692307692307682E-2</c:v>
                      </c:pt>
                      <c:pt idx="379">
                        <c:v>5.7553956834532377E-2</c:v>
                      </c:pt>
                      <c:pt idx="380">
                        <c:v>5.7416267942583733E-2</c:v>
                      </c:pt>
                      <c:pt idx="381">
                        <c:v>5.7279236276849638E-2</c:v>
                      </c:pt>
                      <c:pt idx="382">
                        <c:v>5.7142857142857134E-2</c:v>
                      </c:pt>
                      <c:pt idx="383">
                        <c:v>5.7007125890736345E-2</c:v>
                      </c:pt>
                      <c:pt idx="384">
                        <c:v>5.6872037914691941E-2</c:v>
                      </c:pt>
                      <c:pt idx="385">
                        <c:v>5.6737588652482261E-2</c:v>
                      </c:pt>
                      <c:pt idx="386">
                        <c:v>5.6603773584905655E-2</c:v>
                      </c:pt>
                      <c:pt idx="387">
                        <c:v>5.6470588235294113E-2</c:v>
                      </c:pt>
                      <c:pt idx="388">
                        <c:v>5.6338028169014086E-2</c:v>
                      </c:pt>
                      <c:pt idx="389">
                        <c:v>5.6206088992974232E-2</c:v>
                      </c:pt>
                      <c:pt idx="390">
                        <c:v>5.6074766355140186E-2</c:v>
                      </c:pt>
                      <c:pt idx="391">
                        <c:v>5.5944055944055937E-2</c:v>
                      </c:pt>
                      <c:pt idx="392">
                        <c:v>5.5813953488372092E-2</c:v>
                      </c:pt>
                      <c:pt idx="393">
                        <c:v>5.5684454756380501E-2</c:v>
                      </c:pt>
                      <c:pt idx="394">
                        <c:v>5.5555555555555546E-2</c:v>
                      </c:pt>
                      <c:pt idx="395">
                        <c:v>5.5427251732101612E-2</c:v>
                      </c:pt>
                      <c:pt idx="396">
                        <c:v>5.5299539170506909E-2</c:v>
                      </c:pt>
                      <c:pt idx="397">
                        <c:v>5.5172413793103441E-2</c:v>
                      </c:pt>
                      <c:pt idx="398">
                        <c:v>5.5045871559633024E-2</c:v>
                      </c:pt>
                      <c:pt idx="399">
                        <c:v>5.4919908466819219E-2</c:v>
                      </c:pt>
                      <c:pt idx="400">
                        <c:v>5.4794520547945209E-2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C89-4EFF-AD20-1DA43F4518F0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(Y)'!$U$11:$V$11</c15:sqref>
                        </c15:formulaRef>
                      </c:ext>
                    </c:extLst>
                    <c:strCache>
                      <c:ptCount val="1"/>
                      <c:pt idx="0">
                        <c:v>TEC 1975 Ductile - Soft Storey</c:v>
                      </c:pt>
                    </c:strCache>
                  </c:strRef>
                </c:tx>
                <c:spPr>
                  <a:ln w="28575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(Y)'!$U$13:$U$413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(Y)'!$V$13:$V$413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</c:v>
                      </c:pt>
                      <c:pt idx="2">
                        <c:v>0.4</c:v>
                      </c:pt>
                      <c:pt idx="3">
                        <c:v>0.4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0.4</c:v>
                      </c:pt>
                      <c:pt idx="7">
                        <c:v>0.4</c:v>
                      </c:pt>
                      <c:pt idx="8">
                        <c:v>0.4</c:v>
                      </c:pt>
                      <c:pt idx="9">
                        <c:v>0.4</c:v>
                      </c:pt>
                      <c:pt idx="10">
                        <c:v>0.4</c:v>
                      </c:pt>
                      <c:pt idx="11">
                        <c:v>0.4</c:v>
                      </c:pt>
                      <c:pt idx="12">
                        <c:v>0.4</c:v>
                      </c:pt>
                      <c:pt idx="13">
                        <c:v>0.4</c:v>
                      </c:pt>
                      <c:pt idx="14">
                        <c:v>0.4</c:v>
                      </c:pt>
                      <c:pt idx="15">
                        <c:v>0.4</c:v>
                      </c:pt>
                      <c:pt idx="16">
                        <c:v>0.4</c:v>
                      </c:pt>
                      <c:pt idx="17">
                        <c:v>0.4</c:v>
                      </c:pt>
                      <c:pt idx="18">
                        <c:v>0.4</c:v>
                      </c:pt>
                      <c:pt idx="19">
                        <c:v>0.4</c:v>
                      </c:pt>
                      <c:pt idx="20">
                        <c:v>0.4</c:v>
                      </c:pt>
                      <c:pt idx="21">
                        <c:v>0.4</c:v>
                      </c:pt>
                      <c:pt idx="22">
                        <c:v>0.4</c:v>
                      </c:pt>
                      <c:pt idx="23">
                        <c:v>0.4</c:v>
                      </c:pt>
                      <c:pt idx="24">
                        <c:v>0.4</c:v>
                      </c:pt>
                      <c:pt idx="25">
                        <c:v>0.4</c:v>
                      </c:pt>
                      <c:pt idx="26">
                        <c:v>0.4</c:v>
                      </c:pt>
                      <c:pt idx="27">
                        <c:v>0.4</c:v>
                      </c:pt>
                      <c:pt idx="28">
                        <c:v>0.4</c:v>
                      </c:pt>
                      <c:pt idx="29">
                        <c:v>0.4</c:v>
                      </c:pt>
                      <c:pt idx="30">
                        <c:v>0.4</c:v>
                      </c:pt>
                      <c:pt idx="31">
                        <c:v>0.4</c:v>
                      </c:pt>
                      <c:pt idx="32">
                        <c:v>0.4</c:v>
                      </c:pt>
                      <c:pt idx="33">
                        <c:v>0.4</c:v>
                      </c:pt>
                      <c:pt idx="34">
                        <c:v>0.4</c:v>
                      </c:pt>
                      <c:pt idx="35">
                        <c:v>0.4</c:v>
                      </c:pt>
                      <c:pt idx="36">
                        <c:v>0.4</c:v>
                      </c:pt>
                      <c:pt idx="37">
                        <c:v>0.4</c:v>
                      </c:pt>
                      <c:pt idx="38">
                        <c:v>0.4</c:v>
                      </c:pt>
                      <c:pt idx="39">
                        <c:v>0.4</c:v>
                      </c:pt>
                      <c:pt idx="40">
                        <c:v>0.4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0.4</c:v>
                      </c:pt>
                      <c:pt idx="44">
                        <c:v>0.4</c:v>
                      </c:pt>
                      <c:pt idx="45">
                        <c:v>0.4</c:v>
                      </c:pt>
                      <c:pt idx="46">
                        <c:v>0.4</c:v>
                      </c:pt>
                      <c:pt idx="47">
                        <c:v>0.4</c:v>
                      </c:pt>
                      <c:pt idx="48">
                        <c:v>0.4</c:v>
                      </c:pt>
                      <c:pt idx="49">
                        <c:v>0.4</c:v>
                      </c:pt>
                      <c:pt idx="50">
                        <c:v>0.4</c:v>
                      </c:pt>
                      <c:pt idx="51">
                        <c:v>0.4</c:v>
                      </c:pt>
                      <c:pt idx="52">
                        <c:v>0.4</c:v>
                      </c:pt>
                      <c:pt idx="53">
                        <c:v>0.4</c:v>
                      </c:pt>
                      <c:pt idx="54">
                        <c:v>0.4</c:v>
                      </c:pt>
                      <c:pt idx="55">
                        <c:v>0.4</c:v>
                      </c:pt>
                      <c:pt idx="56">
                        <c:v>0.4</c:v>
                      </c:pt>
                      <c:pt idx="57">
                        <c:v>0.4</c:v>
                      </c:pt>
                      <c:pt idx="58">
                        <c:v>0.4</c:v>
                      </c:pt>
                      <c:pt idx="59">
                        <c:v>0.4</c:v>
                      </c:pt>
                      <c:pt idx="60">
                        <c:v>0.4</c:v>
                      </c:pt>
                      <c:pt idx="61">
                        <c:v>0.4</c:v>
                      </c:pt>
                      <c:pt idx="62">
                        <c:v>0.4</c:v>
                      </c:pt>
                      <c:pt idx="63">
                        <c:v>0.39603960396039595</c:v>
                      </c:pt>
                      <c:pt idx="64">
                        <c:v>0.39215686274509803</c:v>
                      </c:pt>
                      <c:pt idx="65">
                        <c:v>0.38834951456310673</c:v>
                      </c:pt>
                      <c:pt idx="66">
                        <c:v>0.38461538461538458</c:v>
                      </c:pt>
                      <c:pt idx="67">
                        <c:v>0.38095238095238088</c:v>
                      </c:pt>
                      <c:pt idx="68">
                        <c:v>0.37735849056603771</c:v>
                      </c:pt>
                      <c:pt idx="69">
                        <c:v>0.37383177570093462</c:v>
                      </c:pt>
                      <c:pt idx="70">
                        <c:v>0.37037037037037035</c:v>
                      </c:pt>
                      <c:pt idx="71">
                        <c:v>0.3669724770642202</c:v>
                      </c:pt>
                      <c:pt idx="72">
                        <c:v>0.36363636363636365</c:v>
                      </c:pt>
                      <c:pt idx="73">
                        <c:v>0.36036036036036034</c:v>
                      </c:pt>
                      <c:pt idx="74">
                        <c:v>0.35714285714285715</c:v>
                      </c:pt>
                      <c:pt idx="75">
                        <c:v>0.35398230088495575</c:v>
                      </c:pt>
                      <c:pt idx="76">
                        <c:v>0.35087719298245612</c:v>
                      </c:pt>
                      <c:pt idx="77">
                        <c:v>0.34782608695652173</c:v>
                      </c:pt>
                      <c:pt idx="78">
                        <c:v>0.34482758620689657</c:v>
                      </c:pt>
                      <c:pt idx="79">
                        <c:v>0.34188034188034183</c:v>
                      </c:pt>
                      <c:pt idx="80">
                        <c:v>0.33898305084745761</c:v>
                      </c:pt>
                      <c:pt idx="81">
                        <c:v>0.33613445378151258</c:v>
                      </c:pt>
                      <c:pt idx="82">
                        <c:v>0.33333333333333331</c:v>
                      </c:pt>
                      <c:pt idx="83">
                        <c:v>0.33057851239669422</c:v>
                      </c:pt>
                      <c:pt idx="84">
                        <c:v>0.32786885245901637</c:v>
                      </c:pt>
                      <c:pt idx="85">
                        <c:v>0.32520325203252032</c:v>
                      </c:pt>
                      <c:pt idx="86">
                        <c:v>0.32258064516129026</c:v>
                      </c:pt>
                      <c:pt idx="87">
                        <c:v>0.32000000000000006</c:v>
                      </c:pt>
                      <c:pt idx="88">
                        <c:v>0.31746031746031744</c:v>
                      </c:pt>
                      <c:pt idx="89">
                        <c:v>0.31496062992125984</c:v>
                      </c:pt>
                      <c:pt idx="90">
                        <c:v>0.3125</c:v>
                      </c:pt>
                      <c:pt idx="91">
                        <c:v>0.31007751937984496</c:v>
                      </c:pt>
                      <c:pt idx="92">
                        <c:v>0.30769230769230765</c:v>
                      </c:pt>
                      <c:pt idx="93">
                        <c:v>0.30534351145038169</c:v>
                      </c:pt>
                      <c:pt idx="94">
                        <c:v>0.30303030303030304</c:v>
                      </c:pt>
                      <c:pt idx="95">
                        <c:v>0.3007518796992481</c:v>
                      </c:pt>
                      <c:pt idx="96">
                        <c:v>0.29850746268656714</c:v>
                      </c:pt>
                      <c:pt idx="97">
                        <c:v>0.29629629629629628</c:v>
                      </c:pt>
                      <c:pt idx="98">
                        <c:v>0.29411764705882354</c:v>
                      </c:pt>
                      <c:pt idx="99">
                        <c:v>0.29197080291970806</c:v>
                      </c:pt>
                      <c:pt idx="100">
                        <c:v>0.28985507246376807</c:v>
                      </c:pt>
                      <c:pt idx="101">
                        <c:v>0.28776978417266186</c:v>
                      </c:pt>
                      <c:pt idx="102">
                        <c:v>0.2857142857142857</c:v>
                      </c:pt>
                      <c:pt idx="103">
                        <c:v>0.28368794326241131</c:v>
                      </c:pt>
                      <c:pt idx="104">
                        <c:v>0.28169014084507044</c:v>
                      </c:pt>
                      <c:pt idx="105">
                        <c:v>0.27972027972027974</c:v>
                      </c:pt>
                      <c:pt idx="106">
                        <c:v>0.27777777777777773</c:v>
                      </c:pt>
                      <c:pt idx="107">
                        <c:v>0.27586206896551724</c:v>
                      </c:pt>
                      <c:pt idx="108">
                        <c:v>0.27397260273972601</c:v>
                      </c:pt>
                      <c:pt idx="109">
                        <c:v>0.27210884353741494</c:v>
                      </c:pt>
                      <c:pt idx="110">
                        <c:v>0.27027027027027023</c:v>
                      </c:pt>
                      <c:pt idx="111">
                        <c:v>0.26845637583892618</c:v>
                      </c:pt>
                      <c:pt idx="112">
                        <c:v>0.26666666666666661</c:v>
                      </c:pt>
                      <c:pt idx="113">
                        <c:v>0.26490066225165565</c:v>
                      </c:pt>
                      <c:pt idx="114">
                        <c:v>0.26315789473684215</c:v>
                      </c:pt>
                      <c:pt idx="115">
                        <c:v>0.26143790849673204</c:v>
                      </c:pt>
                      <c:pt idx="116">
                        <c:v>0.25974025974025977</c:v>
                      </c:pt>
                      <c:pt idx="117">
                        <c:v>0.25806451612903225</c:v>
                      </c:pt>
                      <c:pt idx="118">
                        <c:v>0.25641025641025639</c:v>
                      </c:pt>
                      <c:pt idx="119">
                        <c:v>0.25477707006369427</c:v>
                      </c:pt>
                      <c:pt idx="120">
                        <c:v>0.25316455696202528</c:v>
                      </c:pt>
                      <c:pt idx="121">
                        <c:v>0.25157232704402521</c:v>
                      </c:pt>
                      <c:pt idx="122">
                        <c:v>0.25</c:v>
                      </c:pt>
                      <c:pt idx="123">
                        <c:v>0.24844720496894404</c:v>
                      </c:pt>
                      <c:pt idx="124">
                        <c:v>0.24691358024691357</c:v>
                      </c:pt>
                      <c:pt idx="125">
                        <c:v>0.245398773006135</c:v>
                      </c:pt>
                      <c:pt idx="126">
                        <c:v>0.24390243902439024</c:v>
                      </c:pt>
                      <c:pt idx="127">
                        <c:v>0.2424242424242424</c:v>
                      </c:pt>
                      <c:pt idx="128">
                        <c:v>0.24096385542168675</c:v>
                      </c:pt>
                      <c:pt idx="129">
                        <c:v>0.23952095808383236</c:v>
                      </c:pt>
                      <c:pt idx="130">
                        <c:v>0.23809523809523811</c:v>
                      </c:pt>
                      <c:pt idx="131">
                        <c:v>0.23668639053254437</c:v>
                      </c:pt>
                      <c:pt idx="132">
                        <c:v>0.23529411764705879</c:v>
                      </c:pt>
                      <c:pt idx="133">
                        <c:v>0.23391812865497075</c:v>
                      </c:pt>
                      <c:pt idx="134">
                        <c:v>0.23255813953488369</c:v>
                      </c:pt>
                      <c:pt idx="135">
                        <c:v>0.23121387283236988</c:v>
                      </c:pt>
                      <c:pt idx="136">
                        <c:v>0.22988505747126436</c:v>
                      </c:pt>
                      <c:pt idx="137">
                        <c:v>0.22857142857142856</c:v>
                      </c:pt>
                      <c:pt idx="138">
                        <c:v>0.22727272727272729</c:v>
                      </c:pt>
                      <c:pt idx="139">
                        <c:v>0.22598870056497178</c:v>
                      </c:pt>
                      <c:pt idx="140">
                        <c:v>0.2247191011235955</c:v>
                      </c:pt>
                      <c:pt idx="141">
                        <c:v>0.22346368715083798</c:v>
                      </c:pt>
                      <c:pt idx="142">
                        <c:v>0.22222222222222224</c:v>
                      </c:pt>
                      <c:pt idx="143">
                        <c:v>0.22099447513812157</c:v>
                      </c:pt>
                      <c:pt idx="144">
                        <c:v>0.21978021978021978</c:v>
                      </c:pt>
                      <c:pt idx="145">
                        <c:v>0.21857923497267759</c:v>
                      </c:pt>
                      <c:pt idx="146">
                        <c:v>0.21739130434782614</c:v>
                      </c:pt>
                      <c:pt idx="147">
                        <c:v>0.2162162162162162</c:v>
                      </c:pt>
                      <c:pt idx="148">
                        <c:v>0.21505376344086016</c:v>
                      </c:pt>
                      <c:pt idx="149">
                        <c:v>0.21390374331550799</c:v>
                      </c:pt>
                      <c:pt idx="150">
                        <c:v>0.21276595744680851</c:v>
                      </c:pt>
                      <c:pt idx="151">
                        <c:v>0.21164021164021163</c:v>
                      </c:pt>
                      <c:pt idx="152">
                        <c:v>0.21052631578947364</c:v>
                      </c:pt>
                      <c:pt idx="153">
                        <c:v>0.20942408376963351</c:v>
                      </c:pt>
                      <c:pt idx="154">
                        <c:v>0.20833333333333337</c:v>
                      </c:pt>
                      <c:pt idx="155">
                        <c:v>0.20725388601036268</c:v>
                      </c:pt>
                      <c:pt idx="156">
                        <c:v>0.20618556701030927</c:v>
                      </c:pt>
                      <c:pt idx="157">
                        <c:v>0.20512820512820512</c:v>
                      </c:pt>
                      <c:pt idx="158">
                        <c:v>0.20408163265306123</c:v>
                      </c:pt>
                      <c:pt idx="159">
                        <c:v>0.20304568527918782</c:v>
                      </c:pt>
                      <c:pt idx="160">
                        <c:v>0.20202020202020199</c:v>
                      </c:pt>
                      <c:pt idx="161">
                        <c:v>0.20100502512562812</c:v>
                      </c:pt>
                      <c:pt idx="162">
                        <c:v>0.2</c:v>
                      </c:pt>
                      <c:pt idx="163">
                        <c:v>0.19900497512437815</c:v>
                      </c:pt>
                      <c:pt idx="164">
                        <c:v>0.19801980198019803</c:v>
                      </c:pt>
                      <c:pt idx="165">
                        <c:v>0.19704433497536944</c:v>
                      </c:pt>
                      <c:pt idx="166">
                        <c:v>0.19607843137254902</c:v>
                      </c:pt>
                      <c:pt idx="167">
                        <c:v>0.19512195121951223</c:v>
                      </c:pt>
                      <c:pt idx="168">
                        <c:v>0.19417475728155342</c:v>
                      </c:pt>
                      <c:pt idx="169">
                        <c:v>0.19323671497584538</c:v>
                      </c:pt>
                      <c:pt idx="170">
                        <c:v>0.19230769230769229</c:v>
                      </c:pt>
                      <c:pt idx="171">
                        <c:v>0.19138755980861247</c:v>
                      </c:pt>
                      <c:pt idx="172">
                        <c:v>0.19047619047619047</c:v>
                      </c:pt>
                      <c:pt idx="173">
                        <c:v>0.1895734597156398</c:v>
                      </c:pt>
                      <c:pt idx="174">
                        <c:v>0.18867924528301885</c:v>
                      </c:pt>
                      <c:pt idx="175">
                        <c:v>0.18779342723004697</c:v>
                      </c:pt>
                      <c:pt idx="176">
                        <c:v>0.18691588785046731</c:v>
                      </c:pt>
                      <c:pt idx="177">
                        <c:v>0.18604651162790697</c:v>
                      </c:pt>
                      <c:pt idx="178">
                        <c:v>0.18518518518518517</c:v>
                      </c:pt>
                      <c:pt idx="179">
                        <c:v>0.18433179723502305</c:v>
                      </c:pt>
                      <c:pt idx="180">
                        <c:v>0.1834862385321101</c:v>
                      </c:pt>
                      <c:pt idx="181">
                        <c:v>0.18264840182648401</c:v>
                      </c:pt>
                      <c:pt idx="182">
                        <c:v>0.18181818181818182</c:v>
                      </c:pt>
                      <c:pt idx="183">
                        <c:v>0.1809954751131222</c:v>
                      </c:pt>
                      <c:pt idx="184">
                        <c:v>0.18018018018018017</c:v>
                      </c:pt>
                      <c:pt idx="185">
                        <c:v>0.179372197309417</c:v>
                      </c:pt>
                      <c:pt idx="186">
                        <c:v>0.17857142857142858</c:v>
                      </c:pt>
                      <c:pt idx="187">
                        <c:v>0.17777777777777778</c:v>
                      </c:pt>
                      <c:pt idx="188">
                        <c:v>0.1769911504424779</c:v>
                      </c:pt>
                      <c:pt idx="189">
                        <c:v>0.1762114537444934</c:v>
                      </c:pt>
                      <c:pt idx="190">
                        <c:v>0.17543859649122806</c:v>
                      </c:pt>
                      <c:pt idx="191">
                        <c:v>0.17467248908296945</c:v>
                      </c:pt>
                      <c:pt idx="192">
                        <c:v>0.17391304347826089</c:v>
                      </c:pt>
                      <c:pt idx="193">
                        <c:v>0.17316017316017318</c:v>
                      </c:pt>
                      <c:pt idx="194">
                        <c:v>0.17241379310344829</c:v>
                      </c:pt>
                      <c:pt idx="195">
                        <c:v>0.1716738197424893</c:v>
                      </c:pt>
                      <c:pt idx="196">
                        <c:v>0.17094017094017097</c:v>
                      </c:pt>
                      <c:pt idx="197">
                        <c:v>0.17021276595744683</c:v>
                      </c:pt>
                      <c:pt idx="198">
                        <c:v>0.16949152542372881</c:v>
                      </c:pt>
                      <c:pt idx="199">
                        <c:v>0.16877637130801687</c:v>
                      </c:pt>
                      <c:pt idx="200">
                        <c:v>0.16806722689075632</c:v>
                      </c:pt>
                      <c:pt idx="201">
                        <c:v>0.16736401673640169</c:v>
                      </c:pt>
                      <c:pt idx="202">
                        <c:v>0.16666666666666666</c:v>
                      </c:pt>
                      <c:pt idx="203">
                        <c:v>0.16597510373443983</c:v>
                      </c:pt>
                      <c:pt idx="204">
                        <c:v>0.16528925619834711</c:v>
                      </c:pt>
                      <c:pt idx="205">
                        <c:v>0.16460905349794241</c:v>
                      </c:pt>
                      <c:pt idx="206">
                        <c:v>0.16393442622950818</c:v>
                      </c:pt>
                      <c:pt idx="207">
                        <c:v>0.16326530612244897</c:v>
                      </c:pt>
                      <c:pt idx="208">
                        <c:v>0.16260162601626016</c:v>
                      </c:pt>
                      <c:pt idx="209">
                        <c:v>0.16194331983805671</c:v>
                      </c:pt>
                      <c:pt idx="210">
                        <c:v>0.16129032258064513</c:v>
                      </c:pt>
                      <c:pt idx="211">
                        <c:v>0.1606425702811245</c:v>
                      </c:pt>
                      <c:pt idx="212">
                        <c:v>0.16000000000000003</c:v>
                      </c:pt>
                      <c:pt idx="213">
                        <c:v>0.15936254980079684</c:v>
                      </c:pt>
                      <c:pt idx="214">
                        <c:v>0.15873015873015872</c:v>
                      </c:pt>
                      <c:pt idx="215">
                        <c:v>0.15810276679841895</c:v>
                      </c:pt>
                      <c:pt idx="216">
                        <c:v>0.15748031496062992</c:v>
                      </c:pt>
                      <c:pt idx="217">
                        <c:v>0.15686274509803924</c:v>
                      </c:pt>
                      <c:pt idx="218">
                        <c:v>0.15625</c:v>
                      </c:pt>
                      <c:pt idx="219">
                        <c:v>0.1556420233463035</c:v>
                      </c:pt>
                      <c:pt idx="220">
                        <c:v>0.15503875968992248</c:v>
                      </c:pt>
                      <c:pt idx="221">
                        <c:v>0.15444015444015446</c:v>
                      </c:pt>
                      <c:pt idx="222">
                        <c:v>0.15384615384615383</c:v>
                      </c:pt>
                      <c:pt idx="223">
                        <c:v>0.1532567049808429</c:v>
                      </c:pt>
                      <c:pt idx="224">
                        <c:v>0.15267175572519084</c:v>
                      </c:pt>
                      <c:pt idx="225">
                        <c:v>0.15209125475285173</c:v>
                      </c:pt>
                      <c:pt idx="226">
                        <c:v>0.15151515151515155</c:v>
                      </c:pt>
                      <c:pt idx="227">
                        <c:v>0.15094339622641509</c:v>
                      </c:pt>
                      <c:pt idx="228">
                        <c:v>0.15037593984962405</c:v>
                      </c:pt>
                      <c:pt idx="229">
                        <c:v>0.14981273408239701</c:v>
                      </c:pt>
                      <c:pt idx="230">
                        <c:v>0.1492537313432836</c:v>
                      </c:pt>
                      <c:pt idx="231">
                        <c:v>0.14869888475836429</c:v>
                      </c:pt>
                      <c:pt idx="232">
                        <c:v>0.14814814814814814</c:v>
                      </c:pt>
                      <c:pt idx="233">
                        <c:v>0.14760147601476015</c:v>
                      </c:pt>
                      <c:pt idx="234">
                        <c:v>0.14705882352941177</c:v>
                      </c:pt>
                      <c:pt idx="235">
                        <c:v>0.1465201465201465</c:v>
                      </c:pt>
                      <c:pt idx="236">
                        <c:v>0.14598540145985403</c:v>
                      </c:pt>
                      <c:pt idx="237">
                        <c:v>0.14545454545454548</c:v>
                      </c:pt>
                      <c:pt idx="238">
                        <c:v>0.14492753623188409</c:v>
                      </c:pt>
                      <c:pt idx="239">
                        <c:v>0.14440433212996387</c:v>
                      </c:pt>
                      <c:pt idx="240">
                        <c:v>0.14388489208633093</c:v>
                      </c:pt>
                      <c:pt idx="241">
                        <c:v>0.14336917562724014</c:v>
                      </c:pt>
                      <c:pt idx="242">
                        <c:v>0.14285714285714288</c:v>
                      </c:pt>
                      <c:pt idx="243">
                        <c:v>0.14234875444839856</c:v>
                      </c:pt>
                      <c:pt idx="244">
                        <c:v>0.14184397163120566</c:v>
                      </c:pt>
                      <c:pt idx="245">
                        <c:v>0.14134275618374559</c:v>
                      </c:pt>
                      <c:pt idx="246">
                        <c:v>0.14084507042253522</c:v>
                      </c:pt>
                      <c:pt idx="247">
                        <c:v>0.14035087719298242</c:v>
                      </c:pt>
                      <c:pt idx="248">
                        <c:v>0.13986013986013987</c:v>
                      </c:pt>
                      <c:pt idx="249">
                        <c:v>0.13937282229965156</c:v>
                      </c:pt>
                      <c:pt idx="250">
                        <c:v>0.1388888888888889</c:v>
                      </c:pt>
                      <c:pt idx="251">
                        <c:v>0.13840830449826991</c:v>
                      </c:pt>
                      <c:pt idx="252">
                        <c:v>0.13793103448275862</c:v>
                      </c:pt>
                      <c:pt idx="253">
                        <c:v>0.13745704467353953</c:v>
                      </c:pt>
                      <c:pt idx="254">
                        <c:v>0.13698630136986301</c:v>
                      </c:pt>
                      <c:pt idx="255">
                        <c:v>0.13651877133105803</c:v>
                      </c:pt>
                      <c:pt idx="256">
                        <c:v>0.13605442176870747</c:v>
                      </c:pt>
                      <c:pt idx="257">
                        <c:v>0.13559322033898305</c:v>
                      </c:pt>
                      <c:pt idx="258">
                        <c:v>0.13513513513513514</c:v>
                      </c:pt>
                      <c:pt idx="259">
                        <c:v>0.13468013468013471</c:v>
                      </c:pt>
                      <c:pt idx="260">
                        <c:v>0.13422818791946309</c:v>
                      </c:pt>
                      <c:pt idx="261">
                        <c:v>0.13377926421404682</c:v>
                      </c:pt>
                      <c:pt idx="262">
                        <c:v>0.13333333333333333</c:v>
                      </c:pt>
                      <c:pt idx="263">
                        <c:v>0.13289036544850499</c:v>
                      </c:pt>
                      <c:pt idx="264">
                        <c:v>0.1324503311258278</c:v>
                      </c:pt>
                      <c:pt idx="265">
                        <c:v>0.13201320132013203</c:v>
                      </c:pt>
                      <c:pt idx="266">
                        <c:v>0.13157894736842107</c:v>
                      </c:pt>
                      <c:pt idx="267">
                        <c:v>0.13114754098360656</c:v>
                      </c:pt>
                      <c:pt idx="268">
                        <c:v>0.13071895424836599</c:v>
                      </c:pt>
                      <c:pt idx="269">
                        <c:v>0.13029315960912052</c:v>
                      </c:pt>
                      <c:pt idx="270">
                        <c:v>0.12987012987012989</c:v>
                      </c:pt>
                      <c:pt idx="271">
                        <c:v>0.12944983818770228</c:v>
                      </c:pt>
                      <c:pt idx="272">
                        <c:v>0.1290322580645161</c:v>
                      </c:pt>
                      <c:pt idx="273">
                        <c:v>0.12861736334405144</c:v>
                      </c:pt>
                      <c:pt idx="274">
                        <c:v>0.12820512820512819</c:v>
                      </c:pt>
                      <c:pt idx="275">
                        <c:v>0.12779552715654952</c:v>
                      </c:pt>
                      <c:pt idx="276">
                        <c:v>0.12738853503184716</c:v>
                      </c:pt>
                      <c:pt idx="277">
                        <c:v>0.12698412698412698</c:v>
                      </c:pt>
                      <c:pt idx="278">
                        <c:v>0.12658227848101264</c:v>
                      </c:pt>
                      <c:pt idx="279">
                        <c:v>0.12618296529968454</c:v>
                      </c:pt>
                      <c:pt idx="280">
                        <c:v>0.12578616352201261</c:v>
                      </c:pt>
                      <c:pt idx="281">
                        <c:v>0.12539184952978055</c:v>
                      </c:pt>
                      <c:pt idx="282">
                        <c:v>0.125</c:v>
                      </c:pt>
                      <c:pt idx="283">
                        <c:v>0.12461059190031153</c:v>
                      </c:pt>
                      <c:pt idx="284">
                        <c:v>0.12422360248447206</c:v>
                      </c:pt>
                      <c:pt idx="285">
                        <c:v>0.12383900928792568</c:v>
                      </c:pt>
                      <c:pt idx="286">
                        <c:v>0.12345679012345678</c:v>
                      </c:pt>
                      <c:pt idx="287">
                        <c:v>0.12307692307692308</c:v>
                      </c:pt>
                      <c:pt idx="288">
                        <c:v>0.1226993865030675</c:v>
                      </c:pt>
                      <c:pt idx="289">
                        <c:v>0.12232415902140673</c:v>
                      </c:pt>
                      <c:pt idx="290">
                        <c:v>0.12195121951219512</c:v>
                      </c:pt>
                      <c:pt idx="291">
                        <c:v>0.12158054711246201</c:v>
                      </c:pt>
                      <c:pt idx="292">
                        <c:v>0.12121212121212122</c:v>
                      </c:pt>
                      <c:pt idx="293">
                        <c:v>0.12084592145015104</c:v>
                      </c:pt>
                      <c:pt idx="294">
                        <c:v>0.12048192771084337</c:v>
                      </c:pt>
                      <c:pt idx="295">
                        <c:v>0.12012012012012013</c:v>
                      </c:pt>
                      <c:pt idx="296">
                        <c:v>0.11976047904191618</c:v>
                      </c:pt>
                      <c:pt idx="297">
                        <c:v>0.11940298507462686</c:v>
                      </c:pt>
                      <c:pt idx="298">
                        <c:v>0.11904761904761905</c:v>
                      </c:pt>
                      <c:pt idx="299">
                        <c:v>0.11869436201780414</c:v>
                      </c:pt>
                      <c:pt idx="300">
                        <c:v>0.1183431952662722</c:v>
                      </c:pt>
                      <c:pt idx="301">
                        <c:v>0.11799410029498528</c:v>
                      </c:pt>
                      <c:pt idx="302">
                        <c:v>0.1176470588235294</c:v>
                      </c:pt>
                      <c:pt idx="303">
                        <c:v>0.11730205278592375</c:v>
                      </c:pt>
                      <c:pt idx="304">
                        <c:v>0.11695906432748537</c:v>
                      </c:pt>
                      <c:pt idx="305">
                        <c:v>0.11661807580174928</c:v>
                      </c:pt>
                      <c:pt idx="306">
                        <c:v>0.11627906976744184</c:v>
                      </c:pt>
                      <c:pt idx="307">
                        <c:v>0.11594202898550726</c:v>
                      </c:pt>
                      <c:pt idx="308">
                        <c:v>0.11560693641618498</c:v>
                      </c:pt>
                      <c:pt idx="309">
                        <c:v>0.11527377521613834</c:v>
                      </c:pt>
                      <c:pt idx="310">
                        <c:v>0.11494252873563218</c:v>
                      </c:pt>
                      <c:pt idx="311">
                        <c:v>0.11461318051575931</c:v>
                      </c:pt>
                      <c:pt idx="312">
                        <c:v>0.11428571428571428</c:v>
                      </c:pt>
                      <c:pt idx="313">
                        <c:v>0.11396011396011396</c:v>
                      </c:pt>
                      <c:pt idx="314">
                        <c:v>0.11363636363636363</c:v>
                      </c:pt>
                      <c:pt idx="315">
                        <c:v>0.11331444759206799</c:v>
                      </c:pt>
                      <c:pt idx="316">
                        <c:v>0.11299435028248589</c:v>
                      </c:pt>
                      <c:pt idx="317">
                        <c:v>0.11267605633802819</c:v>
                      </c:pt>
                      <c:pt idx="318">
                        <c:v>0.11235955056179775</c:v>
                      </c:pt>
                      <c:pt idx="319">
                        <c:v>0.11204481792717087</c:v>
                      </c:pt>
                      <c:pt idx="320">
                        <c:v>0.11173184357541899</c:v>
                      </c:pt>
                      <c:pt idx="321">
                        <c:v>0.11142061281337048</c:v>
                      </c:pt>
                      <c:pt idx="322">
                        <c:v>0.1111111111111111</c:v>
                      </c:pt>
                      <c:pt idx="323">
                        <c:v>0.11080332409972299</c:v>
                      </c:pt>
                      <c:pt idx="324">
                        <c:v>0.11049723756906078</c:v>
                      </c:pt>
                      <c:pt idx="325">
                        <c:v>0.11019283746556474</c:v>
                      </c:pt>
                      <c:pt idx="326">
                        <c:v>0.1098901098901099</c:v>
                      </c:pt>
                      <c:pt idx="327">
                        <c:v>0.1095890410958904</c:v>
                      </c:pt>
                      <c:pt idx="328">
                        <c:v>0.10928961748633879</c:v>
                      </c:pt>
                      <c:pt idx="329">
                        <c:v>0.10899182561307903</c:v>
                      </c:pt>
                      <c:pt idx="330">
                        <c:v>0.10869565217391307</c:v>
                      </c:pt>
                      <c:pt idx="331">
                        <c:v>0.1084010840108401</c:v>
                      </c:pt>
                      <c:pt idx="332">
                        <c:v>0.1081081081081081</c:v>
                      </c:pt>
                      <c:pt idx="333">
                        <c:v>0.10781671159029649</c:v>
                      </c:pt>
                      <c:pt idx="334">
                        <c:v>0.10752688172043012</c:v>
                      </c:pt>
                      <c:pt idx="335">
                        <c:v>0.10723860589812331</c:v>
                      </c:pt>
                      <c:pt idx="336">
                        <c:v>0.10695187165775399</c:v>
                      </c:pt>
                      <c:pt idx="337">
                        <c:v>0.10666666666666667</c:v>
                      </c:pt>
                      <c:pt idx="338">
                        <c:v>0.10638297872340426</c:v>
                      </c:pt>
                      <c:pt idx="339">
                        <c:v>0.10610079575596816</c:v>
                      </c:pt>
                      <c:pt idx="340">
                        <c:v>0.10582010582010581</c:v>
                      </c:pt>
                      <c:pt idx="341">
                        <c:v>0.10554089709762533</c:v>
                      </c:pt>
                      <c:pt idx="342">
                        <c:v>0.10526315789473684</c:v>
                      </c:pt>
                      <c:pt idx="343">
                        <c:v>0.10498687664041993</c:v>
                      </c:pt>
                      <c:pt idx="344">
                        <c:v>0.10471204188481675</c:v>
                      </c:pt>
                      <c:pt idx="345">
                        <c:v>0.10443864229765012</c:v>
                      </c:pt>
                      <c:pt idx="346">
                        <c:v>0.10416666666666669</c:v>
                      </c:pt>
                      <c:pt idx="347">
                        <c:v>0.10389610389610389</c:v>
                      </c:pt>
                      <c:pt idx="348">
                        <c:v>0.10362694300518134</c:v>
                      </c:pt>
                      <c:pt idx="349">
                        <c:v>0.10335917312661498</c:v>
                      </c:pt>
                      <c:pt idx="350">
                        <c:v>0.10309278350515466</c:v>
                      </c:pt>
                      <c:pt idx="351">
                        <c:v>0.10282776349614398</c:v>
                      </c:pt>
                      <c:pt idx="352">
                        <c:v>0.10256410256410256</c:v>
                      </c:pt>
                      <c:pt idx="353">
                        <c:v>0.10230179028132994</c:v>
                      </c:pt>
                      <c:pt idx="354">
                        <c:v>0.10204081632653061</c:v>
                      </c:pt>
                      <c:pt idx="355">
                        <c:v>0.10178117048346057</c:v>
                      </c:pt>
                      <c:pt idx="356">
                        <c:v>0.10152284263959391</c:v>
                      </c:pt>
                      <c:pt idx="357">
                        <c:v>0.10126582278481011</c:v>
                      </c:pt>
                      <c:pt idx="358">
                        <c:v>0.10101010101010102</c:v>
                      </c:pt>
                      <c:pt idx="359">
                        <c:v>0.10075566750629723</c:v>
                      </c:pt>
                      <c:pt idx="360">
                        <c:v>0.10050251256281406</c:v>
                      </c:pt>
                      <c:pt idx="361">
                        <c:v>0.10025062656641603</c:v>
                      </c:pt>
                      <c:pt idx="362">
                        <c:v>0.1</c:v>
                      </c:pt>
                      <c:pt idx="363">
                        <c:v>9.9750623441396513E-2</c:v>
                      </c:pt>
                      <c:pt idx="364">
                        <c:v>9.9502487562189046E-2</c:v>
                      </c:pt>
                      <c:pt idx="365">
                        <c:v>9.9255583126550861E-2</c:v>
                      </c:pt>
                      <c:pt idx="366">
                        <c:v>9.9009900990099015E-2</c:v>
                      </c:pt>
                      <c:pt idx="367">
                        <c:v>9.876543209876544E-2</c:v>
                      </c:pt>
                      <c:pt idx="368">
                        <c:v>9.852216748768472E-2</c:v>
                      </c:pt>
                      <c:pt idx="369">
                        <c:v>9.8280098280098274E-2</c:v>
                      </c:pt>
                      <c:pt idx="370">
                        <c:v>9.8039215686274508E-2</c:v>
                      </c:pt>
                      <c:pt idx="371">
                        <c:v>9.7799511002444994E-2</c:v>
                      </c:pt>
                      <c:pt idx="372">
                        <c:v>9.7560975609756087E-2</c:v>
                      </c:pt>
                      <c:pt idx="373">
                        <c:v>9.7323600973236002E-2</c:v>
                      </c:pt>
                      <c:pt idx="374">
                        <c:v>9.7087378640776711E-2</c:v>
                      </c:pt>
                      <c:pt idx="375">
                        <c:v>9.6852300242130762E-2</c:v>
                      </c:pt>
                      <c:pt idx="376">
                        <c:v>9.6618357487922718E-2</c:v>
                      </c:pt>
                      <c:pt idx="377">
                        <c:v>9.638554216867469E-2</c:v>
                      </c:pt>
                      <c:pt idx="378">
                        <c:v>9.6153846153846145E-2</c:v>
                      </c:pt>
                      <c:pt idx="379">
                        <c:v>9.5923261390887304E-2</c:v>
                      </c:pt>
                      <c:pt idx="380">
                        <c:v>9.5693779904306234E-2</c:v>
                      </c:pt>
                      <c:pt idx="381">
                        <c:v>9.5465393794749401E-2</c:v>
                      </c:pt>
                      <c:pt idx="382">
                        <c:v>9.5238095238095233E-2</c:v>
                      </c:pt>
                      <c:pt idx="383">
                        <c:v>9.5011876484560581E-2</c:v>
                      </c:pt>
                      <c:pt idx="384">
                        <c:v>9.4786729857819912E-2</c:v>
                      </c:pt>
                      <c:pt idx="385">
                        <c:v>9.4562647754137114E-2</c:v>
                      </c:pt>
                      <c:pt idx="386">
                        <c:v>9.4339622641509427E-2</c:v>
                      </c:pt>
                      <c:pt idx="387">
                        <c:v>9.4117647058823528E-2</c:v>
                      </c:pt>
                      <c:pt idx="388">
                        <c:v>9.3896713615023483E-2</c:v>
                      </c:pt>
                      <c:pt idx="389">
                        <c:v>9.3676814988290391E-2</c:v>
                      </c:pt>
                      <c:pt idx="390">
                        <c:v>9.3457943925233655E-2</c:v>
                      </c:pt>
                      <c:pt idx="391">
                        <c:v>9.3240093240093247E-2</c:v>
                      </c:pt>
                      <c:pt idx="392">
                        <c:v>9.3023255813953487E-2</c:v>
                      </c:pt>
                      <c:pt idx="393">
                        <c:v>9.2807424593967514E-2</c:v>
                      </c:pt>
                      <c:pt idx="394">
                        <c:v>9.2592592592592587E-2</c:v>
                      </c:pt>
                      <c:pt idx="395">
                        <c:v>9.237875288683603E-2</c:v>
                      </c:pt>
                      <c:pt idx="396">
                        <c:v>9.2165898617511524E-2</c:v>
                      </c:pt>
                      <c:pt idx="397">
                        <c:v>9.1954022988505746E-2</c:v>
                      </c:pt>
                      <c:pt idx="398">
                        <c:v>9.1743119266055051E-2</c:v>
                      </c:pt>
                      <c:pt idx="399">
                        <c:v>9.1533180778032033E-2</c:v>
                      </c:pt>
                      <c:pt idx="400">
                        <c:v>9.1324200913242018E-2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C89-4EFF-AD20-1DA43F4518F0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(Y)'!$AR$11:$AS$11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No Soft Storey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(Y)'!$AR$13:$AR$413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(Y)'!$AS$13:$AS$413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0.48</c:v>
                      </c:pt>
                      <c:pt idx="4">
                        <c:v>0.48</c:v>
                      </c:pt>
                      <c:pt idx="5">
                        <c:v>0.48</c:v>
                      </c:pt>
                      <c:pt idx="6">
                        <c:v>0.48</c:v>
                      </c:pt>
                      <c:pt idx="7">
                        <c:v>0.48</c:v>
                      </c:pt>
                      <c:pt idx="8">
                        <c:v>0.48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  <c:pt idx="28">
                        <c:v>0.48</c:v>
                      </c:pt>
                      <c:pt idx="29">
                        <c:v>0.48</c:v>
                      </c:pt>
                      <c:pt idx="30">
                        <c:v>0.48</c:v>
                      </c:pt>
                      <c:pt idx="31">
                        <c:v>0.48</c:v>
                      </c:pt>
                      <c:pt idx="32">
                        <c:v>0.48</c:v>
                      </c:pt>
                      <c:pt idx="33">
                        <c:v>0.48</c:v>
                      </c:pt>
                      <c:pt idx="34">
                        <c:v>0.48</c:v>
                      </c:pt>
                      <c:pt idx="35">
                        <c:v>0.48</c:v>
                      </c:pt>
                      <c:pt idx="36">
                        <c:v>0.48</c:v>
                      </c:pt>
                      <c:pt idx="37">
                        <c:v>0.48</c:v>
                      </c:pt>
                      <c:pt idx="38">
                        <c:v>0.48</c:v>
                      </c:pt>
                      <c:pt idx="39">
                        <c:v>0.48</c:v>
                      </c:pt>
                      <c:pt idx="40">
                        <c:v>0.48</c:v>
                      </c:pt>
                      <c:pt idx="41">
                        <c:v>0.48</c:v>
                      </c:pt>
                      <c:pt idx="42">
                        <c:v>0.48</c:v>
                      </c:pt>
                      <c:pt idx="43">
                        <c:v>0.48</c:v>
                      </c:pt>
                      <c:pt idx="44">
                        <c:v>0.48</c:v>
                      </c:pt>
                      <c:pt idx="45">
                        <c:v>0.48</c:v>
                      </c:pt>
                      <c:pt idx="46">
                        <c:v>0.48</c:v>
                      </c:pt>
                      <c:pt idx="47">
                        <c:v>0.48</c:v>
                      </c:pt>
                      <c:pt idx="48">
                        <c:v>0.48</c:v>
                      </c:pt>
                      <c:pt idx="49">
                        <c:v>0.48</c:v>
                      </c:pt>
                      <c:pt idx="50">
                        <c:v>0.48</c:v>
                      </c:pt>
                      <c:pt idx="51">
                        <c:v>0.48</c:v>
                      </c:pt>
                      <c:pt idx="52">
                        <c:v>0.48</c:v>
                      </c:pt>
                      <c:pt idx="53">
                        <c:v>0.48</c:v>
                      </c:pt>
                      <c:pt idx="54">
                        <c:v>0.48</c:v>
                      </c:pt>
                      <c:pt idx="55">
                        <c:v>0.48</c:v>
                      </c:pt>
                      <c:pt idx="56">
                        <c:v>0.48</c:v>
                      </c:pt>
                      <c:pt idx="57">
                        <c:v>0.48</c:v>
                      </c:pt>
                      <c:pt idx="58">
                        <c:v>0.48</c:v>
                      </c:pt>
                      <c:pt idx="59">
                        <c:v>0.48</c:v>
                      </c:pt>
                      <c:pt idx="60">
                        <c:v>0.48</c:v>
                      </c:pt>
                      <c:pt idx="61">
                        <c:v>0.48</c:v>
                      </c:pt>
                      <c:pt idx="62">
                        <c:v>0.48</c:v>
                      </c:pt>
                      <c:pt idx="63">
                        <c:v>0.47524752475247511</c:v>
                      </c:pt>
                      <c:pt idx="64">
                        <c:v>0.47058823529411759</c:v>
                      </c:pt>
                      <c:pt idx="65">
                        <c:v>0.46601941747572806</c:v>
                      </c:pt>
                      <c:pt idx="66">
                        <c:v>0.46153846153846145</c:v>
                      </c:pt>
                      <c:pt idx="67">
                        <c:v>0.45714285714285702</c:v>
                      </c:pt>
                      <c:pt idx="68">
                        <c:v>0.45283018867924524</c:v>
                      </c:pt>
                      <c:pt idx="69">
                        <c:v>0.44859813084112149</c:v>
                      </c:pt>
                      <c:pt idx="70">
                        <c:v>0.44444444444444436</c:v>
                      </c:pt>
                      <c:pt idx="71">
                        <c:v>0.44036697247706419</c:v>
                      </c:pt>
                      <c:pt idx="72">
                        <c:v>0.43636363636363634</c:v>
                      </c:pt>
                      <c:pt idx="73">
                        <c:v>0.43243243243243235</c:v>
                      </c:pt>
                      <c:pt idx="74">
                        <c:v>0.42857142857142855</c:v>
                      </c:pt>
                      <c:pt idx="75">
                        <c:v>0.42477876106194684</c:v>
                      </c:pt>
                      <c:pt idx="76">
                        <c:v>0.42105263157894735</c:v>
                      </c:pt>
                      <c:pt idx="77">
                        <c:v>0.41739130434782601</c:v>
                      </c:pt>
                      <c:pt idx="78">
                        <c:v>0.4137931034482758</c:v>
                      </c:pt>
                      <c:pt idx="79">
                        <c:v>0.41025641025641019</c:v>
                      </c:pt>
                      <c:pt idx="80">
                        <c:v>0.40677966101694907</c:v>
                      </c:pt>
                      <c:pt idx="81">
                        <c:v>0.40336134453781508</c:v>
                      </c:pt>
                      <c:pt idx="82">
                        <c:v>0.39999999999999997</c:v>
                      </c:pt>
                      <c:pt idx="83">
                        <c:v>0.39669421487603307</c:v>
                      </c:pt>
                      <c:pt idx="84">
                        <c:v>0.39344262295081961</c:v>
                      </c:pt>
                      <c:pt idx="85">
                        <c:v>0.39024390243902435</c:v>
                      </c:pt>
                      <c:pt idx="86">
                        <c:v>0.38709677419354832</c:v>
                      </c:pt>
                      <c:pt idx="87">
                        <c:v>0.38400000000000001</c:v>
                      </c:pt>
                      <c:pt idx="88">
                        <c:v>0.38095238095238088</c:v>
                      </c:pt>
                      <c:pt idx="89">
                        <c:v>0.37795275590551175</c:v>
                      </c:pt>
                      <c:pt idx="90">
                        <c:v>0.37499999999999994</c:v>
                      </c:pt>
                      <c:pt idx="91">
                        <c:v>0.37209302325581389</c:v>
                      </c:pt>
                      <c:pt idx="92">
                        <c:v>0.36923076923076914</c:v>
                      </c:pt>
                      <c:pt idx="93">
                        <c:v>0.36641221374045796</c:v>
                      </c:pt>
                      <c:pt idx="94">
                        <c:v>0.36363636363636365</c:v>
                      </c:pt>
                      <c:pt idx="95">
                        <c:v>0.36090225563909772</c:v>
                      </c:pt>
                      <c:pt idx="96">
                        <c:v>0.35820895522388058</c:v>
                      </c:pt>
                      <c:pt idx="97">
                        <c:v>0.35555555555555551</c:v>
                      </c:pt>
                      <c:pt idx="98">
                        <c:v>0.3529411764705882</c:v>
                      </c:pt>
                      <c:pt idx="99">
                        <c:v>0.3503649635036496</c:v>
                      </c:pt>
                      <c:pt idx="100">
                        <c:v>0.34782608695652167</c:v>
                      </c:pt>
                      <c:pt idx="101">
                        <c:v>0.34532374100719421</c:v>
                      </c:pt>
                      <c:pt idx="102">
                        <c:v>0.3428571428571428</c:v>
                      </c:pt>
                      <c:pt idx="103">
                        <c:v>0.34042553191489355</c:v>
                      </c:pt>
                      <c:pt idx="104">
                        <c:v>0.33802816901408445</c:v>
                      </c:pt>
                      <c:pt idx="105">
                        <c:v>0.33566433566433562</c:v>
                      </c:pt>
                      <c:pt idx="106">
                        <c:v>0.33333333333333326</c:v>
                      </c:pt>
                      <c:pt idx="107">
                        <c:v>0.33103448275862063</c:v>
                      </c:pt>
                      <c:pt idx="108">
                        <c:v>0.32876712328767121</c:v>
                      </c:pt>
                      <c:pt idx="109">
                        <c:v>0.32653061224489788</c:v>
                      </c:pt>
                      <c:pt idx="110">
                        <c:v>0.32432432432432423</c:v>
                      </c:pt>
                      <c:pt idx="111">
                        <c:v>0.32214765100671133</c:v>
                      </c:pt>
                      <c:pt idx="112">
                        <c:v>0.3199999999999999</c:v>
                      </c:pt>
                      <c:pt idx="113">
                        <c:v>0.31788079470198677</c:v>
                      </c:pt>
                      <c:pt idx="114">
                        <c:v>0.31578947368421056</c:v>
                      </c:pt>
                      <c:pt idx="115">
                        <c:v>0.31372549019607843</c:v>
                      </c:pt>
                      <c:pt idx="116">
                        <c:v>0.31168831168831168</c:v>
                      </c:pt>
                      <c:pt idx="117">
                        <c:v>0.30967741935483867</c:v>
                      </c:pt>
                      <c:pt idx="118">
                        <c:v>0.30769230769230765</c:v>
                      </c:pt>
                      <c:pt idx="119">
                        <c:v>0.30573248407643311</c:v>
                      </c:pt>
                      <c:pt idx="120">
                        <c:v>0.30379746835443033</c:v>
                      </c:pt>
                      <c:pt idx="121">
                        <c:v>0.30188679245283023</c:v>
                      </c:pt>
                      <c:pt idx="122">
                        <c:v>0.3</c:v>
                      </c:pt>
                      <c:pt idx="123">
                        <c:v>0.29813664596273282</c:v>
                      </c:pt>
                      <c:pt idx="124">
                        <c:v>0.29629629629629628</c:v>
                      </c:pt>
                      <c:pt idx="125">
                        <c:v>0.29447852760736198</c:v>
                      </c:pt>
                      <c:pt idx="126">
                        <c:v>0.29268292682926828</c:v>
                      </c:pt>
                      <c:pt idx="127">
                        <c:v>0.29090909090909084</c:v>
                      </c:pt>
                      <c:pt idx="128">
                        <c:v>0.28915662650602408</c:v>
                      </c:pt>
                      <c:pt idx="129">
                        <c:v>0.28742514970059879</c:v>
                      </c:pt>
                      <c:pt idx="130">
                        <c:v>0.2857142857142857</c:v>
                      </c:pt>
                      <c:pt idx="131">
                        <c:v>0.28402366863905321</c:v>
                      </c:pt>
                      <c:pt idx="132">
                        <c:v>0.28235294117647053</c:v>
                      </c:pt>
                      <c:pt idx="133">
                        <c:v>0.2807017543859649</c:v>
                      </c:pt>
                      <c:pt idx="134">
                        <c:v>0.27906976744186041</c:v>
                      </c:pt>
                      <c:pt idx="135">
                        <c:v>0.27745664739884385</c:v>
                      </c:pt>
                      <c:pt idx="136">
                        <c:v>0.27586206896551724</c:v>
                      </c:pt>
                      <c:pt idx="137">
                        <c:v>0.27428571428571424</c:v>
                      </c:pt>
                      <c:pt idx="138">
                        <c:v>0.27272727272727276</c:v>
                      </c:pt>
                      <c:pt idx="139">
                        <c:v>0.2711864406779661</c:v>
                      </c:pt>
                      <c:pt idx="140">
                        <c:v>0.26966292134831454</c:v>
                      </c:pt>
                      <c:pt idx="141">
                        <c:v>0.26815642458100558</c:v>
                      </c:pt>
                      <c:pt idx="142">
                        <c:v>0.26666666666666666</c:v>
                      </c:pt>
                      <c:pt idx="143">
                        <c:v>0.26519337016574585</c:v>
                      </c:pt>
                      <c:pt idx="144">
                        <c:v>0.26373626373626369</c:v>
                      </c:pt>
                      <c:pt idx="145">
                        <c:v>0.26229508196721307</c:v>
                      </c:pt>
                      <c:pt idx="146">
                        <c:v>0.26086956521739135</c:v>
                      </c:pt>
                      <c:pt idx="147">
                        <c:v>0.25945945945945942</c:v>
                      </c:pt>
                      <c:pt idx="148">
                        <c:v>0.2580645161290322</c:v>
                      </c:pt>
                      <c:pt idx="149">
                        <c:v>0.2566844919786096</c:v>
                      </c:pt>
                      <c:pt idx="150">
                        <c:v>0.25531914893617019</c:v>
                      </c:pt>
                      <c:pt idx="151">
                        <c:v>0.25396825396825395</c:v>
                      </c:pt>
                      <c:pt idx="152">
                        <c:v>0.25263157894736832</c:v>
                      </c:pt>
                      <c:pt idx="153">
                        <c:v>0.2513089005235602</c:v>
                      </c:pt>
                      <c:pt idx="154">
                        <c:v>0.25</c:v>
                      </c:pt>
                      <c:pt idx="155">
                        <c:v>0.2487046632124352</c:v>
                      </c:pt>
                      <c:pt idx="156">
                        <c:v>0.24742268041237109</c:v>
                      </c:pt>
                      <c:pt idx="157">
                        <c:v>0.24615384615384611</c:v>
                      </c:pt>
                      <c:pt idx="158">
                        <c:v>0.24489795918367346</c:v>
                      </c:pt>
                      <c:pt idx="159">
                        <c:v>0.24365482233502536</c:v>
                      </c:pt>
                      <c:pt idx="160">
                        <c:v>0.24242424242424238</c:v>
                      </c:pt>
                      <c:pt idx="161">
                        <c:v>0.24120603015075373</c:v>
                      </c:pt>
                      <c:pt idx="162">
                        <c:v>0.24</c:v>
                      </c:pt>
                      <c:pt idx="163">
                        <c:v>0.23880597014925375</c:v>
                      </c:pt>
                      <c:pt idx="164">
                        <c:v>0.23762376237623761</c:v>
                      </c:pt>
                      <c:pt idx="165">
                        <c:v>0.23645320197044331</c:v>
                      </c:pt>
                      <c:pt idx="166">
                        <c:v>0.23529411764705879</c:v>
                      </c:pt>
                      <c:pt idx="167">
                        <c:v>0.23414634146341465</c:v>
                      </c:pt>
                      <c:pt idx="168">
                        <c:v>0.23300970873786409</c:v>
                      </c:pt>
                      <c:pt idx="169">
                        <c:v>0.23188405797101444</c:v>
                      </c:pt>
                      <c:pt idx="170">
                        <c:v>0.23076923076923073</c:v>
                      </c:pt>
                      <c:pt idx="171">
                        <c:v>0.22966507177033493</c:v>
                      </c:pt>
                      <c:pt idx="172">
                        <c:v>0.22857142857142854</c:v>
                      </c:pt>
                      <c:pt idx="173">
                        <c:v>0.22748815165876773</c:v>
                      </c:pt>
                      <c:pt idx="174">
                        <c:v>0.22641509433962262</c:v>
                      </c:pt>
                      <c:pt idx="175">
                        <c:v>0.22535211267605634</c:v>
                      </c:pt>
                      <c:pt idx="176">
                        <c:v>0.22429906542056074</c:v>
                      </c:pt>
                      <c:pt idx="177">
                        <c:v>0.22325581395348834</c:v>
                      </c:pt>
                      <c:pt idx="178">
                        <c:v>0.22222222222222218</c:v>
                      </c:pt>
                      <c:pt idx="179">
                        <c:v>0.22119815668202764</c:v>
                      </c:pt>
                      <c:pt idx="180">
                        <c:v>0.22018348623853209</c:v>
                      </c:pt>
                      <c:pt idx="181">
                        <c:v>0.21917808219178078</c:v>
                      </c:pt>
                      <c:pt idx="182">
                        <c:v>0.21818181818181817</c:v>
                      </c:pt>
                      <c:pt idx="183">
                        <c:v>0.21719457013574661</c:v>
                      </c:pt>
                      <c:pt idx="184">
                        <c:v>0.21621621621621617</c:v>
                      </c:pt>
                      <c:pt idx="185">
                        <c:v>0.2152466367713004</c:v>
                      </c:pt>
                      <c:pt idx="186">
                        <c:v>0.21428571428571427</c:v>
                      </c:pt>
                      <c:pt idx="187">
                        <c:v>0.21333333333333332</c:v>
                      </c:pt>
                      <c:pt idx="188">
                        <c:v>0.21238938053097345</c:v>
                      </c:pt>
                      <c:pt idx="189">
                        <c:v>0.21145374449339205</c:v>
                      </c:pt>
                      <c:pt idx="190">
                        <c:v>0.21052631578947367</c:v>
                      </c:pt>
                      <c:pt idx="191">
                        <c:v>0.20960698689956331</c:v>
                      </c:pt>
                      <c:pt idx="192">
                        <c:v>0.20869565217391306</c:v>
                      </c:pt>
                      <c:pt idx="193">
                        <c:v>0.20779220779220778</c:v>
                      </c:pt>
                      <c:pt idx="194">
                        <c:v>0.2068965517241379</c:v>
                      </c:pt>
                      <c:pt idx="195">
                        <c:v>0.20600858369098712</c:v>
                      </c:pt>
                      <c:pt idx="196">
                        <c:v>0.20512820512820515</c:v>
                      </c:pt>
                      <c:pt idx="197">
                        <c:v>0.20425531914893616</c:v>
                      </c:pt>
                      <c:pt idx="198">
                        <c:v>0.20338983050847453</c:v>
                      </c:pt>
                      <c:pt idx="199">
                        <c:v>0.20253164556962022</c:v>
                      </c:pt>
                      <c:pt idx="200">
                        <c:v>0.20168067226890757</c:v>
                      </c:pt>
                      <c:pt idx="201">
                        <c:v>0.20083682008368201</c:v>
                      </c:pt>
                      <c:pt idx="202">
                        <c:v>0.19999999999999998</c:v>
                      </c:pt>
                      <c:pt idx="203">
                        <c:v>0.19917012448132779</c:v>
                      </c:pt>
                      <c:pt idx="204">
                        <c:v>0.19834710743801653</c:v>
                      </c:pt>
                      <c:pt idx="205">
                        <c:v>0.19753086419753088</c:v>
                      </c:pt>
                      <c:pt idx="206">
                        <c:v>0.1967213114754098</c:v>
                      </c:pt>
                      <c:pt idx="207">
                        <c:v>0.19591836734693874</c:v>
                      </c:pt>
                      <c:pt idx="208">
                        <c:v>0.19512195121951217</c:v>
                      </c:pt>
                      <c:pt idx="209">
                        <c:v>0.19433198380566802</c:v>
                      </c:pt>
                      <c:pt idx="210">
                        <c:v>0.19354838709677416</c:v>
                      </c:pt>
                      <c:pt idx="211">
                        <c:v>0.19277108433734935</c:v>
                      </c:pt>
                      <c:pt idx="212">
                        <c:v>0.192</c:v>
                      </c:pt>
                      <c:pt idx="213">
                        <c:v>0.19123505976095617</c:v>
                      </c:pt>
                      <c:pt idx="214">
                        <c:v>0.19047619047619044</c:v>
                      </c:pt>
                      <c:pt idx="215">
                        <c:v>0.18972332015810273</c:v>
                      </c:pt>
                      <c:pt idx="216">
                        <c:v>0.18897637795275588</c:v>
                      </c:pt>
                      <c:pt idx="217">
                        <c:v>0.18823529411764708</c:v>
                      </c:pt>
                      <c:pt idx="218">
                        <c:v>0.18749999999999997</c:v>
                      </c:pt>
                      <c:pt idx="219">
                        <c:v>0.18677042801556418</c:v>
                      </c:pt>
                      <c:pt idx="220">
                        <c:v>0.18604651162790695</c:v>
                      </c:pt>
                      <c:pt idx="221">
                        <c:v>0.18532818532818532</c:v>
                      </c:pt>
                      <c:pt idx="222">
                        <c:v>0.18461538461538457</c:v>
                      </c:pt>
                      <c:pt idx="223">
                        <c:v>0.18390804597701146</c:v>
                      </c:pt>
                      <c:pt idx="224">
                        <c:v>0.18320610687022898</c:v>
                      </c:pt>
                      <c:pt idx="225">
                        <c:v>0.18250950570342206</c:v>
                      </c:pt>
                      <c:pt idx="226">
                        <c:v>0.18181818181818182</c:v>
                      </c:pt>
                      <c:pt idx="227">
                        <c:v>0.1811320754716981</c:v>
                      </c:pt>
                      <c:pt idx="228">
                        <c:v>0.18045112781954886</c:v>
                      </c:pt>
                      <c:pt idx="229">
                        <c:v>0.1797752808988764</c:v>
                      </c:pt>
                      <c:pt idx="230">
                        <c:v>0.17910447761194032</c:v>
                      </c:pt>
                      <c:pt idx="231">
                        <c:v>0.17843866171003714</c:v>
                      </c:pt>
                      <c:pt idx="232">
                        <c:v>0.17777777777777776</c:v>
                      </c:pt>
                      <c:pt idx="233">
                        <c:v>0.17712177121771217</c:v>
                      </c:pt>
                      <c:pt idx="234">
                        <c:v>0.17647058823529413</c:v>
                      </c:pt>
                      <c:pt idx="235">
                        <c:v>0.17582417582417578</c:v>
                      </c:pt>
                      <c:pt idx="236">
                        <c:v>0.1751824817518248</c:v>
                      </c:pt>
                      <c:pt idx="237">
                        <c:v>0.17454545454545453</c:v>
                      </c:pt>
                      <c:pt idx="238">
                        <c:v>0.17391304347826089</c:v>
                      </c:pt>
                      <c:pt idx="239">
                        <c:v>0.17328519855595664</c:v>
                      </c:pt>
                      <c:pt idx="240">
                        <c:v>0.1726618705035971</c:v>
                      </c:pt>
                      <c:pt idx="241">
                        <c:v>0.17204301075268816</c:v>
                      </c:pt>
                      <c:pt idx="242">
                        <c:v>0.17142857142857143</c:v>
                      </c:pt>
                      <c:pt idx="243">
                        <c:v>0.17081850533807827</c:v>
                      </c:pt>
                      <c:pt idx="244">
                        <c:v>0.17021276595744678</c:v>
                      </c:pt>
                      <c:pt idx="245">
                        <c:v>0.16961130742049471</c:v>
                      </c:pt>
                      <c:pt idx="246">
                        <c:v>0.16901408450704225</c:v>
                      </c:pt>
                      <c:pt idx="247">
                        <c:v>0.16842105263157892</c:v>
                      </c:pt>
                      <c:pt idx="248">
                        <c:v>0.16783216783216781</c:v>
                      </c:pt>
                      <c:pt idx="249">
                        <c:v>0.16724738675958187</c:v>
                      </c:pt>
                      <c:pt idx="250">
                        <c:v>0.16666666666666666</c:v>
                      </c:pt>
                      <c:pt idx="251">
                        <c:v>0.16608996539792389</c:v>
                      </c:pt>
                      <c:pt idx="252">
                        <c:v>0.16551724137931031</c:v>
                      </c:pt>
                      <c:pt idx="253">
                        <c:v>0.16494845360824742</c:v>
                      </c:pt>
                      <c:pt idx="254">
                        <c:v>0.16438356164383561</c:v>
                      </c:pt>
                      <c:pt idx="255">
                        <c:v>0.16382252559726962</c:v>
                      </c:pt>
                      <c:pt idx="256">
                        <c:v>0.16326530612244894</c:v>
                      </c:pt>
                      <c:pt idx="257">
                        <c:v>0.16271186440677965</c:v>
                      </c:pt>
                      <c:pt idx="258">
                        <c:v>0.16216216216216214</c:v>
                      </c:pt>
                      <c:pt idx="259">
                        <c:v>0.16161616161616163</c:v>
                      </c:pt>
                      <c:pt idx="260">
                        <c:v>0.16107382550335567</c:v>
                      </c:pt>
                      <c:pt idx="261">
                        <c:v>0.16053511705685619</c:v>
                      </c:pt>
                      <c:pt idx="262">
                        <c:v>0.15999999999999998</c:v>
                      </c:pt>
                      <c:pt idx="263">
                        <c:v>0.15946843853820597</c:v>
                      </c:pt>
                      <c:pt idx="264">
                        <c:v>0.15894039735099336</c:v>
                      </c:pt>
                      <c:pt idx="265">
                        <c:v>0.15841584158415842</c:v>
                      </c:pt>
                      <c:pt idx="266">
                        <c:v>0.15789473684210528</c:v>
                      </c:pt>
                      <c:pt idx="267">
                        <c:v>0.15737704918032788</c:v>
                      </c:pt>
                      <c:pt idx="268">
                        <c:v>0.15686274509803919</c:v>
                      </c:pt>
                      <c:pt idx="269">
                        <c:v>0.15635179153094461</c:v>
                      </c:pt>
                      <c:pt idx="270">
                        <c:v>0.15584415584415584</c:v>
                      </c:pt>
                      <c:pt idx="271">
                        <c:v>0.15533980582524273</c:v>
                      </c:pt>
                      <c:pt idx="272">
                        <c:v>0.15483870967741931</c:v>
                      </c:pt>
                      <c:pt idx="273">
                        <c:v>0.15434083601286172</c:v>
                      </c:pt>
                      <c:pt idx="274">
                        <c:v>0.15384615384615383</c:v>
                      </c:pt>
                      <c:pt idx="275">
                        <c:v>0.15335463258785942</c:v>
                      </c:pt>
                      <c:pt idx="276">
                        <c:v>0.15286624203821658</c:v>
                      </c:pt>
                      <c:pt idx="277">
                        <c:v>0.15238095238095237</c:v>
                      </c:pt>
                      <c:pt idx="278">
                        <c:v>0.15189873417721517</c:v>
                      </c:pt>
                      <c:pt idx="279">
                        <c:v>0.15141955835962143</c:v>
                      </c:pt>
                      <c:pt idx="280">
                        <c:v>0.15094339622641512</c:v>
                      </c:pt>
                      <c:pt idx="281">
                        <c:v>0.15047021943573666</c:v>
                      </c:pt>
                      <c:pt idx="282">
                        <c:v>0.15</c:v>
                      </c:pt>
                      <c:pt idx="283">
                        <c:v>0.14953271028037382</c:v>
                      </c:pt>
                      <c:pt idx="284">
                        <c:v>0.14906832298136646</c:v>
                      </c:pt>
                      <c:pt idx="285">
                        <c:v>0.1486068111455108</c:v>
                      </c:pt>
                      <c:pt idx="286">
                        <c:v>0.14814814814814814</c:v>
                      </c:pt>
                      <c:pt idx="287">
                        <c:v>0.14769230769230771</c:v>
                      </c:pt>
                      <c:pt idx="288">
                        <c:v>0.14723926380368099</c:v>
                      </c:pt>
                      <c:pt idx="289">
                        <c:v>0.14678899082568805</c:v>
                      </c:pt>
                      <c:pt idx="290">
                        <c:v>0.14634146341463414</c:v>
                      </c:pt>
                      <c:pt idx="291">
                        <c:v>0.1458966565349544</c:v>
                      </c:pt>
                      <c:pt idx="292">
                        <c:v>0.14545454545454545</c:v>
                      </c:pt>
                      <c:pt idx="293">
                        <c:v>0.14501510574018123</c:v>
                      </c:pt>
                      <c:pt idx="294">
                        <c:v>0.14457831325301204</c:v>
                      </c:pt>
                      <c:pt idx="295">
                        <c:v>0.14414414414414414</c:v>
                      </c:pt>
                      <c:pt idx="296">
                        <c:v>0.1437125748502994</c:v>
                      </c:pt>
                      <c:pt idx="297">
                        <c:v>0.14328358208955222</c:v>
                      </c:pt>
                      <c:pt idx="298">
                        <c:v>0.14285714285714285</c:v>
                      </c:pt>
                      <c:pt idx="299">
                        <c:v>0.14243323442136496</c:v>
                      </c:pt>
                      <c:pt idx="300">
                        <c:v>0.14201183431952663</c:v>
                      </c:pt>
                      <c:pt idx="301">
                        <c:v>0.14159292035398233</c:v>
                      </c:pt>
                      <c:pt idx="302">
                        <c:v>0.14117647058823526</c:v>
                      </c:pt>
                      <c:pt idx="303">
                        <c:v>0.14076246334310849</c:v>
                      </c:pt>
                      <c:pt idx="304">
                        <c:v>0.14035087719298245</c:v>
                      </c:pt>
                      <c:pt idx="305">
                        <c:v>0.13994169096209913</c:v>
                      </c:pt>
                      <c:pt idx="306">
                        <c:v>0.1395348837209302</c:v>
                      </c:pt>
                      <c:pt idx="307">
                        <c:v>0.1391304347826087</c:v>
                      </c:pt>
                      <c:pt idx="308">
                        <c:v>0.13872832369942198</c:v>
                      </c:pt>
                      <c:pt idx="309">
                        <c:v>0.13832853025936598</c:v>
                      </c:pt>
                      <c:pt idx="310">
                        <c:v>0.13793103448275862</c:v>
                      </c:pt>
                      <c:pt idx="311">
                        <c:v>0.13753581661891115</c:v>
                      </c:pt>
                      <c:pt idx="312">
                        <c:v>0.13714285714285712</c:v>
                      </c:pt>
                      <c:pt idx="313">
                        <c:v>0.13675213675213674</c:v>
                      </c:pt>
                      <c:pt idx="314">
                        <c:v>0.13636363636363635</c:v>
                      </c:pt>
                      <c:pt idx="315">
                        <c:v>0.13597733711048157</c:v>
                      </c:pt>
                      <c:pt idx="316">
                        <c:v>0.13559322033898305</c:v>
                      </c:pt>
                      <c:pt idx="317">
                        <c:v>0.13521126760563382</c:v>
                      </c:pt>
                      <c:pt idx="318">
                        <c:v>0.13483146067415727</c:v>
                      </c:pt>
                      <c:pt idx="319">
                        <c:v>0.13445378151260504</c:v>
                      </c:pt>
                      <c:pt idx="320">
                        <c:v>0.13407821229050279</c:v>
                      </c:pt>
                      <c:pt idx="321">
                        <c:v>0.13370473537604458</c:v>
                      </c:pt>
                      <c:pt idx="322">
                        <c:v>0.1333333333333333</c:v>
                      </c:pt>
                      <c:pt idx="323">
                        <c:v>0.13296398891966757</c:v>
                      </c:pt>
                      <c:pt idx="324">
                        <c:v>0.13259668508287292</c:v>
                      </c:pt>
                      <c:pt idx="325">
                        <c:v>0.13223140495867769</c:v>
                      </c:pt>
                      <c:pt idx="326">
                        <c:v>0.13186813186813187</c:v>
                      </c:pt>
                      <c:pt idx="327">
                        <c:v>0.13150684931506848</c:v>
                      </c:pt>
                      <c:pt idx="328">
                        <c:v>0.13114754098360654</c:v>
                      </c:pt>
                      <c:pt idx="329">
                        <c:v>0.13079019073569484</c:v>
                      </c:pt>
                      <c:pt idx="330">
                        <c:v>0.13043478260869568</c:v>
                      </c:pt>
                      <c:pt idx="331">
                        <c:v>0.13008130081300812</c:v>
                      </c:pt>
                      <c:pt idx="332">
                        <c:v>0.12972972972972971</c:v>
                      </c:pt>
                      <c:pt idx="333">
                        <c:v>0.12938005390835577</c:v>
                      </c:pt>
                      <c:pt idx="334">
                        <c:v>0.12903225806451615</c:v>
                      </c:pt>
                      <c:pt idx="335">
                        <c:v>0.12868632707774796</c:v>
                      </c:pt>
                      <c:pt idx="336">
                        <c:v>0.1283422459893048</c:v>
                      </c:pt>
                      <c:pt idx="337">
                        <c:v>0.128</c:v>
                      </c:pt>
                      <c:pt idx="338">
                        <c:v>0.1276595744680851</c:v>
                      </c:pt>
                      <c:pt idx="339">
                        <c:v>0.12732095490716178</c:v>
                      </c:pt>
                      <c:pt idx="340">
                        <c:v>0.12698412698412698</c:v>
                      </c:pt>
                      <c:pt idx="341">
                        <c:v>0.12664907651715041</c:v>
                      </c:pt>
                      <c:pt idx="342">
                        <c:v>0.12631578947368419</c:v>
                      </c:pt>
                      <c:pt idx="343">
                        <c:v>0.12598425196850391</c:v>
                      </c:pt>
                      <c:pt idx="344">
                        <c:v>0.1256544502617801</c:v>
                      </c:pt>
                      <c:pt idx="345">
                        <c:v>0.12532637075718014</c:v>
                      </c:pt>
                      <c:pt idx="346">
                        <c:v>0.125</c:v>
                      </c:pt>
                      <c:pt idx="347">
                        <c:v>0.12467532467532466</c:v>
                      </c:pt>
                      <c:pt idx="348">
                        <c:v>0.1243523316062176</c:v>
                      </c:pt>
                      <c:pt idx="349">
                        <c:v>0.12403100775193797</c:v>
                      </c:pt>
                      <c:pt idx="350">
                        <c:v>0.12371134020618557</c:v>
                      </c:pt>
                      <c:pt idx="351">
                        <c:v>0.12339331619537276</c:v>
                      </c:pt>
                      <c:pt idx="352">
                        <c:v>0.12307692307692306</c:v>
                      </c:pt>
                      <c:pt idx="353">
                        <c:v>0.12276214833759591</c:v>
                      </c:pt>
                      <c:pt idx="354">
                        <c:v>0.12244897959183673</c:v>
                      </c:pt>
                      <c:pt idx="355">
                        <c:v>0.12213740458015267</c:v>
                      </c:pt>
                      <c:pt idx="356">
                        <c:v>0.12182741116751268</c:v>
                      </c:pt>
                      <c:pt idx="357">
                        <c:v>0.12151898734177213</c:v>
                      </c:pt>
                      <c:pt idx="358">
                        <c:v>0.12121212121212122</c:v>
                      </c:pt>
                      <c:pt idx="359">
                        <c:v>0.12090680100755667</c:v>
                      </c:pt>
                      <c:pt idx="360">
                        <c:v>0.12060301507537687</c:v>
                      </c:pt>
                      <c:pt idx="361">
                        <c:v>0.12030075187969924</c:v>
                      </c:pt>
                      <c:pt idx="362">
                        <c:v>0.12</c:v>
                      </c:pt>
                      <c:pt idx="363">
                        <c:v>0.11970074812967581</c:v>
                      </c:pt>
                      <c:pt idx="364">
                        <c:v>0.11940298507462685</c:v>
                      </c:pt>
                      <c:pt idx="365">
                        <c:v>0.11910669975186103</c:v>
                      </c:pt>
                      <c:pt idx="366">
                        <c:v>0.11881188118811881</c:v>
                      </c:pt>
                      <c:pt idx="367">
                        <c:v>0.11851851851851852</c:v>
                      </c:pt>
                      <c:pt idx="368">
                        <c:v>0.11822660098522166</c:v>
                      </c:pt>
                      <c:pt idx="369">
                        <c:v>0.11793611793611793</c:v>
                      </c:pt>
                      <c:pt idx="370">
                        <c:v>0.1176470588235294</c:v>
                      </c:pt>
                      <c:pt idx="371">
                        <c:v>0.11735941320293398</c:v>
                      </c:pt>
                      <c:pt idx="372">
                        <c:v>0.1170731707317073</c:v>
                      </c:pt>
                      <c:pt idx="373">
                        <c:v>0.11678832116788319</c:v>
                      </c:pt>
                      <c:pt idx="374">
                        <c:v>0.11650485436893204</c:v>
                      </c:pt>
                      <c:pt idx="375">
                        <c:v>0.11622276029055689</c:v>
                      </c:pt>
                      <c:pt idx="376">
                        <c:v>0.11594202898550725</c:v>
                      </c:pt>
                      <c:pt idx="377">
                        <c:v>0.11566265060240961</c:v>
                      </c:pt>
                      <c:pt idx="378">
                        <c:v>0.11538461538461536</c:v>
                      </c:pt>
                      <c:pt idx="379">
                        <c:v>0.11510791366906475</c:v>
                      </c:pt>
                      <c:pt idx="380">
                        <c:v>0.11483253588516747</c:v>
                      </c:pt>
                      <c:pt idx="381">
                        <c:v>0.11455847255369928</c:v>
                      </c:pt>
                      <c:pt idx="382">
                        <c:v>0.11428571428571427</c:v>
                      </c:pt>
                      <c:pt idx="383">
                        <c:v>0.11401425178147269</c:v>
                      </c:pt>
                      <c:pt idx="384">
                        <c:v>0.11374407582938388</c:v>
                      </c:pt>
                      <c:pt idx="385">
                        <c:v>0.11347517730496452</c:v>
                      </c:pt>
                      <c:pt idx="386">
                        <c:v>0.11320754716981131</c:v>
                      </c:pt>
                      <c:pt idx="387">
                        <c:v>0.11294117647058823</c:v>
                      </c:pt>
                      <c:pt idx="388">
                        <c:v>0.11267605633802817</c:v>
                      </c:pt>
                      <c:pt idx="389">
                        <c:v>0.11241217798594846</c:v>
                      </c:pt>
                      <c:pt idx="390">
                        <c:v>0.11214953271028037</c:v>
                      </c:pt>
                      <c:pt idx="391">
                        <c:v>0.11188811188811187</c:v>
                      </c:pt>
                      <c:pt idx="392">
                        <c:v>0.11162790697674418</c:v>
                      </c:pt>
                      <c:pt idx="393">
                        <c:v>0.111368909512761</c:v>
                      </c:pt>
                      <c:pt idx="394">
                        <c:v>0.11111111111111109</c:v>
                      </c:pt>
                      <c:pt idx="395">
                        <c:v>0.11085450346420322</c:v>
                      </c:pt>
                      <c:pt idx="396">
                        <c:v>0.11059907834101382</c:v>
                      </c:pt>
                      <c:pt idx="397">
                        <c:v>0.11034482758620688</c:v>
                      </c:pt>
                      <c:pt idx="398">
                        <c:v>0.11009174311926605</c:v>
                      </c:pt>
                      <c:pt idx="399">
                        <c:v>0.10983981693363844</c:v>
                      </c:pt>
                      <c:pt idx="400">
                        <c:v>0.10958904109589042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C89-4EFF-AD20-1DA43F4518F0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(Y)'!$AC$11:$AD$11</c15:sqref>
                        </c15:formulaRef>
                      </c:ext>
                    </c:extLst>
                    <c:strCache>
                      <c:ptCount val="1"/>
                      <c:pt idx="0">
                        <c:v>TEC 1975 - Brittle - Soft Storey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(Y)'!$AC$13:$AC$413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(Y)'!$AD$13:$AD$413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0.60000000000000009</c:v>
                      </c:pt>
                      <c:pt idx="1">
                        <c:v>0.60000000000000009</c:v>
                      </c:pt>
                      <c:pt idx="2">
                        <c:v>0.60000000000000009</c:v>
                      </c:pt>
                      <c:pt idx="3">
                        <c:v>0.60000000000000009</c:v>
                      </c:pt>
                      <c:pt idx="4">
                        <c:v>0.60000000000000009</c:v>
                      </c:pt>
                      <c:pt idx="5">
                        <c:v>0.60000000000000009</c:v>
                      </c:pt>
                      <c:pt idx="6">
                        <c:v>0.60000000000000009</c:v>
                      </c:pt>
                      <c:pt idx="7">
                        <c:v>0.60000000000000009</c:v>
                      </c:pt>
                      <c:pt idx="8">
                        <c:v>0.60000000000000009</c:v>
                      </c:pt>
                      <c:pt idx="9">
                        <c:v>0.60000000000000009</c:v>
                      </c:pt>
                      <c:pt idx="10">
                        <c:v>0.60000000000000009</c:v>
                      </c:pt>
                      <c:pt idx="11">
                        <c:v>0.60000000000000009</c:v>
                      </c:pt>
                      <c:pt idx="12">
                        <c:v>0.60000000000000009</c:v>
                      </c:pt>
                      <c:pt idx="13">
                        <c:v>0.60000000000000009</c:v>
                      </c:pt>
                      <c:pt idx="14">
                        <c:v>0.60000000000000009</c:v>
                      </c:pt>
                      <c:pt idx="15">
                        <c:v>0.60000000000000009</c:v>
                      </c:pt>
                      <c:pt idx="16">
                        <c:v>0.60000000000000009</c:v>
                      </c:pt>
                      <c:pt idx="17">
                        <c:v>0.60000000000000009</c:v>
                      </c:pt>
                      <c:pt idx="18">
                        <c:v>0.60000000000000009</c:v>
                      </c:pt>
                      <c:pt idx="19">
                        <c:v>0.60000000000000009</c:v>
                      </c:pt>
                      <c:pt idx="20">
                        <c:v>0.60000000000000009</c:v>
                      </c:pt>
                      <c:pt idx="21">
                        <c:v>0.60000000000000009</c:v>
                      </c:pt>
                      <c:pt idx="22">
                        <c:v>0.60000000000000009</c:v>
                      </c:pt>
                      <c:pt idx="23">
                        <c:v>0.60000000000000009</c:v>
                      </c:pt>
                      <c:pt idx="24">
                        <c:v>0.60000000000000009</c:v>
                      </c:pt>
                      <c:pt idx="25">
                        <c:v>0.60000000000000009</c:v>
                      </c:pt>
                      <c:pt idx="26">
                        <c:v>0.60000000000000009</c:v>
                      </c:pt>
                      <c:pt idx="27">
                        <c:v>0.60000000000000009</c:v>
                      </c:pt>
                      <c:pt idx="28">
                        <c:v>0.60000000000000009</c:v>
                      </c:pt>
                      <c:pt idx="29">
                        <c:v>0.60000000000000009</c:v>
                      </c:pt>
                      <c:pt idx="30">
                        <c:v>0.60000000000000009</c:v>
                      </c:pt>
                      <c:pt idx="31">
                        <c:v>0.60000000000000009</c:v>
                      </c:pt>
                      <c:pt idx="32">
                        <c:v>0.60000000000000009</c:v>
                      </c:pt>
                      <c:pt idx="33">
                        <c:v>0.60000000000000009</c:v>
                      </c:pt>
                      <c:pt idx="34">
                        <c:v>0.60000000000000009</c:v>
                      </c:pt>
                      <c:pt idx="35">
                        <c:v>0.60000000000000009</c:v>
                      </c:pt>
                      <c:pt idx="36">
                        <c:v>0.60000000000000009</c:v>
                      </c:pt>
                      <c:pt idx="37">
                        <c:v>0.60000000000000009</c:v>
                      </c:pt>
                      <c:pt idx="38">
                        <c:v>0.60000000000000009</c:v>
                      </c:pt>
                      <c:pt idx="39">
                        <c:v>0.60000000000000009</c:v>
                      </c:pt>
                      <c:pt idx="40">
                        <c:v>0.60000000000000009</c:v>
                      </c:pt>
                      <c:pt idx="41">
                        <c:v>0.60000000000000009</c:v>
                      </c:pt>
                      <c:pt idx="42">
                        <c:v>0.60000000000000009</c:v>
                      </c:pt>
                      <c:pt idx="43">
                        <c:v>0.60000000000000009</c:v>
                      </c:pt>
                      <c:pt idx="44">
                        <c:v>0.60000000000000009</c:v>
                      </c:pt>
                      <c:pt idx="45">
                        <c:v>0.60000000000000009</c:v>
                      </c:pt>
                      <c:pt idx="46">
                        <c:v>0.60000000000000009</c:v>
                      </c:pt>
                      <c:pt idx="47">
                        <c:v>0.60000000000000009</c:v>
                      </c:pt>
                      <c:pt idx="48">
                        <c:v>0.60000000000000009</c:v>
                      </c:pt>
                      <c:pt idx="49">
                        <c:v>0.60000000000000009</c:v>
                      </c:pt>
                      <c:pt idx="50">
                        <c:v>0.60000000000000009</c:v>
                      </c:pt>
                      <c:pt idx="51">
                        <c:v>0.60000000000000009</c:v>
                      </c:pt>
                      <c:pt idx="52">
                        <c:v>0.60000000000000009</c:v>
                      </c:pt>
                      <c:pt idx="53">
                        <c:v>0.60000000000000009</c:v>
                      </c:pt>
                      <c:pt idx="54">
                        <c:v>0.60000000000000009</c:v>
                      </c:pt>
                      <c:pt idx="55">
                        <c:v>0.60000000000000009</c:v>
                      </c:pt>
                      <c:pt idx="56">
                        <c:v>0.60000000000000009</c:v>
                      </c:pt>
                      <c:pt idx="57">
                        <c:v>0.60000000000000009</c:v>
                      </c:pt>
                      <c:pt idx="58">
                        <c:v>0.60000000000000009</c:v>
                      </c:pt>
                      <c:pt idx="59">
                        <c:v>0.60000000000000009</c:v>
                      </c:pt>
                      <c:pt idx="60">
                        <c:v>0.60000000000000009</c:v>
                      </c:pt>
                      <c:pt idx="61">
                        <c:v>0.60000000000000009</c:v>
                      </c:pt>
                      <c:pt idx="62">
                        <c:v>0.60000000000000009</c:v>
                      </c:pt>
                      <c:pt idx="63">
                        <c:v>0.59405940594059403</c:v>
                      </c:pt>
                      <c:pt idx="64">
                        <c:v>0.58823529411764708</c:v>
                      </c:pt>
                      <c:pt idx="65">
                        <c:v>0.58252427184466016</c:v>
                      </c:pt>
                      <c:pt idx="66">
                        <c:v>0.57692307692307698</c:v>
                      </c:pt>
                      <c:pt idx="67">
                        <c:v>0.5714285714285714</c:v>
                      </c:pt>
                      <c:pt idx="68">
                        <c:v>0.56603773584905659</c:v>
                      </c:pt>
                      <c:pt idx="69">
                        <c:v>0.56074766355140193</c:v>
                      </c:pt>
                      <c:pt idx="70">
                        <c:v>0.55555555555555558</c:v>
                      </c:pt>
                      <c:pt idx="71">
                        <c:v>0.55045871559633031</c:v>
                      </c:pt>
                      <c:pt idx="72">
                        <c:v>0.54545454545454553</c:v>
                      </c:pt>
                      <c:pt idx="73">
                        <c:v>0.54054054054054057</c:v>
                      </c:pt>
                      <c:pt idx="74">
                        <c:v>0.53571428571428581</c:v>
                      </c:pt>
                      <c:pt idx="75">
                        <c:v>0.53097345132743368</c:v>
                      </c:pt>
                      <c:pt idx="76">
                        <c:v>0.52631578947368429</c:v>
                      </c:pt>
                      <c:pt idx="77">
                        <c:v>0.52173913043478259</c:v>
                      </c:pt>
                      <c:pt idx="78">
                        <c:v>0.51724137931034486</c:v>
                      </c:pt>
                      <c:pt idx="79">
                        <c:v>0.51282051282051277</c:v>
                      </c:pt>
                      <c:pt idx="80">
                        <c:v>0.50847457627118642</c:v>
                      </c:pt>
                      <c:pt idx="81">
                        <c:v>0.50420168067226889</c:v>
                      </c:pt>
                      <c:pt idx="82">
                        <c:v>0.5</c:v>
                      </c:pt>
                      <c:pt idx="83">
                        <c:v>0.49586776859504139</c:v>
                      </c:pt>
                      <c:pt idx="84">
                        <c:v>0.49180327868852464</c:v>
                      </c:pt>
                      <c:pt idx="85">
                        <c:v>0.48780487804878053</c:v>
                      </c:pt>
                      <c:pt idx="86">
                        <c:v>0.48387096774193544</c:v>
                      </c:pt>
                      <c:pt idx="87">
                        <c:v>0.48000000000000009</c:v>
                      </c:pt>
                      <c:pt idx="88">
                        <c:v>0.47619047619047616</c:v>
                      </c:pt>
                      <c:pt idx="89">
                        <c:v>0.47244094488188981</c:v>
                      </c:pt>
                      <c:pt idx="90">
                        <c:v>0.46875</c:v>
                      </c:pt>
                      <c:pt idx="91">
                        <c:v>0.46511627906976749</c:v>
                      </c:pt>
                      <c:pt idx="92">
                        <c:v>0.46153846153846151</c:v>
                      </c:pt>
                      <c:pt idx="93">
                        <c:v>0.45801526717557256</c:v>
                      </c:pt>
                      <c:pt idx="94">
                        <c:v>0.45454545454545459</c:v>
                      </c:pt>
                      <c:pt idx="95">
                        <c:v>0.45112781954887221</c:v>
                      </c:pt>
                      <c:pt idx="96">
                        <c:v>0.44776119402985076</c:v>
                      </c:pt>
                      <c:pt idx="97">
                        <c:v>0.44444444444444448</c:v>
                      </c:pt>
                      <c:pt idx="98">
                        <c:v>0.44117647058823534</c:v>
                      </c:pt>
                      <c:pt idx="99">
                        <c:v>0.43795620437956212</c:v>
                      </c:pt>
                      <c:pt idx="100">
                        <c:v>0.43478260869565216</c:v>
                      </c:pt>
                      <c:pt idx="101">
                        <c:v>0.43165467625899284</c:v>
                      </c:pt>
                      <c:pt idx="102">
                        <c:v>0.4285714285714286</c:v>
                      </c:pt>
                      <c:pt idx="103">
                        <c:v>0.42553191489361702</c:v>
                      </c:pt>
                      <c:pt idx="104">
                        <c:v>0.42253521126760568</c:v>
                      </c:pt>
                      <c:pt idx="105">
                        <c:v>0.41958041958041964</c:v>
                      </c:pt>
                      <c:pt idx="106">
                        <c:v>0.41666666666666663</c:v>
                      </c:pt>
                      <c:pt idx="107">
                        <c:v>0.41379310344827591</c:v>
                      </c:pt>
                      <c:pt idx="108">
                        <c:v>0.41095890410958907</c:v>
                      </c:pt>
                      <c:pt idx="109">
                        <c:v>0.4081632653061224</c:v>
                      </c:pt>
                      <c:pt idx="110">
                        <c:v>0.40540540540540537</c:v>
                      </c:pt>
                      <c:pt idx="111">
                        <c:v>0.40268456375838929</c:v>
                      </c:pt>
                      <c:pt idx="112">
                        <c:v>0.39999999999999997</c:v>
                      </c:pt>
                      <c:pt idx="113">
                        <c:v>0.39735099337748353</c:v>
                      </c:pt>
                      <c:pt idx="114">
                        <c:v>0.39473684210526322</c:v>
                      </c:pt>
                      <c:pt idx="115">
                        <c:v>0.39215686274509809</c:v>
                      </c:pt>
                      <c:pt idx="116">
                        <c:v>0.38961038961038968</c:v>
                      </c:pt>
                      <c:pt idx="117">
                        <c:v>0.38709677419354843</c:v>
                      </c:pt>
                      <c:pt idx="118">
                        <c:v>0.38461538461538464</c:v>
                      </c:pt>
                      <c:pt idx="119">
                        <c:v>0.38216560509554143</c:v>
                      </c:pt>
                      <c:pt idx="120">
                        <c:v>0.379746835443038</c:v>
                      </c:pt>
                      <c:pt idx="121">
                        <c:v>0.37735849056603782</c:v>
                      </c:pt>
                      <c:pt idx="122">
                        <c:v>0.37500000000000006</c:v>
                      </c:pt>
                      <c:pt idx="123">
                        <c:v>0.37267080745341613</c:v>
                      </c:pt>
                      <c:pt idx="124">
                        <c:v>0.37037037037037041</c:v>
                      </c:pt>
                      <c:pt idx="125">
                        <c:v>0.36809815950920249</c:v>
                      </c:pt>
                      <c:pt idx="126">
                        <c:v>0.36585365853658541</c:v>
                      </c:pt>
                      <c:pt idx="127">
                        <c:v>0.36363636363636365</c:v>
                      </c:pt>
                      <c:pt idx="128">
                        <c:v>0.36144578313253012</c:v>
                      </c:pt>
                      <c:pt idx="129">
                        <c:v>0.35928143712574862</c:v>
                      </c:pt>
                      <c:pt idx="130">
                        <c:v>0.35714285714285721</c:v>
                      </c:pt>
                      <c:pt idx="131">
                        <c:v>0.35502958579881655</c:v>
                      </c:pt>
                      <c:pt idx="132">
                        <c:v>0.35294117647058826</c:v>
                      </c:pt>
                      <c:pt idx="133">
                        <c:v>0.35087719298245618</c:v>
                      </c:pt>
                      <c:pt idx="134">
                        <c:v>0.34883720930232559</c:v>
                      </c:pt>
                      <c:pt idx="135">
                        <c:v>0.34682080924855485</c:v>
                      </c:pt>
                      <c:pt idx="136">
                        <c:v>0.34482758620689657</c:v>
                      </c:pt>
                      <c:pt idx="137">
                        <c:v>0.34285714285714292</c:v>
                      </c:pt>
                      <c:pt idx="138">
                        <c:v>0.34090909090909099</c:v>
                      </c:pt>
                      <c:pt idx="139">
                        <c:v>0.33898305084745767</c:v>
                      </c:pt>
                      <c:pt idx="140">
                        <c:v>0.33707865168539325</c:v>
                      </c:pt>
                      <c:pt idx="141">
                        <c:v>0.33519553072625702</c:v>
                      </c:pt>
                      <c:pt idx="142">
                        <c:v>0.33333333333333337</c:v>
                      </c:pt>
                      <c:pt idx="143">
                        <c:v>0.33149171270718236</c:v>
                      </c:pt>
                      <c:pt idx="144">
                        <c:v>0.32967032967032966</c:v>
                      </c:pt>
                      <c:pt idx="145">
                        <c:v>0.32786885245901642</c:v>
                      </c:pt>
                      <c:pt idx="146">
                        <c:v>0.32608695652173925</c:v>
                      </c:pt>
                      <c:pt idx="147">
                        <c:v>0.32432432432432434</c:v>
                      </c:pt>
                      <c:pt idx="148">
                        <c:v>0.32258064516129026</c:v>
                      </c:pt>
                      <c:pt idx="149">
                        <c:v>0.32085561497326204</c:v>
                      </c:pt>
                      <c:pt idx="150">
                        <c:v>0.31914893617021278</c:v>
                      </c:pt>
                      <c:pt idx="151">
                        <c:v>0.3174603174603175</c:v>
                      </c:pt>
                      <c:pt idx="152">
                        <c:v>0.31578947368421051</c:v>
                      </c:pt>
                      <c:pt idx="153">
                        <c:v>0.31413612565445032</c:v>
                      </c:pt>
                      <c:pt idx="154">
                        <c:v>0.31250000000000006</c:v>
                      </c:pt>
                      <c:pt idx="155">
                        <c:v>0.31088082901554404</c:v>
                      </c:pt>
                      <c:pt idx="156">
                        <c:v>0.30927835051546393</c:v>
                      </c:pt>
                      <c:pt idx="157">
                        <c:v>0.30769230769230771</c:v>
                      </c:pt>
                      <c:pt idx="158">
                        <c:v>0.3061224489795919</c:v>
                      </c:pt>
                      <c:pt idx="159">
                        <c:v>0.30456852791878175</c:v>
                      </c:pt>
                      <c:pt idx="160">
                        <c:v>0.30303030303030304</c:v>
                      </c:pt>
                      <c:pt idx="161">
                        <c:v>0.30150753768844224</c:v>
                      </c:pt>
                      <c:pt idx="162">
                        <c:v>0.30000000000000004</c:v>
                      </c:pt>
                      <c:pt idx="163">
                        <c:v>0.29850746268656725</c:v>
                      </c:pt>
                      <c:pt idx="164">
                        <c:v>0.29702970297029707</c:v>
                      </c:pt>
                      <c:pt idx="165">
                        <c:v>0.29556650246305421</c:v>
                      </c:pt>
                      <c:pt idx="166">
                        <c:v>0.29411764705882354</c:v>
                      </c:pt>
                      <c:pt idx="167">
                        <c:v>0.29268292682926839</c:v>
                      </c:pt>
                      <c:pt idx="168">
                        <c:v>0.29126213592233013</c:v>
                      </c:pt>
                      <c:pt idx="169">
                        <c:v>0.28985507246376813</c:v>
                      </c:pt>
                      <c:pt idx="170">
                        <c:v>0.28846153846153849</c:v>
                      </c:pt>
                      <c:pt idx="171">
                        <c:v>0.28708133971291872</c:v>
                      </c:pt>
                      <c:pt idx="172">
                        <c:v>0.28571428571428575</c:v>
                      </c:pt>
                      <c:pt idx="173">
                        <c:v>0.28436018957345971</c:v>
                      </c:pt>
                      <c:pt idx="174">
                        <c:v>0.28301886792452829</c:v>
                      </c:pt>
                      <c:pt idx="175">
                        <c:v>0.28169014084507049</c:v>
                      </c:pt>
                      <c:pt idx="176">
                        <c:v>0.28037383177570097</c:v>
                      </c:pt>
                      <c:pt idx="177">
                        <c:v>0.27906976744186046</c:v>
                      </c:pt>
                      <c:pt idx="178">
                        <c:v>0.27777777777777779</c:v>
                      </c:pt>
                      <c:pt idx="179">
                        <c:v>0.27649769585253459</c:v>
                      </c:pt>
                      <c:pt idx="180">
                        <c:v>0.27522935779816515</c:v>
                      </c:pt>
                      <c:pt idx="181">
                        <c:v>0.27397260273972601</c:v>
                      </c:pt>
                      <c:pt idx="182">
                        <c:v>0.27272727272727276</c:v>
                      </c:pt>
                      <c:pt idx="183">
                        <c:v>0.27149321266968329</c:v>
                      </c:pt>
                      <c:pt idx="184">
                        <c:v>0.27027027027027029</c:v>
                      </c:pt>
                      <c:pt idx="185">
                        <c:v>0.26905829596412556</c:v>
                      </c:pt>
                      <c:pt idx="186">
                        <c:v>0.2678571428571429</c:v>
                      </c:pt>
                      <c:pt idx="187">
                        <c:v>0.26666666666666672</c:v>
                      </c:pt>
                      <c:pt idx="188">
                        <c:v>0.26548672566371689</c:v>
                      </c:pt>
                      <c:pt idx="189">
                        <c:v>0.26431718061674014</c:v>
                      </c:pt>
                      <c:pt idx="190">
                        <c:v>0.26315789473684215</c:v>
                      </c:pt>
                      <c:pt idx="191">
                        <c:v>0.2620087336244542</c:v>
                      </c:pt>
                      <c:pt idx="192">
                        <c:v>0.26086956521739135</c:v>
                      </c:pt>
                      <c:pt idx="193">
                        <c:v>0.25974025974025977</c:v>
                      </c:pt>
                      <c:pt idx="194">
                        <c:v>0.25862068965517243</c:v>
                      </c:pt>
                      <c:pt idx="195">
                        <c:v>0.25751072961373395</c:v>
                      </c:pt>
                      <c:pt idx="196">
                        <c:v>0.25641025641025644</c:v>
                      </c:pt>
                      <c:pt idx="197">
                        <c:v>0.25531914893617025</c:v>
                      </c:pt>
                      <c:pt idx="198">
                        <c:v>0.25423728813559321</c:v>
                      </c:pt>
                      <c:pt idx="199">
                        <c:v>0.25316455696202533</c:v>
                      </c:pt>
                      <c:pt idx="200">
                        <c:v>0.2521008403361345</c:v>
                      </c:pt>
                      <c:pt idx="201">
                        <c:v>0.25104602510460255</c:v>
                      </c:pt>
                      <c:pt idx="202">
                        <c:v>0.25</c:v>
                      </c:pt>
                      <c:pt idx="203">
                        <c:v>0.24896265560165978</c:v>
                      </c:pt>
                      <c:pt idx="204">
                        <c:v>0.2479338842975207</c:v>
                      </c:pt>
                      <c:pt idx="205">
                        <c:v>0.24691358024691365</c:v>
                      </c:pt>
                      <c:pt idx="206">
                        <c:v>0.24590163934426232</c:v>
                      </c:pt>
                      <c:pt idx="207">
                        <c:v>0.24489795918367349</c:v>
                      </c:pt>
                      <c:pt idx="208">
                        <c:v>0.24390243902439027</c:v>
                      </c:pt>
                      <c:pt idx="209">
                        <c:v>0.24291497975708509</c:v>
                      </c:pt>
                      <c:pt idx="210">
                        <c:v>0.24193548387096772</c:v>
                      </c:pt>
                      <c:pt idx="211">
                        <c:v>0.24096385542168675</c:v>
                      </c:pt>
                      <c:pt idx="212">
                        <c:v>0.24000000000000005</c:v>
                      </c:pt>
                      <c:pt idx="213">
                        <c:v>0.23904382470119528</c:v>
                      </c:pt>
                      <c:pt idx="214">
                        <c:v>0.23809523809523808</c:v>
                      </c:pt>
                      <c:pt idx="215">
                        <c:v>0.23715415019762845</c:v>
                      </c:pt>
                      <c:pt idx="216">
                        <c:v>0.23622047244094491</c:v>
                      </c:pt>
                      <c:pt idx="217">
                        <c:v>0.23529411764705888</c:v>
                      </c:pt>
                      <c:pt idx="218">
                        <c:v>0.234375</c:v>
                      </c:pt>
                      <c:pt idx="219">
                        <c:v>0.23346303501945526</c:v>
                      </c:pt>
                      <c:pt idx="220">
                        <c:v>0.23255813953488375</c:v>
                      </c:pt>
                      <c:pt idx="221">
                        <c:v>0.2316602316602317</c:v>
                      </c:pt>
                      <c:pt idx="222">
                        <c:v>0.23076923076923075</c:v>
                      </c:pt>
                      <c:pt idx="223">
                        <c:v>0.22988505747126436</c:v>
                      </c:pt>
                      <c:pt idx="224">
                        <c:v>0.22900763358778628</c:v>
                      </c:pt>
                      <c:pt idx="225">
                        <c:v>0.22813688212927763</c:v>
                      </c:pt>
                      <c:pt idx="226">
                        <c:v>0.22727272727272735</c:v>
                      </c:pt>
                      <c:pt idx="227">
                        <c:v>0.22641509433962265</c:v>
                      </c:pt>
                      <c:pt idx="228">
                        <c:v>0.22556390977443611</c:v>
                      </c:pt>
                      <c:pt idx="229">
                        <c:v>0.22471910112359555</c:v>
                      </c:pt>
                      <c:pt idx="230">
                        <c:v>0.22388059701492541</c:v>
                      </c:pt>
                      <c:pt idx="231">
                        <c:v>0.22304832713754646</c:v>
                      </c:pt>
                      <c:pt idx="232">
                        <c:v>0.22222222222222224</c:v>
                      </c:pt>
                      <c:pt idx="233">
                        <c:v>0.22140221402214025</c:v>
                      </c:pt>
                      <c:pt idx="234">
                        <c:v>0.2205882352941177</c:v>
                      </c:pt>
                      <c:pt idx="235">
                        <c:v>0.21978021978021978</c:v>
                      </c:pt>
                      <c:pt idx="236">
                        <c:v>0.21897810218978106</c:v>
                      </c:pt>
                      <c:pt idx="237">
                        <c:v>0.21818181818181823</c:v>
                      </c:pt>
                      <c:pt idx="238">
                        <c:v>0.21739130434782616</c:v>
                      </c:pt>
                      <c:pt idx="239">
                        <c:v>0.21660649819494582</c:v>
                      </c:pt>
                      <c:pt idx="240">
                        <c:v>0.21582733812949642</c:v>
                      </c:pt>
                      <c:pt idx="241">
                        <c:v>0.21505376344086025</c:v>
                      </c:pt>
                      <c:pt idx="242">
                        <c:v>0.21428571428571433</c:v>
                      </c:pt>
                      <c:pt idx="243">
                        <c:v>0.21352313167259787</c:v>
                      </c:pt>
                      <c:pt idx="244">
                        <c:v>0.21276595744680851</c:v>
                      </c:pt>
                      <c:pt idx="245">
                        <c:v>0.21201413427561841</c:v>
                      </c:pt>
                      <c:pt idx="246">
                        <c:v>0.21126760563380287</c:v>
                      </c:pt>
                      <c:pt idx="247">
                        <c:v>0.21052631578947367</c:v>
                      </c:pt>
                      <c:pt idx="248">
                        <c:v>0.20979020979020982</c:v>
                      </c:pt>
                      <c:pt idx="249">
                        <c:v>0.20905923344947736</c:v>
                      </c:pt>
                      <c:pt idx="250">
                        <c:v>0.20833333333333337</c:v>
                      </c:pt>
                      <c:pt idx="251">
                        <c:v>0.20761245674740489</c:v>
                      </c:pt>
                      <c:pt idx="252">
                        <c:v>0.20689655172413796</c:v>
                      </c:pt>
                      <c:pt idx="253">
                        <c:v>0.2061855670103093</c:v>
                      </c:pt>
                      <c:pt idx="254">
                        <c:v>0.20547945205479454</c:v>
                      </c:pt>
                      <c:pt idx="255">
                        <c:v>0.20477815699658708</c:v>
                      </c:pt>
                      <c:pt idx="256">
                        <c:v>0.2040816326530612</c:v>
                      </c:pt>
                      <c:pt idx="257">
                        <c:v>0.20338983050847459</c:v>
                      </c:pt>
                      <c:pt idx="258">
                        <c:v>0.20270270270270271</c:v>
                      </c:pt>
                      <c:pt idx="259">
                        <c:v>0.20202020202020207</c:v>
                      </c:pt>
                      <c:pt idx="260">
                        <c:v>0.20134228187919465</c:v>
                      </c:pt>
                      <c:pt idx="261">
                        <c:v>0.20066889632107027</c:v>
                      </c:pt>
                      <c:pt idx="262">
                        <c:v>0.2</c:v>
                      </c:pt>
                      <c:pt idx="263">
                        <c:v>0.1993355481727575</c:v>
                      </c:pt>
                      <c:pt idx="264">
                        <c:v>0.19867549668874174</c:v>
                      </c:pt>
                      <c:pt idx="265">
                        <c:v>0.19801980198019806</c:v>
                      </c:pt>
                      <c:pt idx="266">
                        <c:v>0.19736842105263161</c:v>
                      </c:pt>
                      <c:pt idx="267">
                        <c:v>0.19672131147540989</c:v>
                      </c:pt>
                      <c:pt idx="268">
                        <c:v>0.19607843137254902</c:v>
                      </c:pt>
                      <c:pt idx="269">
                        <c:v>0.19543973941368079</c:v>
                      </c:pt>
                      <c:pt idx="270">
                        <c:v>0.19480519480519484</c:v>
                      </c:pt>
                      <c:pt idx="271">
                        <c:v>0.19417475728155345</c:v>
                      </c:pt>
                      <c:pt idx="272">
                        <c:v>0.19354838709677419</c:v>
                      </c:pt>
                      <c:pt idx="273">
                        <c:v>0.19292604501607716</c:v>
                      </c:pt>
                      <c:pt idx="274">
                        <c:v>0.19230769230769232</c:v>
                      </c:pt>
                      <c:pt idx="275">
                        <c:v>0.1916932907348243</c:v>
                      </c:pt>
                      <c:pt idx="276">
                        <c:v>0.19108280254777074</c:v>
                      </c:pt>
                      <c:pt idx="277">
                        <c:v>0.19047619047619049</c:v>
                      </c:pt>
                      <c:pt idx="278">
                        <c:v>0.189873417721519</c:v>
                      </c:pt>
                      <c:pt idx="279">
                        <c:v>0.18927444794952683</c:v>
                      </c:pt>
                      <c:pt idx="280">
                        <c:v>0.18867924528301891</c:v>
                      </c:pt>
                      <c:pt idx="281">
                        <c:v>0.18808777429467086</c:v>
                      </c:pt>
                      <c:pt idx="282">
                        <c:v>0.18750000000000003</c:v>
                      </c:pt>
                      <c:pt idx="283">
                        <c:v>0.18691588785046731</c:v>
                      </c:pt>
                      <c:pt idx="284">
                        <c:v>0.18633540372670812</c:v>
                      </c:pt>
                      <c:pt idx="285">
                        <c:v>0.18575851393188855</c:v>
                      </c:pt>
                      <c:pt idx="286">
                        <c:v>0.1851851851851852</c:v>
                      </c:pt>
                      <c:pt idx="287">
                        <c:v>0.18461538461538465</c:v>
                      </c:pt>
                      <c:pt idx="288">
                        <c:v>0.18404907975460125</c:v>
                      </c:pt>
                      <c:pt idx="289">
                        <c:v>0.1834862385321101</c:v>
                      </c:pt>
                      <c:pt idx="290">
                        <c:v>0.18292682926829271</c:v>
                      </c:pt>
                      <c:pt idx="291">
                        <c:v>0.18237082066869303</c:v>
                      </c:pt>
                      <c:pt idx="292">
                        <c:v>0.18181818181818185</c:v>
                      </c:pt>
                      <c:pt idx="293">
                        <c:v>0.18126888217522658</c:v>
                      </c:pt>
                      <c:pt idx="294">
                        <c:v>0.18072289156626506</c:v>
                      </c:pt>
                      <c:pt idx="295">
                        <c:v>0.1801801801801802</c:v>
                      </c:pt>
                      <c:pt idx="296">
                        <c:v>0.17964071856287431</c:v>
                      </c:pt>
                      <c:pt idx="297">
                        <c:v>0.17910447761194032</c:v>
                      </c:pt>
                      <c:pt idx="298">
                        <c:v>0.1785714285714286</c:v>
                      </c:pt>
                      <c:pt idx="299">
                        <c:v>0.17804154302670624</c:v>
                      </c:pt>
                      <c:pt idx="300">
                        <c:v>0.17751479289940833</c:v>
                      </c:pt>
                      <c:pt idx="301">
                        <c:v>0.17699115044247793</c:v>
                      </c:pt>
                      <c:pt idx="302">
                        <c:v>0.17647058823529413</c:v>
                      </c:pt>
                      <c:pt idx="303">
                        <c:v>0.17595307917888564</c:v>
                      </c:pt>
                      <c:pt idx="304">
                        <c:v>0.17543859649122809</c:v>
                      </c:pt>
                      <c:pt idx="305">
                        <c:v>0.17492711370262395</c:v>
                      </c:pt>
                      <c:pt idx="306">
                        <c:v>0.1744186046511628</c:v>
                      </c:pt>
                      <c:pt idx="307">
                        <c:v>0.17391304347826089</c:v>
                      </c:pt>
                      <c:pt idx="308">
                        <c:v>0.17341040462427751</c:v>
                      </c:pt>
                      <c:pt idx="309">
                        <c:v>0.17291066282420753</c:v>
                      </c:pt>
                      <c:pt idx="310">
                        <c:v>0.17241379310344829</c:v>
                      </c:pt>
                      <c:pt idx="311">
                        <c:v>0.17191977077363899</c:v>
                      </c:pt>
                      <c:pt idx="312">
                        <c:v>0.17142857142857146</c:v>
                      </c:pt>
                      <c:pt idx="313">
                        <c:v>0.17094017094017097</c:v>
                      </c:pt>
                      <c:pt idx="314">
                        <c:v>0.17045454545454547</c:v>
                      </c:pt>
                      <c:pt idx="315">
                        <c:v>0.16997167138810201</c:v>
                      </c:pt>
                      <c:pt idx="316">
                        <c:v>0.16949152542372883</c:v>
                      </c:pt>
                      <c:pt idx="317">
                        <c:v>0.16901408450704228</c:v>
                      </c:pt>
                      <c:pt idx="318">
                        <c:v>0.16853932584269662</c:v>
                      </c:pt>
                      <c:pt idx="319">
                        <c:v>0.16806722689075632</c:v>
                      </c:pt>
                      <c:pt idx="320">
                        <c:v>0.16759776536312851</c:v>
                      </c:pt>
                      <c:pt idx="321">
                        <c:v>0.16713091922005574</c:v>
                      </c:pt>
                      <c:pt idx="322">
                        <c:v>0.16666666666666666</c:v>
                      </c:pt>
                      <c:pt idx="323">
                        <c:v>0.16620498614958448</c:v>
                      </c:pt>
                      <c:pt idx="324">
                        <c:v>0.16574585635359118</c:v>
                      </c:pt>
                      <c:pt idx="325">
                        <c:v>0.16528925619834714</c:v>
                      </c:pt>
                      <c:pt idx="326">
                        <c:v>0.16483516483516486</c:v>
                      </c:pt>
                      <c:pt idx="327">
                        <c:v>0.16438356164383564</c:v>
                      </c:pt>
                      <c:pt idx="328">
                        <c:v>0.16393442622950821</c:v>
                      </c:pt>
                      <c:pt idx="329">
                        <c:v>0.16348773841961856</c:v>
                      </c:pt>
                      <c:pt idx="330">
                        <c:v>0.16304347826086962</c:v>
                      </c:pt>
                      <c:pt idx="331">
                        <c:v>0.16260162601626016</c:v>
                      </c:pt>
                      <c:pt idx="332">
                        <c:v>0.16216216216216217</c:v>
                      </c:pt>
                      <c:pt idx="333">
                        <c:v>0.16172506738544476</c:v>
                      </c:pt>
                      <c:pt idx="334">
                        <c:v>0.16129032258064521</c:v>
                      </c:pt>
                      <c:pt idx="335">
                        <c:v>0.16085790884718498</c:v>
                      </c:pt>
                      <c:pt idx="336">
                        <c:v>0.16042780748663102</c:v>
                      </c:pt>
                      <c:pt idx="337">
                        <c:v>0.16000000000000003</c:v>
                      </c:pt>
                      <c:pt idx="338">
                        <c:v>0.15957446808510639</c:v>
                      </c:pt>
                      <c:pt idx="339">
                        <c:v>0.15915119363395225</c:v>
                      </c:pt>
                      <c:pt idx="340">
                        <c:v>0.15873015873015875</c:v>
                      </c:pt>
                      <c:pt idx="341">
                        <c:v>0.15831134564643801</c:v>
                      </c:pt>
                      <c:pt idx="342">
                        <c:v>0.15789473684210528</c:v>
                      </c:pt>
                      <c:pt idx="343">
                        <c:v>0.15748031496062992</c:v>
                      </c:pt>
                      <c:pt idx="344">
                        <c:v>0.15706806282722516</c:v>
                      </c:pt>
                      <c:pt idx="345">
                        <c:v>0.1566579634464752</c:v>
                      </c:pt>
                      <c:pt idx="346">
                        <c:v>0.15625000000000003</c:v>
                      </c:pt>
                      <c:pt idx="347">
                        <c:v>0.15584415584415584</c:v>
                      </c:pt>
                      <c:pt idx="348">
                        <c:v>0.15544041450777202</c:v>
                      </c:pt>
                      <c:pt idx="349">
                        <c:v>0.15503875968992248</c:v>
                      </c:pt>
                      <c:pt idx="350">
                        <c:v>0.15463917525773199</c:v>
                      </c:pt>
                      <c:pt idx="351">
                        <c:v>0.15424164524421599</c:v>
                      </c:pt>
                      <c:pt idx="352">
                        <c:v>0.15384615384615385</c:v>
                      </c:pt>
                      <c:pt idx="353">
                        <c:v>0.15345268542199492</c:v>
                      </c:pt>
                      <c:pt idx="354">
                        <c:v>0.15306122448979595</c:v>
                      </c:pt>
                      <c:pt idx="355">
                        <c:v>0.15267175572519087</c:v>
                      </c:pt>
                      <c:pt idx="356">
                        <c:v>0.15228426395939088</c:v>
                      </c:pt>
                      <c:pt idx="357">
                        <c:v>0.15189873417721519</c:v>
                      </c:pt>
                      <c:pt idx="358">
                        <c:v>0.15151515151515155</c:v>
                      </c:pt>
                      <c:pt idx="359">
                        <c:v>0.15113350125944586</c:v>
                      </c:pt>
                      <c:pt idx="360">
                        <c:v>0.15075376884422112</c:v>
                      </c:pt>
                      <c:pt idx="361">
                        <c:v>0.15037593984962408</c:v>
                      </c:pt>
                      <c:pt idx="362">
                        <c:v>0.15000000000000002</c:v>
                      </c:pt>
                      <c:pt idx="363">
                        <c:v>0.1496259351620948</c:v>
                      </c:pt>
                      <c:pt idx="364">
                        <c:v>0.1492537313432836</c:v>
                      </c:pt>
                      <c:pt idx="365">
                        <c:v>0.14888337468982632</c:v>
                      </c:pt>
                      <c:pt idx="366">
                        <c:v>0.14851485148514854</c:v>
                      </c:pt>
                      <c:pt idx="367">
                        <c:v>0.14814814814814817</c:v>
                      </c:pt>
                      <c:pt idx="368">
                        <c:v>0.14778325123152711</c:v>
                      </c:pt>
                      <c:pt idx="369">
                        <c:v>0.14742014742014742</c:v>
                      </c:pt>
                      <c:pt idx="370">
                        <c:v>0.14705882352941177</c:v>
                      </c:pt>
                      <c:pt idx="371">
                        <c:v>0.14669926650366752</c:v>
                      </c:pt>
                      <c:pt idx="372">
                        <c:v>0.14634146341463414</c:v>
                      </c:pt>
                      <c:pt idx="373">
                        <c:v>0.14598540145985403</c:v>
                      </c:pt>
                      <c:pt idx="374">
                        <c:v>0.14563106796116507</c:v>
                      </c:pt>
                      <c:pt idx="375">
                        <c:v>0.14527845036319614</c:v>
                      </c:pt>
                      <c:pt idx="376">
                        <c:v>0.14492753623188409</c:v>
                      </c:pt>
                      <c:pt idx="377">
                        <c:v>0.14457831325301204</c:v>
                      </c:pt>
                      <c:pt idx="378">
                        <c:v>0.14423076923076925</c:v>
                      </c:pt>
                      <c:pt idx="379">
                        <c:v>0.14388489208633096</c:v>
                      </c:pt>
                      <c:pt idx="380">
                        <c:v>0.14354066985645936</c:v>
                      </c:pt>
                      <c:pt idx="381">
                        <c:v>0.14319809069212411</c:v>
                      </c:pt>
                      <c:pt idx="382">
                        <c:v>0.14285714285714288</c:v>
                      </c:pt>
                      <c:pt idx="383">
                        <c:v>0.14251781472684089</c:v>
                      </c:pt>
                      <c:pt idx="384">
                        <c:v>0.14218009478672988</c:v>
                      </c:pt>
                      <c:pt idx="385">
                        <c:v>0.14184397163120568</c:v>
                      </c:pt>
                      <c:pt idx="386">
                        <c:v>0.14150943396226415</c:v>
                      </c:pt>
                      <c:pt idx="387">
                        <c:v>0.14117647058823532</c:v>
                      </c:pt>
                      <c:pt idx="388">
                        <c:v>0.14084507042253525</c:v>
                      </c:pt>
                      <c:pt idx="389">
                        <c:v>0.14051522248243561</c:v>
                      </c:pt>
                      <c:pt idx="390">
                        <c:v>0.14018691588785048</c:v>
                      </c:pt>
                      <c:pt idx="391">
                        <c:v>0.13986013986013987</c:v>
                      </c:pt>
                      <c:pt idx="392">
                        <c:v>0.13953488372093026</c:v>
                      </c:pt>
                      <c:pt idx="393">
                        <c:v>0.13921113689095127</c:v>
                      </c:pt>
                      <c:pt idx="394">
                        <c:v>0.1388888888888889</c:v>
                      </c:pt>
                      <c:pt idx="395">
                        <c:v>0.13856812933025406</c:v>
                      </c:pt>
                      <c:pt idx="396">
                        <c:v>0.13824884792626729</c:v>
                      </c:pt>
                      <c:pt idx="397">
                        <c:v>0.13793103448275862</c:v>
                      </c:pt>
                      <c:pt idx="398">
                        <c:v>0.13761467889908258</c:v>
                      </c:pt>
                      <c:pt idx="399">
                        <c:v>0.13729977116704806</c:v>
                      </c:pt>
                      <c:pt idx="400">
                        <c:v>0.13698630136986303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C89-4EFF-AD20-1DA43F4518F0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(Y)'!$AF$11:$AG$11</c15:sqref>
                        </c15:formulaRef>
                      </c:ext>
                    </c:extLst>
                    <c:strCache>
                      <c:ptCount val="1"/>
                      <c:pt idx="0">
                        <c:v>TEC 2007 (Z2)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(Y)'!$AF$13:$AF$413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(Y)'!$AG$13:$AG$413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0.98043974353120855</c:v>
                      </c:pt>
                      <c:pt idx="42">
                        <c:v>0.96171980730808126</c:v>
                      </c:pt>
                      <c:pt idx="43">
                        <c:v>0.94378534330200603</c:v>
                      </c:pt>
                      <c:pt idx="44">
                        <c:v>0.92658625135586969</c:v>
                      </c:pt>
                      <c:pt idx="45">
                        <c:v>0.91007667159076433</c:v>
                      </c:pt>
                      <c:pt idx="46">
                        <c:v>0.8942145409567076</c:v>
                      </c:pt>
                      <c:pt idx="47">
                        <c:v>0.87896120462659266</c:v>
                      </c:pt>
                      <c:pt idx="48">
                        <c:v>0.86428107444720692</c:v>
                      </c:pt>
                      <c:pt idx="49">
                        <c:v>0.85014132790321961</c:v>
                      </c:pt>
                      <c:pt idx="50">
                        <c:v>0.83651164207301876</c:v>
                      </c:pt>
                      <c:pt idx="51">
                        <c:v>0.82336395790140016</c:v>
                      </c:pt>
                      <c:pt idx="52">
                        <c:v>0.81067227081675652</c:v>
                      </c:pt>
                      <c:pt idx="53">
                        <c:v>0.79841244430615355</c:v>
                      </c:pt>
                      <c:pt idx="54">
                        <c:v>0.78656204355180326</c:v>
                      </c:pt>
                      <c:pt idx="55">
                        <c:v>0.77510018664398128</c:v>
                      </c:pt>
                      <c:pt idx="56">
                        <c:v>0.76400741123219218</c:v>
                      </c:pt>
                      <c:pt idx="57">
                        <c:v>0.75326555476951362</c:v>
                      </c:pt>
                      <c:pt idx="58">
                        <c:v>0.74285764675361599</c:v>
                      </c:pt>
                      <c:pt idx="59">
                        <c:v>0.73276781157938842</c:v>
                      </c:pt>
                      <c:pt idx="60">
                        <c:v>0.72298118079846585</c:v>
                      </c:pt>
                      <c:pt idx="61">
                        <c:v>0.71348381373526326</c:v>
                      </c:pt>
                      <c:pt idx="62">
                        <c:v>0.70426262554147656</c:v>
                      </c:pt>
                      <c:pt idx="63">
                        <c:v>0.69530532188486971</c:v>
                      </c:pt>
                      <c:pt idx="64">
                        <c:v>0.68660033956632371</c:v>
                      </c:pt>
                      <c:pt idx="65">
                        <c:v>0.67813679244398772</c:v>
                      </c:pt>
                      <c:pt idx="66">
                        <c:v>0.66990442211689061</c:v>
                      </c:pt>
                      <c:pt idx="67">
                        <c:v>0.66189355288422635</c:v>
                      </c:pt>
                      <c:pt idx="68">
                        <c:v>0.65409505055210515</c:v>
                      </c:pt>
                      <c:pt idx="69">
                        <c:v>0.64650028470803855</c:v>
                      </c:pt>
                      <c:pt idx="70">
                        <c:v>0.63910109412579708</c:v>
                      </c:pt>
                      <c:pt idx="71">
                        <c:v>0.63188975500040689</c:v>
                      </c:pt>
                      <c:pt idx="72">
                        <c:v>0.62485895174560824</c:v>
                      </c:pt>
                      <c:pt idx="73">
                        <c:v>0.61800175011475145</c:v>
                      </c:pt>
                      <c:pt idx="74">
                        <c:v>0.61131157243132961</c:v>
                      </c:pt>
                      <c:pt idx="75">
                        <c:v>0.60478217473761442</c:v>
                      </c:pt>
                      <c:pt idx="76">
                        <c:v>0.59840762568954631</c:v>
                      </c:pt>
                      <c:pt idx="77">
                        <c:v>0.5921822870434571</c:v>
                      </c:pt>
                      <c:pt idx="78">
                        <c:v>0.58610079559567219</c:v>
                      </c:pt>
                      <c:pt idx="79">
                        <c:v>0.58015804644977231</c:v>
                      </c:pt>
                      <c:pt idx="80">
                        <c:v>0.57434917749851755</c:v>
                      </c:pt>
                      <c:pt idx="81">
                        <c:v>0.56866955501833705</c:v>
                      </c:pt>
                      <c:pt idx="82">
                        <c:v>0.56311476028400698</c:v>
                      </c:pt>
                      <c:pt idx="83">
                        <c:v>0.55768057711983254</c:v>
                      </c:pt>
                      <c:pt idx="84">
                        <c:v>0.55236298031142927</c:v>
                      </c:pt>
                      <c:pt idx="85">
                        <c:v>0.54715812480917581</c:v>
                      </c:pt>
                      <c:pt idx="86">
                        <c:v>0.5420623356606632</c:v>
                      </c:pt>
                      <c:pt idx="87">
                        <c:v>0.53707209861509875</c:v>
                      </c:pt>
                      <c:pt idx="88">
                        <c:v>0.53218405134767832</c:v>
                      </c:pt>
                      <c:pt idx="89">
                        <c:v>0.52739497525650436</c:v>
                      </c:pt>
                      <c:pt idx="90">
                        <c:v>0.52270178778874399</c:v>
                      </c:pt>
                      <c:pt idx="91">
                        <c:v>0.51810153525643343</c:v>
                      </c:pt>
                      <c:pt idx="92">
                        <c:v>0.51359138610569932</c:v>
                      </c:pt>
                      <c:pt idx="93">
                        <c:v>0.50916862460620438</c:v>
                      </c:pt>
                      <c:pt idx="94">
                        <c:v>0.50483064493038954</c:v>
                      </c:pt>
                      <c:pt idx="95">
                        <c:v>0.50057494559457882</c:v>
                      </c:pt>
                      <c:pt idx="96">
                        <c:v>0.49639912423628818</c:v>
                      </c:pt>
                      <c:pt idx="97">
                        <c:v>0.49230087270414657</c:v>
                      </c:pt>
                      <c:pt idx="98">
                        <c:v>0.48827797243871168</c:v>
                      </c:pt>
                      <c:pt idx="99">
                        <c:v>0.48432829012418344</c:v>
                      </c:pt>
                      <c:pt idx="100">
                        <c:v>0.48044977359257257</c:v>
                      </c:pt>
                      <c:pt idx="101">
                        <c:v>0.4766404479633109</c:v>
                      </c:pt>
                      <c:pt idx="102">
                        <c:v>0.47289841200259314</c:v>
                      </c:pt>
                      <c:pt idx="103">
                        <c:v>0.46922183468792628</c:v>
                      </c:pt>
                      <c:pt idx="104">
                        <c:v>0.46560895196445956</c:v>
                      </c:pt>
                      <c:pt idx="105">
                        <c:v>0.4620580636806601</c:v>
                      </c:pt>
                      <c:pt idx="106">
                        <c:v>0.45856753069182016</c:v>
                      </c:pt>
                      <c:pt idx="107">
                        <c:v>0.45513577212071843</c:v>
                      </c:pt>
                      <c:pt idx="108">
                        <c:v>0.45176126276553136</c:v>
                      </c:pt>
                      <c:pt idx="109">
                        <c:v>0.44844253064580153</c:v>
                      </c:pt>
                      <c:pt idx="110">
                        <c:v>0.4451781546779181</c:v>
                      </c:pt>
                      <c:pt idx="111">
                        <c:v>0.44196676247216948</c:v>
                      </c:pt>
                      <c:pt idx="112">
                        <c:v>0.43880702824398121</c:v>
                      </c:pt>
                      <c:pt idx="113">
                        <c:v>0.43569767083245925</c:v>
                      </c:pt>
                      <c:pt idx="114">
                        <c:v>0.4326374518198346</c:v>
                      </c:pt>
                      <c:pt idx="115">
                        <c:v>0.42962517374583631</c:v>
                      </c:pt>
                      <c:pt idx="116">
                        <c:v>0.42665967841142366</c:v>
                      </c:pt>
                      <c:pt idx="117">
                        <c:v>0.4237398452666794</c:v>
                      </c:pt>
                      <c:pt idx="118">
                        <c:v>0.42086458987801029</c:v>
                      </c:pt>
                      <c:pt idx="119">
                        <c:v>0.418032862470119</c:v>
                      </c:pt>
                      <c:pt idx="120">
                        <c:v>0.41524364653850587</c:v>
                      </c:pt>
                      <c:pt idx="121">
                        <c:v>0.41249595752853552</c:v>
                      </c:pt>
                      <c:pt idx="122">
                        <c:v>0.40978884157735385</c:v>
                      </c:pt>
                      <c:pt idx="123">
                        <c:v>0.40712137431517637</c:v>
                      </c:pt>
                      <c:pt idx="124">
                        <c:v>0.40449265972269349</c:v>
                      </c:pt>
                      <c:pt idx="125">
                        <c:v>0.40190182904153282</c:v>
                      </c:pt>
                      <c:pt idx="126">
                        <c:v>0.39934803973491689</c:v>
                      </c:pt>
                      <c:pt idx="127">
                        <c:v>0.39683047449582248</c:v>
                      </c:pt>
                      <c:pt idx="128">
                        <c:v>0.39434834030012084</c:v>
                      </c:pt>
                      <c:pt idx="129">
                        <c:v>0.39190086750232039</c:v>
                      </c:pt>
                      <c:pt idx="130">
                        <c:v>0.38948730897168726</c:v>
                      </c:pt>
                      <c:pt idx="131">
                        <c:v>0.38710693926664086</c:v>
                      </c:pt>
                      <c:pt idx="132">
                        <c:v>0.38475905384545578</c:v>
                      </c:pt>
                      <c:pt idx="133">
                        <c:v>0.38244296831140945</c:v>
                      </c:pt>
                      <c:pt idx="134">
                        <c:v>0.38015801769062679</c:v>
                      </c:pt>
                      <c:pt idx="135">
                        <c:v>0.37790355574097512</c:v>
                      </c:pt>
                      <c:pt idx="136">
                        <c:v>0.37567895429045284</c:v>
                      </c:pt>
                      <c:pt idx="137">
                        <c:v>0.37348360260361074</c:v>
                      </c:pt>
                      <c:pt idx="138">
                        <c:v>0.37131690677461926</c:v>
                      </c:pt>
                      <c:pt idx="139">
                        <c:v>0.36917828914568102</c:v>
                      </c:pt>
                      <c:pt idx="140">
                        <c:v>0.36706718774955416</c:v>
                      </c:pt>
                      <c:pt idx="141">
                        <c:v>0.36498305577502399</c:v>
                      </c:pt>
                      <c:pt idx="142">
                        <c:v>0.36292536105422341</c:v>
                      </c:pt>
                      <c:pt idx="143">
                        <c:v>0.36089358557076112</c:v>
                      </c:pt>
                      <c:pt idx="144">
                        <c:v>0.358887224987676</c:v>
                      </c:pt>
                      <c:pt idx="145">
                        <c:v>0.35690578819428592</c:v>
                      </c:pt>
                      <c:pt idx="146">
                        <c:v>0.35494879687105185</c:v>
                      </c:pt>
                      <c:pt idx="147">
                        <c:v>0.35301578507162046</c:v>
                      </c:pt>
                      <c:pt idx="148">
                        <c:v>0.35110629882125954</c:v>
                      </c:pt>
                      <c:pt idx="149">
                        <c:v>0.34921989573093365</c:v>
                      </c:pt>
                      <c:pt idx="150">
                        <c:v>0.34735614462631359</c:v>
                      </c:pt>
                      <c:pt idx="151">
                        <c:v>0.34551462519104359</c:v>
                      </c:pt>
                      <c:pt idx="152">
                        <c:v>0.34369492762363163</c:v>
                      </c:pt>
                      <c:pt idx="153">
                        <c:v>0.34189665230735417</c:v>
                      </c:pt>
                      <c:pt idx="154">
                        <c:v>0.34011940949260056</c:v>
                      </c:pt>
                      <c:pt idx="155">
                        <c:v>0.33836281899111298</c:v>
                      </c:pt>
                      <c:pt idx="156">
                        <c:v>0.33662650988160103</c:v>
                      </c:pt>
                      <c:pt idx="157">
                        <c:v>0.33491012022623834</c:v>
                      </c:pt>
                      <c:pt idx="158">
                        <c:v>0.3332132967975735</c:v>
                      </c:pt>
                      <c:pt idx="159">
                        <c:v>0.3315356948154089</c:v>
                      </c:pt>
                      <c:pt idx="160">
                        <c:v>0.32987697769322361</c:v>
                      </c:pt>
                      <c:pt idx="161">
                        <c:v>0.32823681679373706</c:v>
                      </c:pt>
                      <c:pt idx="162">
                        <c:v>0.32661489119322984</c:v>
                      </c:pt>
                      <c:pt idx="163">
                        <c:v>0.32501088745425522</c:v>
                      </c:pt>
                      <c:pt idx="164">
                        <c:v>0.32342449940639428</c:v>
                      </c:pt>
                      <c:pt idx="165">
                        <c:v>0.32185542793472321</c:v>
                      </c:pt>
                      <c:pt idx="166">
                        <c:v>0.32030338077567438</c:v>
                      </c:pt>
                      <c:pt idx="167">
                        <c:v>0.31876807231999282</c:v>
                      </c:pt>
                      <c:pt idx="168">
                        <c:v>0.31724922342249917</c:v>
                      </c:pt>
                      <c:pt idx="169">
                        <c:v>0.3157465612183854</c:v>
                      </c:pt>
                      <c:pt idx="170">
                        <c:v>0.31425981894578126</c:v>
                      </c:pt>
                      <c:pt idx="171">
                        <c:v>0.3127887357743433</c:v>
                      </c:pt>
                      <c:pt idx="172">
                        <c:v>0.31133305663962713</c:v>
                      </c:pt>
                      <c:pt idx="173">
                        <c:v>0.30989253208301543</c:v>
                      </c:pt>
                      <c:pt idx="174">
                        <c:v>0.30846691809698473</c:v>
                      </c:pt>
                      <c:pt idx="175">
                        <c:v>0.30705597597550449</c:v>
                      </c:pt>
                      <c:pt idx="176">
                        <c:v>0.30565947216936795</c:v>
                      </c:pt>
                      <c:pt idx="177">
                        <c:v>0.30427717814626587</c:v>
                      </c:pt>
                      <c:pt idx="178">
                        <c:v>0.30290887025542418</c:v>
                      </c:pt>
                      <c:pt idx="179">
                        <c:v>0.30155432959662809</c:v>
                      </c:pt>
                      <c:pt idx="180">
                        <c:v>0.30021334189346965</c:v>
                      </c:pt>
                      <c:pt idx="181">
                        <c:v>0.29888569737065984</c:v>
                      </c:pt>
                      <c:pt idx="182">
                        <c:v>0.29757119063525167</c:v>
                      </c:pt>
                      <c:pt idx="183">
                        <c:v>0.2962696205616307</c:v>
                      </c:pt>
                      <c:pt idx="184">
                        <c:v>0.2949807901801319</c:v>
                      </c:pt>
                      <c:pt idx="185">
                        <c:v>0.29370450656915176</c:v>
                      </c:pt>
                      <c:pt idx="186">
                        <c:v>0.2924405807506249</c:v>
                      </c:pt>
                      <c:pt idx="187">
                        <c:v>0.2911888275887457</c:v>
                      </c:pt>
                      <c:pt idx="188">
                        <c:v>0.28994906569181539</c:v>
                      </c:pt>
                      <c:pt idx="189">
                        <c:v>0.2887211173171027</c:v>
                      </c:pt>
                      <c:pt idx="190">
                        <c:v>0.28750480827861147</c:v>
                      </c:pt>
                      <c:pt idx="191">
                        <c:v>0.28629996785764844</c:v>
                      </c:pt>
                      <c:pt idx="192">
                        <c:v>0.28510642871609648</c:v>
                      </c:pt>
                      <c:pt idx="193">
                        <c:v>0.28392402681229362</c:v>
                      </c:pt>
                      <c:pt idx="194">
                        <c:v>0.28275260131942886</c:v>
                      </c:pt>
                      <c:pt idx="195">
                        <c:v>0.28159199454636735</c:v>
                      </c:pt>
                      <c:pt idx="196">
                        <c:v>0.28044205186081778</c:v>
                      </c:pt>
                      <c:pt idx="197">
                        <c:v>0.27930262161476543</c:v>
                      </c:pt>
                      <c:pt idx="198">
                        <c:v>0.27817355507208813</c:v>
                      </c:pt>
                      <c:pt idx="199">
                        <c:v>0.277054706338285</c:v>
                      </c:pt>
                      <c:pt idx="200">
                        <c:v>0.27594593229224301</c:v>
                      </c:pt>
                      <c:pt idx="201">
                        <c:v>0.27484709251997341</c:v>
                      </c:pt>
                      <c:pt idx="202">
                        <c:v>0.27375804925025254</c:v>
                      </c:pt>
                      <c:pt idx="203">
                        <c:v>0.2726786672921015</c:v>
                      </c:pt>
                      <c:pt idx="204">
                        <c:v>0.27160881397404446</c:v>
                      </c:pt>
                      <c:pt idx="205">
                        <c:v>0.2705483590850869</c:v>
                      </c:pt>
                      <c:pt idx="206">
                        <c:v>0.2694971748173558</c:v>
                      </c:pt>
                      <c:pt idx="207">
                        <c:v>0.26845513571034801</c:v>
                      </c:pt>
                      <c:pt idx="208">
                        <c:v>0.26742211859673404</c:v>
                      </c:pt>
                      <c:pt idx="209">
                        <c:v>0.26639800254966656</c:v>
                      </c:pt>
                      <c:pt idx="210">
                        <c:v>0.26538266883154471</c:v>
                      </c:pt>
                      <c:pt idx="211">
                        <c:v>0.26437600084418794</c:v>
                      </c:pt>
                      <c:pt idx="212">
                        <c:v>0.2633778840803731</c:v>
                      </c:pt>
                      <c:pt idx="213">
                        <c:v>0.26238820607669189</c:v>
                      </c:pt>
                      <c:pt idx="214">
                        <c:v>0.26140685636768729</c:v>
                      </c:pt>
                      <c:pt idx="215">
                        <c:v>0.26043372644122659</c:v>
                      </c:pt>
                      <c:pt idx="216">
                        <c:v>0.25946870969507452</c:v>
                      </c:pt>
                      <c:pt idx="217">
                        <c:v>0.25851170139462698</c:v>
                      </c:pt>
                      <c:pt idx="218">
                        <c:v>0.25756259863176983</c:v>
                      </c:pt>
                      <c:pt idx="219">
                        <c:v>0.25662130028482782</c:v>
                      </c:pt>
                      <c:pt idx="220">
                        <c:v>0.25568770697957</c:v>
                      </c:pt>
                      <c:pt idx="221">
                        <c:v>0.25476172105123918</c:v>
                      </c:pt>
                      <c:pt idx="222">
                        <c:v>0.25384324650757312</c:v>
                      </c:pt>
                      <c:pt idx="223">
                        <c:v>0.25293218899278891</c:v>
                      </c:pt>
                      <c:pt idx="224">
                        <c:v>0.25202845575249927</c:v>
                      </c:pt>
                      <c:pt idx="225">
                        <c:v>0.25113195559953477</c:v>
                      </c:pt>
                      <c:pt idx="226">
                        <c:v>0.25024259888064276</c:v>
                      </c:pt>
                      <c:pt idx="227">
                        <c:v>0.2493602974440374</c:v>
                      </c:pt>
                      <c:pt idx="228">
                        <c:v>0.24848496460777644</c:v>
                      </c:pt>
                      <c:pt idx="229">
                        <c:v>0.24761651512893867</c:v>
                      </c:pt>
                      <c:pt idx="230">
                        <c:v>0.24675486517357875</c:v>
                      </c:pt>
                      <c:pt idx="231">
                        <c:v>0.24589993228743723</c:v>
                      </c:pt>
                      <c:pt idx="232">
                        <c:v>0.24505163536738311</c:v>
                      </c:pt>
                      <c:pt idx="233">
                        <c:v>0.24420989463356718</c:v>
                      </c:pt>
                      <c:pt idx="234">
                        <c:v>0.24337463160226636</c:v>
                      </c:pt>
                      <c:pt idx="235">
                        <c:v>0.24254576905939801</c:v>
                      </c:pt>
                      <c:pt idx="236">
                        <c:v>0.24172323103468607</c:v>
                      </c:pt>
                      <c:pt idx="237">
                        <c:v>0.24090694277645924</c:v>
                      </c:pt>
                      <c:pt idx="238">
                        <c:v>0.24009683072706364</c:v>
                      </c:pt>
                      <c:pt idx="239">
                        <c:v>0.23929282249887254</c:v>
                      </c:pt>
                      <c:pt idx="240">
                        <c:v>0.23849484685087591</c:v>
                      </c:pt>
                      <c:pt idx="241">
                        <c:v>0.23770283366583389</c:v>
                      </c:pt>
                      <c:pt idx="242">
                        <c:v>0.23691671392797781</c:v>
                      </c:pt>
                      <c:pt idx="243">
                        <c:v>0.23613641970124372</c:v>
                      </c:pt>
                      <c:pt idx="244">
                        <c:v>0.2353618841080235</c:v>
                      </c:pt>
                      <c:pt idx="245">
                        <c:v>0.23459304130841932</c:v>
                      </c:pt>
                      <c:pt idx="246">
                        <c:v>0.23382982647998762</c:v>
                      </c:pt>
                      <c:pt idx="247">
                        <c:v>0.23307217579795811</c:v>
                      </c:pt>
                      <c:pt idx="248">
                        <c:v>0.2323200264159167</c:v>
                      </c:pt>
                      <c:pt idx="249">
                        <c:v>0.23157331644693757</c:v>
                      </c:pt>
                      <c:pt idx="250">
                        <c:v>0.23083198494515411</c:v>
                      </c:pt>
                      <c:pt idx="251">
                        <c:v>0.23009597188775494</c:v>
                      </c:pt>
                      <c:pt idx="252">
                        <c:v>0.22936521815739477</c:v>
                      </c:pt>
                      <c:pt idx="253">
                        <c:v>0.22863966552500942</c:v>
                      </c:pt>
                      <c:pt idx="254">
                        <c:v>0.22791925663302204</c:v>
                      </c:pt>
                      <c:pt idx="255">
                        <c:v>0.22720393497893296</c:v>
                      </c:pt>
                      <c:pt idx="256">
                        <c:v>0.22649364489927987</c:v>
                      </c:pt>
                      <c:pt idx="257">
                        <c:v>0.22578833155396155</c:v>
                      </c:pt>
                      <c:pt idx="258">
                        <c:v>0.22508794091091322</c:v>
                      </c:pt>
                      <c:pt idx="259">
                        <c:v>0.22439241973112597</c:v>
                      </c:pt>
                      <c:pt idx="260">
                        <c:v>0.22370171555399959</c:v>
                      </c:pt>
                      <c:pt idx="261">
                        <c:v>0.22301577668302161</c:v>
                      </c:pt>
                      <c:pt idx="262">
                        <c:v>0.22233455217176373</c:v>
                      </c:pt>
                      <c:pt idx="263">
                        <c:v>0.22165799181018653</c:v>
                      </c:pt>
                      <c:pt idx="264">
                        <c:v>0.22098604611124537</c:v>
                      </c:pt>
                      <c:pt idx="265">
                        <c:v>0.22031866629779007</c:v>
                      </c:pt>
                      <c:pt idx="266">
                        <c:v>0.2196558042897496</c:v>
                      </c:pt>
                      <c:pt idx="267">
                        <c:v>0.21899741269159587</c:v>
                      </c:pt>
                      <c:pt idx="268">
                        <c:v>0.21834344478007839</c:v>
                      </c:pt>
                      <c:pt idx="269">
                        <c:v>0.21769385449222398</c:v>
                      </c:pt>
                      <c:pt idx="270">
                        <c:v>0.21704859641359417</c:v>
                      </c:pt>
                      <c:pt idx="271">
                        <c:v>0.2164076257667937</c:v>
                      </c:pt>
                      <c:pt idx="272">
                        <c:v>0.21577089840022473</c:v>
                      </c:pt>
                      <c:pt idx="273">
                        <c:v>0.21513837077707965</c:v>
                      </c:pt>
                      <c:pt idx="274">
                        <c:v>0.21450999996456696</c:v>
                      </c:pt>
                      <c:pt idx="275">
                        <c:v>0.21388574362336496</c:v>
                      </c:pt>
                      <c:pt idx="276">
                        <c:v>0.21326555999729627</c:v>
                      </c:pt>
                      <c:pt idx="277">
                        <c:v>0.21264940790321957</c:v>
                      </c:pt>
                      <c:pt idx="278">
                        <c:v>0.21203724672113175</c:v>
                      </c:pt>
                      <c:pt idx="279">
                        <c:v>0.21142903638447585</c:v>
                      </c:pt>
                      <c:pt idx="280">
                        <c:v>0.21082473737065033</c:v>
                      </c:pt>
                      <c:pt idx="281">
                        <c:v>0.21022431069171357</c:v>
                      </c:pt>
                      <c:pt idx="282">
                        <c:v>0.20962771788528056</c:v>
                      </c:pt>
                      <c:pt idx="283">
                        <c:v>0.20903492100560525</c:v>
                      </c:pt>
                      <c:pt idx="284">
                        <c:v>0.2084458826148457</c:v>
                      </c:pt>
                      <c:pt idx="285">
                        <c:v>0.20786056577450696</c:v>
                      </c:pt>
                      <c:pt idx="286">
                        <c:v>0.20727893403705752</c:v>
                      </c:pt>
                      <c:pt idx="287">
                        <c:v>0.20670095143771472</c:v>
                      </c:pt>
                      <c:pt idx="288">
                        <c:v>0.20612658248639706</c:v>
                      </c:pt>
                      <c:pt idx="289">
                        <c:v>0.20555579215983621</c:v>
                      </c:pt>
                      <c:pt idx="290">
                        <c:v>0.20498854589384827</c:v>
                      </c:pt>
                      <c:pt idx="291">
                        <c:v>0.20442480957575856</c:v>
                      </c:pt>
                      <c:pt idx="292">
                        <c:v>0.203864549536977</c:v>
                      </c:pt>
                      <c:pt idx="293">
                        <c:v>0.2033077325457204</c:v>
                      </c:pt>
                      <c:pt idx="294">
                        <c:v>0.20275432579987865</c:v>
                      </c:pt>
                      <c:pt idx="295">
                        <c:v>0.2022042969200209</c:v>
                      </c:pt>
                      <c:pt idx="296">
                        <c:v>0.20165761394253912</c:v>
                      </c:pt>
                      <c:pt idx="297">
                        <c:v>0.20111424531292521</c:v>
                      </c:pt>
                      <c:pt idx="298">
                        <c:v>0.20057415987917981</c:v>
                      </c:pt>
                      <c:pt idx="299">
                        <c:v>0.20003732688534762</c:v>
                      </c:pt>
                      <c:pt idx="300">
                        <c:v>0.19950371596517935</c:v>
                      </c:pt>
                      <c:pt idx="301">
                        <c:v>0.19897329713591444</c:v>
                      </c:pt>
                      <c:pt idx="302">
                        <c:v>0.19844604079218442</c:v>
                      </c:pt>
                      <c:pt idx="303">
                        <c:v>0.1979219177000322</c:v>
                      </c:pt>
                      <c:pt idx="304">
                        <c:v>0.19740089899104532</c:v>
                      </c:pt>
                      <c:pt idx="305">
                        <c:v>0.19688295615660223</c:v>
                      </c:pt>
                      <c:pt idx="306">
                        <c:v>0.19636806104222548</c:v>
                      </c:pt>
                      <c:pt idx="307">
                        <c:v>0.19585618584204362</c:v>
                      </c:pt>
                      <c:pt idx="308">
                        <c:v>0.19534730309335657</c:v>
                      </c:pt>
                      <c:pt idx="309">
                        <c:v>0.19484138567130246</c:v>
                      </c:pt>
                      <c:pt idx="310">
                        <c:v>0.19433840678362557</c:v>
                      </c:pt>
                      <c:pt idx="311">
                        <c:v>0.19383833996554078</c:v>
                      </c:pt>
                      <c:pt idx="312">
                        <c:v>0.19334115907469418</c:v>
                      </c:pt>
                      <c:pt idx="313">
                        <c:v>0.19284683828621677</c:v>
                      </c:pt>
                      <c:pt idx="314">
                        <c:v>0.19235535208786955</c:v>
                      </c:pt>
                      <c:pt idx="315">
                        <c:v>0.19186667527527845</c:v>
                      </c:pt>
                      <c:pt idx="316">
                        <c:v>0.19138078294725572</c:v>
                      </c:pt>
                      <c:pt idx="317">
                        <c:v>0.19089765050120852</c:v>
                      </c:pt>
                      <c:pt idx="318">
                        <c:v>0.19041725362862952</c:v>
                      </c:pt>
                      <c:pt idx="319">
                        <c:v>0.18993956831067149</c:v>
                      </c:pt>
                      <c:pt idx="320">
                        <c:v>0.18946457081379975</c:v>
                      </c:pt>
                      <c:pt idx="321">
                        <c:v>0.18899223768552545</c:v>
                      </c:pt>
                      <c:pt idx="322">
                        <c:v>0.18852254575021449</c:v>
                      </c:pt>
                      <c:pt idx="323">
                        <c:v>0.18805547210497164</c:v>
                      </c:pt>
                      <c:pt idx="324">
                        <c:v>0.18759099411559929</c:v>
                      </c:pt>
                      <c:pt idx="325">
                        <c:v>0.18712908941262746</c:v>
                      </c:pt>
                      <c:pt idx="326">
                        <c:v>0.18666973588741473</c:v>
                      </c:pt>
                      <c:pt idx="327">
                        <c:v>0.18621291168831824</c:v>
                      </c:pt>
                      <c:pt idx="328">
                        <c:v>0.1857585952169323</c:v>
                      </c:pt>
                      <c:pt idx="329">
                        <c:v>0.18530676512439173</c:v>
                      </c:pt>
                      <c:pt idx="330">
                        <c:v>0.18485740030774167</c:v>
                      </c:pt>
                      <c:pt idx="331">
                        <c:v>0.18441047990637</c:v>
                      </c:pt>
                      <c:pt idx="332">
                        <c:v>0.18396598329850311</c:v>
                      </c:pt>
                      <c:pt idx="333">
                        <c:v>0.18352389009776127</c:v>
                      </c:pt>
                      <c:pt idx="334">
                        <c:v>0.18308418014977579</c:v>
                      </c:pt>
                      <c:pt idx="335">
                        <c:v>0.18264683352886288</c:v>
                      </c:pt>
                      <c:pt idx="336">
                        <c:v>0.18221183053475579</c:v>
                      </c:pt>
                      <c:pt idx="337">
                        <c:v>0.18177915168939382</c:v>
                      </c:pt>
                      <c:pt idx="338">
                        <c:v>0.1813487777337649</c:v>
                      </c:pt>
                      <c:pt idx="339">
                        <c:v>0.18092068962480387</c:v>
                      </c:pt>
                      <c:pt idx="340">
                        <c:v>0.18049486853234245</c:v>
                      </c:pt>
                      <c:pt idx="341">
                        <c:v>0.1800712958361117</c:v>
                      </c:pt>
                      <c:pt idx="342">
                        <c:v>0.17964995312279519</c:v>
                      </c:pt>
                      <c:pt idx="343">
                        <c:v>0.17923082218313213</c:v>
                      </c:pt>
                      <c:pt idx="344">
                        <c:v>0.17881388500906925</c:v>
                      </c:pt>
                      <c:pt idx="345">
                        <c:v>0.17839912379096015</c:v>
                      </c:pt>
                      <c:pt idx="346">
                        <c:v>0.17798652091481279</c:v>
                      </c:pt>
                      <c:pt idx="347">
                        <c:v>0.17757605895958159</c:v>
                      </c:pt>
                      <c:pt idx="348">
                        <c:v>0.17716772069450573</c:v>
                      </c:pt>
                      <c:pt idx="349">
                        <c:v>0.176761489076491</c:v>
                      </c:pt>
                      <c:pt idx="350">
                        <c:v>0.17635734724753555</c:v>
                      </c:pt>
                      <c:pt idx="351">
                        <c:v>0.17595527853219817</c:v>
                      </c:pt>
                      <c:pt idx="352">
                        <c:v>0.17555526643510747</c:v>
                      </c:pt>
                      <c:pt idx="353">
                        <c:v>0.1751572946385134</c:v>
                      </c:pt>
                      <c:pt idx="354">
                        <c:v>0.17476134699987769</c:v>
                      </c:pt>
                      <c:pt idx="355">
                        <c:v>0.17436740754950431</c:v>
                      </c:pt>
                      <c:pt idx="356">
                        <c:v>0.17397546048820803</c:v>
                      </c:pt>
                      <c:pt idx="357">
                        <c:v>0.17358549018502181</c:v>
                      </c:pt>
                      <c:pt idx="358">
                        <c:v>0.17319748117494016</c:v>
                      </c:pt>
                      <c:pt idx="359">
                        <c:v>0.17281141815669976</c:v>
                      </c:pt>
                      <c:pt idx="360">
                        <c:v>0.17242728599059554</c:v>
                      </c:pt>
                      <c:pt idx="361">
                        <c:v>0.17204506969633204</c:v>
                      </c:pt>
                      <c:pt idx="362">
                        <c:v>0.17166475445090931</c:v>
                      </c:pt>
                      <c:pt idx="363">
                        <c:v>0.17128632558654169</c:v>
                      </c:pt>
                      <c:pt idx="364">
                        <c:v>0.1709097685886114</c:v>
                      </c:pt>
                      <c:pt idx="365">
                        <c:v>0.17053506909365287</c:v>
                      </c:pt>
                      <c:pt idx="366">
                        <c:v>0.17016221288737043</c:v>
                      </c:pt>
                      <c:pt idx="367">
                        <c:v>0.16979118590268671</c:v>
                      </c:pt>
                      <c:pt idx="368">
                        <c:v>0.16942197421782157</c:v>
                      </c:pt>
                      <c:pt idx="369">
                        <c:v>0.16905456405440178</c:v>
                      </c:pt>
                      <c:pt idx="370">
                        <c:v>0.16868894177560026</c:v>
                      </c:pt>
                      <c:pt idx="371">
                        <c:v>0.16832509388430378</c:v>
                      </c:pt>
                      <c:pt idx="372">
                        <c:v>0.16796300702131017</c:v>
                      </c:pt>
                      <c:pt idx="373">
                        <c:v>0.167602667963553</c:v>
                      </c:pt>
                      <c:pt idx="374">
                        <c:v>0.16724406362235369</c:v>
                      </c:pt>
                      <c:pt idx="375">
                        <c:v>0.16688718104170122</c:v>
                      </c:pt>
                      <c:pt idx="376">
                        <c:v>0.16653200739655777</c:v>
                      </c:pt>
                      <c:pt idx="377">
                        <c:v>0.16617852999119084</c:v>
                      </c:pt>
                      <c:pt idx="378">
                        <c:v>0.16582673625753097</c:v>
                      </c:pt>
                      <c:pt idx="379">
                        <c:v>0.16547661375355407</c:v>
                      </c:pt>
                      <c:pt idx="380">
                        <c:v>0.16512815016168947</c:v>
                      </c:pt>
                      <c:pt idx="381">
                        <c:v>0.16478133328725086</c:v>
                      </c:pt>
                      <c:pt idx="382">
                        <c:v>0.16443615105689241</c:v>
                      </c:pt>
                      <c:pt idx="383">
                        <c:v>0.16409259151708733</c:v>
                      </c:pt>
                      <c:pt idx="384">
                        <c:v>0.16375064283262974</c:v>
                      </c:pt>
                      <c:pt idx="385">
                        <c:v>0.16341029328515935</c:v>
                      </c:pt>
                      <c:pt idx="386">
                        <c:v>0.1630715312717079</c:v>
                      </c:pt>
                      <c:pt idx="387">
                        <c:v>0.16273434530326736</c:v>
                      </c:pt>
                      <c:pt idx="388">
                        <c:v>0.16239872400338023</c:v>
                      </c:pt>
                      <c:pt idx="389">
                        <c:v>0.16206465610675008</c:v>
                      </c:pt>
                      <c:pt idx="390">
                        <c:v>0.16173213045787316</c:v>
                      </c:pt>
                      <c:pt idx="391">
                        <c:v>0.16140113600968986</c:v>
                      </c:pt>
                      <c:pt idx="392">
                        <c:v>0.16107166182225729</c:v>
                      </c:pt>
                      <c:pt idx="393">
                        <c:v>0.16074369706143987</c:v>
                      </c:pt>
                      <c:pt idx="394">
                        <c:v>0.1604172309976202</c:v>
                      </c:pt>
                      <c:pt idx="395">
                        <c:v>0.16009225300442878</c:v>
                      </c:pt>
                      <c:pt idx="396">
                        <c:v>0.15976875255749234</c:v>
                      </c:pt>
                      <c:pt idx="397">
                        <c:v>0.15944671923319986</c:v>
                      </c:pt>
                      <c:pt idx="398">
                        <c:v>0.15912614270748729</c:v>
                      </c:pt>
                      <c:pt idx="399">
                        <c:v>0.15880701275463985</c:v>
                      </c:pt>
                      <c:pt idx="400">
                        <c:v>0.1584893192461114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C89-4EFF-AD20-1DA43F4518F0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(Y)'!$AJ$11:$AK$11</c15:sqref>
                        </c15:formulaRef>
                      </c:ext>
                    </c:extLst>
                    <c:strCache>
                      <c:ptCount val="1"/>
                      <c:pt idx="0">
                        <c:v>TEC 2007 (Z3)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(Y)'!$AJ$13:$AJ$413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(Y)'!$AK$13:$AK$413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0.44000000000000006</c:v>
                      </c:pt>
                      <c:pt idx="2">
                        <c:v>0.48</c:v>
                      </c:pt>
                      <c:pt idx="3">
                        <c:v>0.52</c:v>
                      </c:pt>
                      <c:pt idx="4">
                        <c:v>0.55999999999999994</c:v>
                      </c:pt>
                      <c:pt idx="5">
                        <c:v>0.60000000000000009</c:v>
                      </c:pt>
                      <c:pt idx="6">
                        <c:v>0.64000000000000012</c:v>
                      </c:pt>
                      <c:pt idx="7">
                        <c:v>0.68000000000000016</c:v>
                      </c:pt>
                      <c:pt idx="8">
                        <c:v>0.72000000000000008</c:v>
                      </c:pt>
                      <c:pt idx="9">
                        <c:v>0.76000000000000012</c:v>
                      </c:pt>
                      <c:pt idx="10">
                        <c:v>0.8</c:v>
                      </c:pt>
                      <c:pt idx="11">
                        <c:v>0.84000000000000008</c:v>
                      </c:pt>
                      <c:pt idx="12">
                        <c:v>0.88000000000000012</c:v>
                      </c:pt>
                      <c:pt idx="13">
                        <c:v>0.91999999999999993</c:v>
                      </c:pt>
                      <c:pt idx="14">
                        <c:v>0.96000000000000019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0.98686360403916229</c:v>
                      </c:pt>
                      <c:pt idx="62">
                        <c:v>0.97410920815903335</c:v>
                      </c:pt>
                      <c:pt idx="63">
                        <c:v>0.96171980730808115</c:v>
                      </c:pt>
                      <c:pt idx="64">
                        <c:v>0.94967940771022163</c:v>
                      </c:pt>
                      <c:pt idx="65">
                        <c:v>0.93797295206916531</c:v>
                      </c:pt>
                      <c:pt idx="66">
                        <c:v>0.92658625135586969</c:v>
                      </c:pt>
                      <c:pt idx="67">
                        <c:v>0.91550592250994167</c:v>
                      </c:pt>
                      <c:pt idx="68">
                        <c:v>0.90471933146270522</c:v>
                      </c:pt>
                      <c:pt idx="69">
                        <c:v>0.8942145409567076</c:v>
                      </c:pt>
                      <c:pt idx="70">
                        <c:v>0.88398026269503882</c:v>
                      </c:pt>
                      <c:pt idx="71">
                        <c:v>0.87400581340518879</c:v>
                      </c:pt>
                      <c:pt idx="72">
                        <c:v>0.86428107444720692</c:v>
                      </c:pt>
                      <c:pt idx="73">
                        <c:v>0.85479645463554899</c:v>
                      </c:pt>
                      <c:pt idx="74">
                        <c:v>0.84554285597889633</c:v>
                      </c:pt>
                      <c:pt idx="75">
                        <c:v>0.83651164207301854</c:v>
                      </c:pt>
                      <c:pt idx="76">
                        <c:v>0.8276946089089906</c:v>
                      </c:pt>
                      <c:pt idx="77">
                        <c:v>0.81908395788317268</c:v>
                      </c:pt>
                      <c:pt idx="78">
                        <c:v>0.81067227081675641</c:v>
                      </c:pt>
                      <c:pt idx="79">
                        <c:v>0.80245248681167825</c:v>
                      </c:pt>
                      <c:pt idx="80">
                        <c:v>0.79441788078660913</c:v>
                      </c:pt>
                      <c:pt idx="81">
                        <c:v>0.78656204355180326</c:v>
                      </c:pt>
                      <c:pt idx="82">
                        <c:v>0.7788788632950292</c:v>
                      </c:pt>
                      <c:pt idx="83">
                        <c:v>0.77136250836284015</c:v>
                      </c:pt>
                      <c:pt idx="84">
                        <c:v>0.76400741123219218</c:v>
                      </c:pt>
                      <c:pt idx="85">
                        <c:v>0.75680825357707127</c:v>
                      </c:pt>
                      <c:pt idx="86">
                        <c:v>0.74975995234344195</c:v>
                      </c:pt>
                      <c:pt idx="87">
                        <c:v>0.74285764675361587</c:v>
                      </c:pt>
                      <c:pt idx="88">
                        <c:v>0.73609668616813828</c:v>
                      </c:pt>
                      <c:pt idx="89">
                        <c:v>0.72947261873959901</c:v>
                      </c:pt>
                      <c:pt idx="90">
                        <c:v>0.72298118079846574</c:v>
                      </c:pt>
                      <c:pt idx="91">
                        <c:v>0.71661828691618001</c:v>
                      </c:pt>
                      <c:pt idx="92">
                        <c:v>0.71038002059539807</c:v>
                      </c:pt>
                      <c:pt idx="93">
                        <c:v>0.70426262554147634</c:v>
                      </c:pt>
                      <c:pt idx="94">
                        <c:v>0.69826249747310287</c:v>
                      </c:pt>
                      <c:pt idx="95">
                        <c:v>0.69237617643344462</c:v>
                      </c:pt>
                      <c:pt idx="96">
                        <c:v>0.68660033956632371</c:v>
                      </c:pt>
                      <c:pt idx="97">
                        <c:v>0.68093179432477868</c:v>
                      </c:pt>
                      <c:pt idx="98">
                        <c:v>0.67536747208198955</c:v>
                      </c:pt>
                      <c:pt idx="99">
                        <c:v>0.66990442211689061</c:v>
                      </c:pt>
                      <c:pt idx="100">
                        <c:v>0.66453980594897388</c:v>
                      </c:pt>
                      <c:pt idx="101">
                        <c:v>0.65927089199874578</c:v>
                      </c:pt>
                      <c:pt idx="102">
                        <c:v>0.65409505055210515</c:v>
                      </c:pt>
                      <c:pt idx="103">
                        <c:v>0.64900974900856234</c:v>
                      </c:pt>
                      <c:pt idx="104">
                        <c:v>0.64401254739471581</c:v>
                      </c:pt>
                      <c:pt idx="105">
                        <c:v>0.63910109412579696</c:v>
                      </c:pt>
                      <c:pt idx="106">
                        <c:v>0.63427312199935104</c:v>
                      </c:pt>
                      <c:pt idx="107">
                        <c:v>0.6295264444062888</c:v>
                      </c:pt>
                      <c:pt idx="108">
                        <c:v>0.62485895174560824</c:v>
                      </c:pt>
                      <c:pt idx="109">
                        <c:v>0.62026860803007111</c:v>
                      </c:pt>
                      <c:pt idx="110">
                        <c:v>0.61575344767101692</c:v>
                      </c:pt>
                      <c:pt idx="111">
                        <c:v>0.61131157243132961</c:v>
                      </c:pt>
                      <c:pt idx="112">
                        <c:v>0.6069411485363414</c:v>
                      </c:pt>
                      <c:pt idx="113">
                        <c:v>0.60264040393315832</c:v>
                      </c:pt>
                      <c:pt idx="114">
                        <c:v>0.59840762568954631</c:v>
                      </c:pt>
                      <c:pt idx="115">
                        <c:v>0.59424115752412121</c:v>
                      </c:pt>
                      <c:pt idx="116">
                        <c:v>0.59013939746013511</c:v>
                      </c:pt>
                      <c:pt idx="117">
                        <c:v>0.58610079559567219</c:v>
                      </c:pt>
                      <c:pt idx="118">
                        <c:v>0.58212385198353889</c:v>
                      </c:pt>
                      <c:pt idx="119">
                        <c:v>0.57820711461457452</c:v>
                      </c:pt>
                      <c:pt idx="120">
                        <c:v>0.57434917749851755</c:v>
                      </c:pt>
                      <c:pt idx="121">
                        <c:v>0.57054867883694016</c:v>
                      </c:pt>
                      <c:pt idx="122">
                        <c:v>0.56680429928311549</c:v>
                      </c:pt>
                      <c:pt idx="123">
                        <c:v>0.56311476028400698</c:v>
                      </c:pt>
                      <c:pt idx="124">
                        <c:v>0.55947882249987291</c:v>
                      </c:pt>
                      <c:pt idx="125">
                        <c:v>0.55589528429726132</c:v>
                      </c:pt>
                      <c:pt idx="126">
                        <c:v>0.55236298031142916</c:v>
                      </c:pt>
                      <c:pt idx="127">
                        <c:v>0.54888078007446883</c:v>
                      </c:pt>
                      <c:pt idx="128">
                        <c:v>0.54544758670564508</c:v>
                      </c:pt>
                      <c:pt idx="129">
                        <c:v>0.54206233566066298</c:v>
                      </c:pt>
                      <c:pt idx="130">
                        <c:v>0.53872399353678135</c:v>
                      </c:pt>
                      <c:pt idx="131">
                        <c:v>0.5354315569308693</c:v>
                      </c:pt>
                      <c:pt idx="132">
                        <c:v>0.53218405134767832</c:v>
                      </c:pt>
                      <c:pt idx="133">
                        <c:v>0.52898053015575941</c:v>
                      </c:pt>
                      <c:pt idx="134">
                        <c:v>0.52582007358860638</c:v>
                      </c:pt>
                      <c:pt idx="135">
                        <c:v>0.52270178778874377</c:v>
                      </c:pt>
                      <c:pt idx="136">
                        <c:v>0.51962480389261334</c:v>
                      </c:pt>
                      <c:pt idx="137">
                        <c:v>0.51658827715423061</c:v>
                      </c:pt>
                      <c:pt idx="138">
                        <c:v>0.51359138610569932</c:v>
                      </c:pt>
                      <c:pt idx="139">
                        <c:v>0.51063333175278192</c:v>
                      </c:pt>
                      <c:pt idx="140">
                        <c:v>0.50771333680381892</c:v>
                      </c:pt>
                      <c:pt idx="141">
                        <c:v>0.50483064493038943</c:v>
                      </c:pt>
                      <c:pt idx="142">
                        <c:v>0.50198452005819283</c:v>
                      </c:pt>
                      <c:pt idx="143">
                        <c:v>0.49917424568671004</c:v>
                      </c:pt>
                      <c:pt idx="144">
                        <c:v>0.49639912423628818</c:v>
                      </c:pt>
                      <c:pt idx="145">
                        <c:v>0.4936584764213594</c:v>
                      </c:pt>
                      <c:pt idx="146">
                        <c:v>0.49095164064857644</c:v>
                      </c:pt>
                      <c:pt idx="147">
                        <c:v>0.48827797243871168</c:v>
                      </c:pt>
                      <c:pt idx="148">
                        <c:v>0.48563684387122646</c:v>
                      </c:pt>
                      <c:pt idx="149">
                        <c:v>0.48302764305047702</c:v>
                      </c:pt>
                      <c:pt idx="150">
                        <c:v>0.48044977359257246</c:v>
                      </c:pt>
                      <c:pt idx="151">
                        <c:v>0.4779026541319577</c:v>
                      </c:pt>
                      <c:pt idx="152">
                        <c:v>0.47538571784683586</c:v>
                      </c:pt>
                      <c:pt idx="153">
                        <c:v>0.47289841200259314</c:v>
                      </c:pt>
                      <c:pt idx="154">
                        <c:v>0.4704401975124306</c:v>
                      </c:pt>
                      <c:pt idx="155">
                        <c:v>0.46801054851444768</c:v>
                      </c:pt>
                      <c:pt idx="156">
                        <c:v>0.46560895196445951</c:v>
                      </c:pt>
                      <c:pt idx="157">
                        <c:v>0.46323490724386646</c:v>
                      </c:pt>
                      <c:pt idx="158">
                        <c:v>0.46088792578192728</c:v>
                      </c:pt>
                      <c:pt idx="159">
                        <c:v>0.45856753069182016</c:v>
                      </c:pt>
                      <c:pt idx="160">
                        <c:v>0.45627325641990429</c:v>
                      </c:pt>
                      <c:pt idx="161">
                        <c:v>0.45400464840762506</c:v>
                      </c:pt>
                      <c:pt idx="162">
                        <c:v>0.45176126276553136</c:v>
                      </c:pt>
                      <c:pt idx="163">
                        <c:v>0.44954266595889908</c:v>
                      </c:pt>
                      <c:pt idx="164">
                        <c:v>0.44734843450448036</c:v>
                      </c:pt>
                      <c:pt idx="165">
                        <c:v>0.4451781546779181</c:v>
                      </c:pt>
                      <c:pt idx="166">
                        <c:v>0.44303142223139053</c:v>
                      </c:pt>
                      <c:pt idx="167">
                        <c:v>0.44090784212106737</c:v>
                      </c:pt>
                      <c:pt idx="168">
                        <c:v>0.43880702824398121</c:v>
                      </c:pt>
                      <c:pt idx="169">
                        <c:v>0.43672860318393419</c:v>
                      </c:pt>
                      <c:pt idx="170">
                        <c:v>0.43467219796608036</c:v>
                      </c:pt>
                      <c:pt idx="171">
                        <c:v>0.43263745181983454</c:v>
                      </c:pt>
                      <c:pt idx="172">
                        <c:v>0.43062401194978356</c:v>
                      </c:pt>
                      <c:pt idx="173">
                        <c:v>0.42863153331428033</c:v>
                      </c:pt>
                      <c:pt idx="174">
                        <c:v>0.42665967841142349</c:v>
                      </c:pt>
                      <c:pt idx="175">
                        <c:v>0.42470811707213407</c:v>
                      </c:pt>
                      <c:pt idx="176">
                        <c:v>0.42277652626005469</c:v>
                      </c:pt>
                      <c:pt idx="177">
                        <c:v>0.42086458987801029</c:v>
                      </c:pt>
                      <c:pt idx="178">
                        <c:v>0.41897199858077833</c:v>
                      </c:pt>
                      <c:pt idx="179">
                        <c:v>0.41709844959392889</c:v>
                      </c:pt>
                      <c:pt idx="180">
                        <c:v>0.41524364653850576</c:v>
                      </c:pt>
                      <c:pt idx="181">
                        <c:v>0.41340729926132841</c:v>
                      </c:pt>
                      <c:pt idx="182">
                        <c:v>0.41158912367070449</c:v>
                      </c:pt>
                      <c:pt idx="183">
                        <c:v>0.40978884157735379</c:v>
                      </c:pt>
                      <c:pt idx="184">
                        <c:v>0.40800618054034676</c:v>
                      </c:pt>
                      <c:pt idx="185">
                        <c:v>0.40624087371787782</c:v>
                      </c:pt>
                      <c:pt idx="186">
                        <c:v>0.40449265972269344</c:v>
                      </c:pt>
                      <c:pt idx="187">
                        <c:v>0.40276128248200671</c:v>
                      </c:pt>
                      <c:pt idx="188">
                        <c:v>0.40104649110173729</c:v>
                      </c:pt>
                      <c:pt idx="189">
                        <c:v>0.39934803973491673</c:v>
                      </c:pt>
                      <c:pt idx="190">
                        <c:v>0.39766568745411734</c:v>
                      </c:pt>
                      <c:pt idx="191">
                        <c:v>0.39599919812775303</c:v>
                      </c:pt>
                      <c:pt idx="192">
                        <c:v>0.39434834030012084</c:v>
                      </c:pt>
                      <c:pt idx="193">
                        <c:v>0.39271288707504914</c:v>
                      </c:pt>
                      <c:pt idx="194">
                        <c:v>0.39109261600302636</c:v>
                      </c:pt>
                      <c:pt idx="195">
                        <c:v>0.38948730897168726</c:v>
                      </c:pt>
                      <c:pt idx="196">
                        <c:v>0.38789675209954361</c:v>
                      </c:pt>
                      <c:pt idx="197">
                        <c:v>0.38632073563284391</c:v>
                      </c:pt>
                      <c:pt idx="198">
                        <c:v>0.38475905384545578</c:v>
                      </c:pt>
                      <c:pt idx="199">
                        <c:v>0.38321150494166906</c:v>
                      </c:pt>
                      <c:pt idx="200">
                        <c:v>0.38167789096181753</c:v>
                      </c:pt>
                      <c:pt idx="201">
                        <c:v>0.38015801769062696</c:v>
                      </c:pt>
                      <c:pt idx="202">
                        <c:v>0.37865169456819348</c:v>
                      </c:pt>
                      <c:pt idx="203">
                        <c:v>0.37715873460351101</c:v>
                      </c:pt>
                      <c:pt idx="204">
                        <c:v>0.37567895429045284</c:v>
                      </c:pt>
                      <c:pt idx="205">
                        <c:v>0.374212173526137</c:v>
                      </c:pt>
                      <c:pt idx="206">
                        <c:v>0.37275821553158706</c:v>
                      </c:pt>
                      <c:pt idx="207">
                        <c:v>0.3713169067746192</c:v>
                      </c:pt>
                      <c:pt idx="208">
                        <c:v>0.36988807689488001</c:v>
                      </c:pt>
                      <c:pt idx="209">
                        <c:v>0.36847155863096553</c:v>
                      </c:pt>
                      <c:pt idx="210">
                        <c:v>0.3670671877495541</c:v>
                      </c:pt>
                      <c:pt idx="211">
                        <c:v>0.36567480297648852</c:v>
                      </c:pt>
                      <c:pt idx="212">
                        <c:v>0.36429424592974419</c:v>
                      </c:pt>
                      <c:pt idx="213">
                        <c:v>0.36292536105422341</c:v>
                      </c:pt>
                      <c:pt idx="214">
                        <c:v>0.36156799555831809</c:v>
                      </c:pt>
                      <c:pt idx="215">
                        <c:v>0.36022199935218463</c:v>
                      </c:pt>
                      <c:pt idx="216">
                        <c:v>0.35888722498767589</c:v>
                      </c:pt>
                      <c:pt idx="217">
                        <c:v>0.35756352759988141</c:v>
                      </c:pt>
                      <c:pt idx="218">
                        <c:v>0.35625076485022167</c:v>
                      </c:pt>
                      <c:pt idx="219">
                        <c:v>0.35494879687105185</c:v>
                      </c:pt>
                      <c:pt idx="220">
                        <c:v>0.35365748621172499</c:v>
                      </c:pt>
                      <c:pt idx="221">
                        <c:v>0.35237669778607295</c:v>
                      </c:pt>
                      <c:pt idx="222">
                        <c:v>0.35110629882125949</c:v>
                      </c:pt>
                      <c:pt idx="223">
                        <c:v>0.34984615880796333</c:v>
                      </c:pt>
                      <c:pt idx="224">
                        <c:v>0.3485961494518533</c:v>
                      </c:pt>
                      <c:pt idx="225">
                        <c:v>0.34735614462631359</c:v>
                      </c:pt>
                      <c:pt idx="226">
                        <c:v>0.34612602032638384</c:v>
                      </c:pt>
                      <c:pt idx="227">
                        <c:v>0.34490565462387557</c:v>
                      </c:pt>
                      <c:pt idx="228">
                        <c:v>0.34369492762363163</c:v>
                      </c:pt>
                      <c:pt idx="229">
                        <c:v>0.34249372142089396</c:v>
                      </c:pt>
                      <c:pt idx="230">
                        <c:v>0.34130192005974602</c:v>
                      </c:pt>
                      <c:pt idx="231">
                        <c:v>0.34011940949260056</c:v>
                      </c:pt>
                      <c:pt idx="232">
                        <c:v>0.33894607754069939</c:v>
                      </c:pt>
                      <c:pt idx="233">
                        <c:v>0.33778181385559719</c:v>
                      </c:pt>
                      <c:pt idx="234">
                        <c:v>0.33662650988160103</c:v>
                      </c:pt>
                      <c:pt idx="235">
                        <c:v>0.33548005881913645</c:v>
                      </c:pt>
                      <c:pt idx="236">
                        <c:v>0.33434235558901426</c:v>
                      </c:pt>
                      <c:pt idx="237">
                        <c:v>0.33321329679757339</c:v>
                      </c:pt>
                      <c:pt idx="238">
                        <c:v>0.3320927807026719</c:v>
                      </c:pt>
                      <c:pt idx="239">
                        <c:v>0.33098070718050476</c:v>
                      </c:pt>
                      <c:pt idx="240">
                        <c:v>0.32987697769322361</c:v>
                      </c:pt>
                      <c:pt idx="241">
                        <c:v>0.32878149525733602</c:v>
                      </c:pt>
                      <c:pt idx="242">
                        <c:v>0.32769416441286237</c:v>
                      </c:pt>
                      <c:pt idx="243">
                        <c:v>0.32661489119322984</c:v>
                      </c:pt>
                      <c:pt idx="244">
                        <c:v>0.325543583095881</c:v>
                      </c:pt>
                      <c:pt idx="245">
                        <c:v>0.32448014905357986</c:v>
                      </c:pt>
                      <c:pt idx="246">
                        <c:v>0.32342449940639428</c:v>
                      </c:pt>
                      <c:pt idx="247">
                        <c:v>0.32237654587433584</c:v>
                      </c:pt>
                      <c:pt idx="248">
                        <c:v>0.32133620153064113</c:v>
                      </c:pt>
                      <c:pt idx="249">
                        <c:v>0.32030338077567433</c:v>
                      </c:pt>
                      <c:pt idx="250">
                        <c:v>0.31927799931143658</c:v>
                      </c:pt>
                      <c:pt idx="251">
                        <c:v>0.31825997411666407</c:v>
                      </c:pt>
                      <c:pt idx="252">
                        <c:v>0.31724922342249917</c:v>
                      </c:pt>
                      <c:pt idx="253">
                        <c:v>0.31624566668872078</c:v>
                      </c:pt>
                      <c:pt idx="254">
                        <c:v>0.31524922458051585</c:v>
                      </c:pt>
                      <c:pt idx="255">
                        <c:v>0.31425981894578126</c:v>
                      </c:pt>
                      <c:pt idx="256">
                        <c:v>0.31327737279293855</c:v>
                      </c:pt>
                      <c:pt idx="257">
                        <c:v>0.31230181026925097</c:v>
                      </c:pt>
                      <c:pt idx="258">
                        <c:v>0.31133305663962713</c:v>
                      </c:pt>
                      <c:pt idx="259">
                        <c:v>0.31037103826589973</c:v>
                      </c:pt>
                      <c:pt idx="260">
                        <c:v>0.30941568258656704</c:v>
                      </c:pt>
                      <c:pt idx="261">
                        <c:v>0.30846691809698473</c:v>
                      </c:pt>
                      <c:pt idx="262">
                        <c:v>0.30752467432999542</c:v>
                      </c:pt>
                      <c:pt idx="263">
                        <c:v>0.30658888183698751</c:v>
                      </c:pt>
                      <c:pt idx="264">
                        <c:v>0.30565947216936779</c:v>
                      </c:pt>
                      <c:pt idx="265">
                        <c:v>0.30473637786044239</c:v>
                      </c:pt>
                      <c:pt idx="266">
                        <c:v>0.30381953240769022</c:v>
                      </c:pt>
                      <c:pt idx="267">
                        <c:v>0.30290887025542418</c:v>
                      </c:pt>
                      <c:pt idx="268">
                        <c:v>0.30200432677782607</c:v>
                      </c:pt>
                      <c:pt idx="269">
                        <c:v>0.30110583826234771</c:v>
                      </c:pt>
                      <c:pt idx="270">
                        <c:v>0.3002133418934696</c:v>
                      </c:pt>
                      <c:pt idx="271">
                        <c:v>0.29932677573680622</c:v>
                      </c:pt>
                      <c:pt idx="272">
                        <c:v>0.29844607872355094</c:v>
                      </c:pt>
                      <c:pt idx="273">
                        <c:v>0.29757119063525167</c:v>
                      </c:pt>
                      <c:pt idx="274">
                        <c:v>0.29670205208890849</c:v>
                      </c:pt>
                      <c:pt idx="275">
                        <c:v>0.29583860452238592</c:v>
                      </c:pt>
                      <c:pt idx="276">
                        <c:v>0.29498079018013196</c:v>
                      </c:pt>
                      <c:pt idx="277">
                        <c:v>0.29412855209919569</c:v>
                      </c:pt>
                      <c:pt idx="278">
                        <c:v>0.29328183409553793</c:v>
                      </c:pt>
                      <c:pt idx="279">
                        <c:v>0.2924405807506249</c:v>
                      </c:pt>
                      <c:pt idx="280">
                        <c:v>0.29160473739830112</c:v>
                      </c:pt>
                      <c:pt idx="281">
                        <c:v>0.29077425011193275</c:v>
                      </c:pt>
                      <c:pt idx="282">
                        <c:v>0.28994906569181533</c:v>
                      </c:pt>
                      <c:pt idx="283">
                        <c:v>0.28912913165283982</c:v>
                      </c:pt>
                      <c:pt idx="284">
                        <c:v>0.28831439621241112</c:v>
                      </c:pt>
                      <c:pt idx="285">
                        <c:v>0.28750480827861141</c:v>
                      </c:pt>
                      <c:pt idx="286">
                        <c:v>0.28670031743860486</c:v>
                      </c:pt>
                      <c:pt idx="287">
                        <c:v>0.28590087394727576</c:v>
                      </c:pt>
                      <c:pt idx="288">
                        <c:v>0.28510642871609648</c:v>
                      </c:pt>
                      <c:pt idx="289">
                        <c:v>0.28431693330221791</c:v>
                      </c:pt>
                      <c:pt idx="290">
                        <c:v>0.28353233989777904</c:v>
                      </c:pt>
                      <c:pt idx="291">
                        <c:v>0.28275260131942886</c:v>
                      </c:pt>
                      <c:pt idx="292">
                        <c:v>0.28197767099805759</c:v>
                      </c:pt>
                      <c:pt idx="293">
                        <c:v>0.28120750296872993</c:v>
                      </c:pt>
                      <c:pt idx="294">
                        <c:v>0.28044205186081778</c:v>
                      </c:pt>
                      <c:pt idx="295">
                        <c:v>0.2796812728883275</c:v>
                      </c:pt>
                      <c:pt idx="296">
                        <c:v>0.2789251218404149</c:v>
                      </c:pt>
                      <c:pt idx="297">
                        <c:v>0.27817355507208802</c:v>
                      </c:pt>
                      <c:pt idx="298">
                        <c:v>0.277426529495089</c:v>
                      </c:pt>
                      <c:pt idx="299">
                        <c:v>0.27668400256895337</c:v>
                      </c:pt>
                      <c:pt idx="300">
                        <c:v>0.2759459322922429</c:v>
                      </c:pt>
                      <c:pt idx="301">
                        <c:v>0.27521227719394692</c:v>
                      </c:pt>
                      <c:pt idx="302">
                        <c:v>0.27448299632504836</c:v>
                      </c:pt>
                      <c:pt idx="303">
                        <c:v>0.27375804925025254</c:v>
                      </c:pt>
                      <c:pt idx="304">
                        <c:v>0.27303739603987248</c:v>
                      </c:pt>
                      <c:pt idx="305">
                        <c:v>0.27232099726186959</c:v>
                      </c:pt>
                      <c:pt idx="306">
                        <c:v>0.27160881397404446</c:v>
                      </c:pt>
                      <c:pt idx="307">
                        <c:v>0.27090080771637609</c:v>
                      </c:pt>
                      <c:pt idx="308">
                        <c:v>0.27019694050350468</c:v>
                      </c:pt>
                      <c:pt idx="309">
                        <c:v>0.2694971748173558</c:v>
                      </c:pt>
                      <c:pt idx="310">
                        <c:v>0.26880147359990308</c:v>
                      </c:pt>
                      <c:pt idx="311">
                        <c:v>0.26810980024606484</c:v>
                      </c:pt>
                      <c:pt idx="312">
                        <c:v>0.26742211859673398</c:v>
                      </c:pt>
                      <c:pt idx="313">
                        <c:v>0.26673839293193674</c:v>
                      </c:pt>
                      <c:pt idx="314">
                        <c:v>0.26605858796411669</c:v>
                      </c:pt>
                      <c:pt idx="315">
                        <c:v>0.26538266883154471</c:v>
                      </c:pt>
                      <c:pt idx="316">
                        <c:v>0.26471060109184769</c:v>
                      </c:pt>
                      <c:pt idx="317">
                        <c:v>0.26404235071565724</c:v>
                      </c:pt>
                      <c:pt idx="318">
                        <c:v>0.26337788408037305</c:v>
                      </c:pt>
                      <c:pt idx="319">
                        <c:v>0.26271716796404143</c:v>
                      </c:pt>
                      <c:pt idx="320">
                        <c:v>0.26206016953934219</c:v>
                      </c:pt>
                      <c:pt idx="321">
                        <c:v>0.26140685636768729</c:v>
                      </c:pt>
                      <c:pt idx="322">
                        <c:v>0.26075719639342315</c:v>
                      </c:pt>
                      <c:pt idx="323">
                        <c:v>0.26011115793813855</c:v>
                      </c:pt>
                      <c:pt idx="324">
                        <c:v>0.25946870969507452</c:v>
                      </c:pt>
                      <c:pt idx="325">
                        <c:v>0.25882982072363309</c:v>
                      </c:pt>
                      <c:pt idx="326">
                        <c:v>0.25819446044398447</c:v>
                      </c:pt>
                      <c:pt idx="327">
                        <c:v>0.25756259863176983</c:v>
                      </c:pt>
                      <c:pt idx="328">
                        <c:v>0.25693420541289763</c:v>
                      </c:pt>
                      <c:pt idx="329">
                        <c:v>0.2563092512584319</c:v>
                      </c:pt>
                      <c:pt idx="330">
                        <c:v>0.25568770697957</c:v>
                      </c:pt>
                      <c:pt idx="331">
                        <c:v>0.2550695437227089</c:v>
                      </c:pt>
                      <c:pt idx="332">
                        <c:v>0.25445473296459753</c:v>
                      </c:pt>
                      <c:pt idx="333">
                        <c:v>0.25384324650757312</c:v>
                      </c:pt>
                      <c:pt idx="334">
                        <c:v>0.25323505647488126</c:v>
                      </c:pt>
                      <c:pt idx="335">
                        <c:v>0.2526301353060757</c:v>
                      </c:pt>
                      <c:pt idx="336">
                        <c:v>0.25202845575249927</c:v>
                      </c:pt>
                      <c:pt idx="337">
                        <c:v>0.25142999087284063</c:v>
                      </c:pt>
                      <c:pt idx="338">
                        <c:v>0.250834714028769</c:v>
                      </c:pt>
                      <c:pt idx="339">
                        <c:v>0.25024259888064276</c:v>
                      </c:pt>
                      <c:pt idx="340">
                        <c:v>0.249653619383291</c:v>
                      </c:pt>
                      <c:pt idx="341">
                        <c:v>0.24906774978186785</c:v>
                      </c:pt>
                      <c:pt idx="342">
                        <c:v>0.24848496460777639</c:v>
                      </c:pt>
                      <c:pt idx="343">
                        <c:v>0.24790523867466138</c:v>
                      </c:pt>
                      <c:pt idx="344">
                        <c:v>0.24732854707446991</c:v>
                      </c:pt>
                      <c:pt idx="345">
                        <c:v>0.24675486517357875</c:v>
                      </c:pt>
                      <c:pt idx="346">
                        <c:v>0.24618416860898532</c:v>
                      </c:pt>
                      <c:pt idx="347">
                        <c:v>0.2456164332845639</c:v>
                      </c:pt>
                      <c:pt idx="348">
                        <c:v>0.24505163536738311</c:v>
                      </c:pt>
                      <c:pt idx="349">
                        <c:v>0.24448975128408496</c:v>
                      </c:pt>
                      <c:pt idx="350">
                        <c:v>0.24393075771732425</c:v>
                      </c:pt>
                      <c:pt idx="351">
                        <c:v>0.24337463160226636</c:v>
                      </c:pt>
                      <c:pt idx="352">
                        <c:v>0.24282135012314277</c:v>
                      </c:pt>
                      <c:pt idx="353">
                        <c:v>0.24227089070986374</c:v>
                      </c:pt>
                      <c:pt idx="354">
                        <c:v>0.24172323103468607</c:v>
                      </c:pt>
                      <c:pt idx="355">
                        <c:v>0.24117834900893489</c:v>
                      </c:pt>
                      <c:pt idx="356">
                        <c:v>0.24063622277978008</c:v>
                      </c:pt>
                      <c:pt idx="357">
                        <c:v>0.24009683072706364</c:v>
                      </c:pt>
                      <c:pt idx="358">
                        <c:v>0.23956015146017992</c:v>
                      </c:pt>
                      <c:pt idx="359">
                        <c:v>0.23902616381500491</c:v>
                      </c:pt>
                      <c:pt idx="360">
                        <c:v>0.23849484685087591</c:v>
                      </c:pt>
                      <c:pt idx="361">
                        <c:v>0.23796617984761959</c:v>
                      </c:pt>
                      <c:pt idx="362">
                        <c:v>0.23744014230262739</c:v>
                      </c:pt>
                      <c:pt idx="363">
                        <c:v>0.23691671392797781</c:v>
                      </c:pt>
                      <c:pt idx="364">
                        <c:v>0.23639587464760475</c:v>
                      </c:pt>
                      <c:pt idx="365">
                        <c:v>0.23587760459451054</c:v>
                      </c:pt>
                      <c:pt idx="366">
                        <c:v>0.23536188410802344</c:v>
                      </c:pt>
                      <c:pt idx="367">
                        <c:v>0.23484869373109835</c:v>
                      </c:pt>
                      <c:pt idx="368">
                        <c:v>0.23433801420765976</c:v>
                      </c:pt>
                      <c:pt idx="369">
                        <c:v>0.23382982647998762</c:v>
                      </c:pt>
                      <c:pt idx="370">
                        <c:v>0.2333241116861422</c:v>
                      </c:pt>
                      <c:pt idx="371">
                        <c:v>0.23282085115743165</c:v>
                      </c:pt>
                      <c:pt idx="372">
                        <c:v>0.23232002641591665</c:v>
                      </c:pt>
                      <c:pt idx="373">
                        <c:v>0.23182161917195598</c:v>
                      </c:pt>
                      <c:pt idx="374">
                        <c:v>0.23132561132178867</c:v>
                      </c:pt>
                      <c:pt idx="375">
                        <c:v>0.23083198494515411</c:v>
                      </c:pt>
                      <c:pt idx="376">
                        <c:v>0.23034072230294927</c:v>
                      </c:pt>
                      <c:pt idx="377">
                        <c:v>0.22985180583492101</c:v>
                      </c:pt>
                      <c:pt idx="378">
                        <c:v>0.22936521815739469</c:v>
                      </c:pt>
                      <c:pt idx="379">
                        <c:v>0.22888094206103748</c:v>
                      </c:pt>
                      <c:pt idx="380">
                        <c:v>0.22839896050865482</c:v>
                      </c:pt>
                      <c:pt idx="381">
                        <c:v>0.22791925663302204</c:v>
                      </c:pt>
                      <c:pt idx="382">
                        <c:v>0.22744181373474742</c:v>
                      </c:pt>
                      <c:pt idx="383">
                        <c:v>0.22696661528016843</c:v>
                      </c:pt>
                      <c:pt idx="384">
                        <c:v>0.22649364489927987</c:v>
                      </c:pt>
                      <c:pt idx="385">
                        <c:v>0.22602288638369236</c:v>
                      </c:pt>
                      <c:pt idx="386">
                        <c:v>0.22555432368462267</c:v>
                      </c:pt>
                      <c:pt idx="387">
                        <c:v>0.22508794091091322</c:v>
                      </c:pt>
                      <c:pt idx="388">
                        <c:v>0.22462372232708169</c:v>
                      </c:pt>
                      <c:pt idx="389">
                        <c:v>0.22416165235139959</c:v>
                      </c:pt>
                      <c:pt idx="390">
                        <c:v>0.22370171555399959</c:v>
                      </c:pt>
                      <c:pt idx="391">
                        <c:v>0.2232438966550101</c:v>
                      </c:pt>
                      <c:pt idx="392">
                        <c:v>0.22278818052271926</c:v>
                      </c:pt>
                      <c:pt idx="393">
                        <c:v>0.22233455217176365</c:v>
                      </c:pt>
                      <c:pt idx="394">
                        <c:v>0.2218829967613461</c:v>
                      </c:pt>
                      <c:pt idx="395">
                        <c:v>0.2214334995934773</c:v>
                      </c:pt>
                      <c:pt idx="396">
                        <c:v>0.22098604611124537</c:v>
                      </c:pt>
                      <c:pt idx="397">
                        <c:v>0.22054062189710893</c:v>
                      </c:pt>
                      <c:pt idx="398">
                        <c:v>0.22009721267121668</c:v>
                      </c:pt>
                      <c:pt idx="399">
                        <c:v>0.2196558042897496</c:v>
                      </c:pt>
                      <c:pt idx="400">
                        <c:v>0.21921638274328883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C89-4EFF-AD20-1DA43F4518F0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(Y)'!$AN$11:$AO$11</c15:sqref>
                        </c15:formulaRef>
                      </c:ext>
                    </c:extLst>
                    <c:strCache>
                      <c:ptCount val="1"/>
                      <c:pt idx="0">
                        <c:v>TEC 2007 (Z4)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(Y)'!$AN$13:$AN$413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  <c:pt idx="101">
                        <c:v>1.01</c:v>
                      </c:pt>
                      <c:pt idx="102">
                        <c:v>1.02</c:v>
                      </c:pt>
                      <c:pt idx="103">
                        <c:v>1.03</c:v>
                      </c:pt>
                      <c:pt idx="104">
                        <c:v>1.04</c:v>
                      </c:pt>
                      <c:pt idx="105">
                        <c:v>1.05</c:v>
                      </c:pt>
                      <c:pt idx="106">
                        <c:v>1.06</c:v>
                      </c:pt>
                      <c:pt idx="107">
                        <c:v>1.07</c:v>
                      </c:pt>
                      <c:pt idx="108">
                        <c:v>1.08</c:v>
                      </c:pt>
                      <c:pt idx="109">
                        <c:v>1.0900000000000001</c:v>
                      </c:pt>
                      <c:pt idx="110">
                        <c:v>1.1000000000000001</c:v>
                      </c:pt>
                      <c:pt idx="111">
                        <c:v>1.1100000000000001</c:v>
                      </c:pt>
                      <c:pt idx="112">
                        <c:v>1.1200000000000001</c:v>
                      </c:pt>
                      <c:pt idx="113">
                        <c:v>1.1299999999999999</c:v>
                      </c:pt>
                      <c:pt idx="114">
                        <c:v>1.1399999999999999</c:v>
                      </c:pt>
                      <c:pt idx="115">
                        <c:v>1.1499999999999999</c:v>
                      </c:pt>
                      <c:pt idx="116">
                        <c:v>1.1599999999999999</c:v>
                      </c:pt>
                      <c:pt idx="117">
                        <c:v>1.17</c:v>
                      </c:pt>
                      <c:pt idx="118">
                        <c:v>1.18</c:v>
                      </c:pt>
                      <c:pt idx="119">
                        <c:v>1.19</c:v>
                      </c:pt>
                      <c:pt idx="120">
                        <c:v>1.2</c:v>
                      </c:pt>
                      <c:pt idx="121">
                        <c:v>1.21</c:v>
                      </c:pt>
                      <c:pt idx="122">
                        <c:v>1.22</c:v>
                      </c:pt>
                      <c:pt idx="123">
                        <c:v>1.23</c:v>
                      </c:pt>
                      <c:pt idx="124">
                        <c:v>1.24</c:v>
                      </c:pt>
                      <c:pt idx="125">
                        <c:v>1.25</c:v>
                      </c:pt>
                      <c:pt idx="126">
                        <c:v>1.26</c:v>
                      </c:pt>
                      <c:pt idx="127">
                        <c:v>1.27</c:v>
                      </c:pt>
                      <c:pt idx="128">
                        <c:v>1.28</c:v>
                      </c:pt>
                      <c:pt idx="129">
                        <c:v>1.29</c:v>
                      </c:pt>
                      <c:pt idx="130">
                        <c:v>1.3</c:v>
                      </c:pt>
                      <c:pt idx="131">
                        <c:v>1.31</c:v>
                      </c:pt>
                      <c:pt idx="132">
                        <c:v>1.32</c:v>
                      </c:pt>
                      <c:pt idx="133">
                        <c:v>1.33</c:v>
                      </c:pt>
                      <c:pt idx="134">
                        <c:v>1.34</c:v>
                      </c:pt>
                      <c:pt idx="135">
                        <c:v>1.35</c:v>
                      </c:pt>
                      <c:pt idx="136">
                        <c:v>1.36</c:v>
                      </c:pt>
                      <c:pt idx="137">
                        <c:v>1.37</c:v>
                      </c:pt>
                      <c:pt idx="138">
                        <c:v>1.38</c:v>
                      </c:pt>
                      <c:pt idx="139">
                        <c:v>1.39</c:v>
                      </c:pt>
                      <c:pt idx="140">
                        <c:v>1.4</c:v>
                      </c:pt>
                      <c:pt idx="141">
                        <c:v>1.41</c:v>
                      </c:pt>
                      <c:pt idx="142">
                        <c:v>1.42</c:v>
                      </c:pt>
                      <c:pt idx="143">
                        <c:v>1.43</c:v>
                      </c:pt>
                      <c:pt idx="144">
                        <c:v>1.44</c:v>
                      </c:pt>
                      <c:pt idx="145">
                        <c:v>1.45</c:v>
                      </c:pt>
                      <c:pt idx="146">
                        <c:v>1.46</c:v>
                      </c:pt>
                      <c:pt idx="147">
                        <c:v>1.47</c:v>
                      </c:pt>
                      <c:pt idx="148">
                        <c:v>1.48</c:v>
                      </c:pt>
                      <c:pt idx="149">
                        <c:v>1.49</c:v>
                      </c:pt>
                      <c:pt idx="150">
                        <c:v>1.5</c:v>
                      </c:pt>
                      <c:pt idx="151">
                        <c:v>1.51</c:v>
                      </c:pt>
                      <c:pt idx="152">
                        <c:v>1.52</c:v>
                      </c:pt>
                      <c:pt idx="153">
                        <c:v>1.53</c:v>
                      </c:pt>
                      <c:pt idx="154">
                        <c:v>1.54</c:v>
                      </c:pt>
                      <c:pt idx="155">
                        <c:v>1.55</c:v>
                      </c:pt>
                      <c:pt idx="156">
                        <c:v>1.56</c:v>
                      </c:pt>
                      <c:pt idx="157">
                        <c:v>1.57</c:v>
                      </c:pt>
                      <c:pt idx="158">
                        <c:v>1.58</c:v>
                      </c:pt>
                      <c:pt idx="159">
                        <c:v>1.59</c:v>
                      </c:pt>
                      <c:pt idx="160">
                        <c:v>1.6</c:v>
                      </c:pt>
                      <c:pt idx="161">
                        <c:v>1.61</c:v>
                      </c:pt>
                      <c:pt idx="162">
                        <c:v>1.62</c:v>
                      </c:pt>
                      <c:pt idx="163">
                        <c:v>1.63</c:v>
                      </c:pt>
                      <c:pt idx="164">
                        <c:v>1.64</c:v>
                      </c:pt>
                      <c:pt idx="165">
                        <c:v>1.65</c:v>
                      </c:pt>
                      <c:pt idx="166">
                        <c:v>1.66</c:v>
                      </c:pt>
                      <c:pt idx="167">
                        <c:v>1.67</c:v>
                      </c:pt>
                      <c:pt idx="168">
                        <c:v>1.68</c:v>
                      </c:pt>
                      <c:pt idx="169">
                        <c:v>1.69</c:v>
                      </c:pt>
                      <c:pt idx="170">
                        <c:v>1.7</c:v>
                      </c:pt>
                      <c:pt idx="171">
                        <c:v>1.71</c:v>
                      </c:pt>
                      <c:pt idx="172">
                        <c:v>1.72</c:v>
                      </c:pt>
                      <c:pt idx="173">
                        <c:v>1.73</c:v>
                      </c:pt>
                      <c:pt idx="174">
                        <c:v>1.74</c:v>
                      </c:pt>
                      <c:pt idx="175">
                        <c:v>1.75</c:v>
                      </c:pt>
                      <c:pt idx="176">
                        <c:v>1.76</c:v>
                      </c:pt>
                      <c:pt idx="177">
                        <c:v>1.77</c:v>
                      </c:pt>
                      <c:pt idx="178">
                        <c:v>1.78</c:v>
                      </c:pt>
                      <c:pt idx="179">
                        <c:v>1.79</c:v>
                      </c:pt>
                      <c:pt idx="180">
                        <c:v>1.8</c:v>
                      </c:pt>
                      <c:pt idx="181">
                        <c:v>1.81</c:v>
                      </c:pt>
                      <c:pt idx="182">
                        <c:v>1.82</c:v>
                      </c:pt>
                      <c:pt idx="183">
                        <c:v>1.83</c:v>
                      </c:pt>
                      <c:pt idx="184">
                        <c:v>1.84</c:v>
                      </c:pt>
                      <c:pt idx="185">
                        <c:v>1.85</c:v>
                      </c:pt>
                      <c:pt idx="186">
                        <c:v>1.86</c:v>
                      </c:pt>
                      <c:pt idx="187">
                        <c:v>1.87</c:v>
                      </c:pt>
                      <c:pt idx="188">
                        <c:v>1.88</c:v>
                      </c:pt>
                      <c:pt idx="189">
                        <c:v>1.89</c:v>
                      </c:pt>
                      <c:pt idx="190">
                        <c:v>1.9</c:v>
                      </c:pt>
                      <c:pt idx="191">
                        <c:v>1.91</c:v>
                      </c:pt>
                      <c:pt idx="192">
                        <c:v>1.92</c:v>
                      </c:pt>
                      <c:pt idx="193">
                        <c:v>1.93</c:v>
                      </c:pt>
                      <c:pt idx="194">
                        <c:v>1.94</c:v>
                      </c:pt>
                      <c:pt idx="195">
                        <c:v>1.95</c:v>
                      </c:pt>
                      <c:pt idx="196">
                        <c:v>1.96</c:v>
                      </c:pt>
                      <c:pt idx="197">
                        <c:v>1.97</c:v>
                      </c:pt>
                      <c:pt idx="198">
                        <c:v>1.98</c:v>
                      </c:pt>
                      <c:pt idx="199">
                        <c:v>1.99</c:v>
                      </c:pt>
                      <c:pt idx="200">
                        <c:v>2</c:v>
                      </c:pt>
                      <c:pt idx="201">
                        <c:v>2.0099999999999998</c:v>
                      </c:pt>
                      <c:pt idx="202">
                        <c:v>2.02</c:v>
                      </c:pt>
                      <c:pt idx="203">
                        <c:v>2.0299999999999998</c:v>
                      </c:pt>
                      <c:pt idx="204">
                        <c:v>2.04</c:v>
                      </c:pt>
                      <c:pt idx="205">
                        <c:v>2.0499999999999998</c:v>
                      </c:pt>
                      <c:pt idx="206">
                        <c:v>2.06</c:v>
                      </c:pt>
                      <c:pt idx="207">
                        <c:v>2.0699999999999998</c:v>
                      </c:pt>
                      <c:pt idx="208">
                        <c:v>2.08</c:v>
                      </c:pt>
                      <c:pt idx="209">
                        <c:v>2.09</c:v>
                      </c:pt>
                      <c:pt idx="210">
                        <c:v>2.1</c:v>
                      </c:pt>
                      <c:pt idx="211">
                        <c:v>2.11</c:v>
                      </c:pt>
                      <c:pt idx="212">
                        <c:v>2.12</c:v>
                      </c:pt>
                      <c:pt idx="213">
                        <c:v>2.13</c:v>
                      </c:pt>
                      <c:pt idx="214">
                        <c:v>2.14</c:v>
                      </c:pt>
                      <c:pt idx="215">
                        <c:v>2.15</c:v>
                      </c:pt>
                      <c:pt idx="216">
                        <c:v>2.16</c:v>
                      </c:pt>
                      <c:pt idx="217">
                        <c:v>2.17</c:v>
                      </c:pt>
                      <c:pt idx="218">
                        <c:v>2.1800000000000002</c:v>
                      </c:pt>
                      <c:pt idx="219">
                        <c:v>2.19</c:v>
                      </c:pt>
                      <c:pt idx="220">
                        <c:v>2.2000000000000002</c:v>
                      </c:pt>
                      <c:pt idx="221">
                        <c:v>2.21</c:v>
                      </c:pt>
                      <c:pt idx="222">
                        <c:v>2.2200000000000002</c:v>
                      </c:pt>
                      <c:pt idx="223">
                        <c:v>2.23</c:v>
                      </c:pt>
                      <c:pt idx="224">
                        <c:v>2.2400000000000002</c:v>
                      </c:pt>
                      <c:pt idx="225">
                        <c:v>2.25</c:v>
                      </c:pt>
                      <c:pt idx="226">
                        <c:v>2.2599999999999998</c:v>
                      </c:pt>
                      <c:pt idx="227">
                        <c:v>2.27</c:v>
                      </c:pt>
                      <c:pt idx="228">
                        <c:v>2.2799999999999998</c:v>
                      </c:pt>
                      <c:pt idx="229">
                        <c:v>2.29</c:v>
                      </c:pt>
                      <c:pt idx="230">
                        <c:v>2.2999999999999998</c:v>
                      </c:pt>
                      <c:pt idx="231">
                        <c:v>2.31</c:v>
                      </c:pt>
                      <c:pt idx="232">
                        <c:v>2.3199999999999998</c:v>
                      </c:pt>
                      <c:pt idx="233">
                        <c:v>2.33</c:v>
                      </c:pt>
                      <c:pt idx="234">
                        <c:v>2.34</c:v>
                      </c:pt>
                      <c:pt idx="235">
                        <c:v>2.35</c:v>
                      </c:pt>
                      <c:pt idx="236">
                        <c:v>2.36</c:v>
                      </c:pt>
                      <c:pt idx="237">
                        <c:v>2.37</c:v>
                      </c:pt>
                      <c:pt idx="238">
                        <c:v>2.38</c:v>
                      </c:pt>
                      <c:pt idx="239">
                        <c:v>2.39</c:v>
                      </c:pt>
                      <c:pt idx="240">
                        <c:v>2.4</c:v>
                      </c:pt>
                      <c:pt idx="241">
                        <c:v>2.41</c:v>
                      </c:pt>
                      <c:pt idx="242">
                        <c:v>2.42</c:v>
                      </c:pt>
                      <c:pt idx="243">
                        <c:v>2.4300000000000002</c:v>
                      </c:pt>
                      <c:pt idx="244">
                        <c:v>2.44</c:v>
                      </c:pt>
                      <c:pt idx="245">
                        <c:v>2.4500000000000002</c:v>
                      </c:pt>
                      <c:pt idx="246">
                        <c:v>2.46</c:v>
                      </c:pt>
                      <c:pt idx="247">
                        <c:v>2.4700000000000002</c:v>
                      </c:pt>
                      <c:pt idx="248">
                        <c:v>2.48</c:v>
                      </c:pt>
                      <c:pt idx="249">
                        <c:v>2.4900000000000002</c:v>
                      </c:pt>
                      <c:pt idx="250">
                        <c:v>2.5</c:v>
                      </c:pt>
                      <c:pt idx="251">
                        <c:v>2.5099999999999998</c:v>
                      </c:pt>
                      <c:pt idx="252">
                        <c:v>2.52</c:v>
                      </c:pt>
                      <c:pt idx="253">
                        <c:v>2.5299999999999998</c:v>
                      </c:pt>
                      <c:pt idx="254">
                        <c:v>2.54</c:v>
                      </c:pt>
                      <c:pt idx="255">
                        <c:v>2.5499999999999998</c:v>
                      </c:pt>
                      <c:pt idx="256">
                        <c:v>2.56</c:v>
                      </c:pt>
                      <c:pt idx="257">
                        <c:v>2.57</c:v>
                      </c:pt>
                      <c:pt idx="258">
                        <c:v>2.58</c:v>
                      </c:pt>
                      <c:pt idx="259">
                        <c:v>2.59</c:v>
                      </c:pt>
                      <c:pt idx="260">
                        <c:v>2.6</c:v>
                      </c:pt>
                      <c:pt idx="261">
                        <c:v>2.61</c:v>
                      </c:pt>
                      <c:pt idx="262">
                        <c:v>2.62</c:v>
                      </c:pt>
                      <c:pt idx="263">
                        <c:v>2.63</c:v>
                      </c:pt>
                      <c:pt idx="264">
                        <c:v>2.64</c:v>
                      </c:pt>
                      <c:pt idx="265">
                        <c:v>2.65</c:v>
                      </c:pt>
                      <c:pt idx="266">
                        <c:v>2.66</c:v>
                      </c:pt>
                      <c:pt idx="267">
                        <c:v>2.67</c:v>
                      </c:pt>
                      <c:pt idx="268">
                        <c:v>2.68</c:v>
                      </c:pt>
                      <c:pt idx="269">
                        <c:v>2.69</c:v>
                      </c:pt>
                      <c:pt idx="270">
                        <c:v>2.7</c:v>
                      </c:pt>
                      <c:pt idx="271">
                        <c:v>2.71</c:v>
                      </c:pt>
                      <c:pt idx="272">
                        <c:v>2.72</c:v>
                      </c:pt>
                      <c:pt idx="273">
                        <c:v>2.73</c:v>
                      </c:pt>
                      <c:pt idx="274">
                        <c:v>2.74</c:v>
                      </c:pt>
                      <c:pt idx="275">
                        <c:v>2.75</c:v>
                      </c:pt>
                      <c:pt idx="276">
                        <c:v>2.76</c:v>
                      </c:pt>
                      <c:pt idx="277">
                        <c:v>2.77</c:v>
                      </c:pt>
                      <c:pt idx="278">
                        <c:v>2.78</c:v>
                      </c:pt>
                      <c:pt idx="279">
                        <c:v>2.79</c:v>
                      </c:pt>
                      <c:pt idx="280">
                        <c:v>2.8</c:v>
                      </c:pt>
                      <c:pt idx="281">
                        <c:v>2.81</c:v>
                      </c:pt>
                      <c:pt idx="282">
                        <c:v>2.82</c:v>
                      </c:pt>
                      <c:pt idx="283">
                        <c:v>2.83</c:v>
                      </c:pt>
                      <c:pt idx="284">
                        <c:v>2.84</c:v>
                      </c:pt>
                      <c:pt idx="285">
                        <c:v>2.85</c:v>
                      </c:pt>
                      <c:pt idx="286">
                        <c:v>2.86</c:v>
                      </c:pt>
                      <c:pt idx="287">
                        <c:v>2.87</c:v>
                      </c:pt>
                      <c:pt idx="288">
                        <c:v>2.88</c:v>
                      </c:pt>
                      <c:pt idx="289">
                        <c:v>2.89</c:v>
                      </c:pt>
                      <c:pt idx="290">
                        <c:v>2.9</c:v>
                      </c:pt>
                      <c:pt idx="291">
                        <c:v>2.91</c:v>
                      </c:pt>
                      <c:pt idx="292">
                        <c:v>2.92</c:v>
                      </c:pt>
                      <c:pt idx="293">
                        <c:v>2.93</c:v>
                      </c:pt>
                      <c:pt idx="294">
                        <c:v>2.94</c:v>
                      </c:pt>
                      <c:pt idx="295">
                        <c:v>2.95</c:v>
                      </c:pt>
                      <c:pt idx="296">
                        <c:v>2.96</c:v>
                      </c:pt>
                      <c:pt idx="297">
                        <c:v>2.97</c:v>
                      </c:pt>
                      <c:pt idx="298">
                        <c:v>2.98</c:v>
                      </c:pt>
                      <c:pt idx="299">
                        <c:v>2.99</c:v>
                      </c:pt>
                      <c:pt idx="300">
                        <c:v>3</c:v>
                      </c:pt>
                      <c:pt idx="301">
                        <c:v>3.01</c:v>
                      </c:pt>
                      <c:pt idx="302">
                        <c:v>3.02</c:v>
                      </c:pt>
                      <c:pt idx="303">
                        <c:v>3.03</c:v>
                      </c:pt>
                      <c:pt idx="304">
                        <c:v>3.04</c:v>
                      </c:pt>
                      <c:pt idx="305">
                        <c:v>3.05</c:v>
                      </c:pt>
                      <c:pt idx="306">
                        <c:v>3.06</c:v>
                      </c:pt>
                      <c:pt idx="307">
                        <c:v>3.07</c:v>
                      </c:pt>
                      <c:pt idx="308">
                        <c:v>3.08</c:v>
                      </c:pt>
                      <c:pt idx="309">
                        <c:v>3.09</c:v>
                      </c:pt>
                      <c:pt idx="310">
                        <c:v>3.1</c:v>
                      </c:pt>
                      <c:pt idx="311">
                        <c:v>3.11</c:v>
                      </c:pt>
                      <c:pt idx="312">
                        <c:v>3.12</c:v>
                      </c:pt>
                      <c:pt idx="313">
                        <c:v>3.13</c:v>
                      </c:pt>
                      <c:pt idx="314">
                        <c:v>3.14</c:v>
                      </c:pt>
                      <c:pt idx="315">
                        <c:v>3.15</c:v>
                      </c:pt>
                      <c:pt idx="316">
                        <c:v>3.16</c:v>
                      </c:pt>
                      <c:pt idx="317">
                        <c:v>3.17</c:v>
                      </c:pt>
                      <c:pt idx="318">
                        <c:v>3.18</c:v>
                      </c:pt>
                      <c:pt idx="319">
                        <c:v>3.19</c:v>
                      </c:pt>
                      <c:pt idx="320">
                        <c:v>3.2</c:v>
                      </c:pt>
                      <c:pt idx="321">
                        <c:v>3.21</c:v>
                      </c:pt>
                      <c:pt idx="322">
                        <c:v>3.22</c:v>
                      </c:pt>
                      <c:pt idx="323">
                        <c:v>3.23</c:v>
                      </c:pt>
                      <c:pt idx="324">
                        <c:v>3.24</c:v>
                      </c:pt>
                      <c:pt idx="325">
                        <c:v>3.25</c:v>
                      </c:pt>
                      <c:pt idx="326">
                        <c:v>3.26</c:v>
                      </c:pt>
                      <c:pt idx="327">
                        <c:v>3.27</c:v>
                      </c:pt>
                      <c:pt idx="328">
                        <c:v>3.28</c:v>
                      </c:pt>
                      <c:pt idx="329">
                        <c:v>3.29</c:v>
                      </c:pt>
                      <c:pt idx="330">
                        <c:v>3.3</c:v>
                      </c:pt>
                      <c:pt idx="331">
                        <c:v>3.31</c:v>
                      </c:pt>
                      <c:pt idx="332">
                        <c:v>3.32</c:v>
                      </c:pt>
                      <c:pt idx="333">
                        <c:v>3.33</c:v>
                      </c:pt>
                      <c:pt idx="334">
                        <c:v>3.34</c:v>
                      </c:pt>
                      <c:pt idx="335">
                        <c:v>3.35</c:v>
                      </c:pt>
                      <c:pt idx="336">
                        <c:v>3.36</c:v>
                      </c:pt>
                      <c:pt idx="337">
                        <c:v>3.37</c:v>
                      </c:pt>
                      <c:pt idx="338">
                        <c:v>3.38</c:v>
                      </c:pt>
                      <c:pt idx="339">
                        <c:v>3.39</c:v>
                      </c:pt>
                      <c:pt idx="340">
                        <c:v>3.4</c:v>
                      </c:pt>
                      <c:pt idx="341">
                        <c:v>3.41</c:v>
                      </c:pt>
                      <c:pt idx="342">
                        <c:v>3.42</c:v>
                      </c:pt>
                      <c:pt idx="343">
                        <c:v>3.43</c:v>
                      </c:pt>
                      <c:pt idx="344">
                        <c:v>3.44</c:v>
                      </c:pt>
                      <c:pt idx="345">
                        <c:v>3.45</c:v>
                      </c:pt>
                      <c:pt idx="346">
                        <c:v>3.46</c:v>
                      </c:pt>
                      <c:pt idx="347">
                        <c:v>3.47</c:v>
                      </c:pt>
                      <c:pt idx="348">
                        <c:v>3.48</c:v>
                      </c:pt>
                      <c:pt idx="349">
                        <c:v>3.49</c:v>
                      </c:pt>
                      <c:pt idx="350">
                        <c:v>3.5</c:v>
                      </c:pt>
                      <c:pt idx="351">
                        <c:v>3.51</c:v>
                      </c:pt>
                      <c:pt idx="352">
                        <c:v>3.52</c:v>
                      </c:pt>
                      <c:pt idx="353">
                        <c:v>3.53</c:v>
                      </c:pt>
                      <c:pt idx="354">
                        <c:v>3.54</c:v>
                      </c:pt>
                      <c:pt idx="355">
                        <c:v>3.55</c:v>
                      </c:pt>
                      <c:pt idx="356">
                        <c:v>3.56</c:v>
                      </c:pt>
                      <c:pt idx="357">
                        <c:v>3.57</c:v>
                      </c:pt>
                      <c:pt idx="358">
                        <c:v>3.58</c:v>
                      </c:pt>
                      <c:pt idx="359">
                        <c:v>3.59</c:v>
                      </c:pt>
                      <c:pt idx="360">
                        <c:v>3.6</c:v>
                      </c:pt>
                      <c:pt idx="361">
                        <c:v>3.61</c:v>
                      </c:pt>
                      <c:pt idx="362">
                        <c:v>3.62</c:v>
                      </c:pt>
                      <c:pt idx="363">
                        <c:v>3.63</c:v>
                      </c:pt>
                      <c:pt idx="364">
                        <c:v>3.64</c:v>
                      </c:pt>
                      <c:pt idx="365">
                        <c:v>3.65</c:v>
                      </c:pt>
                      <c:pt idx="366">
                        <c:v>3.66</c:v>
                      </c:pt>
                      <c:pt idx="367">
                        <c:v>3.67</c:v>
                      </c:pt>
                      <c:pt idx="368">
                        <c:v>3.68</c:v>
                      </c:pt>
                      <c:pt idx="369">
                        <c:v>3.69</c:v>
                      </c:pt>
                      <c:pt idx="370">
                        <c:v>3.7</c:v>
                      </c:pt>
                      <c:pt idx="371">
                        <c:v>3.71</c:v>
                      </c:pt>
                      <c:pt idx="372">
                        <c:v>3.72</c:v>
                      </c:pt>
                      <c:pt idx="373">
                        <c:v>3.73</c:v>
                      </c:pt>
                      <c:pt idx="374">
                        <c:v>3.74</c:v>
                      </c:pt>
                      <c:pt idx="375">
                        <c:v>3.75</c:v>
                      </c:pt>
                      <c:pt idx="376">
                        <c:v>3.76</c:v>
                      </c:pt>
                      <c:pt idx="377">
                        <c:v>3.77</c:v>
                      </c:pt>
                      <c:pt idx="378">
                        <c:v>3.78</c:v>
                      </c:pt>
                      <c:pt idx="379">
                        <c:v>3.79</c:v>
                      </c:pt>
                      <c:pt idx="380">
                        <c:v>3.8</c:v>
                      </c:pt>
                      <c:pt idx="381">
                        <c:v>3.81</c:v>
                      </c:pt>
                      <c:pt idx="382">
                        <c:v>3.82</c:v>
                      </c:pt>
                      <c:pt idx="383">
                        <c:v>3.83</c:v>
                      </c:pt>
                      <c:pt idx="384">
                        <c:v>3.84</c:v>
                      </c:pt>
                      <c:pt idx="385">
                        <c:v>3.85</c:v>
                      </c:pt>
                      <c:pt idx="386">
                        <c:v>3.86</c:v>
                      </c:pt>
                      <c:pt idx="387">
                        <c:v>3.87</c:v>
                      </c:pt>
                      <c:pt idx="388">
                        <c:v>3.88</c:v>
                      </c:pt>
                      <c:pt idx="389">
                        <c:v>3.89</c:v>
                      </c:pt>
                      <c:pt idx="390">
                        <c:v>3.9</c:v>
                      </c:pt>
                      <c:pt idx="391">
                        <c:v>3.91</c:v>
                      </c:pt>
                      <c:pt idx="392">
                        <c:v>3.92</c:v>
                      </c:pt>
                      <c:pt idx="393">
                        <c:v>3.93</c:v>
                      </c:pt>
                      <c:pt idx="394">
                        <c:v>3.94</c:v>
                      </c:pt>
                      <c:pt idx="395">
                        <c:v>3.95</c:v>
                      </c:pt>
                      <c:pt idx="396">
                        <c:v>3.96</c:v>
                      </c:pt>
                      <c:pt idx="397">
                        <c:v>3.97</c:v>
                      </c:pt>
                      <c:pt idx="398">
                        <c:v>3.98</c:v>
                      </c:pt>
                      <c:pt idx="399">
                        <c:v>3.99</c:v>
                      </c:pt>
                      <c:pt idx="400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'Demand-DesignCapacity (Y)'!$AO$13:$AO$413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0.4</c:v>
                      </c:pt>
                      <c:pt idx="1">
                        <c:v>0.43</c:v>
                      </c:pt>
                      <c:pt idx="2">
                        <c:v>0.45999999999999996</c:v>
                      </c:pt>
                      <c:pt idx="3">
                        <c:v>0.49000000000000005</c:v>
                      </c:pt>
                      <c:pt idx="4">
                        <c:v>0.52</c:v>
                      </c:pt>
                      <c:pt idx="5">
                        <c:v>0.55000000000000004</c:v>
                      </c:pt>
                      <c:pt idx="6">
                        <c:v>0.57999999999999996</c:v>
                      </c:pt>
                      <c:pt idx="7">
                        <c:v>0.61</c:v>
                      </c:pt>
                      <c:pt idx="8">
                        <c:v>0.64000000000000012</c:v>
                      </c:pt>
                      <c:pt idx="9">
                        <c:v>0.67</c:v>
                      </c:pt>
                      <c:pt idx="10">
                        <c:v>0.70000000000000007</c:v>
                      </c:pt>
                      <c:pt idx="11">
                        <c:v>0.73</c:v>
                      </c:pt>
                      <c:pt idx="12">
                        <c:v>0.76</c:v>
                      </c:pt>
                      <c:pt idx="13">
                        <c:v>0.79</c:v>
                      </c:pt>
                      <c:pt idx="14">
                        <c:v>0.82</c:v>
                      </c:pt>
                      <c:pt idx="15">
                        <c:v>0.85000000000000009</c:v>
                      </c:pt>
                      <c:pt idx="16">
                        <c:v>0.88000000000000012</c:v>
                      </c:pt>
                      <c:pt idx="17">
                        <c:v>0.91</c:v>
                      </c:pt>
                      <c:pt idx="18">
                        <c:v>0.94000000000000006</c:v>
                      </c:pt>
                      <c:pt idx="19">
                        <c:v>0.97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0.99119908781683841</c:v>
                      </c:pt>
                      <c:pt idx="92">
                        <c:v>0.98257055572435403</c:v>
                      </c:pt>
                      <c:pt idx="93">
                        <c:v>0.97410920815903335</c:v>
                      </c:pt>
                      <c:pt idx="94">
                        <c:v>0.96581005981640711</c:v>
                      </c:pt>
                      <c:pt idx="95">
                        <c:v>0.95766832501612209</c:v>
                      </c:pt>
                      <c:pt idx="96">
                        <c:v>0.94967940771022175</c:v>
                      </c:pt>
                      <c:pt idx="97">
                        <c:v>0.94183889208949079</c:v>
                      </c:pt>
                      <c:pt idx="98">
                        <c:v>0.93414253374632628</c:v>
                      </c:pt>
                      <c:pt idx="99">
                        <c:v>0.92658625135586969</c:v>
                      </c:pt>
                      <c:pt idx="100">
                        <c:v>0.91916611884012167</c:v>
                      </c:pt>
                      <c:pt idx="101">
                        <c:v>0.91187835798248862</c:v>
                      </c:pt>
                      <c:pt idx="102">
                        <c:v>0.90471933146270522</c:v>
                      </c:pt>
                      <c:pt idx="103">
                        <c:v>0.89768553628434877</c:v>
                      </c:pt>
                      <c:pt idx="104">
                        <c:v>0.8907735975692529</c:v>
                      </c:pt>
                      <c:pt idx="105">
                        <c:v>0.8839802626950386</c:v>
                      </c:pt>
                      <c:pt idx="106">
                        <c:v>0.87730239575372515</c:v>
                      </c:pt>
                      <c:pt idx="107">
                        <c:v>0.87073697231100144</c:v>
                      </c:pt>
                      <c:pt idx="108">
                        <c:v>0.8642810744472067</c:v>
                      </c:pt>
                      <c:pt idx="109">
                        <c:v>0.85793188606243109</c:v>
                      </c:pt>
                      <c:pt idx="110">
                        <c:v>0.8516866884293921</c:v>
                      </c:pt>
                      <c:pt idx="111">
                        <c:v>0.84554285597889633</c:v>
                      </c:pt>
                      <c:pt idx="112">
                        <c:v>0.8394978523037504</c:v>
                      </c:pt>
                      <c:pt idx="113">
                        <c:v>0.83354922636796425</c:v>
                      </c:pt>
                      <c:pt idx="114">
                        <c:v>0.82769460890899083</c:v>
                      </c:pt>
                      <c:pt idx="115">
                        <c:v>0.82193170902157786</c:v>
                      </c:pt>
                      <c:pt idx="116">
                        <c:v>0.81625831091257572</c:v>
                      </c:pt>
                      <c:pt idx="117">
                        <c:v>0.81067227081675652</c:v>
                      </c:pt>
                      <c:pt idx="118">
                        <c:v>0.80517151406435927</c:v>
                      </c:pt>
                      <c:pt idx="119">
                        <c:v>0.79975403229168196</c:v>
                      </c:pt>
                      <c:pt idx="120">
                        <c:v>0.79441788078660924</c:v>
                      </c:pt>
                      <c:pt idx="121">
                        <c:v>0.78916117596148494</c:v>
                      </c:pt>
                      <c:pt idx="122">
                        <c:v>0.78398209294622678</c:v>
                      </c:pt>
                      <c:pt idx="123">
                        <c:v>0.7788788632950292</c:v>
                      </c:pt>
                      <c:pt idx="124">
                        <c:v>0.77384977280042133</c:v>
                      </c:pt>
                      <c:pt idx="125">
                        <c:v>0.76889315940883352</c:v>
                      </c:pt>
                      <c:pt idx="126">
                        <c:v>0.76400741123219218</c:v>
                      </c:pt>
                      <c:pt idx="127">
                        <c:v>0.75919096465039493</c:v>
                      </c:pt>
                      <c:pt idx="128">
                        <c:v>0.75444230249983646</c:v>
                      </c:pt>
                      <c:pt idx="129">
                        <c:v>0.74975995234344195</c:v>
                      </c:pt>
                      <c:pt idx="130">
                        <c:v>0.74514248481794609</c:v>
                      </c:pt>
                      <c:pt idx="131">
                        <c:v>0.74058851205440057</c:v>
                      </c:pt>
                      <c:pt idx="132">
                        <c:v>0.73609668616813828</c:v>
                      </c:pt>
                      <c:pt idx="133">
                        <c:v>0.73166569781463675</c:v>
                      </c:pt>
                      <c:pt idx="134">
                        <c:v>0.7272942748079374</c:v>
                      </c:pt>
                      <c:pt idx="135">
                        <c:v>0.72298118079846574</c:v>
                      </c:pt>
                      <c:pt idx="136">
                        <c:v>0.71872521400728029</c:v>
                      </c:pt>
                      <c:pt idx="137">
                        <c:v>0.71452520601394731</c:v>
                      </c:pt>
                      <c:pt idx="138">
                        <c:v>0.71038002059539818</c:v>
                      </c:pt>
                      <c:pt idx="139">
                        <c:v>0.70628855261327106</c:v>
                      </c:pt>
                      <c:pt idx="140">
                        <c:v>0.70224972694738264</c:v>
                      </c:pt>
                      <c:pt idx="141">
                        <c:v>0.69826249747310287</c:v>
                      </c:pt>
                      <c:pt idx="142">
                        <c:v>0.69432584608052661</c:v>
                      </c:pt>
                      <c:pt idx="143">
                        <c:v>0.69043878173345874</c:v>
                      </c:pt>
                      <c:pt idx="144">
                        <c:v>0.68660033956632371</c:v>
                      </c:pt>
                      <c:pt idx="145">
                        <c:v>0.68280958001722714</c:v>
                      </c:pt>
                      <c:pt idx="146">
                        <c:v>0.67906558799547989</c:v>
                      </c:pt>
                      <c:pt idx="147">
                        <c:v>0.67536747208198955</c:v>
                      </c:pt>
                      <c:pt idx="148">
                        <c:v>0.67171436376101201</c:v>
                      </c:pt>
                      <c:pt idx="149">
                        <c:v>0.66810541668182533</c:v>
                      </c:pt>
                      <c:pt idx="150">
                        <c:v>0.66453980594897388</c:v>
                      </c:pt>
                      <c:pt idx="151">
                        <c:v>0.66101672743979112</c:v>
                      </c:pt>
                      <c:pt idx="152">
                        <c:v>0.65753539714798159</c:v>
                      </c:pt>
                      <c:pt idx="153">
                        <c:v>0.65409505055210515</c:v>
                      </c:pt>
                      <c:pt idx="154">
                        <c:v>0.65069494200785827</c:v>
                      </c:pt>
                      <c:pt idx="155">
                        <c:v>0.64733434416311286</c:v>
                      </c:pt>
                      <c:pt idx="156">
                        <c:v>0.64401254739471581</c:v>
                      </c:pt>
                      <c:pt idx="157">
                        <c:v>0.64072885926611045</c:v>
                      </c:pt>
                      <c:pt idx="158">
                        <c:v>0.637482604004878</c:v>
                      </c:pt>
                      <c:pt idx="159">
                        <c:v>0.63427312199935104</c:v>
                      </c:pt>
                      <c:pt idx="160">
                        <c:v>0.63109976931348732</c:v>
                      </c:pt>
                      <c:pt idx="161">
                        <c:v>0.62796191721922689</c:v>
                      </c:pt>
                      <c:pt idx="162">
                        <c:v>0.62485895174560824</c:v>
                      </c:pt>
                      <c:pt idx="163">
                        <c:v>0.62179027324393266</c:v>
                      </c:pt>
                      <c:pt idx="164">
                        <c:v>0.61875529596832024</c:v>
                      </c:pt>
                      <c:pt idx="165">
                        <c:v>0.61575344767101692</c:v>
                      </c:pt>
                      <c:pt idx="166">
                        <c:v>0.61278416921185053</c:v>
                      </c:pt>
                      <c:pt idx="167">
                        <c:v>0.60984691418125925</c:v>
                      </c:pt>
                      <c:pt idx="168">
                        <c:v>0.6069411485363414</c:v>
                      </c:pt>
                      <c:pt idx="169">
                        <c:v>0.60406635024940492</c:v>
                      </c:pt>
                      <c:pt idx="170">
                        <c:v>0.60122200896851163</c:v>
                      </c:pt>
                      <c:pt idx="171">
                        <c:v>0.59840762568954631</c:v>
                      </c:pt>
                      <c:pt idx="172">
                        <c:v>0.59562271243934628</c:v>
                      </c:pt>
                      <c:pt idx="173">
                        <c:v>0.59286679196946257</c:v>
                      </c:pt>
                      <c:pt idx="174">
                        <c:v>0.59013939746013511</c:v>
                      </c:pt>
                      <c:pt idx="175">
                        <c:v>0.58744007223408401</c:v>
                      </c:pt>
                      <c:pt idx="176">
                        <c:v>0.5847683694797382</c:v>
                      </c:pt>
                      <c:pt idx="177">
                        <c:v>0.58212385198353889</c:v>
                      </c:pt>
                      <c:pt idx="178">
                        <c:v>0.57950609187097035</c:v>
                      </c:pt>
                      <c:pt idx="179">
                        <c:v>0.57691467035598676</c:v>
                      </c:pt>
                      <c:pt idx="180">
                        <c:v>0.57434917749851755</c:v>
                      </c:pt>
                      <c:pt idx="181">
                        <c:v>0.57180921196974754</c:v>
                      </c:pt>
                      <c:pt idx="182">
                        <c:v>0.56929438082488193</c:v>
                      </c:pt>
                      <c:pt idx="183">
                        <c:v>0.56680429928311549</c:v>
                      </c:pt>
                      <c:pt idx="184">
                        <c:v>0.56433859051454405</c:v>
                      </c:pt>
                      <c:pt idx="185">
                        <c:v>0.56189688543375693</c:v>
                      </c:pt>
                      <c:pt idx="186">
                        <c:v>0.55947882249987291</c:v>
                      </c:pt>
                      <c:pt idx="187">
                        <c:v>0.55708404752277818</c:v>
                      </c:pt>
                      <c:pt idx="188">
                        <c:v>0.55471221347534727</c:v>
                      </c:pt>
                      <c:pt idx="189">
                        <c:v>0.55236298031142927</c:v>
                      </c:pt>
                      <c:pt idx="190">
                        <c:v>0.55003601478939257</c:v>
                      </c:pt>
                      <c:pt idx="191">
                        <c:v>0.54773099030103189</c:v>
                      </c:pt>
                      <c:pt idx="192">
                        <c:v>0.54544758670564508</c:v>
                      </c:pt>
                      <c:pt idx="193">
                        <c:v>0.54318549016909989</c:v>
                      </c:pt>
                      <c:pt idx="194">
                        <c:v>0.54094439300771402</c:v>
                      </c:pt>
                      <c:pt idx="195">
                        <c:v>0.53872399353678146</c:v>
                      </c:pt>
                      <c:pt idx="196">
                        <c:v>0.53652399592358357</c:v>
                      </c:pt>
                      <c:pt idx="197">
                        <c:v>0.53434411004472959</c:v>
                      </c:pt>
                      <c:pt idx="198">
                        <c:v>0.53218405134767832</c:v>
                      </c:pt>
                      <c:pt idx="199">
                        <c:v>0.53004354071629844</c:v>
                      </c:pt>
                      <c:pt idx="200">
                        <c:v>0.52792230434032839</c:v>
                      </c:pt>
                      <c:pt idx="201">
                        <c:v>0.52582007358860661</c:v>
                      </c:pt>
                      <c:pt idx="202">
                        <c:v>0.52373658488594099</c:v>
                      </c:pt>
                      <c:pt idx="203">
                        <c:v>0.52167157959350208</c:v>
                      </c:pt>
                      <c:pt idx="204">
                        <c:v>0.51962480389261334</c:v>
                      </c:pt>
                      <c:pt idx="205">
                        <c:v>0.51759600867183619</c:v>
                      </c:pt>
                      <c:pt idx="206">
                        <c:v>0.51558494941723121</c:v>
                      </c:pt>
                      <c:pt idx="207">
                        <c:v>0.51359138610569932</c:v>
                      </c:pt>
                      <c:pt idx="208">
                        <c:v>0.51161508310129578</c:v>
                      </c:pt>
                      <c:pt idx="209">
                        <c:v>0.50965580905442487</c:v>
                      </c:pt>
                      <c:pt idx="210">
                        <c:v>0.5077133368038188</c:v>
                      </c:pt>
                      <c:pt idx="211">
                        <c:v>0.50578744328121317</c:v>
                      </c:pt>
                      <c:pt idx="212">
                        <c:v>0.50387790941863109</c:v>
                      </c:pt>
                      <c:pt idx="213">
                        <c:v>0.50198452005819305</c:v>
                      </c:pt>
                      <c:pt idx="214">
                        <c:v>0.50010706386437309</c:v>
                      </c:pt>
                      <c:pt idx="215">
                        <c:v>0.49824533323862297</c:v>
                      </c:pt>
                      <c:pt idx="216">
                        <c:v>0.49639912423628813</c:v>
                      </c:pt>
                      <c:pt idx="217">
                        <c:v>0.49456823648574866</c:v>
                      </c:pt>
                      <c:pt idx="218">
                        <c:v>0.49275247310970904</c:v>
                      </c:pt>
                      <c:pt idx="219">
                        <c:v>0.49095164064857644</c:v>
                      </c:pt>
                      <c:pt idx="220">
                        <c:v>0.48916554898585746</c:v>
                      </c:pt>
                      <c:pt idx="221">
                        <c:v>0.48739401127551568</c:v>
                      </c:pt>
                      <c:pt idx="222">
                        <c:v>0.48563684387122646</c:v>
                      </c:pt>
                      <c:pt idx="223">
                        <c:v>0.48389386625747383</c:v>
                      </c:pt>
                      <c:pt idx="224">
                        <c:v>0.48216490098243092</c:v>
                      </c:pt>
                      <c:pt idx="225">
                        <c:v>0.48044977359257257</c:v>
                      </c:pt>
                      <c:pt idx="226">
                        <c:v>0.47874831256896588</c:v>
                      </c:pt>
                      <c:pt idx="227">
                        <c:v>0.47706034926519003</c:v>
                      </c:pt>
                      <c:pt idx="228">
                        <c:v>0.47538571784683592</c:v>
                      </c:pt>
                      <c:pt idx="229">
                        <c:v>0.47372425523253781</c:v>
                      </c:pt>
                      <c:pt idx="230">
                        <c:v>0.47207580103649405</c:v>
                      </c:pt>
                      <c:pt idx="231">
                        <c:v>0.4704401975124306</c:v>
                      </c:pt>
                      <c:pt idx="232">
                        <c:v>0.468817289498967</c:v>
                      </c:pt>
                      <c:pt idx="233">
                        <c:v>0.46720692436634165</c:v>
                      </c:pt>
                      <c:pt idx="234">
                        <c:v>0.46560895196445956</c:v>
                      </c:pt>
                      <c:pt idx="235">
                        <c:v>0.46402322457222156</c:v>
                      </c:pt>
                      <c:pt idx="236">
                        <c:v>0.46244959684810083</c:v>
                      </c:pt>
                      <c:pt idx="237">
                        <c:v>0.46088792578192728</c:v>
                      </c:pt>
                      <c:pt idx="238">
                        <c:v>0.45933807064785043</c:v>
                      </c:pt>
                      <c:pt idx="239">
                        <c:v>0.45779989295844081</c:v>
                      </c:pt>
                      <c:pt idx="240">
                        <c:v>0.45627325641990429</c:v>
                      </c:pt>
                      <c:pt idx="241">
                        <c:v>0.45475802688837252</c:v>
                      </c:pt>
                      <c:pt idx="242">
                        <c:v>0.45325407232724174</c:v>
                      </c:pt>
                      <c:pt idx="243">
                        <c:v>0.45176126276553136</c:v>
                      </c:pt>
                      <c:pt idx="244">
                        <c:v>0.45027947025723158</c:v>
                      </c:pt>
                      <c:pt idx="245">
                        <c:v>0.44880856884161446</c:v>
                      </c:pt>
                      <c:pt idx="246">
                        <c:v>0.44734843450448036</c:v>
                      </c:pt>
                      <c:pt idx="247">
                        <c:v>0.44589894514031586</c:v>
                      </c:pt>
                      <c:pt idx="248">
                        <c:v>0.44445998051533664</c:v>
                      </c:pt>
                      <c:pt idx="249">
                        <c:v>0.44303142223139053</c:v>
                      </c:pt>
                      <c:pt idx="250">
                        <c:v>0.44161315369069992</c:v>
                      </c:pt>
                      <c:pt idx="251">
                        <c:v>0.44020506006141868</c:v>
                      </c:pt>
                      <c:pt idx="252">
                        <c:v>0.43880702824398121</c:v>
                      </c:pt>
                      <c:pt idx="253">
                        <c:v>0.43741894683822435</c:v>
                      </c:pt>
                      <c:pt idx="254">
                        <c:v>0.43604070611126045</c:v>
                      </c:pt>
                      <c:pt idx="255">
                        <c:v>0.43467219796608036</c:v>
                      </c:pt>
                      <c:pt idx="256">
                        <c:v>0.43331331591086875</c:v>
                      </c:pt>
                      <c:pt idx="257">
                        <c:v>0.4319639550290128</c:v>
                      </c:pt>
                      <c:pt idx="258">
                        <c:v>0.43062401194978356</c:v>
                      </c:pt>
                      <c:pt idx="259">
                        <c:v>0.42929338481967633</c:v>
                      </c:pt>
                      <c:pt idx="260">
                        <c:v>0.42797197327438874</c:v>
                      </c:pt>
                      <c:pt idx="261">
                        <c:v>0.42665967841142366</c:v>
                      </c:pt>
                      <c:pt idx="262">
                        <c:v>0.42535640276329589</c:v>
                      </c:pt>
                      <c:pt idx="263">
                        <c:v>0.4240620502713342</c:v>
                      </c:pt>
                      <c:pt idx="264">
                        <c:v>0.42277652626005469</c:v>
                      </c:pt>
                      <c:pt idx="265">
                        <c:v>0.42149973741209873</c:v>
                      </c:pt>
                      <c:pt idx="266">
                        <c:v>0.42023159174371544</c:v>
                      </c:pt>
                      <c:pt idx="267">
                        <c:v>0.41897199858077833</c:v>
                      </c:pt>
                      <c:pt idx="268">
                        <c:v>0.41772086853531959</c:v>
                      </c:pt>
                      <c:pt idx="269">
                        <c:v>0.41647811348257258</c:v>
                      </c:pt>
                      <c:pt idx="270">
                        <c:v>0.41524364653850576</c:v>
                      </c:pt>
                      <c:pt idx="271">
                        <c:v>0.41401738203783883</c:v>
                      </c:pt>
                      <c:pt idx="272">
                        <c:v>0.41279923551252734</c:v>
                      </c:pt>
                      <c:pt idx="273">
                        <c:v>0.41158912367070449</c:v>
                      </c:pt>
                      <c:pt idx="274">
                        <c:v>0.41038696437606942</c:v>
                      </c:pt>
                      <c:pt idx="275">
                        <c:v>0.40919267662770925</c:v>
                      </c:pt>
                      <c:pt idx="276">
                        <c:v>0.40800618054034693</c:v>
                      </c:pt>
                      <c:pt idx="277">
                        <c:v>0.40682739732500095</c:v>
                      </c:pt>
                      <c:pt idx="278">
                        <c:v>0.40565624927005062</c:v>
                      </c:pt>
                      <c:pt idx="279">
                        <c:v>0.40449265972269344</c:v>
                      </c:pt>
                      <c:pt idx="280">
                        <c:v>0.40333655307078775</c:v>
                      </c:pt>
                      <c:pt idx="281">
                        <c:v>0.40218785472506985</c:v>
                      </c:pt>
                      <c:pt idx="282">
                        <c:v>0.40104649110173729</c:v>
                      </c:pt>
                      <c:pt idx="283">
                        <c:v>0.3999123896053885</c:v>
                      </c:pt>
                      <c:pt idx="284">
                        <c:v>0.39878547861231267</c:v>
                      </c:pt>
                      <c:pt idx="285">
                        <c:v>0.39766568745411734</c:v>
                      </c:pt>
                      <c:pt idx="286">
                        <c:v>0.39655294640169036</c:v>
                      </c:pt>
                      <c:pt idx="287">
                        <c:v>0.39544718664948475</c:v>
                      </c:pt>
                      <c:pt idx="288">
                        <c:v>0.39434834030012084</c:v>
                      </c:pt>
                      <c:pt idx="289">
                        <c:v>0.39325634034929685</c:v>
                      </c:pt>
                      <c:pt idx="290">
                        <c:v>0.39217112067100263</c:v>
                      </c:pt>
                      <c:pt idx="291">
                        <c:v>0.39109261600302636</c:v>
                      </c:pt>
                      <c:pt idx="292">
                        <c:v>0.39002076193275093</c:v>
                      </c:pt>
                      <c:pt idx="293">
                        <c:v>0.38895549488323095</c:v>
                      </c:pt>
                      <c:pt idx="294">
                        <c:v>0.38789675209954361</c:v>
                      </c:pt>
                      <c:pt idx="295">
                        <c:v>0.38684447163541019</c:v>
                      </c:pt>
                      <c:pt idx="296">
                        <c:v>0.38579859234007724</c:v>
                      </c:pt>
                      <c:pt idx="297">
                        <c:v>0.38475905384545578</c:v>
                      </c:pt>
                      <c:pt idx="298">
                        <c:v>0.38372579655351075</c:v>
                      </c:pt>
                      <c:pt idx="299">
                        <c:v>0.38269876162389393</c:v>
                      </c:pt>
                      <c:pt idx="300">
                        <c:v>0.38167789096181753</c:v>
                      </c:pt>
                      <c:pt idx="301">
                        <c:v>0.38066312720616113</c:v>
                      </c:pt>
                      <c:pt idx="302">
                        <c:v>0.37965441371780573</c:v>
                      </c:pt>
                      <c:pt idx="303">
                        <c:v>0.37865169456819353</c:v>
                      </c:pt>
                      <c:pt idx="304">
                        <c:v>0.37765491452810429</c:v>
                      </c:pt>
                      <c:pt idx="305">
                        <c:v>0.37666401905664576</c:v>
                      </c:pt>
                      <c:pt idx="306">
                        <c:v>0.37567895429045284</c:v>
                      </c:pt>
                      <c:pt idx="307">
                        <c:v>0.37469966703309104</c:v>
                      </c:pt>
                      <c:pt idx="308">
                        <c:v>0.37372610474465895</c:v>
                      </c:pt>
                      <c:pt idx="309">
                        <c:v>0.37275821553158717</c:v>
                      </c:pt>
                      <c:pt idx="310">
                        <c:v>0.37179594813662614</c:v>
                      </c:pt>
                      <c:pt idx="311">
                        <c:v>0.37083925192902306</c:v>
                      </c:pt>
                      <c:pt idx="312">
                        <c:v>0.36988807689488001</c:v>
                      </c:pt>
                      <c:pt idx="313">
                        <c:v>0.36894237362769094</c:v>
                      </c:pt>
                      <c:pt idx="314">
                        <c:v>0.36800209331905381</c:v>
                      </c:pt>
                      <c:pt idx="315">
                        <c:v>0.36706718774955416</c:v>
                      </c:pt>
                      <c:pt idx="316">
                        <c:v>0.36613760927981476</c:v>
                      </c:pt>
                      <c:pt idx="317">
                        <c:v>0.36521331084171083</c:v>
                      </c:pt>
                      <c:pt idx="318">
                        <c:v>0.36429424592974419</c:v>
                      </c:pt>
                      <c:pt idx="319">
                        <c:v>0.36338036859257472</c:v>
                      </c:pt>
                      <c:pt idx="320">
                        <c:v>0.36247163342470556</c:v>
                      </c:pt>
                      <c:pt idx="321">
                        <c:v>0.3615679955583182</c:v>
                      </c:pt>
                      <c:pt idx="322">
                        <c:v>0.3606694106552551</c:v>
                      </c:pt>
                      <c:pt idx="323">
                        <c:v>0.35977583489914622</c:v>
                      </c:pt>
                      <c:pt idx="324">
                        <c:v>0.358887224987676</c:v>
                      </c:pt>
                      <c:pt idx="325">
                        <c:v>0.35800353812498908</c:v>
                      </c:pt>
                      <c:pt idx="326">
                        <c:v>0.35712473201423123</c:v>
                      </c:pt>
                      <c:pt idx="327">
                        <c:v>0.35625076485022178</c:v>
                      </c:pt>
                      <c:pt idx="328">
                        <c:v>0.35538159531225644</c:v>
                      </c:pt>
                      <c:pt idx="329">
                        <c:v>0.35451718255703707</c:v>
                      </c:pt>
                      <c:pt idx="330">
                        <c:v>0.35365748621172499</c:v>
                      </c:pt>
                      <c:pt idx="331">
                        <c:v>0.3528024663671166</c:v>
                      </c:pt>
                      <c:pt idx="332">
                        <c:v>0.35195208357093871</c:v>
                      </c:pt>
                      <c:pt idx="333">
                        <c:v>0.35110629882125954</c:v>
                      </c:pt>
                      <c:pt idx="334">
                        <c:v>0.35026507356001524</c:v>
                      </c:pt>
                      <c:pt idx="335">
                        <c:v>0.3494283696666477</c:v>
                      </c:pt>
                      <c:pt idx="336">
                        <c:v>0.3485961494518533</c:v>
                      </c:pt>
                      <c:pt idx="337">
                        <c:v>0.34776837565143759</c:v>
                      </c:pt>
                      <c:pt idx="338">
                        <c:v>0.34694501142027701</c:v>
                      </c:pt>
                      <c:pt idx="339">
                        <c:v>0.34612602032638384</c:v>
                      </c:pt>
                      <c:pt idx="340">
                        <c:v>0.34531136634507092</c:v>
                      </c:pt>
                      <c:pt idx="341">
                        <c:v>0.34450101385321769</c:v>
                      </c:pt>
                      <c:pt idx="342">
                        <c:v>0.34369492762363163</c:v>
                      </c:pt>
                      <c:pt idx="343">
                        <c:v>0.34289307281950693</c:v>
                      </c:pt>
                      <c:pt idx="344">
                        <c:v>0.34209541498897456</c:v>
                      </c:pt>
                      <c:pt idx="345">
                        <c:v>0.34130192005974602</c:v>
                      </c:pt>
                      <c:pt idx="346">
                        <c:v>0.34051255433384553</c:v>
                      </c:pt>
                      <c:pt idx="347">
                        <c:v>0.33972728448243061</c:v>
                      </c:pt>
                      <c:pt idx="348">
                        <c:v>0.33894607754069939</c:v>
                      </c:pt>
                      <c:pt idx="349">
                        <c:v>0.33816890090288204</c:v>
                      </c:pt>
                      <c:pt idx="350">
                        <c:v>0.3373957223173159</c:v>
                      </c:pt>
                      <c:pt idx="351">
                        <c:v>0.33662650988160103</c:v>
                      </c:pt>
                      <c:pt idx="352">
                        <c:v>0.33586123203783685</c:v>
                      </c:pt>
                      <c:pt idx="353">
                        <c:v>0.33509985756793559</c:v>
                      </c:pt>
                      <c:pt idx="354">
                        <c:v>0.33434235558901426</c:v>
                      </c:pt>
                      <c:pt idx="355">
                        <c:v>0.33358869554886028</c:v>
                      </c:pt>
                      <c:pt idx="356">
                        <c:v>0.33283884722147222</c:v>
                      </c:pt>
                      <c:pt idx="357">
                        <c:v>0.3320927807026719</c:v>
                      </c:pt>
                      <c:pt idx="358">
                        <c:v>0.33135046640578936</c:v>
                      </c:pt>
                      <c:pt idx="359">
                        <c:v>0.33061187505741518</c:v>
                      </c:pt>
                      <c:pt idx="360">
                        <c:v>0.32987697769322361</c:v>
                      </c:pt>
                      <c:pt idx="361">
                        <c:v>0.32914574565386068</c:v>
                      </c:pt>
                      <c:pt idx="362">
                        <c:v>0.32841815058089996</c:v>
                      </c:pt>
                      <c:pt idx="363">
                        <c:v>0.32769416441286237</c:v>
                      </c:pt>
                      <c:pt idx="364">
                        <c:v>0.32697375938129869</c:v>
                      </c:pt>
                      <c:pt idx="365">
                        <c:v>0.32625690800693535</c:v>
                      </c:pt>
                      <c:pt idx="366">
                        <c:v>0.325543583095881</c:v>
                      </c:pt>
                      <c:pt idx="367">
                        <c:v>0.32483375773589257</c:v>
                      </c:pt>
                      <c:pt idx="368">
                        <c:v>0.32412740529270101</c:v>
                      </c:pt>
                      <c:pt idx="369">
                        <c:v>0.32342449940639428</c:v>
                      </c:pt>
                      <c:pt idx="370">
                        <c:v>0.32272501398785702</c:v>
                      </c:pt>
                      <c:pt idx="371">
                        <c:v>0.32202892321526622</c:v>
                      </c:pt>
                      <c:pt idx="372">
                        <c:v>0.32133620153064113</c:v>
                      </c:pt>
                      <c:pt idx="373">
                        <c:v>0.32064682363644725</c:v>
                      </c:pt>
                      <c:pt idx="374">
                        <c:v>0.31996076449225269</c:v>
                      </c:pt>
                      <c:pt idx="375">
                        <c:v>0.31927799931143669</c:v>
                      </c:pt>
                      <c:pt idx="376">
                        <c:v>0.31859850355794778</c:v>
                      </c:pt>
                      <c:pt idx="377">
                        <c:v>0.31792225294311388</c:v>
                      </c:pt>
                      <c:pt idx="378">
                        <c:v>0.31724922342249917</c:v>
                      </c:pt>
                      <c:pt idx="379">
                        <c:v>0.31657939119281037</c:v>
                      </c:pt>
                      <c:pt idx="380">
                        <c:v>0.31591273268885001</c:v>
                      </c:pt>
                      <c:pt idx="381">
                        <c:v>0.31524922458051585</c:v>
                      </c:pt>
                      <c:pt idx="382">
                        <c:v>0.31458884376984608</c:v>
                      </c:pt>
                      <c:pt idx="383">
                        <c:v>0.3139315673881094</c:v>
                      </c:pt>
                      <c:pt idx="384">
                        <c:v>0.31327737279293855</c:v>
                      </c:pt>
                      <c:pt idx="385">
                        <c:v>0.31262623756550756</c:v>
                      </c:pt>
                      <c:pt idx="386">
                        <c:v>0.31197813950775155</c:v>
                      </c:pt>
                      <c:pt idx="387">
                        <c:v>0.31133305663962713</c:v>
                      </c:pt>
                      <c:pt idx="388">
                        <c:v>0.31069096719641531</c:v>
                      </c:pt>
                      <c:pt idx="389">
                        <c:v>0.31005184962606341</c:v>
                      </c:pt>
                      <c:pt idx="390">
                        <c:v>0.30941568258656704</c:v>
                      </c:pt>
                      <c:pt idx="391">
                        <c:v>0.30878244494339113</c:v>
                      </c:pt>
                      <c:pt idx="392">
                        <c:v>0.30815211576692819</c:v>
                      </c:pt>
                      <c:pt idx="393">
                        <c:v>0.30752467432999542</c:v>
                      </c:pt>
                      <c:pt idx="394">
                        <c:v>0.30690010010536772</c:v>
                      </c:pt>
                      <c:pt idx="395">
                        <c:v>0.30627837276334713</c:v>
                      </c:pt>
                      <c:pt idx="396">
                        <c:v>0.30565947216936795</c:v>
                      </c:pt>
                      <c:pt idx="397">
                        <c:v>0.30504337838163686</c:v>
                      </c:pt>
                      <c:pt idx="398">
                        <c:v>0.30443007164880798</c:v>
                      </c:pt>
                      <c:pt idx="399">
                        <c:v>0.30381953240769022</c:v>
                      </c:pt>
                      <c:pt idx="400">
                        <c:v>0.30321174128098966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C89-4EFF-AD20-1DA43F4518F0}"/>
                  </c:ext>
                </c:extLst>
              </c15:ser>
            </c15:filteredScatterSeries>
          </c:ext>
        </c:extLst>
      </c:scatterChart>
      <c:valAx>
        <c:axId val="132371968"/>
        <c:scaling>
          <c:orientation val="minMax"/>
          <c:max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 (sn)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86656"/>
        <c:crosses val="autoZero"/>
        <c:crossBetween val="midCat"/>
      </c:valAx>
      <c:valAx>
        <c:axId val="13238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4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</a:t>
                </a:r>
                <a:r>
                  <a:rPr lang="tr-TR" sz="1400" b="1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tr-TR" sz="1400" b="1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(g)</a:t>
                </a:r>
                <a:endParaRPr lang="tr-TR" sz="1400" b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132371968"/>
        <c:crosses val="autoZero"/>
        <c:crossBetween val="midCat"/>
        <c:majorUnit val="0.5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7767658776532167"/>
          <c:y val="0.11232106472692918"/>
          <c:w val="0.1682597914769354"/>
          <c:h val="0.17337776351623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fik7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fik9"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afik10"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afik11"/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afik12"/>
  <sheetViews>
    <sheetView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afik13"/>
  <sheetViews>
    <sheetView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Grafik14"/>
  <sheetViews>
    <sheetView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Grafik15"/>
  <sheetViews>
    <sheetView workbookViewId="0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Grafik16"/>
  <sheetViews>
    <sheetView workbookViewId="0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afik17"/>
  <sheetViews>
    <sheetView workbookViewId="0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Grafik8"/>
  <sheetViews>
    <sheetView workbookViewId="0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Grafik18"/>
  <sheetViews>
    <sheetView workbookViewId="0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400-000000000000}">
  <sheetPr codeName="Grafik19"/>
  <sheetViews>
    <sheetView workbookViewId="0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Grafik20"/>
  <sheetViews>
    <sheetView workbookViewId="0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600-000000000000}">
  <sheetPr codeName="Grafik21"/>
  <sheetViews>
    <sheetView workbookViewId="0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afik22"/>
  <sheetViews>
    <sheetView workbookViewId="0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800-000000000000}">
  <sheetPr codeName="Grafik23"/>
  <sheetViews>
    <sheetView workbookViewId="0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900-000000000000}">
  <sheetPr codeName="Grafik24"/>
  <sheetViews>
    <sheetView workbookViewId="0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Grafik25"/>
  <sheetViews>
    <sheetView workbookViewId="0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Grafik26"/>
  <sheetViews>
    <sheetView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2</xdr:row>
          <xdr:rowOff>95250</xdr:rowOff>
        </xdr:from>
        <xdr:to>
          <xdr:col>8</xdr:col>
          <xdr:colOff>828675</xdr:colOff>
          <xdr:row>5</xdr:row>
          <xdr:rowOff>28575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6" xr16:uid="{00000000-0016-0000-0400-000007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4" xr16:uid="{00000000-0016-0000-0400-000006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1" xr16:uid="{00000000-0016-0000-0400-000005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8" xr16:uid="{00000000-0016-0000-0400-000004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9" xr16:uid="{00000000-0016-0000-0500-00000C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7" xr16:uid="{00000000-0016-0000-0500-000009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10" xr16:uid="{00000000-0016-0000-0500-00000A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5" xr16:uid="{00000000-0016-0000-0500-000008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3" xr16:uid="{00000000-0016-0000-0500-00000D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2" xr16:uid="{00000000-0016-0000-0500-00000B000000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A1:F40" headerRowCount="0" totalsRowShown="0">
  <tableColumns count="6">
    <tableColumn id="1" xr3:uid="{00000000-0010-0000-0000-000001000000}" name="…"/>
    <tableColumn id="2" xr3:uid="{00000000-0010-0000-0000-000002000000}" name="." headerRowDxfId="2"/>
    <tableColumn id="3" xr3:uid="{00000000-0010-0000-0000-000003000000}" name="Sütun3"/>
    <tableColumn id="4" xr3:uid="{00000000-0010-0000-0000-000004000000}" name="Sütun4"/>
    <tableColumn id="5" xr3:uid="{00000000-0010-0000-0000-000005000000}" name="Sütun5"/>
    <tableColumn id="6" xr3:uid="{00000000-0010-0000-0000-000006000000}" name="Sütun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.xml"/><Relationship Id="rId3" Type="http://schemas.openxmlformats.org/officeDocument/2006/relationships/queryTable" Target="../queryTables/queryTable5.xml"/><Relationship Id="rId7" Type="http://schemas.openxmlformats.org/officeDocument/2006/relationships/queryTable" Target="../queryTables/queryTable9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8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Relationship Id="rId9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8"/>
  <dimension ref="A1:J400"/>
  <sheetViews>
    <sheetView tabSelected="1" view="pageLayout" zoomScale="130" zoomScaleNormal="100" zoomScalePageLayoutView="130" workbookViewId="0">
      <selection activeCell="J1" sqref="J1"/>
    </sheetView>
  </sheetViews>
  <sheetFormatPr defaultRowHeight="15" x14ac:dyDescent="0.25"/>
  <cols>
    <col min="1" max="1" width="4.140625" style="84" customWidth="1"/>
    <col min="2" max="2" width="9.140625" style="84"/>
    <col min="3" max="3" width="8.140625" style="84" customWidth="1"/>
    <col min="4" max="4" width="8.42578125" style="84" customWidth="1"/>
    <col min="5" max="5" width="8.5703125" style="84" customWidth="1"/>
    <col min="6" max="6" width="9.28515625" style="84" customWidth="1"/>
    <col min="7" max="7" width="11.28515625" style="84" customWidth="1"/>
    <col min="8" max="8" width="14.5703125" style="84" bestFit="1" customWidth="1"/>
    <col min="9" max="9" width="15.140625" style="84" customWidth="1"/>
    <col min="10" max="10" width="2.140625" style="84" customWidth="1"/>
    <col min="11" max="11" width="11.85546875" style="84" bestFit="1" customWidth="1"/>
    <col min="12" max="16384" width="9.140625" style="84"/>
  </cols>
  <sheetData>
    <row r="1" spans="1:10" ht="15.75" thickBot="1" x14ac:dyDescent="0.3">
      <c r="A1" s="80"/>
      <c r="B1" s="80"/>
      <c r="C1" s="80"/>
      <c r="D1" s="80"/>
      <c r="E1" s="80"/>
      <c r="F1" s="80"/>
      <c r="G1" s="80"/>
      <c r="H1" s="80"/>
      <c r="I1" s="80"/>
      <c r="J1" s="80"/>
    </row>
    <row r="2" spans="1:10" ht="15.75" thickBot="1" x14ac:dyDescent="0.25">
      <c r="A2" s="80"/>
      <c r="B2" s="172" t="s">
        <v>162</v>
      </c>
      <c r="C2" s="173"/>
      <c r="D2" s="173"/>
      <c r="E2" s="173"/>
      <c r="F2" s="173"/>
      <c r="G2" s="173"/>
      <c r="H2" s="173"/>
      <c r="I2" s="174"/>
      <c r="J2" s="80"/>
    </row>
    <row r="3" spans="1:10" ht="6.75" customHeight="1" x14ac:dyDescent="0.25">
      <c r="A3" s="80"/>
      <c r="B3" s="85"/>
      <c r="C3" s="80"/>
      <c r="D3" s="80"/>
      <c r="E3" s="80"/>
      <c r="F3" s="80"/>
      <c r="G3" s="80"/>
      <c r="H3" s="80"/>
      <c r="I3" s="86"/>
      <c r="J3" s="80"/>
    </row>
    <row r="4" spans="1:10" x14ac:dyDescent="0.2">
      <c r="A4" s="80"/>
      <c r="B4" s="129" t="s">
        <v>163</v>
      </c>
      <c r="C4" s="131">
        <f>DataInput!B2</f>
        <v>0</v>
      </c>
      <c r="D4" s="91" t="s">
        <v>70</v>
      </c>
      <c r="E4" s="131">
        <f>DataInput!B3</f>
        <v>0</v>
      </c>
      <c r="F4" s="91" t="s">
        <v>71</v>
      </c>
      <c r="G4" s="131">
        <f>DataInput!B4</f>
        <v>0</v>
      </c>
      <c r="H4" s="91" t="s">
        <v>68</v>
      </c>
      <c r="I4" s="89">
        <f ca="1">TODAY()</f>
        <v>45435</v>
      </c>
      <c r="J4" s="80"/>
    </row>
    <row r="5" spans="1:10" x14ac:dyDescent="0.2">
      <c r="A5" s="80"/>
      <c r="B5" s="130" t="s">
        <v>164</v>
      </c>
      <c r="C5" s="177" t="str">
        <f>DataInput!B5</f>
        <v>…</v>
      </c>
      <c r="D5" s="177"/>
      <c r="E5" s="177"/>
      <c r="F5" s="177"/>
      <c r="G5" s="177"/>
      <c r="H5" s="177"/>
      <c r="I5" s="178"/>
      <c r="J5" s="80"/>
    </row>
    <row r="6" spans="1:10" ht="7.5" customHeight="1" x14ac:dyDescent="0.25">
      <c r="A6" s="80"/>
      <c r="B6" s="85"/>
      <c r="C6" s="90"/>
      <c r="D6" s="90"/>
      <c r="E6" s="90"/>
      <c r="F6" s="90"/>
      <c r="G6" s="90"/>
      <c r="H6" s="90"/>
      <c r="I6" s="100"/>
      <c r="J6" s="80"/>
    </row>
    <row r="7" spans="1:10" x14ac:dyDescent="0.25">
      <c r="A7" s="80"/>
      <c r="B7" s="179" t="s">
        <v>165</v>
      </c>
      <c r="C7" s="180"/>
      <c r="D7" s="180"/>
      <c r="E7" s="180"/>
      <c r="F7" s="180"/>
      <c r="G7" s="180"/>
      <c r="H7" s="180"/>
      <c r="I7" s="181"/>
      <c r="J7" s="80"/>
    </row>
    <row r="8" spans="1:10" x14ac:dyDescent="0.25">
      <c r="A8" s="80"/>
      <c r="B8" s="182" t="s">
        <v>166</v>
      </c>
      <c r="C8" s="183"/>
      <c r="D8" s="121">
        <f>DataInput!B6</f>
        <v>0</v>
      </c>
      <c r="E8" s="183" t="s">
        <v>79</v>
      </c>
      <c r="F8" s="183"/>
      <c r="G8" s="121" t="str">
        <f>IF(DataInput!B17=1,"RC-Shearwall","RC")</f>
        <v>RC</v>
      </c>
      <c r="H8" s="91" t="s">
        <v>167</v>
      </c>
      <c r="I8" s="126">
        <f>DataInput!F17</f>
        <v>1975</v>
      </c>
      <c r="J8" s="80"/>
    </row>
    <row r="9" spans="1:10" x14ac:dyDescent="0.25">
      <c r="A9" s="80"/>
      <c r="B9" s="154" t="s">
        <v>168</v>
      </c>
      <c r="C9" s="155"/>
      <c r="D9" s="122">
        <f>DataInput!B8</f>
        <v>3</v>
      </c>
      <c r="E9" s="155" t="s">
        <v>169</v>
      </c>
      <c r="F9" s="155"/>
      <c r="G9" s="123">
        <f>DataInput!B13</f>
        <v>0</v>
      </c>
      <c r="H9" s="93" t="s">
        <v>170</v>
      </c>
      <c r="I9" s="127">
        <f>DataInput!B35</f>
        <v>0</v>
      </c>
      <c r="J9" s="80"/>
    </row>
    <row r="10" spans="1:10" x14ac:dyDescent="0.25">
      <c r="A10" s="80"/>
      <c r="B10" s="154" t="s">
        <v>195</v>
      </c>
      <c r="C10" s="155"/>
      <c r="D10" s="123">
        <f>DataInput!B33</f>
        <v>8</v>
      </c>
      <c r="E10" s="155" t="s">
        <v>78</v>
      </c>
      <c r="F10" s="155"/>
      <c r="G10" s="125" t="str">
        <f>DataInput!B14</f>
        <v>ZE</v>
      </c>
      <c r="H10" s="93" t="s">
        <v>73</v>
      </c>
      <c r="I10" s="127" t="str">
        <f>IF(DataInput!B15=1,"Slopping","Flat")</f>
        <v>Flat</v>
      </c>
      <c r="J10" s="80"/>
    </row>
    <row r="11" spans="1:10" x14ac:dyDescent="0.25">
      <c r="A11" s="80"/>
      <c r="B11" s="154" t="s">
        <v>82</v>
      </c>
      <c r="C11" s="155"/>
      <c r="D11" s="123" t="str">
        <f>IF(DataInput!B19=1,"Exist","None")</f>
        <v>None</v>
      </c>
      <c r="E11" s="155" t="s">
        <v>83</v>
      </c>
      <c r="F11" s="155"/>
      <c r="G11" s="123" t="str">
        <f>IF(DataInput!B20=1,"Exist","None")</f>
        <v>None</v>
      </c>
      <c r="H11" s="93" t="s">
        <v>84</v>
      </c>
      <c r="I11" s="127" t="str">
        <f>IF(DataInput!B21=1,"Exist","None")</f>
        <v>None</v>
      </c>
      <c r="J11" s="80"/>
    </row>
    <row r="12" spans="1:10" x14ac:dyDescent="0.25">
      <c r="A12" s="80"/>
      <c r="B12" s="150" t="s">
        <v>85</v>
      </c>
      <c r="C12" s="145"/>
      <c r="D12" s="124" t="str">
        <f>IF(DataInput!B22=1,"Exist","None")</f>
        <v>None</v>
      </c>
      <c r="E12" s="145" t="s">
        <v>81</v>
      </c>
      <c r="F12" s="145"/>
      <c r="G12" s="124" t="str">
        <f>IF(DataInput!B23=1,"Seperate","Adjacent")</f>
        <v>Adjacent</v>
      </c>
      <c r="H12" s="94" t="s">
        <v>171</v>
      </c>
      <c r="I12" s="128" t="str">
        <f>IF(DataInput!B25=1,"Exist","None")</f>
        <v>None</v>
      </c>
      <c r="J12" s="80"/>
    </row>
    <row r="13" spans="1:10" ht="10.5" customHeight="1" x14ac:dyDescent="0.25">
      <c r="A13" s="80"/>
      <c r="B13" s="85"/>
      <c r="C13" s="80"/>
      <c r="D13" s="80"/>
      <c r="E13" s="80"/>
      <c r="F13" s="80"/>
      <c r="G13" s="80"/>
      <c r="H13" s="80"/>
      <c r="I13" s="86"/>
      <c r="J13" s="80"/>
    </row>
    <row r="14" spans="1:10" x14ac:dyDescent="0.25">
      <c r="A14" s="80"/>
      <c r="B14" s="163" t="s">
        <v>172</v>
      </c>
      <c r="C14" s="164"/>
      <c r="D14" s="164"/>
      <c r="E14" s="164"/>
      <c r="F14" s="164"/>
      <c r="G14" s="164"/>
      <c r="H14" s="164"/>
      <c r="I14" s="165"/>
      <c r="J14" s="80"/>
    </row>
    <row r="15" spans="1:10" x14ac:dyDescent="0.25">
      <c r="A15" s="80"/>
      <c r="B15" s="95" t="s">
        <v>173</v>
      </c>
      <c r="C15" s="112" t="str">
        <f>IF(DataInput!B28=3,"Severe",IF(DataInput!B28=2,"Moderate",IF(DataInput!B28=1,"Slight","None")))</f>
        <v>None</v>
      </c>
      <c r="D15" s="94" t="s">
        <v>174</v>
      </c>
      <c r="E15" s="112" t="str">
        <f>IF(DataInput!B29=3,"Severe",IF(DataInput!B29=2,"Moderate",IF(DataInput!B29=1,"Slight","None")))</f>
        <v>None</v>
      </c>
      <c r="F15" s="94" t="s">
        <v>175</v>
      </c>
      <c r="G15" s="112" t="str">
        <f>IF(DataInput!B30=3,"Severe",IF(DataInput!B30=2,"Moderate",IF(DataInput!B30=1,"Slight","None")))</f>
        <v>None</v>
      </c>
      <c r="H15" s="94" t="s">
        <v>176</v>
      </c>
      <c r="I15" s="110" t="str">
        <f>IF(DataInput!B31=3,"Severe",IF(DataInput!B31=2,"Moderate",IF(DataInput!B31=1,"Slight","None")))</f>
        <v>None</v>
      </c>
      <c r="J15" s="80"/>
    </row>
    <row r="16" spans="1:10" x14ac:dyDescent="0.25">
      <c r="A16" s="80"/>
      <c r="B16" s="85"/>
      <c r="C16" s="80"/>
      <c r="D16" s="80"/>
      <c r="E16" s="80"/>
      <c r="F16" s="80"/>
      <c r="G16" s="80"/>
      <c r="H16" s="80"/>
      <c r="I16" s="86"/>
      <c r="J16" s="80"/>
    </row>
    <row r="17" spans="1:10" x14ac:dyDescent="0.25">
      <c r="A17" s="80"/>
      <c r="B17" s="163" t="s">
        <v>177</v>
      </c>
      <c r="C17" s="164"/>
      <c r="D17" s="164"/>
      <c r="E17" s="164"/>
      <c r="F17" s="164"/>
      <c r="G17" s="164"/>
      <c r="H17" s="164"/>
      <c r="I17" s="165"/>
      <c r="J17" s="80"/>
    </row>
    <row r="18" spans="1:10" x14ac:dyDescent="0.25">
      <c r="A18" s="80"/>
      <c r="B18" s="154" t="s">
        <v>178</v>
      </c>
      <c r="C18" s="155"/>
      <c r="D18" s="155"/>
      <c r="E18" s="119">
        <f>UndamagedPeriodEstimation!B35</f>
        <v>0.42519922242722896</v>
      </c>
      <c r="F18" s="80"/>
      <c r="G18" s="155" t="s">
        <v>179</v>
      </c>
      <c r="H18" s="155"/>
      <c r="I18" s="117">
        <f>DamagedPeriodEstimation!B35</f>
        <v>0.59722470410116657</v>
      </c>
      <c r="J18" s="80"/>
    </row>
    <row r="19" spans="1:10" x14ac:dyDescent="0.25">
      <c r="A19" s="80"/>
      <c r="B19" s="150" t="s">
        <v>180</v>
      </c>
      <c r="C19" s="145"/>
      <c r="D19" s="145"/>
      <c r="E19" s="120">
        <f>UndamagedPeriodEstimation!B36</f>
        <v>0.30231630732097747</v>
      </c>
      <c r="F19" s="82"/>
      <c r="G19" s="145" t="s">
        <v>181</v>
      </c>
      <c r="H19" s="145"/>
      <c r="I19" s="118">
        <f>DamagedPeriodEstimation!B36</f>
        <v>1.769459215099755</v>
      </c>
      <c r="J19" s="80"/>
    </row>
    <row r="20" spans="1:10" ht="9" customHeight="1" x14ac:dyDescent="0.25">
      <c r="A20" s="80"/>
      <c r="B20" s="85"/>
      <c r="C20" s="80"/>
      <c r="D20" s="80"/>
      <c r="E20" s="80"/>
      <c r="F20" s="80"/>
      <c r="G20" s="80"/>
      <c r="H20" s="80"/>
      <c r="I20" s="86"/>
      <c r="J20" s="80"/>
    </row>
    <row r="21" spans="1:10" x14ac:dyDescent="0.25">
      <c r="A21" s="80"/>
      <c r="B21" s="163" t="s">
        <v>182</v>
      </c>
      <c r="C21" s="164"/>
      <c r="D21" s="164"/>
      <c r="E21" s="164"/>
      <c r="F21" s="164"/>
      <c r="G21" s="164"/>
      <c r="H21" s="164"/>
      <c r="I21" s="165"/>
      <c r="J21" s="80"/>
    </row>
    <row r="22" spans="1:10" x14ac:dyDescent="0.25">
      <c r="A22" s="80"/>
      <c r="B22" s="147" t="s">
        <v>192</v>
      </c>
      <c r="C22" s="148"/>
      <c r="D22" s="148"/>
      <c r="E22" s="113">
        <f>'Demand-DesignCapacity (X)'!F21</f>
        <v>0</v>
      </c>
      <c r="F22" s="166" t="s">
        <v>193</v>
      </c>
      <c r="G22" s="167"/>
      <c r="H22" s="167"/>
      <c r="I22" s="114">
        <f>'Demand-DesignCapacity (Y)'!F21</f>
        <v>0.80133621224041351</v>
      </c>
      <c r="J22" s="80"/>
    </row>
    <row r="23" spans="1:10" x14ac:dyDescent="0.25">
      <c r="A23" s="80"/>
      <c r="B23" s="170" t="s">
        <v>183</v>
      </c>
      <c r="C23" s="176"/>
      <c r="D23" s="168">
        <f>StructureScore!B1</f>
        <v>-7.67</v>
      </c>
      <c r="E23" s="169"/>
      <c r="H23" s="96"/>
      <c r="I23" s="81"/>
      <c r="J23" s="80"/>
    </row>
    <row r="24" spans="1:10" x14ac:dyDescent="0.25">
      <c r="A24" s="80"/>
      <c r="B24" s="170" t="s">
        <v>184</v>
      </c>
      <c r="C24" s="171"/>
      <c r="D24" s="115">
        <f>'Material - Mechanical Propertie'!B14</f>
        <v>0</v>
      </c>
      <c r="E24" s="96"/>
      <c r="F24" s="171" t="s">
        <v>185</v>
      </c>
      <c r="G24" s="171"/>
      <c r="H24" s="116">
        <f>'Material - Mechanical Propertie'!B15</f>
        <v>1.6</v>
      </c>
      <c r="I24" s="81"/>
      <c r="J24" s="80"/>
    </row>
    <row r="25" spans="1:10" x14ac:dyDescent="0.25">
      <c r="A25" s="80"/>
      <c r="B25" s="97"/>
      <c r="C25" s="93"/>
      <c r="D25" s="80"/>
      <c r="E25" s="80"/>
      <c r="F25" s="93"/>
      <c r="G25" s="93"/>
      <c r="H25" s="80"/>
      <c r="I25" s="86"/>
      <c r="J25" s="80"/>
    </row>
    <row r="26" spans="1:10" ht="8.25" customHeight="1" x14ac:dyDescent="0.25">
      <c r="A26" s="80"/>
      <c r="B26" s="87"/>
      <c r="C26" s="88"/>
      <c r="D26" s="88"/>
      <c r="E26" s="88"/>
      <c r="F26" s="88"/>
      <c r="G26" s="88"/>
      <c r="H26" s="88"/>
      <c r="I26" s="92"/>
      <c r="J26" s="80"/>
    </row>
    <row r="27" spans="1:10" x14ac:dyDescent="0.25">
      <c r="A27" s="80"/>
      <c r="B27" s="147" t="s">
        <v>197</v>
      </c>
      <c r="C27" s="148"/>
      <c r="D27" s="148"/>
      <c r="E27" s="148"/>
      <c r="F27" s="148"/>
      <c r="G27" s="148"/>
      <c r="H27" s="149"/>
      <c r="I27" s="98" t="s">
        <v>186</v>
      </c>
      <c r="J27" s="80"/>
    </row>
    <row r="28" spans="1:10" x14ac:dyDescent="0.25">
      <c r="A28" s="80"/>
      <c r="B28" s="151" t="s">
        <v>187</v>
      </c>
      <c r="C28" s="152"/>
      <c r="D28" s="152"/>
      <c r="E28" s="152"/>
      <c r="F28" s="152"/>
      <c r="G28" s="152"/>
      <c r="H28" s="152"/>
      <c r="I28" s="142">
        <f>IF(H29&lt;0.5,-1,IF(H29&gt;0.75,1,0))</f>
        <v>-1</v>
      </c>
      <c r="J28" s="80"/>
    </row>
    <row r="29" spans="1:10" x14ac:dyDescent="0.25">
      <c r="A29" s="80"/>
      <c r="B29" s="154" t="s">
        <v>188</v>
      </c>
      <c r="C29" s="155"/>
      <c r="D29" s="155"/>
      <c r="E29" s="155"/>
      <c r="F29" s="111">
        <f>E22</f>
        <v>0</v>
      </c>
      <c r="G29" s="80" t="str">
        <f>IF(F29&lt;0.5,"&lt;0,50",IF(0.5&lt;=F30&lt;=0.75,"0,5 &lt; DDSR&lt;0,75","&gt;0.75"))</f>
        <v>&lt;0,50</v>
      </c>
      <c r="H29" s="104">
        <f>MIN(F29:F30)</f>
        <v>0</v>
      </c>
      <c r="I29" s="143"/>
      <c r="J29" s="80"/>
    </row>
    <row r="30" spans="1:10" x14ac:dyDescent="0.25">
      <c r="A30" s="80"/>
      <c r="B30" s="150" t="s">
        <v>189</v>
      </c>
      <c r="C30" s="145"/>
      <c r="D30" s="145"/>
      <c r="E30" s="145"/>
      <c r="F30" s="112">
        <f>I22</f>
        <v>0.80133621224041351</v>
      </c>
      <c r="G30" s="80" t="b">
        <f>IF(F30&lt;0.5,"&lt;0,50",IF(0.5&lt;=F30&lt;=0.75,"0,5 &lt; DDSR&lt;0,75",""&gt;0.75))</f>
        <v>1</v>
      </c>
      <c r="H30" s="82"/>
      <c r="I30" s="144"/>
      <c r="J30" s="80"/>
    </row>
    <row r="31" spans="1:10" x14ac:dyDescent="0.25">
      <c r="A31" s="80"/>
      <c r="B31" s="151" t="s">
        <v>190</v>
      </c>
      <c r="C31" s="152"/>
      <c r="D31" s="152"/>
      <c r="E31" s="152"/>
      <c r="F31" s="152"/>
      <c r="G31" s="152"/>
      <c r="H31" s="153"/>
      <c r="I31" s="142">
        <f>IF(F32&lt;-50,-1,IF(F32&gt;0,1,0))</f>
        <v>0</v>
      </c>
      <c r="J31" s="80"/>
    </row>
    <row r="32" spans="1:10" x14ac:dyDescent="0.25">
      <c r="A32" s="80"/>
      <c r="B32" s="150" t="s">
        <v>183</v>
      </c>
      <c r="C32" s="145"/>
      <c r="D32" s="145"/>
      <c r="E32" s="145"/>
      <c r="F32" s="159">
        <f>StructureScore!B1</f>
        <v>-7.67</v>
      </c>
      <c r="G32" s="159"/>
      <c r="H32" s="83"/>
      <c r="I32" s="144"/>
      <c r="J32" s="80"/>
    </row>
    <row r="33" spans="1:10" x14ac:dyDescent="0.25">
      <c r="A33" s="80"/>
      <c r="B33" s="160" t="s">
        <v>194</v>
      </c>
      <c r="C33" s="161"/>
      <c r="D33" s="161"/>
      <c r="E33" s="161"/>
      <c r="F33" s="161"/>
      <c r="G33" s="161"/>
      <c r="H33" s="162"/>
      <c r="I33" s="142">
        <f>IF(D34&gt;G34,-1,1)</f>
        <v>1</v>
      </c>
      <c r="J33" s="80"/>
    </row>
    <row r="34" spans="1:10" x14ac:dyDescent="0.25">
      <c r="A34" s="80"/>
      <c r="B34" s="150" t="s">
        <v>184</v>
      </c>
      <c r="C34" s="145"/>
      <c r="D34" s="105">
        <f>D24</f>
        <v>0</v>
      </c>
      <c r="E34" s="106" t="str">
        <f>IF(D34&gt;G34,"&gt;",IF(D34&lt;G34,"&lt;","="))</f>
        <v>&lt;</v>
      </c>
      <c r="F34" s="82" t="s">
        <v>185</v>
      </c>
      <c r="G34" s="82">
        <f>H24</f>
        <v>1.6</v>
      </c>
      <c r="H34" s="83"/>
      <c r="I34" s="144"/>
      <c r="J34" s="80"/>
    </row>
    <row r="35" spans="1:10" x14ac:dyDescent="0.25">
      <c r="A35" s="80"/>
      <c r="B35" s="150"/>
      <c r="C35" s="145"/>
      <c r="D35" s="82"/>
      <c r="E35" s="145" t="s">
        <v>191</v>
      </c>
      <c r="F35" s="145"/>
      <c r="G35" s="145"/>
      <c r="H35" s="146"/>
      <c r="I35" s="107">
        <f>I28+I31+I33</f>
        <v>0</v>
      </c>
      <c r="J35" s="80"/>
    </row>
    <row r="36" spans="1:10" x14ac:dyDescent="0.25">
      <c r="A36" s="80"/>
      <c r="B36" s="97" t="s">
        <v>196</v>
      </c>
      <c r="C36" s="152" t="str">
        <f>IF(I35&lt;2,"Since the filtering score is below 2 points, retrofitting is inappropriate", "Since the filtering score is above 2 points, retrofitting is appropriate")</f>
        <v>Since the filtering score is below 2 points, retrofitting is inappropriate</v>
      </c>
      <c r="D36" s="152"/>
      <c r="E36" s="152"/>
      <c r="F36" s="152"/>
      <c r="G36" s="152"/>
      <c r="H36" s="152"/>
      <c r="I36" s="175"/>
      <c r="J36" s="80"/>
    </row>
    <row r="37" spans="1:10" x14ac:dyDescent="0.25">
      <c r="A37" s="80"/>
      <c r="B37" s="156" t="s">
        <v>203</v>
      </c>
      <c r="C37" s="157"/>
      <c r="D37" s="157"/>
      <c r="E37" s="157"/>
      <c r="F37" s="99"/>
      <c r="G37" s="157" t="s">
        <v>204</v>
      </c>
      <c r="H37" s="157"/>
      <c r="I37" s="158"/>
      <c r="J37" s="80"/>
    </row>
    <row r="38" spans="1:10" x14ac:dyDescent="0.25">
      <c r="A38" s="80"/>
      <c r="B38" s="156"/>
      <c r="C38" s="157"/>
      <c r="D38" s="157"/>
      <c r="E38" s="157"/>
      <c r="F38" s="80"/>
      <c r="G38" s="157"/>
      <c r="H38" s="157"/>
      <c r="I38" s="158"/>
      <c r="J38" s="80"/>
    </row>
    <row r="39" spans="1:10" x14ac:dyDescent="0.25">
      <c r="A39" s="80"/>
      <c r="B39" s="156"/>
      <c r="C39" s="157"/>
      <c r="D39" s="157"/>
      <c r="E39" s="157"/>
      <c r="F39" s="80"/>
      <c r="G39" s="157"/>
      <c r="H39" s="157"/>
      <c r="I39" s="158"/>
      <c r="J39" s="80"/>
    </row>
    <row r="40" spans="1:10" x14ac:dyDescent="0.25">
      <c r="A40" s="80"/>
      <c r="B40" s="156"/>
      <c r="C40" s="157"/>
      <c r="D40" s="157"/>
      <c r="E40" s="157"/>
      <c r="F40" s="80"/>
      <c r="G40" s="157"/>
      <c r="H40" s="157"/>
      <c r="I40" s="158"/>
      <c r="J40" s="80"/>
    </row>
    <row r="41" spans="1:10" x14ac:dyDescent="0.25">
      <c r="A41" s="80"/>
      <c r="B41" s="156"/>
      <c r="C41" s="157"/>
      <c r="D41" s="157"/>
      <c r="E41" s="157"/>
      <c r="F41" s="80"/>
      <c r="G41" s="157"/>
      <c r="H41" s="157"/>
      <c r="I41" s="158"/>
      <c r="J41" s="80"/>
    </row>
    <row r="42" spans="1:10" x14ac:dyDescent="0.25">
      <c r="A42" s="80"/>
      <c r="B42" s="156"/>
      <c r="C42" s="157"/>
      <c r="D42" s="157"/>
      <c r="E42" s="157"/>
      <c r="F42" s="80"/>
      <c r="G42" s="157"/>
      <c r="H42" s="157"/>
      <c r="I42" s="158"/>
      <c r="J42" s="80"/>
    </row>
    <row r="43" spans="1:10" x14ac:dyDescent="0.25">
      <c r="A43" s="80"/>
      <c r="B43" s="156"/>
      <c r="C43" s="157"/>
      <c r="D43" s="157"/>
      <c r="E43" s="157"/>
      <c r="F43" s="80"/>
      <c r="G43" s="157"/>
      <c r="H43" s="157"/>
      <c r="I43" s="158"/>
      <c r="J43" s="80"/>
    </row>
    <row r="44" spans="1:10" x14ac:dyDescent="0.25">
      <c r="A44" s="80"/>
      <c r="B44" s="156"/>
      <c r="C44" s="157"/>
      <c r="D44" s="157"/>
      <c r="E44" s="157"/>
      <c r="F44" s="80"/>
      <c r="G44" s="157"/>
      <c r="H44" s="157"/>
      <c r="I44" s="158"/>
      <c r="J44" s="80"/>
    </row>
    <row r="45" spans="1:10" x14ac:dyDescent="0.25">
      <c r="A45" s="80"/>
      <c r="B45" s="156"/>
      <c r="C45" s="157"/>
      <c r="D45" s="157"/>
      <c r="E45" s="157"/>
      <c r="F45" s="80"/>
      <c r="G45" s="157"/>
      <c r="H45" s="157"/>
      <c r="I45" s="158"/>
      <c r="J45" s="80"/>
    </row>
    <row r="46" spans="1:10" x14ac:dyDescent="0.25">
      <c r="A46" s="80"/>
      <c r="B46" s="156"/>
      <c r="C46" s="157"/>
      <c r="D46" s="157"/>
      <c r="E46" s="157"/>
      <c r="F46" s="80"/>
      <c r="G46" s="157"/>
      <c r="H46" s="157"/>
      <c r="I46" s="158"/>
      <c r="J46" s="80"/>
    </row>
    <row r="47" spans="1:10" x14ac:dyDescent="0.25">
      <c r="A47" s="80"/>
      <c r="B47" s="156"/>
      <c r="C47" s="157"/>
      <c r="D47" s="157"/>
      <c r="E47" s="157"/>
      <c r="F47" s="80"/>
      <c r="G47" s="157"/>
      <c r="H47" s="157"/>
      <c r="I47" s="158"/>
      <c r="J47" s="80"/>
    </row>
    <row r="48" spans="1:10" x14ac:dyDescent="0.25">
      <c r="A48" s="80"/>
      <c r="B48" s="156"/>
      <c r="C48" s="157"/>
      <c r="D48" s="157"/>
      <c r="E48" s="157"/>
      <c r="F48" s="80"/>
      <c r="G48" s="157"/>
      <c r="H48" s="157"/>
      <c r="I48" s="158"/>
      <c r="J48" s="80"/>
    </row>
    <row r="49" spans="1:10" x14ac:dyDescent="0.25">
      <c r="A49" s="80"/>
      <c r="B49" s="97"/>
      <c r="C49" s="93"/>
      <c r="D49" s="80"/>
      <c r="E49" s="80"/>
      <c r="F49" s="80"/>
      <c r="G49" s="80"/>
      <c r="H49" s="80"/>
      <c r="I49" s="86"/>
      <c r="J49" s="80"/>
    </row>
    <row r="50" spans="1:10" ht="15.75" thickBot="1" x14ac:dyDescent="0.3">
      <c r="A50" s="80"/>
      <c r="B50" s="101"/>
      <c r="C50" s="102"/>
      <c r="D50" s="102"/>
      <c r="E50" s="102"/>
      <c r="F50" s="102"/>
      <c r="G50" s="102"/>
      <c r="H50" s="102"/>
      <c r="I50" s="103"/>
      <c r="J50" s="80"/>
    </row>
    <row r="51" spans="1:10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</row>
    <row r="52" spans="1:10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</row>
    <row r="53" spans="1:10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</row>
    <row r="54" spans="1:10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</row>
    <row r="102" spans="10:10" x14ac:dyDescent="0.25">
      <c r="J102" s="108"/>
    </row>
    <row r="103" spans="10:10" x14ac:dyDescent="0.25">
      <c r="J103" s="108"/>
    </row>
    <row r="104" spans="10:10" x14ac:dyDescent="0.25">
      <c r="J104" s="108"/>
    </row>
    <row r="105" spans="10:10" x14ac:dyDescent="0.25">
      <c r="J105" s="108"/>
    </row>
    <row r="106" spans="10:10" x14ac:dyDescent="0.25">
      <c r="J106" s="108"/>
    </row>
    <row r="107" spans="10:10" x14ac:dyDescent="0.25">
      <c r="J107" s="108"/>
    </row>
    <row r="108" spans="10:10" x14ac:dyDescent="0.25">
      <c r="J108" s="108"/>
    </row>
    <row r="109" spans="10:10" x14ac:dyDescent="0.25">
      <c r="J109" s="108"/>
    </row>
    <row r="110" spans="10:10" x14ac:dyDescent="0.25">
      <c r="J110" s="108"/>
    </row>
    <row r="111" spans="10:10" x14ac:dyDescent="0.25">
      <c r="J111" s="108"/>
    </row>
    <row r="112" spans="10:10" x14ac:dyDescent="0.25">
      <c r="J112" s="108"/>
    </row>
    <row r="113" spans="10:10" x14ac:dyDescent="0.25">
      <c r="J113" s="108"/>
    </row>
    <row r="114" spans="10:10" x14ac:dyDescent="0.25">
      <c r="J114" s="109"/>
    </row>
    <row r="115" spans="10:10" x14ac:dyDescent="0.25">
      <c r="J115" s="109"/>
    </row>
    <row r="116" spans="10:10" x14ac:dyDescent="0.25">
      <c r="J116" s="109"/>
    </row>
    <row r="117" spans="10:10" x14ac:dyDescent="0.25">
      <c r="J117" s="109"/>
    </row>
    <row r="118" spans="10:10" x14ac:dyDescent="0.25">
      <c r="J118" s="109"/>
    </row>
    <row r="119" spans="10:10" x14ac:dyDescent="0.25">
      <c r="J119" s="109"/>
    </row>
    <row r="120" spans="10:10" x14ac:dyDescent="0.25">
      <c r="J120" s="109"/>
    </row>
    <row r="121" spans="10:10" x14ac:dyDescent="0.25">
      <c r="J121" s="108"/>
    </row>
    <row r="122" spans="10:10" x14ac:dyDescent="0.25">
      <c r="J122" s="109"/>
    </row>
    <row r="123" spans="10:10" x14ac:dyDescent="0.25">
      <c r="J123" s="109"/>
    </row>
    <row r="124" spans="10:10" x14ac:dyDescent="0.25">
      <c r="J124" s="109"/>
    </row>
    <row r="125" spans="10:10" x14ac:dyDescent="0.25">
      <c r="J125" s="109"/>
    </row>
    <row r="126" spans="10:10" x14ac:dyDescent="0.25">
      <c r="J126" s="109"/>
    </row>
    <row r="127" spans="10:10" x14ac:dyDescent="0.25">
      <c r="J127" s="109"/>
    </row>
    <row r="128" spans="10:10" x14ac:dyDescent="0.25">
      <c r="J128" s="109"/>
    </row>
    <row r="129" spans="10:10" x14ac:dyDescent="0.25">
      <c r="J129" s="109"/>
    </row>
    <row r="130" spans="10:10" x14ac:dyDescent="0.25">
      <c r="J130" s="109"/>
    </row>
    <row r="131" spans="10:10" x14ac:dyDescent="0.25">
      <c r="J131" s="108"/>
    </row>
    <row r="132" spans="10:10" x14ac:dyDescent="0.25">
      <c r="J132" s="109"/>
    </row>
    <row r="133" spans="10:10" x14ac:dyDescent="0.25">
      <c r="J133" s="109"/>
    </row>
    <row r="134" spans="10:10" x14ac:dyDescent="0.25">
      <c r="J134" s="109"/>
    </row>
    <row r="135" spans="10:10" x14ac:dyDescent="0.25">
      <c r="J135" s="109"/>
    </row>
    <row r="136" spans="10:10" x14ac:dyDescent="0.25">
      <c r="J136" s="109"/>
    </row>
    <row r="137" spans="10:10" x14ac:dyDescent="0.25">
      <c r="J137" s="109"/>
    </row>
    <row r="138" spans="10:10" x14ac:dyDescent="0.25">
      <c r="J138" s="109"/>
    </row>
    <row r="139" spans="10:10" x14ac:dyDescent="0.25">
      <c r="J139" s="109"/>
    </row>
    <row r="140" spans="10:10" x14ac:dyDescent="0.25">
      <c r="J140" s="109"/>
    </row>
    <row r="141" spans="10:10" x14ac:dyDescent="0.25">
      <c r="J141" s="108"/>
    </row>
    <row r="142" spans="10:10" x14ac:dyDescent="0.25">
      <c r="J142" s="109"/>
    </row>
    <row r="143" spans="10:10" x14ac:dyDescent="0.25">
      <c r="J143" s="109"/>
    </row>
    <row r="144" spans="10:10" x14ac:dyDescent="0.25">
      <c r="J144" s="109"/>
    </row>
    <row r="145" spans="10:10" x14ac:dyDescent="0.25">
      <c r="J145" s="109"/>
    </row>
    <row r="146" spans="10:10" x14ac:dyDescent="0.25">
      <c r="J146" s="109"/>
    </row>
    <row r="147" spans="10:10" x14ac:dyDescent="0.25">
      <c r="J147" s="109"/>
    </row>
    <row r="148" spans="10:10" x14ac:dyDescent="0.25">
      <c r="J148" s="109"/>
    </row>
    <row r="149" spans="10:10" x14ac:dyDescent="0.25">
      <c r="J149" s="109"/>
    </row>
    <row r="150" spans="10:10" x14ac:dyDescent="0.25">
      <c r="J150" s="109"/>
    </row>
    <row r="151" spans="10:10" x14ac:dyDescent="0.25">
      <c r="J151" s="108"/>
    </row>
    <row r="152" spans="10:10" x14ac:dyDescent="0.25">
      <c r="J152" s="109"/>
    </row>
    <row r="153" spans="10:10" x14ac:dyDescent="0.25">
      <c r="J153" s="109"/>
    </row>
    <row r="154" spans="10:10" x14ac:dyDescent="0.25">
      <c r="J154" s="109"/>
    </row>
    <row r="155" spans="10:10" x14ac:dyDescent="0.25">
      <c r="J155" s="109"/>
    </row>
    <row r="156" spans="10:10" x14ac:dyDescent="0.25">
      <c r="J156" s="109"/>
    </row>
    <row r="157" spans="10:10" x14ac:dyDescent="0.25">
      <c r="J157" s="109"/>
    </row>
    <row r="158" spans="10:10" x14ac:dyDescent="0.25">
      <c r="J158" s="109"/>
    </row>
    <row r="159" spans="10:10" x14ac:dyDescent="0.25">
      <c r="J159" s="109"/>
    </row>
    <row r="160" spans="10:10" x14ac:dyDescent="0.25">
      <c r="J160" s="109"/>
    </row>
    <row r="161" spans="10:10" x14ac:dyDescent="0.25">
      <c r="J161" s="108"/>
    </row>
    <row r="162" spans="10:10" x14ac:dyDescent="0.25">
      <c r="J162" s="109"/>
    </row>
    <row r="163" spans="10:10" x14ac:dyDescent="0.25">
      <c r="J163" s="109"/>
    </row>
    <row r="164" spans="10:10" x14ac:dyDescent="0.25">
      <c r="J164" s="109"/>
    </row>
    <row r="165" spans="10:10" x14ac:dyDescent="0.25">
      <c r="J165" s="109"/>
    </row>
    <row r="166" spans="10:10" x14ac:dyDescent="0.25">
      <c r="J166" s="109"/>
    </row>
    <row r="167" spans="10:10" x14ac:dyDescent="0.25">
      <c r="J167" s="109"/>
    </row>
    <row r="168" spans="10:10" x14ac:dyDescent="0.25">
      <c r="J168" s="109"/>
    </row>
    <row r="169" spans="10:10" x14ac:dyDescent="0.25">
      <c r="J169" s="109"/>
    </row>
    <row r="170" spans="10:10" x14ac:dyDescent="0.25">
      <c r="J170" s="109"/>
    </row>
    <row r="171" spans="10:10" x14ac:dyDescent="0.25">
      <c r="J171" s="108"/>
    </row>
    <row r="172" spans="10:10" x14ac:dyDescent="0.25">
      <c r="J172" s="109"/>
    </row>
    <row r="173" spans="10:10" x14ac:dyDescent="0.25">
      <c r="J173" s="109"/>
    </row>
    <row r="174" spans="10:10" x14ac:dyDescent="0.25">
      <c r="J174" s="109"/>
    </row>
    <row r="175" spans="10:10" x14ac:dyDescent="0.25">
      <c r="J175" s="109"/>
    </row>
    <row r="176" spans="10:10" x14ac:dyDescent="0.25">
      <c r="J176" s="109"/>
    </row>
    <row r="177" spans="10:10" x14ac:dyDescent="0.25">
      <c r="J177" s="109"/>
    </row>
    <row r="178" spans="10:10" x14ac:dyDescent="0.25">
      <c r="J178" s="109"/>
    </row>
    <row r="179" spans="10:10" x14ac:dyDescent="0.25">
      <c r="J179" s="109"/>
    </row>
    <row r="180" spans="10:10" x14ac:dyDescent="0.25">
      <c r="J180" s="109"/>
    </row>
    <row r="181" spans="10:10" x14ac:dyDescent="0.25">
      <c r="J181" s="108"/>
    </row>
    <row r="182" spans="10:10" x14ac:dyDescent="0.25">
      <c r="J182" s="109"/>
    </row>
    <row r="183" spans="10:10" x14ac:dyDescent="0.25">
      <c r="J183" s="109"/>
    </row>
    <row r="184" spans="10:10" x14ac:dyDescent="0.25">
      <c r="J184" s="109"/>
    </row>
    <row r="185" spans="10:10" x14ac:dyDescent="0.25">
      <c r="J185" s="109"/>
    </row>
    <row r="186" spans="10:10" x14ac:dyDescent="0.25">
      <c r="J186" s="109"/>
    </row>
    <row r="187" spans="10:10" x14ac:dyDescent="0.25">
      <c r="J187" s="109"/>
    </row>
    <row r="188" spans="10:10" x14ac:dyDescent="0.25">
      <c r="J188" s="109"/>
    </row>
    <row r="189" spans="10:10" x14ac:dyDescent="0.25">
      <c r="J189" s="109"/>
    </row>
    <row r="190" spans="10:10" x14ac:dyDescent="0.25">
      <c r="J190" s="109"/>
    </row>
    <row r="191" spans="10:10" x14ac:dyDescent="0.25">
      <c r="J191" s="108"/>
    </row>
    <row r="192" spans="10:10" x14ac:dyDescent="0.25">
      <c r="J192" s="109"/>
    </row>
    <row r="193" spans="10:10" x14ac:dyDescent="0.25">
      <c r="J193" s="109"/>
    </row>
    <row r="194" spans="10:10" x14ac:dyDescent="0.25">
      <c r="J194" s="109"/>
    </row>
    <row r="195" spans="10:10" x14ac:dyDescent="0.25">
      <c r="J195" s="109"/>
    </row>
    <row r="196" spans="10:10" x14ac:dyDescent="0.25">
      <c r="J196" s="109"/>
    </row>
    <row r="197" spans="10:10" x14ac:dyDescent="0.25">
      <c r="J197" s="109"/>
    </row>
    <row r="198" spans="10:10" x14ac:dyDescent="0.25">
      <c r="J198" s="109"/>
    </row>
    <row r="199" spans="10:10" x14ac:dyDescent="0.25">
      <c r="J199" s="109"/>
    </row>
    <row r="200" spans="10:10" x14ac:dyDescent="0.25">
      <c r="J200" s="109"/>
    </row>
    <row r="202" spans="10:10" x14ac:dyDescent="0.25">
      <c r="J202" s="108"/>
    </row>
    <row r="203" spans="10:10" x14ac:dyDescent="0.25">
      <c r="J203" s="108"/>
    </row>
    <row r="204" spans="10:10" x14ac:dyDescent="0.25">
      <c r="J204" s="108"/>
    </row>
    <row r="205" spans="10:10" x14ac:dyDescent="0.25">
      <c r="J205" s="108"/>
    </row>
    <row r="206" spans="10:10" x14ac:dyDescent="0.25">
      <c r="J206" s="108"/>
    </row>
    <row r="207" spans="10:10" x14ac:dyDescent="0.25">
      <c r="J207" s="108"/>
    </row>
    <row r="208" spans="10:10" x14ac:dyDescent="0.25">
      <c r="J208" s="108"/>
    </row>
    <row r="209" spans="10:10" x14ac:dyDescent="0.25">
      <c r="J209" s="108"/>
    </row>
    <row r="210" spans="10:10" x14ac:dyDescent="0.25">
      <c r="J210" s="108"/>
    </row>
    <row r="211" spans="10:10" x14ac:dyDescent="0.25">
      <c r="J211" s="108"/>
    </row>
    <row r="212" spans="10:10" x14ac:dyDescent="0.25">
      <c r="J212" s="108"/>
    </row>
    <row r="213" spans="10:10" x14ac:dyDescent="0.25">
      <c r="J213" s="108"/>
    </row>
    <row r="214" spans="10:10" x14ac:dyDescent="0.25">
      <c r="J214" s="109"/>
    </row>
    <row r="215" spans="10:10" x14ac:dyDescent="0.25">
      <c r="J215" s="109"/>
    </row>
    <row r="216" spans="10:10" x14ac:dyDescent="0.25">
      <c r="J216" s="109"/>
    </row>
    <row r="217" spans="10:10" x14ac:dyDescent="0.25">
      <c r="J217" s="109"/>
    </row>
    <row r="218" spans="10:10" x14ac:dyDescent="0.25">
      <c r="J218" s="109"/>
    </row>
    <row r="219" spans="10:10" x14ac:dyDescent="0.25">
      <c r="J219" s="109"/>
    </row>
    <row r="220" spans="10:10" x14ac:dyDescent="0.25">
      <c r="J220" s="109"/>
    </row>
    <row r="221" spans="10:10" x14ac:dyDescent="0.25">
      <c r="J221" s="108"/>
    </row>
    <row r="222" spans="10:10" x14ac:dyDescent="0.25">
      <c r="J222" s="109"/>
    </row>
    <row r="223" spans="10:10" x14ac:dyDescent="0.25">
      <c r="J223" s="109"/>
    </row>
    <row r="224" spans="10:10" x14ac:dyDescent="0.25">
      <c r="J224" s="109"/>
    </row>
    <row r="225" spans="10:10" x14ac:dyDescent="0.25">
      <c r="J225" s="109"/>
    </row>
    <row r="226" spans="10:10" x14ac:dyDescent="0.25">
      <c r="J226" s="109"/>
    </row>
    <row r="227" spans="10:10" x14ac:dyDescent="0.25">
      <c r="J227" s="109"/>
    </row>
    <row r="228" spans="10:10" x14ac:dyDescent="0.25">
      <c r="J228" s="109"/>
    </row>
    <row r="229" spans="10:10" x14ac:dyDescent="0.25">
      <c r="J229" s="109"/>
    </row>
    <row r="230" spans="10:10" x14ac:dyDescent="0.25">
      <c r="J230" s="109"/>
    </row>
    <row r="231" spans="10:10" x14ac:dyDescent="0.25">
      <c r="J231" s="108"/>
    </row>
    <row r="232" spans="10:10" x14ac:dyDescent="0.25">
      <c r="J232" s="109"/>
    </row>
    <row r="233" spans="10:10" x14ac:dyDescent="0.25">
      <c r="J233" s="109"/>
    </row>
    <row r="234" spans="10:10" x14ac:dyDescent="0.25">
      <c r="J234" s="109"/>
    </row>
    <row r="235" spans="10:10" x14ac:dyDescent="0.25">
      <c r="J235" s="109"/>
    </row>
    <row r="236" spans="10:10" x14ac:dyDescent="0.25">
      <c r="J236" s="109"/>
    </row>
    <row r="237" spans="10:10" x14ac:dyDescent="0.25">
      <c r="J237" s="109"/>
    </row>
    <row r="238" spans="10:10" x14ac:dyDescent="0.25">
      <c r="J238" s="109"/>
    </row>
    <row r="239" spans="10:10" x14ac:dyDescent="0.25">
      <c r="J239" s="109"/>
    </row>
    <row r="240" spans="10:10" x14ac:dyDescent="0.25">
      <c r="J240" s="109"/>
    </row>
    <row r="241" spans="10:10" x14ac:dyDescent="0.25">
      <c r="J241" s="108"/>
    </row>
    <row r="242" spans="10:10" x14ac:dyDescent="0.25">
      <c r="J242" s="109"/>
    </row>
    <row r="243" spans="10:10" x14ac:dyDescent="0.25">
      <c r="J243" s="109"/>
    </row>
    <row r="244" spans="10:10" x14ac:dyDescent="0.25">
      <c r="J244" s="109"/>
    </row>
    <row r="245" spans="10:10" x14ac:dyDescent="0.25">
      <c r="J245" s="109"/>
    </row>
    <row r="246" spans="10:10" x14ac:dyDescent="0.25">
      <c r="J246" s="109"/>
    </row>
    <row r="247" spans="10:10" x14ac:dyDescent="0.25">
      <c r="J247" s="109"/>
    </row>
    <row r="248" spans="10:10" x14ac:dyDescent="0.25">
      <c r="J248" s="109"/>
    </row>
    <row r="249" spans="10:10" x14ac:dyDescent="0.25">
      <c r="J249" s="109"/>
    </row>
    <row r="250" spans="10:10" x14ac:dyDescent="0.25">
      <c r="J250" s="109"/>
    </row>
    <row r="251" spans="10:10" x14ac:dyDescent="0.25">
      <c r="J251" s="108"/>
    </row>
    <row r="252" spans="10:10" x14ac:dyDescent="0.25">
      <c r="J252" s="109"/>
    </row>
    <row r="253" spans="10:10" x14ac:dyDescent="0.25">
      <c r="J253" s="109"/>
    </row>
    <row r="254" spans="10:10" x14ac:dyDescent="0.25">
      <c r="J254" s="109"/>
    </row>
    <row r="255" spans="10:10" x14ac:dyDescent="0.25">
      <c r="J255" s="109"/>
    </row>
    <row r="256" spans="10:10" x14ac:dyDescent="0.25">
      <c r="J256" s="109"/>
    </row>
    <row r="257" spans="10:10" x14ac:dyDescent="0.25">
      <c r="J257" s="109"/>
    </row>
    <row r="258" spans="10:10" x14ac:dyDescent="0.25">
      <c r="J258" s="109"/>
    </row>
    <row r="259" spans="10:10" x14ac:dyDescent="0.25">
      <c r="J259" s="109"/>
    </row>
    <row r="260" spans="10:10" x14ac:dyDescent="0.25">
      <c r="J260" s="109"/>
    </row>
    <row r="261" spans="10:10" x14ac:dyDescent="0.25">
      <c r="J261" s="108"/>
    </row>
    <row r="262" spans="10:10" x14ac:dyDescent="0.25">
      <c r="J262" s="109"/>
    </row>
    <row r="263" spans="10:10" x14ac:dyDescent="0.25">
      <c r="J263" s="109"/>
    </row>
    <row r="264" spans="10:10" x14ac:dyDescent="0.25">
      <c r="J264" s="109"/>
    </row>
    <row r="265" spans="10:10" x14ac:dyDescent="0.25">
      <c r="J265" s="109"/>
    </row>
    <row r="266" spans="10:10" x14ac:dyDescent="0.25">
      <c r="J266" s="109"/>
    </row>
    <row r="267" spans="10:10" x14ac:dyDescent="0.25">
      <c r="J267" s="109"/>
    </row>
    <row r="268" spans="10:10" x14ac:dyDescent="0.25">
      <c r="J268" s="109"/>
    </row>
    <row r="269" spans="10:10" x14ac:dyDescent="0.25">
      <c r="J269" s="109"/>
    </row>
    <row r="270" spans="10:10" x14ac:dyDescent="0.25">
      <c r="J270" s="109"/>
    </row>
    <row r="271" spans="10:10" x14ac:dyDescent="0.25">
      <c r="J271" s="108"/>
    </row>
    <row r="272" spans="10:10" x14ac:dyDescent="0.25">
      <c r="J272" s="109"/>
    </row>
    <row r="273" spans="10:10" x14ac:dyDescent="0.25">
      <c r="J273" s="109"/>
    </row>
    <row r="274" spans="10:10" x14ac:dyDescent="0.25">
      <c r="J274" s="109"/>
    </row>
    <row r="275" spans="10:10" x14ac:dyDescent="0.25">
      <c r="J275" s="109"/>
    </row>
    <row r="276" spans="10:10" x14ac:dyDescent="0.25">
      <c r="J276" s="109"/>
    </row>
    <row r="277" spans="10:10" x14ac:dyDescent="0.25">
      <c r="J277" s="109"/>
    </row>
    <row r="278" spans="10:10" x14ac:dyDescent="0.25">
      <c r="J278" s="109"/>
    </row>
    <row r="279" spans="10:10" x14ac:dyDescent="0.25">
      <c r="J279" s="109"/>
    </row>
    <row r="280" spans="10:10" x14ac:dyDescent="0.25">
      <c r="J280" s="109"/>
    </row>
    <row r="281" spans="10:10" x14ac:dyDescent="0.25">
      <c r="J281" s="108"/>
    </row>
    <row r="282" spans="10:10" x14ac:dyDescent="0.25">
      <c r="J282" s="109"/>
    </row>
    <row r="283" spans="10:10" x14ac:dyDescent="0.25">
      <c r="J283" s="109"/>
    </row>
    <row r="284" spans="10:10" x14ac:dyDescent="0.25">
      <c r="J284" s="109"/>
    </row>
    <row r="285" spans="10:10" x14ac:dyDescent="0.25">
      <c r="J285" s="109"/>
    </row>
    <row r="286" spans="10:10" x14ac:dyDescent="0.25">
      <c r="J286" s="109"/>
    </row>
    <row r="287" spans="10:10" x14ac:dyDescent="0.25">
      <c r="J287" s="109"/>
    </row>
    <row r="288" spans="10:10" x14ac:dyDescent="0.25">
      <c r="J288" s="109"/>
    </row>
    <row r="289" spans="10:10" x14ac:dyDescent="0.25">
      <c r="J289" s="109"/>
    </row>
    <row r="290" spans="10:10" x14ac:dyDescent="0.25">
      <c r="J290" s="109"/>
    </row>
    <row r="291" spans="10:10" x14ac:dyDescent="0.25">
      <c r="J291" s="108"/>
    </row>
    <row r="292" spans="10:10" x14ac:dyDescent="0.25">
      <c r="J292" s="109"/>
    </row>
    <row r="293" spans="10:10" x14ac:dyDescent="0.25">
      <c r="J293" s="109"/>
    </row>
    <row r="294" spans="10:10" x14ac:dyDescent="0.25">
      <c r="J294" s="109"/>
    </row>
    <row r="295" spans="10:10" x14ac:dyDescent="0.25">
      <c r="J295" s="109"/>
    </row>
    <row r="296" spans="10:10" x14ac:dyDescent="0.25">
      <c r="J296" s="109"/>
    </row>
    <row r="297" spans="10:10" x14ac:dyDescent="0.25">
      <c r="J297" s="109"/>
    </row>
    <row r="298" spans="10:10" x14ac:dyDescent="0.25">
      <c r="J298" s="109"/>
    </row>
    <row r="299" spans="10:10" x14ac:dyDescent="0.25">
      <c r="J299" s="109"/>
    </row>
    <row r="300" spans="10:10" x14ac:dyDescent="0.25">
      <c r="J300" s="109"/>
    </row>
    <row r="302" spans="10:10" x14ac:dyDescent="0.25">
      <c r="J302" s="108"/>
    </row>
    <row r="303" spans="10:10" x14ac:dyDescent="0.25">
      <c r="J303" s="108"/>
    </row>
    <row r="304" spans="10:10" x14ac:dyDescent="0.25">
      <c r="J304" s="108"/>
    </row>
    <row r="305" spans="10:10" x14ac:dyDescent="0.25">
      <c r="J305" s="108"/>
    </row>
    <row r="306" spans="10:10" x14ac:dyDescent="0.25">
      <c r="J306" s="108"/>
    </row>
    <row r="307" spans="10:10" x14ac:dyDescent="0.25">
      <c r="J307" s="108"/>
    </row>
    <row r="308" spans="10:10" x14ac:dyDescent="0.25">
      <c r="J308" s="108"/>
    </row>
    <row r="309" spans="10:10" x14ac:dyDescent="0.25">
      <c r="J309" s="108"/>
    </row>
    <row r="310" spans="10:10" x14ac:dyDescent="0.25">
      <c r="J310" s="108"/>
    </row>
    <row r="311" spans="10:10" x14ac:dyDescent="0.25">
      <c r="J311" s="108"/>
    </row>
    <row r="312" spans="10:10" x14ac:dyDescent="0.25">
      <c r="J312" s="108"/>
    </row>
    <row r="313" spans="10:10" x14ac:dyDescent="0.25">
      <c r="J313" s="108"/>
    </row>
    <row r="314" spans="10:10" x14ac:dyDescent="0.25">
      <c r="J314" s="109"/>
    </row>
    <row r="315" spans="10:10" x14ac:dyDescent="0.25">
      <c r="J315" s="109"/>
    </row>
    <row r="316" spans="10:10" x14ac:dyDescent="0.25">
      <c r="J316" s="109"/>
    </row>
    <row r="317" spans="10:10" x14ac:dyDescent="0.25">
      <c r="J317" s="109"/>
    </row>
    <row r="318" spans="10:10" x14ac:dyDescent="0.25">
      <c r="J318" s="109"/>
    </row>
    <row r="319" spans="10:10" x14ac:dyDescent="0.25">
      <c r="J319" s="109"/>
    </row>
    <row r="320" spans="10:10" x14ac:dyDescent="0.25">
      <c r="J320" s="109"/>
    </row>
    <row r="321" spans="10:10" x14ac:dyDescent="0.25">
      <c r="J321" s="108"/>
    </row>
    <row r="322" spans="10:10" x14ac:dyDescent="0.25">
      <c r="J322" s="109"/>
    </row>
    <row r="323" spans="10:10" x14ac:dyDescent="0.25">
      <c r="J323" s="109"/>
    </row>
    <row r="324" spans="10:10" x14ac:dyDescent="0.25">
      <c r="J324" s="109"/>
    </row>
    <row r="325" spans="10:10" x14ac:dyDescent="0.25">
      <c r="J325" s="109"/>
    </row>
    <row r="326" spans="10:10" x14ac:dyDescent="0.25">
      <c r="J326" s="109"/>
    </row>
    <row r="327" spans="10:10" x14ac:dyDescent="0.25">
      <c r="J327" s="109"/>
    </row>
    <row r="328" spans="10:10" x14ac:dyDescent="0.25">
      <c r="J328" s="109"/>
    </row>
    <row r="329" spans="10:10" x14ac:dyDescent="0.25">
      <c r="J329" s="109"/>
    </row>
    <row r="330" spans="10:10" x14ac:dyDescent="0.25">
      <c r="J330" s="109"/>
    </row>
    <row r="331" spans="10:10" x14ac:dyDescent="0.25">
      <c r="J331" s="108"/>
    </row>
    <row r="332" spans="10:10" x14ac:dyDescent="0.25">
      <c r="J332" s="109"/>
    </row>
    <row r="333" spans="10:10" x14ac:dyDescent="0.25">
      <c r="J333" s="109"/>
    </row>
    <row r="334" spans="10:10" x14ac:dyDescent="0.25">
      <c r="J334" s="109"/>
    </row>
    <row r="335" spans="10:10" x14ac:dyDescent="0.25">
      <c r="J335" s="109"/>
    </row>
    <row r="336" spans="10:10" x14ac:dyDescent="0.25">
      <c r="J336" s="109"/>
    </row>
    <row r="337" spans="10:10" x14ac:dyDescent="0.25">
      <c r="J337" s="109"/>
    </row>
    <row r="338" spans="10:10" x14ac:dyDescent="0.25">
      <c r="J338" s="109"/>
    </row>
    <row r="339" spans="10:10" x14ac:dyDescent="0.25">
      <c r="J339" s="109"/>
    </row>
    <row r="340" spans="10:10" x14ac:dyDescent="0.25">
      <c r="J340" s="109"/>
    </row>
    <row r="341" spans="10:10" x14ac:dyDescent="0.25">
      <c r="J341" s="108"/>
    </row>
    <row r="342" spans="10:10" x14ac:dyDescent="0.25">
      <c r="J342" s="109"/>
    </row>
    <row r="343" spans="10:10" x14ac:dyDescent="0.25">
      <c r="J343" s="109"/>
    </row>
    <row r="344" spans="10:10" x14ac:dyDescent="0.25">
      <c r="J344" s="109"/>
    </row>
    <row r="345" spans="10:10" x14ac:dyDescent="0.25">
      <c r="J345" s="109"/>
    </row>
    <row r="346" spans="10:10" x14ac:dyDescent="0.25">
      <c r="J346" s="109"/>
    </row>
    <row r="347" spans="10:10" x14ac:dyDescent="0.25">
      <c r="J347" s="109"/>
    </row>
    <row r="348" spans="10:10" x14ac:dyDescent="0.25">
      <c r="J348" s="109"/>
    </row>
    <row r="349" spans="10:10" x14ac:dyDescent="0.25">
      <c r="J349" s="109"/>
    </row>
    <row r="350" spans="10:10" x14ac:dyDescent="0.25">
      <c r="J350" s="109"/>
    </row>
    <row r="351" spans="10:10" x14ac:dyDescent="0.25">
      <c r="J351" s="108"/>
    </row>
    <row r="352" spans="10:10" x14ac:dyDescent="0.25">
      <c r="J352" s="109"/>
    </row>
    <row r="353" spans="10:10" x14ac:dyDescent="0.25">
      <c r="J353" s="109"/>
    </row>
    <row r="354" spans="10:10" x14ac:dyDescent="0.25">
      <c r="J354" s="109"/>
    </row>
    <row r="355" spans="10:10" x14ac:dyDescent="0.25">
      <c r="J355" s="109"/>
    </row>
    <row r="356" spans="10:10" x14ac:dyDescent="0.25">
      <c r="J356" s="109"/>
    </row>
    <row r="357" spans="10:10" x14ac:dyDescent="0.25">
      <c r="J357" s="109"/>
    </row>
    <row r="358" spans="10:10" x14ac:dyDescent="0.25">
      <c r="J358" s="109"/>
    </row>
    <row r="359" spans="10:10" x14ac:dyDescent="0.25">
      <c r="J359" s="109"/>
    </row>
    <row r="360" spans="10:10" x14ac:dyDescent="0.25">
      <c r="J360" s="109"/>
    </row>
    <row r="361" spans="10:10" x14ac:dyDescent="0.25">
      <c r="J361" s="108"/>
    </row>
    <row r="362" spans="10:10" x14ac:dyDescent="0.25">
      <c r="J362" s="109"/>
    </row>
    <row r="363" spans="10:10" x14ac:dyDescent="0.25">
      <c r="J363" s="109"/>
    </row>
    <row r="364" spans="10:10" x14ac:dyDescent="0.25">
      <c r="J364" s="109"/>
    </row>
    <row r="365" spans="10:10" x14ac:dyDescent="0.25">
      <c r="J365" s="109"/>
    </row>
    <row r="366" spans="10:10" x14ac:dyDescent="0.25">
      <c r="J366" s="109"/>
    </row>
    <row r="367" spans="10:10" x14ac:dyDescent="0.25">
      <c r="J367" s="109"/>
    </row>
    <row r="368" spans="10:10" x14ac:dyDescent="0.25">
      <c r="J368" s="109"/>
    </row>
    <row r="369" spans="10:10" x14ac:dyDescent="0.25">
      <c r="J369" s="109"/>
    </row>
    <row r="370" spans="10:10" x14ac:dyDescent="0.25">
      <c r="J370" s="109"/>
    </row>
    <row r="371" spans="10:10" x14ac:dyDescent="0.25">
      <c r="J371" s="108"/>
    </row>
    <row r="372" spans="10:10" x14ac:dyDescent="0.25">
      <c r="J372" s="109"/>
    </row>
    <row r="373" spans="10:10" x14ac:dyDescent="0.25">
      <c r="J373" s="109"/>
    </row>
    <row r="374" spans="10:10" x14ac:dyDescent="0.25">
      <c r="J374" s="109"/>
    </row>
    <row r="375" spans="10:10" x14ac:dyDescent="0.25">
      <c r="J375" s="109"/>
    </row>
    <row r="376" spans="10:10" x14ac:dyDescent="0.25">
      <c r="J376" s="109"/>
    </row>
    <row r="377" spans="10:10" x14ac:dyDescent="0.25">
      <c r="J377" s="109"/>
    </row>
    <row r="378" spans="10:10" x14ac:dyDescent="0.25">
      <c r="J378" s="109"/>
    </row>
    <row r="379" spans="10:10" x14ac:dyDescent="0.25">
      <c r="J379" s="109"/>
    </row>
    <row r="380" spans="10:10" x14ac:dyDescent="0.25">
      <c r="J380" s="109"/>
    </row>
    <row r="381" spans="10:10" x14ac:dyDescent="0.25">
      <c r="J381" s="108"/>
    </row>
    <row r="382" spans="10:10" x14ac:dyDescent="0.25">
      <c r="J382" s="109"/>
    </row>
    <row r="383" spans="10:10" x14ac:dyDescent="0.25">
      <c r="J383" s="109"/>
    </row>
    <row r="384" spans="10:10" x14ac:dyDescent="0.25">
      <c r="J384" s="109"/>
    </row>
    <row r="385" spans="10:10" x14ac:dyDescent="0.25">
      <c r="J385" s="109"/>
    </row>
    <row r="386" spans="10:10" x14ac:dyDescent="0.25">
      <c r="J386" s="109"/>
    </row>
    <row r="387" spans="10:10" x14ac:dyDescent="0.25">
      <c r="J387" s="109"/>
    </row>
    <row r="388" spans="10:10" x14ac:dyDescent="0.25">
      <c r="J388" s="109"/>
    </row>
    <row r="389" spans="10:10" x14ac:dyDescent="0.25">
      <c r="J389" s="109"/>
    </row>
    <row r="390" spans="10:10" x14ac:dyDescent="0.25">
      <c r="J390" s="109"/>
    </row>
    <row r="391" spans="10:10" x14ac:dyDescent="0.25">
      <c r="J391" s="108"/>
    </row>
    <row r="392" spans="10:10" x14ac:dyDescent="0.25">
      <c r="J392" s="109"/>
    </row>
    <row r="393" spans="10:10" x14ac:dyDescent="0.25">
      <c r="J393" s="109"/>
    </row>
    <row r="394" spans="10:10" x14ac:dyDescent="0.25">
      <c r="J394" s="109"/>
    </row>
    <row r="395" spans="10:10" x14ac:dyDescent="0.25">
      <c r="J395" s="109"/>
    </row>
    <row r="396" spans="10:10" x14ac:dyDescent="0.25">
      <c r="J396" s="109"/>
    </row>
    <row r="397" spans="10:10" x14ac:dyDescent="0.25">
      <c r="J397" s="109"/>
    </row>
    <row r="398" spans="10:10" x14ac:dyDescent="0.25">
      <c r="J398" s="109"/>
    </row>
    <row r="399" spans="10:10" x14ac:dyDescent="0.25">
      <c r="J399" s="109"/>
    </row>
    <row r="400" spans="10:10" x14ac:dyDescent="0.25">
      <c r="J400" s="109"/>
    </row>
  </sheetData>
  <mergeCells count="45">
    <mergeCell ref="B2:I2"/>
    <mergeCell ref="C36:I36"/>
    <mergeCell ref="B23:C23"/>
    <mergeCell ref="C5:I5"/>
    <mergeCell ref="B7:I7"/>
    <mergeCell ref="B8:C8"/>
    <mergeCell ref="E8:F8"/>
    <mergeCell ref="B9:C9"/>
    <mergeCell ref="E9:F9"/>
    <mergeCell ref="B10:C10"/>
    <mergeCell ref="E10:F10"/>
    <mergeCell ref="B11:C11"/>
    <mergeCell ref="E11:F11"/>
    <mergeCell ref="B12:C12"/>
    <mergeCell ref="E12:F12"/>
    <mergeCell ref="B14:I14"/>
    <mergeCell ref="B17:I17"/>
    <mergeCell ref="G18:H18"/>
    <mergeCell ref="G19:H19"/>
    <mergeCell ref="B18:D18"/>
    <mergeCell ref="B19:D19"/>
    <mergeCell ref="B21:I21"/>
    <mergeCell ref="B22:D22"/>
    <mergeCell ref="F22:H22"/>
    <mergeCell ref="D23:E23"/>
    <mergeCell ref="B24:C24"/>
    <mergeCell ref="F24:G24"/>
    <mergeCell ref="B37:E37"/>
    <mergeCell ref="G37:I37"/>
    <mergeCell ref="B38:E48"/>
    <mergeCell ref="G38:I48"/>
    <mergeCell ref="B32:E32"/>
    <mergeCell ref="F32:G32"/>
    <mergeCell ref="B34:C34"/>
    <mergeCell ref="B33:H33"/>
    <mergeCell ref="I31:I32"/>
    <mergeCell ref="I28:I30"/>
    <mergeCell ref="I33:I34"/>
    <mergeCell ref="E35:H35"/>
    <mergeCell ref="B27:H27"/>
    <mergeCell ref="B35:C35"/>
    <mergeCell ref="B31:H31"/>
    <mergeCell ref="B29:E29"/>
    <mergeCell ref="B30:E30"/>
    <mergeCell ref="B28:H28"/>
  </mergeCells>
  <conditionalFormatting sqref="I35">
    <cfRule type="cellIs" dxfId="12" priority="9" operator="lessThan">
      <formula>2</formula>
    </cfRule>
    <cfRule type="cellIs" dxfId="11" priority="10" operator="greaterThanOrEqual">
      <formula>2</formula>
    </cfRule>
  </conditionalFormatting>
  <conditionalFormatting sqref="D23:E23">
    <cfRule type="cellIs" dxfId="10" priority="6" operator="greaterThan">
      <formula>0</formula>
    </cfRule>
    <cfRule type="cellIs" dxfId="9" priority="7" operator="between">
      <formula>-50</formula>
      <formula>0</formula>
    </cfRule>
    <cfRule type="cellIs" dxfId="8" priority="8" operator="lessThan">
      <formula>-50</formula>
    </cfRule>
  </conditionalFormatting>
  <conditionalFormatting sqref="C36:I36">
    <cfRule type="cellIs" dxfId="7" priority="4" operator="equal">
      <formula>"Since the filtering score is above 2 points, retrofitting is appropriate"</formula>
    </cfRule>
    <cfRule type="cellIs" dxfId="6" priority="5" operator="equal">
      <formula>"Since the filtering score is below 2 points, retrofitting is inappropriate"</formula>
    </cfRule>
  </conditionalFormatting>
  <conditionalFormatting sqref="F32:G32">
    <cfRule type="cellIs" dxfId="5" priority="1" operator="greaterThan">
      <formula>0</formula>
    </cfRule>
    <cfRule type="cellIs" dxfId="4" priority="2" operator="between">
      <formula>-50</formula>
      <formula>0</formula>
    </cfRule>
    <cfRule type="cellIs" dxfId="3" priority="3" operator="lessThan">
      <formula>-50</formula>
    </cfRule>
  </conditionalFormatting>
  <pageMargins left="0.25" right="0.25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M40"/>
  <sheetViews>
    <sheetView workbookViewId="0">
      <selection activeCell="I12" sqref="I12"/>
    </sheetView>
  </sheetViews>
  <sheetFormatPr defaultRowHeight="15" x14ac:dyDescent="0.25"/>
  <cols>
    <col min="1" max="1" width="33.5703125" bestFit="1" customWidth="1"/>
    <col min="2" max="2" width="14.28515625" customWidth="1"/>
    <col min="3" max="4" width="9.28515625" customWidth="1"/>
    <col min="5" max="5" width="53.85546875" bestFit="1" customWidth="1"/>
    <col min="6" max="6" width="9.28515625" customWidth="1"/>
    <col min="8" max="9" width="16.42578125" style="48" customWidth="1"/>
    <col min="10" max="11" width="4.5703125" style="48" bestFit="1" customWidth="1"/>
    <col min="12" max="12" width="8.5703125" style="139" bestFit="1" customWidth="1"/>
    <col min="13" max="13" width="20.85546875" style="46" customWidth="1"/>
    <col min="14" max="40" width="9.140625" customWidth="1"/>
  </cols>
  <sheetData>
    <row r="1" spans="1:6" x14ac:dyDescent="0.25">
      <c r="A1" t="s">
        <v>68</v>
      </c>
      <c r="B1" s="29">
        <f ca="1">TODAY()</f>
        <v>45435</v>
      </c>
      <c r="E1" t="s">
        <v>41</v>
      </c>
      <c r="F1">
        <f>5000*B33^0.5</f>
        <v>14142.135623730952</v>
      </c>
    </row>
    <row r="2" spans="1:6" x14ac:dyDescent="0.25">
      <c r="A2" t="s">
        <v>69</v>
      </c>
      <c r="B2">
        <v>0</v>
      </c>
      <c r="E2" t="s">
        <v>51</v>
      </c>
      <c r="F2">
        <f>IFERROR(((($B$9+$B$26)*($B$10+$B$27)-($B$35))/$B$35),0)</f>
        <v>0</v>
      </c>
    </row>
    <row r="3" spans="1:6" x14ac:dyDescent="0.25">
      <c r="A3" t="s">
        <v>70</v>
      </c>
      <c r="B3">
        <v>0</v>
      </c>
      <c r="E3" t="s">
        <v>57</v>
      </c>
      <c r="F3">
        <f>IF(B28=3,0.9,IF(B28=2,0.8,IF(B28=1,0.55,IF(B28=0,0))))</f>
        <v>0</v>
      </c>
    </row>
    <row r="4" spans="1:6" x14ac:dyDescent="0.25">
      <c r="A4" t="s">
        <v>71</v>
      </c>
      <c r="B4">
        <v>0</v>
      </c>
      <c r="E4" t="s">
        <v>56</v>
      </c>
      <c r="F4">
        <f>IF(B29=3,0.9,IF(B29=2,0.75,IF(B29=1,0.4,IF(B29=0,0))))</f>
        <v>0</v>
      </c>
    </row>
    <row r="5" spans="1:6" x14ac:dyDescent="0.25">
      <c r="A5" t="s">
        <v>72</v>
      </c>
      <c r="B5" s="45" t="s">
        <v>201</v>
      </c>
      <c r="E5" t="s">
        <v>58</v>
      </c>
      <c r="F5">
        <f>IF(B30=3,0.9,IF(B30=2,0.8,IF(B30=1,0.6,IF(B30=0,0))))</f>
        <v>0</v>
      </c>
    </row>
    <row r="6" spans="1:6" x14ac:dyDescent="0.25">
      <c r="A6" t="s">
        <v>75</v>
      </c>
      <c r="B6">
        <v>0</v>
      </c>
      <c r="E6" t="s">
        <v>59</v>
      </c>
      <c r="F6">
        <f>IF(B31=3,0.9,IF(B31=2,0.8,IF(B31=1,0.6,IF(B31=0,0))))</f>
        <v>0</v>
      </c>
    </row>
    <row r="7" spans="1:6" x14ac:dyDescent="0.25">
      <c r="A7" t="s">
        <v>76</v>
      </c>
      <c r="B7" s="35">
        <v>0</v>
      </c>
      <c r="E7" t="s">
        <v>102</v>
      </c>
      <c r="F7">
        <f>IF(B32=3,0.9,IF(B32=2,0.8,IF(B32=1,0.6,IF(B32=0,0))))</f>
        <v>0</v>
      </c>
    </row>
    <row r="8" spans="1:6" x14ac:dyDescent="0.25">
      <c r="A8" t="s">
        <v>74</v>
      </c>
      <c r="B8" s="35">
        <v>3</v>
      </c>
      <c r="E8" t="s">
        <v>122</v>
      </c>
      <c r="F8">
        <f>IFERROR(B36/$B$35,0)</f>
        <v>0</v>
      </c>
    </row>
    <row r="9" spans="1:6" x14ac:dyDescent="0.25">
      <c r="A9" t="s">
        <v>120</v>
      </c>
      <c r="B9" s="34">
        <v>0</v>
      </c>
      <c r="E9" t="s">
        <v>61</v>
      </c>
      <c r="F9">
        <f>IFERROR(B37/$B$35,0)</f>
        <v>0</v>
      </c>
    </row>
    <row r="10" spans="1:6" x14ac:dyDescent="0.25">
      <c r="A10" t="s">
        <v>119</v>
      </c>
      <c r="B10" s="34">
        <v>0</v>
      </c>
      <c r="E10" t="s">
        <v>62</v>
      </c>
      <c r="F10">
        <f>IFERROR(B38/$B$35,0)</f>
        <v>0</v>
      </c>
    </row>
    <row r="11" spans="1:6" x14ac:dyDescent="0.25">
      <c r="A11" t="s">
        <v>89</v>
      </c>
      <c r="B11" s="35">
        <v>0</v>
      </c>
      <c r="E11" t="s">
        <v>63</v>
      </c>
      <c r="F11">
        <f>IFERROR(B39/$B$35,0)</f>
        <v>0</v>
      </c>
    </row>
    <row r="12" spans="1:6" x14ac:dyDescent="0.25">
      <c r="A12" t="s">
        <v>90</v>
      </c>
      <c r="B12" s="35">
        <v>0</v>
      </c>
      <c r="E12" t="s">
        <v>64</v>
      </c>
      <c r="F12">
        <f>IFERROR(B40/$B$35,0)</f>
        <v>0</v>
      </c>
    </row>
    <row r="13" spans="1:6" x14ac:dyDescent="0.25">
      <c r="A13" t="s">
        <v>44</v>
      </c>
      <c r="B13" s="132">
        <v>0</v>
      </c>
      <c r="E13" t="s">
        <v>123</v>
      </c>
      <c r="F13">
        <v>3500</v>
      </c>
    </row>
    <row r="14" spans="1:6" x14ac:dyDescent="0.25">
      <c r="A14" t="s">
        <v>78</v>
      </c>
      <c r="B14" s="44" t="s">
        <v>202</v>
      </c>
      <c r="E14" t="s">
        <v>128</v>
      </c>
      <c r="F14">
        <v>0</v>
      </c>
    </row>
    <row r="15" spans="1:6" x14ac:dyDescent="0.25">
      <c r="A15" t="s">
        <v>73</v>
      </c>
      <c r="B15" s="132">
        <v>0</v>
      </c>
      <c r="E15" t="s">
        <v>139</v>
      </c>
      <c r="F15">
        <v>0</v>
      </c>
    </row>
    <row r="16" spans="1:6" x14ac:dyDescent="0.25">
      <c r="A16" t="s">
        <v>118</v>
      </c>
      <c r="B16" s="51">
        <v>0</v>
      </c>
    </row>
    <row r="17" spans="1:6" x14ac:dyDescent="0.25">
      <c r="A17" t="s">
        <v>79</v>
      </c>
      <c r="B17" s="51">
        <v>0</v>
      </c>
      <c r="E17" t="s">
        <v>147</v>
      </c>
      <c r="F17">
        <f>IF(B6&gt;2018,2018,IF(B6&gt;2007,2007,IF(B6&gt;1998,1998,1975)))</f>
        <v>1975</v>
      </c>
    </row>
    <row r="18" spans="1:6" x14ac:dyDescent="0.25">
      <c r="A18" t="s">
        <v>93</v>
      </c>
      <c r="B18" s="51">
        <v>0.12</v>
      </c>
      <c r="E18" t="s">
        <v>198</v>
      </c>
      <c r="F18">
        <f>IF(B14="ZA",1,IF(B14="ZB",2,IF(B14="ZC",3,4)))</f>
        <v>4</v>
      </c>
    </row>
    <row r="19" spans="1:6" x14ac:dyDescent="0.25">
      <c r="A19" t="s">
        <v>82</v>
      </c>
      <c r="B19" s="51">
        <v>0</v>
      </c>
      <c r="E19" t="s">
        <v>200</v>
      </c>
      <c r="F19">
        <f>IF(AND(B19=0,F14=0),1,IF(AND(B19=0,F14=1),2,IF(AND(B19=1,F14=0),3,IF(AND(B19=1,F14=1),4,0))))</f>
        <v>1</v>
      </c>
    </row>
    <row r="20" spans="1:6" x14ac:dyDescent="0.25">
      <c r="A20" t="s">
        <v>83</v>
      </c>
      <c r="B20" s="51">
        <v>0</v>
      </c>
    </row>
    <row r="21" spans="1:6" x14ac:dyDescent="0.25">
      <c r="A21" t="s">
        <v>84</v>
      </c>
      <c r="B21" s="51">
        <v>0</v>
      </c>
    </row>
    <row r="22" spans="1:6" x14ac:dyDescent="0.25">
      <c r="A22" t="s">
        <v>85</v>
      </c>
      <c r="B22" s="51">
        <v>0</v>
      </c>
    </row>
    <row r="23" spans="1:6" x14ac:dyDescent="0.25">
      <c r="A23" t="s">
        <v>81</v>
      </c>
      <c r="B23" s="51">
        <v>0</v>
      </c>
    </row>
    <row r="24" spans="1:6" x14ac:dyDescent="0.25">
      <c r="A24" t="s">
        <v>80</v>
      </c>
      <c r="B24" s="51">
        <v>0</v>
      </c>
    </row>
    <row r="25" spans="1:6" x14ac:dyDescent="0.25">
      <c r="A25" t="s">
        <v>87</v>
      </c>
      <c r="B25" s="51">
        <v>0</v>
      </c>
    </row>
    <row r="26" spans="1:6" x14ac:dyDescent="0.25">
      <c r="A26" t="s">
        <v>86</v>
      </c>
      <c r="B26" s="51">
        <v>0</v>
      </c>
    </row>
    <row r="27" spans="1:6" x14ac:dyDescent="0.25">
      <c r="A27" t="s">
        <v>88</v>
      </c>
      <c r="B27" s="51">
        <v>0</v>
      </c>
    </row>
    <row r="28" spans="1:6" x14ac:dyDescent="0.25">
      <c r="A28" t="s">
        <v>91</v>
      </c>
      <c r="B28" s="51">
        <v>0</v>
      </c>
      <c r="F28" s="51"/>
    </row>
    <row r="29" spans="1:6" x14ac:dyDescent="0.25">
      <c r="A29" t="s">
        <v>92</v>
      </c>
      <c r="B29" s="51">
        <v>0</v>
      </c>
    </row>
    <row r="30" spans="1:6" x14ac:dyDescent="0.25">
      <c r="A30" t="s">
        <v>99</v>
      </c>
      <c r="B30" s="51">
        <v>0</v>
      </c>
    </row>
    <row r="31" spans="1:6" x14ac:dyDescent="0.25">
      <c r="A31" t="s">
        <v>100</v>
      </c>
      <c r="B31" s="51">
        <v>0</v>
      </c>
    </row>
    <row r="32" spans="1:6" x14ac:dyDescent="0.25">
      <c r="A32" t="s">
        <v>101</v>
      </c>
      <c r="B32" s="51">
        <v>0</v>
      </c>
    </row>
    <row r="33" spans="1:2" x14ac:dyDescent="0.25">
      <c r="A33" t="s">
        <v>39</v>
      </c>
      <c r="B33" s="51">
        <v>8</v>
      </c>
    </row>
    <row r="34" spans="1:2" x14ac:dyDescent="0.25">
      <c r="A34" t="s">
        <v>42</v>
      </c>
      <c r="B34" s="51">
        <v>3</v>
      </c>
    </row>
    <row r="35" spans="1:2" x14ac:dyDescent="0.25">
      <c r="A35" t="s">
        <v>155</v>
      </c>
      <c r="B35" s="51">
        <f>B9*B10</f>
        <v>0</v>
      </c>
    </row>
    <row r="36" spans="1:2" x14ac:dyDescent="0.25">
      <c r="A36" t="s">
        <v>94</v>
      </c>
      <c r="B36" s="51">
        <v>2</v>
      </c>
    </row>
    <row r="37" spans="1:2" x14ac:dyDescent="0.25">
      <c r="A37" t="s">
        <v>95</v>
      </c>
      <c r="B37" s="51">
        <v>1</v>
      </c>
    </row>
    <row r="38" spans="1:2" x14ac:dyDescent="0.25">
      <c r="A38" t="s">
        <v>96</v>
      </c>
      <c r="B38" s="51">
        <v>1</v>
      </c>
    </row>
    <row r="39" spans="1:2" x14ac:dyDescent="0.25">
      <c r="A39" t="s">
        <v>97</v>
      </c>
      <c r="B39" s="51">
        <v>3</v>
      </c>
    </row>
    <row r="40" spans="1:2" x14ac:dyDescent="0.25">
      <c r="A40" t="s">
        <v>98</v>
      </c>
      <c r="B40" s="51">
        <v>3</v>
      </c>
    </row>
  </sheetData>
  <phoneticPr fontId="12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1745" r:id="rId4" name="CommandButton1">
          <controlPr defaultSize="0" autoLine="0" r:id="rId5">
            <anchor moveWithCells="1">
              <from>
                <xdr:col>6</xdr:col>
                <xdr:colOff>542925</xdr:colOff>
                <xdr:row>2</xdr:row>
                <xdr:rowOff>95250</xdr:rowOff>
              </from>
              <to>
                <xdr:col>8</xdr:col>
                <xdr:colOff>828675</xdr:colOff>
                <xdr:row>5</xdr:row>
                <xdr:rowOff>28575</xdr:rowOff>
              </to>
            </anchor>
          </controlPr>
        </control>
      </mc:Choice>
      <mc:Fallback>
        <control shapeId="317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2:BB41"/>
  <sheetViews>
    <sheetView topLeftCell="A5" zoomScaleNormal="100" workbookViewId="0">
      <selection activeCell="A39" sqref="A39"/>
    </sheetView>
  </sheetViews>
  <sheetFormatPr defaultRowHeight="15" x14ac:dyDescent="0.25"/>
  <cols>
    <col min="1" max="1" width="53.85546875" bestFit="1" customWidth="1"/>
    <col min="3" max="3" width="11.140625" bestFit="1" customWidth="1"/>
    <col min="54" max="54" width="15.140625" customWidth="1"/>
  </cols>
  <sheetData>
    <row r="2" spans="1:54" ht="15.75" thickBot="1" x14ac:dyDescent="0.3"/>
    <row r="3" spans="1:54" x14ac:dyDescent="0.25">
      <c r="A3" s="192" t="s">
        <v>126</v>
      </c>
      <c r="B3" s="193"/>
      <c r="C3" s="193"/>
      <c r="D3" s="193"/>
      <c r="E3" s="193"/>
      <c r="F3" s="194"/>
      <c r="G3" s="195" t="s">
        <v>25</v>
      </c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5"/>
      <c r="AO3" s="196"/>
      <c r="AP3" s="199" t="s">
        <v>26</v>
      </c>
      <c r="AQ3" s="199"/>
      <c r="AR3" s="200" t="s">
        <v>25</v>
      </c>
      <c r="AS3" s="200"/>
      <c r="AT3" s="201" t="s">
        <v>124</v>
      </c>
      <c r="AU3" s="201"/>
      <c r="AV3" s="201"/>
      <c r="AW3" s="201"/>
      <c r="AX3" s="201"/>
      <c r="AY3" s="201"/>
      <c r="AZ3" s="201"/>
      <c r="BA3" s="201"/>
      <c r="BB3" s="201"/>
    </row>
    <row r="4" spans="1:54" x14ac:dyDescent="0.25">
      <c r="A4" s="202"/>
      <c r="B4" s="203"/>
      <c r="C4" s="203"/>
      <c r="D4" s="201" t="s">
        <v>27</v>
      </c>
      <c r="E4" s="201"/>
      <c r="F4" s="204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8"/>
      <c r="AP4" s="199"/>
      <c r="AQ4" s="199"/>
      <c r="AR4" s="200"/>
      <c r="AS4" s="200"/>
      <c r="AT4" s="201"/>
      <c r="AU4" s="201"/>
      <c r="AV4" s="201" t="s">
        <v>28</v>
      </c>
      <c r="AW4" s="201"/>
      <c r="AX4" s="201"/>
      <c r="AY4" s="7"/>
      <c r="AZ4" s="203"/>
      <c r="BA4" s="203"/>
      <c r="BB4" s="203"/>
    </row>
    <row r="5" spans="1:54" x14ac:dyDescent="0.25">
      <c r="A5" s="10" t="s">
        <v>29</v>
      </c>
      <c r="B5" s="7" t="s">
        <v>37</v>
      </c>
      <c r="C5" s="7" t="s">
        <v>77</v>
      </c>
      <c r="D5" s="7" t="s">
        <v>30</v>
      </c>
      <c r="E5" s="7" t="s">
        <v>31</v>
      </c>
      <c r="F5" s="9" t="s">
        <v>32</v>
      </c>
      <c r="G5" s="11">
        <v>1</v>
      </c>
      <c r="H5" s="7">
        <v>2</v>
      </c>
      <c r="I5" s="7">
        <v>3</v>
      </c>
      <c r="J5" s="7">
        <v>4</v>
      </c>
      <c r="K5" s="7">
        <v>5</v>
      </c>
      <c r="L5" s="7">
        <v>6</v>
      </c>
      <c r="M5" s="12">
        <v>7</v>
      </c>
      <c r="N5" s="7">
        <v>8</v>
      </c>
      <c r="O5" s="12">
        <v>9</v>
      </c>
      <c r="P5" s="7">
        <v>10</v>
      </c>
      <c r="Q5" s="12">
        <v>11</v>
      </c>
      <c r="R5" s="7">
        <v>12</v>
      </c>
      <c r="S5" s="12">
        <v>13</v>
      </c>
      <c r="T5" s="7">
        <v>14</v>
      </c>
      <c r="U5" s="12">
        <v>15</v>
      </c>
      <c r="V5" s="7">
        <v>16</v>
      </c>
      <c r="W5" s="12">
        <v>17</v>
      </c>
      <c r="X5" s="7">
        <v>18</v>
      </c>
      <c r="Y5" s="12">
        <v>19</v>
      </c>
      <c r="Z5" s="7">
        <v>20</v>
      </c>
      <c r="AA5" s="12">
        <v>21</v>
      </c>
      <c r="AB5" s="7">
        <v>22</v>
      </c>
      <c r="AC5" s="12">
        <v>23</v>
      </c>
      <c r="AD5" s="7">
        <v>24</v>
      </c>
      <c r="AE5" s="12">
        <v>25</v>
      </c>
      <c r="AF5" s="7">
        <v>26</v>
      </c>
      <c r="AG5" s="12">
        <v>27</v>
      </c>
      <c r="AH5" s="7">
        <v>28</v>
      </c>
      <c r="AI5" s="12">
        <v>29</v>
      </c>
      <c r="AJ5" s="7">
        <v>30</v>
      </c>
      <c r="AK5" s="12">
        <v>31</v>
      </c>
      <c r="AL5" s="7">
        <v>32</v>
      </c>
      <c r="AM5" s="12">
        <v>33</v>
      </c>
      <c r="AN5" s="7">
        <v>34</v>
      </c>
      <c r="AO5" s="12">
        <v>35</v>
      </c>
      <c r="AP5" s="7" t="s">
        <v>33</v>
      </c>
      <c r="AQ5" s="7" t="s">
        <v>34</v>
      </c>
      <c r="AR5" s="7">
        <v>1</v>
      </c>
      <c r="AS5" s="7">
        <v>2</v>
      </c>
      <c r="AT5" s="7" t="s">
        <v>33</v>
      </c>
      <c r="AU5" s="7" t="s">
        <v>34</v>
      </c>
      <c r="AV5" s="7" t="s">
        <v>30</v>
      </c>
      <c r="AW5" s="7" t="s">
        <v>31</v>
      </c>
      <c r="AX5" s="7" t="s">
        <v>34</v>
      </c>
      <c r="AY5" s="12" t="s">
        <v>35</v>
      </c>
      <c r="AZ5" s="185" t="s">
        <v>65</v>
      </c>
      <c r="BA5" s="185"/>
      <c r="BB5" s="185"/>
    </row>
    <row r="6" spans="1:54" x14ac:dyDescent="0.25">
      <c r="A6" s="13" t="s">
        <v>36</v>
      </c>
      <c r="B6" s="8" t="s">
        <v>37</v>
      </c>
      <c r="C6" s="30">
        <f>DataInput!$B$8</f>
        <v>3</v>
      </c>
      <c r="D6" s="14">
        <v>3.1578947368420998E-2</v>
      </c>
      <c r="E6" s="14">
        <v>0.168421052631578</v>
      </c>
      <c r="F6" s="15">
        <f>C6*D6+E6</f>
        <v>0.26315789473684098</v>
      </c>
      <c r="G6" s="15">
        <v>-2.6583137100319898</v>
      </c>
      <c r="H6" s="15">
        <v>-3.5599642451318898</v>
      </c>
      <c r="I6" s="15">
        <v>-1.2735913028980499</v>
      </c>
      <c r="J6" s="15">
        <v>2.0647949761743498</v>
      </c>
      <c r="K6" s="15">
        <v>3.1288685537143999</v>
      </c>
      <c r="L6" s="15">
        <v>8.0481751152028505E-2</v>
      </c>
      <c r="M6" s="15">
        <v>-7.8725790774884202E-2</v>
      </c>
      <c r="N6" s="15">
        <v>-0.50135303636686301</v>
      </c>
      <c r="O6" s="16">
        <v>-1.75765416645366</v>
      </c>
      <c r="P6" s="17">
        <v>5.1849535315405602</v>
      </c>
      <c r="Q6" s="17">
        <v>-2.4233809625230598</v>
      </c>
      <c r="R6" s="17">
        <v>0.13074881228714499</v>
      </c>
      <c r="S6" s="17">
        <v>1.09999897917477</v>
      </c>
      <c r="T6" s="17">
        <v>9.3039082484676605</v>
      </c>
      <c r="U6" s="17">
        <v>-0.88926640952330405</v>
      </c>
      <c r="V6" s="17">
        <v>-2.3146470188551098</v>
      </c>
      <c r="W6" s="15">
        <v>0.14187077884423399</v>
      </c>
      <c r="X6" s="15">
        <v>-2.8139664325713301</v>
      </c>
      <c r="Y6" s="15">
        <v>-1.2807088919038201</v>
      </c>
      <c r="Z6" s="15">
        <v>-2.1838439928703202</v>
      </c>
      <c r="AA6" s="15">
        <v>-3.1567665187078102</v>
      </c>
      <c r="AB6" s="15">
        <v>-2.0465927406746198</v>
      </c>
      <c r="AC6" s="15">
        <v>1.92495600093579</v>
      </c>
      <c r="AD6" s="15">
        <v>-3.5296379520251602</v>
      </c>
      <c r="AE6" s="15">
        <v>-0.169235427283835</v>
      </c>
      <c r="AF6" s="15">
        <v>2.0098006657702898</v>
      </c>
      <c r="AG6" s="15">
        <v>0.55745333221476501</v>
      </c>
      <c r="AH6" s="15">
        <v>-1.9970395095937701</v>
      </c>
      <c r="AI6" s="15">
        <v>2.4573008483843299</v>
      </c>
      <c r="AJ6" s="15">
        <v>0.65263658641577205</v>
      </c>
      <c r="AK6" s="15">
        <v>-1.28048793141349</v>
      </c>
      <c r="AL6" s="15">
        <v>-1.9964791131114199</v>
      </c>
      <c r="AM6" s="15">
        <v>5.37627866390444</v>
      </c>
      <c r="AN6" s="15">
        <v>-0.72925869456595105</v>
      </c>
      <c r="AO6" s="16">
        <v>3.47194226209642</v>
      </c>
      <c r="AP6" s="15">
        <f>SUMPRODUCT($F$6:$F$31,$G$6:$G$31)</f>
        <v>13.108190741286824</v>
      </c>
      <c r="AQ6" s="15">
        <f>1/(1+EXP(-AP6))</f>
        <v>0.99999797145702696</v>
      </c>
      <c r="AR6" s="15">
        <v>-5.8002729090303697</v>
      </c>
      <c r="AS6" s="15">
        <v>-7.61899377289543</v>
      </c>
      <c r="AT6" s="15">
        <f>SUMPRODUCT(AQ6:AQ37,AR6:AR37)</f>
        <v>-2.8043579178847851</v>
      </c>
      <c r="AU6" s="15">
        <f>1/(1+EXP(-AT6))</f>
        <v>5.7089136030052785E-2</v>
      </c>
      <c r="AV6" s="14">
        <v>0.26265658181836898</v>
      </c>
      <c r="AW6" s="14">
        <v>0.195036168566454</v>
      </c>
      <c r="AX6" s="18">
        <f>ABS(IF((AU6-AW6)/AV6&lt;0.05,(AU6-AW6)/AV6+0.1,ABS((AU6-AW6)/AV6)))</f>
        <v>0.42519922242722896</v>
      </c>
      <c r="AY6" s="19" t="s">
        <v>38</v>
      </c>
      <c r="AZ6" s="186" t="s">
        <v>66</v>
      </c>
      <c r="BA6" s="186"/>
      <c r="BB6" s="186"/>
    </row>
    <row r="7" spans="1:54" x14ac:dyDescent="0.25">
      <c r="A7" s="13" t="s">
        <v>39</v>
      </c>
      <c r="B7" s="8" t="s">
        <v>40</v>
      </c>
      <c r="C7" s="30">
        <f>DataInput!$B$33</f>
        <v>8</v>
      </c>
      <c r="D7" s="14">
        <v>1.7142857142857099E-2</v>
      </c>
      <c r="E7" s="14">
        <v>0.114285714285714</v>
      </c>
      <c r="F7" s="15">
        <f t="shared" ref="F7:F30" si="0">C7*D7+E7</f>
        <v>0.25142857142857078</v>
      </c>
      <c r="G7" s="15">
        <v>-0.21824020330076199</v>
      </c>
      <c r="H7" s="15">
        <v>0.102764372742166</v>
      </c>
      <c r="I7" s="15">
        <v>-0.220902198872369</v>
      </c>
      <c r="J7" s="15">
        <v>0.46578601727802199</v>
      </c>
      <c r="K7" s="15">
        <v>0.76247741392655399</v>
      </c>
      <c r="L7" s="15">
        <v>-0.39987508779567299</v>
      </c>
      <c r="M7" s="15">
        <v>-0.33842048170732703</v>
      </c>
      <c r="N7" s="15">
        <v>-1.1389470535330499</v>
      </c>
      <c r="O7" s="15">
        <v>0.41400298913148997</v>
      </c>
      <c r="P7" s="16">
        <v>-0.15556388932169299</v>
      </c>
      <c r="Q7" s="17">
        <v>-5.3895914219468599E-2</v>
      </c>
      <c r="R7" s="17">
        <v>9.9427635999228603E-2</v>
      </c>
      <c r="S7" s="17">
        <v>-1.40047051353069E-3</v>
      </c>
      <c r="T7" s="17">
        <v>-0.60320850200217901</v>
      </c>
      <c r="U7" s="17">
        <v>7.4889194533071995E-2</v>
      </c>
      <c r="V7" s="17">
        <v>-0.23143920289132899</v>
      </c>
      <c r="W7" s="17">
        <v>0.77579988148992696</v>
      </c>
      <c r="X7" s="15">
        <v>0.28590216788345502</v>
      </c>
      <c r="Y7" s="15">
        <v>1.2066048944122301</v>
      </c>
      <c r="Z7" s="15">
        <v>-0.146450778686529</v>
      </c>
      <c r="AA7" s="15">
        <v>-0.60915232546907605</v>
      </c>
      <c r="AB7" s="15">
        <v>1.55377245801292</v>
      </c>
      <c r="AC7" s="15">
        <v>-0.254662425322074</v>
      </c>
      <c r="AD7" s="15">
        <v>0.241774360122719</v>
      </c>
      <c r="AE7" s="15">
        <v>-0.19858106190122499</v>
      </c>
      <c r="AF7" s="15">
        <v>-1.5149486541710899</v>
      </c>
      <c r="AG7" s="15">
        <v>0.59117122174513104</v>
      </c>
      <c r="AH7" s="15">
        <v>0.69636024630260196</v>
      </c>
      <c r="AI7" s="15">
        <v>-0.56767920632661095</v>
      </c>
      <c r="AJ7" s="15">
        <v>3.2713409249500398E-2</v>
      </c>
      <c r="AK7" s="15">
        <v>-1.0608846352764301</v>
      </c>
      <c r="AL7" s="15">
        <v>-0.88232075492131801</v>
      </c>
      <c r="AM7" s="15">
        <v>-1.20338233786216</v>
      </c>
      <c r="AN7" s="15">
        <v>1.0565270158344999</v>
      </c>
      <c r="AO7" s="15">
        <v>-0.57732505835872905</v>
      </c>
      <c r="AP7" s="15">
        <f>SUMPRODUCT($F$6:$F$31,$H$6:$H$31)</f>
        <v>-3.2429043364173458</v>
      </c>
      <c r="AQ7" s="15">
        <f t="shared" ref="AQ7:AQ40" si="1">1/(1+EXP(-AP7))</f>
        <v>3.7582698764558754E-2</v>
      </c>
      <c r="AR7" s="15">
        <v>-1.33726329139027</v>
      </c>
      <c r="AS7" s="15">
        <v>-2.15948737747597</v>
      </c>
      <c r="AT7" s="15">
        <f>SUMPRODUCT(AQ6:AQ37,AS6:AS37)</f>
        <v>-0.94481539895673494</v>
      </c>
      <c r="AU7" s="15">
        <f t="shared" ref="AU7" si="2">1/(1+EXP(-AT7))</f>
        <v>0.27992868146437622</v>
      </c>
      <c r="AV7" s="14">
        <v>0.281281284500013</v>
      </c>
      <c r="AW7" s="14">
        <v>0.19489276221583099</v>
      </c>
      <c r="AX7" s="18">
        <f>ABS(IF((AU7-AW7)/AV7&lt;0.05,(AU7-AW7)/AV7+0.04,ABS((AU7-AW7)/AV7)))</f>
        <v>0.30231630732097747</v>
      </c>
      <c r="AY7" s="19" t="s">
        <v>38</v>
      </c>
      <c r="AZ7" s="186" t="s">
        <v>67</v>
      </c>
      <c r="BA7" s="186"/>
      <c r="BB7" s="186"/>
    </row>
    <row r="8" spans="1:54" x14ac:dyDescent="0.25">
      <c r="A8" s="13" t="s">
        <v>41</v>
      </c>
      <c r="B8" s="8" t="s">
        <v>40</v>
      </c>
      <c r="C8" s="31">
        <f>DataInput!$F$1</f>
        <v>14142.135623730952</v>
      </c>
      <c r="D8" s="14">
        <v>2.9350708455733801E-5</v>
      </c>
      <c r="E8" s="14">
        <v>-0.1281508965474</v>
      </c>
      <c r="F8" s="15">
        <f t="shared" si="0"/>
        <v>0.28693080308617425</v>
      </c>
      <c r="G8" s="15">
        <v>0.75330137078395398</v>
      </c>
      <c r="H8" s="15">
        <v>0.119602872724556</v>
      </c>
      <c r="I8" s="15">
        <v>-0.15227146688457999</v>
      </c>
      <c r="J8" s="15">
        <v>-0.80410127815513099</v>
      </c>
      <c r="K8" s="15">
        <v>-0.66012048387744904</v>
      </c>
      <c r="L8" s="15">
        <v>-2.8309927550324899E-2</v>
      </c>
      <c r="M8" s="15">
        <v>-2.6327671676023699E-2</v>
      </c>
      <c r="N8" s="15">
        <v>0.58355535085633903</v>
      </c>
      <c r="O8" s="15">
        <v>-0.175941640890666</v>
      </c>
      <c r="P8" s="15">
        <v>0.43050477263277098</v>
      </c>
      <c r="Q8" s="16">
        <v>-0.23616877395787</v>
      </c>
      <c r="R8" s="17">
        <v>-0.68018624388326099</v>
      </c>
      <c r="S8" s="17">
        <v>-0.16996505180629601</v>
      </c>
      <c r="T8" s="17">
        <v>9.1832220571187201E-2</v>
      </c>
      <c r="U8" s="17">
        <v>-0.46348531311339303</v>
      </c>
      <c r="V8" s="17">
        <v>-0.397814409209157</v>
      </c>
      <c r="W8" s="17">
        <v>-1.25626372900317</v>
      </c>
      <c r="X8" s="17">
        <v>-0.21906651412390499</v>
      </c>
      <c r="Y8" s="15">
        <v>-0.98585239020400595</v>
      </c>
      <c r="Z8" s="15">
        <v>0.27415253637071202</v>
      </c>
      <c r="AA8" s="15">
        <v>1.02022060644826</v>
      </c>
      <c r="AB8" s="15">
        <v>-1.40893580824509</v>
      </c>
      <c r="AC8" s="15">
        <v>-0.20764492211268901</v>
      </c>
      <c r="AD8" s="15">
        <v>-0.58436667582923096</v>
      </c>
      <c r="AE8" s="15">
        <v>9.6731897164904296E-2</v>
      </c>
      <c r="AF8" s="15">
        <v>1.3925557557443</v>
      </c>
      <c r="AG8" s="15">
        <v>-0.69013798856410102</v>
      </c>
      <c r="AH8" s="15">
        <v>-4.9737773507461003E-2</v>
      </c>
      <c r="AI8" s="15">
        <v>1.3206887923158599</v>
      </c>
      <c r="AJ8" s="15">
        <v>-1.8268977373727101E-3</v>
      </c>
      <c r="AK8" s="15">
        <v>0.94265869629702603</v>
      </c>
      <c r="AL8" s="15">
        <v>1.7180569017420799</v>
      </c>
      <c r="AM8" s="15">
        <v>2.6120537559312398</v>
      </c>
      <c r="AN8" s="15">
        <v>-1.0399578290217999</v>
      </c>
      <c r="AO8" s="15">
        <v>-0.17149576846585801</v>
      </c>
      <c r="AP8" s="15">
        <f>SUMPRODUCT($F$6:$F$31,$I$6:$I$31)</f>
        <v>-2.6160458197846523</v>
      </c>
      <c r="AQ8" s="15">
        <f t="shared" si="1"/>
        <v>6.8112850979090131E-2</v>
      </c>
      <c r="AR8" s="15">
        <v>-0.64090877914826505</v>
      </c>
      <c r="AS8" s="15">
        <v>0.36892477705860099</v>
      </c>
      <c r="AT8" s="2"/>
    </row>
    <row r="9" spans="1:54" x14ac:dyDescent="0.25">
      <c r="A9" s="13" t="s">
        <v>42</v>
      </c>
      <c r="B9" s="8" t="s">
        <v>40</v>
      </c>
      <c r="C9" s="30">
        <f>DataInput!$B$34</f>
        <v>3</v>
      </c>
      <c r="D9" s="14">
        <v>6.3157894736842093E-2</v>
      </c>
      <c r="E9" s="14">
        <v>0.168421052631578</v>
      </c>
      <c r="F9" s="15">
        <f t="shared" si="0"/>
        <v>0.35789473684210427</v>
      </c>
      <c r="G9" s="15">
        <v>8.4864883999871097</v>
      </c>
      <c r="H9" s="15">
        <v>-0.44584430121440899</v>
      </c>
      <c r="I9" s="15">
        <v>-0.433141956831815</v>
      </c>
      <c r="J9" s="15">
        <v>0.89256480600501198</v>
      </c>
      <c r="K9" s="15">
        <v>0.48735671732715302</v>
      </c>
      <c r="L9" s="15">
        <v>7.9199148631433E-2</v>
      </c>
      <c r="M9" s="15">
        <v>0.463410194591446</v>
      </c>
      <c r="N9" s="15">
        <v>-0.48463681133438602</v>
      </c>
      <c r="O9" s="15">
        <v>-2.40912409652505</v>
      </c>
      <c r="P9" s="15">
        <v>-0.214613960162093</v>
      </c>
      <c r="Q9" s="15">
        <v>-9.1620850529730902E-2</v>
      </c>
      <c r="R9" s="16">
        <v>-0.27565059973806399</v>
      </c>
      <c r="S9" s="17">
        <v>-1.0296541506132</v>
      </c>
      <c r="T9" s="17">
        <v>0.50141452866017899</v>
      </c>
      <c r="U9" s="17">
        <v>0.21533434583510699</v>
      </c>
      <c r="V9" s="17">
        <v>0.69261819379466305</v>
      </c>
      <c r="W9" s="17">
        <v>0.57556303024643096</v>
      </c>
      <c r="X9" s="17">
        <v>-0.73392885300574995</v>
      </c>
      <c r="Y9" s="17">
        <v>-0.40173142139950602</v>
      </c>
      <c r="Z9" s="15">
        <v>-1.7866823355578201</v>
      </c>
      <c r="AA9" s="15">
        <v>-0.73050581228590095</v>
      </c>
      <c r="AB9" s="15">
        <v>0.39244953868263999</v>
      </c>
      <c r="AC9" s="15">
        <v>-0.251260512583935</v>
      </c>
      <c r="AD9" s="15">
        <v>0.20130594388555501</v>
      </c>
      <c r="AE9" s="15">
        <v>0.713335578091709</v>
      </c>
      <c r="AF9" s="15">
        <v>1.35990764897876</v>
      </c>
      <c r="AG9" s="15">
        <v>7.2273369770581505E-2</v>
      </c>
      <c r="AH9" s="15">
        <v>-0.31636346715166702</v>
      </c>
      <c r="AI9" s="15">
        <v>-0.31038572118485203</v>
      </c>
      <c r="AJ9" s="15">
        <v>-0.49358765730885401</v>
      </c>
      <c r="AK9" s="15">
        <v>0.590169129638771</v>
      </c>
      <c r="AL9" s="15">
        <v>4.0907787382785497</v>
      </c>
      <c r="AM9" s="15">
        <v>-6.3458682742681197E-2</v>
      </c>
      <c r="AN9" s="15">
        <v>-2.1054011675930701E-2</v>
      </c>
      <c r="AO9" s="15">
        <v>-0.392975678410806</v>
      </c>
      <c r="AP9" s="15">
        <f>SUMPRODUCT($F$6:$F$31,$J$6:$J$31)</f>
        <v>2.8148576695411176</v>
      </c>
      <c r="AQ9" s="15">
        <f t="shared" si="1"/>
        <v>0.94347344383042386</v>
      </c>
      <c r="AR9" s="15">
        <v>1.60115487592144</v>
      </c>
      <c r="AS9" s="15">
        <v>2.3645296804329798</v>
      </c>
      <c r="AT9" s="2"/>
    </row>
    <row r="10" spans="1:54" x14ac:dyDescent="0.25">
      <c r="A10" s="13" t="s">
        <v>43</v>
      </c>
      <c r="B10" s="8" t="s">
        <v>40</v>
      </c>
      <c r="C10" s="30">
        <f>DataInput!$F$13</f>
        <v>3500</v>
      </c>
      <c r="D10" s="14">
        <v>8.4210526315789394E-5</v>
      </c>
      <c r="E10" s="14">
        <v>0.168421052631578</v>
      </c>
      <c r="F10" s="15">
        <f t="shared" si="0"/>
        <v>0.46315789473684088</v>
      </c>
      <c r="G10" s="15">
        <v>8.5919908878170297</v>
      </c>
      <c r="H10" s="15">
        <v>-0.858240921201741</v>
      </c>
      <c r="I10" s="15">
        <v>-0.37045693828862403</v>
      </c>
      <c r="J10" s="15">
        <v>1.15508502570121</v>
      </c>
      <c r="K10" s="15">
        <v>0.56234069018716903</v>
      </c>
      <c r="L10" s="15">
        <v>0.54619338210027202</v>
      </c>
      <c r="M10" s="15">
        <v>-0.14360296006334</v>
      </c>
      <c r="N10" s="15">
        <v>-1.3113832346268299</v>
      </c>
      <c r="O10" s="15">
        <v>-1.7929859087677</v>
      </c>
      <c r="P10" s="15">
        <v>-0.48747995337620498</v>
      </c>
      <c r="Q10" s="15">
        <v>-0.41884030821026003</v>
      </c>
      <c r="R10" s="15">
        <v>0.29992847735450101</v>
      </c>
      <c r="S10" s="16">
        <v>-1.1016778350820999</v>
      </c>
      <c r="T10" s="17">
        <v>0.180726031734146</v>
      </c>
      <c r="U10" s="17">
        <v>0.62840237220595996</v>
      </c>
      <c r="V10" s="17">
        <v>0.59849911065525496</v>
      </c>
      <c r="W10" s="17">
        <v>1.0222319351231</v>
      </c>
      <c r="X10" s="17">
        <v>-0.60590370243853497</v>
      </c>
      <c r="Y10" s="17">
        <v>-0.52563657021810095</v>
      </c>
      <c r="Z10" s="17">
        <v>-1.66537125955345</v>
      </c>
      <c r="AA10" s="15">
        <v>-1.41335746181688</v>
      </c>
      <c r="AB10" s="15">
        <v>-0.449830807627425</v>
      </c>
      <c r="AC10" s="15">
        <v>-0.64497980275534905</v>
      </c>
      <c r="AD10" s="15">
        <v>0.13645411128586199</v>
      </c>
      <c r="AE10" s="15">
        <v>0.41526129682191498</v>
      </c>
      <c r="AF10" s="15">
        <v>1.02167100845394</v>
      </c>
      <c r="AG10" s="15">
        <v>5.6586855868423797E-2</v>
      </c>
      <c r="AH10" s="15">
        <v>-1.08381242493978</v>
      </c>
      <c r="AI10" s="15">
        <v>-0.51101440251144203</v>
      </c>
      <c r="AJ10" s="15">
        <v>-0.50530676498585902</v>
      </c>
      <c r="AK10" s="15">
        <v>1.26990789126795</v>
      </c>
      <c r="AL10" s="15">
        <v>4.1316430224838099</v>
      </c>
      <c r="AM10" s="15">
        <v>-0.61428726028442404</v>
      </c>
      <c r="AN10" s="15">
        <v>5.72870021509981E-2</v>
      </c>
      <c r="AO10" s="15">
        <v>-0.51590423458175705</v>
      </c>
      <c r="AP10" s="15">
        <f>SUMPRODUCT($F$6:$F$31,$K$6:$K$31)</f>
        <v>2.4885430156730433</v>
      </c>
      <c r="AQ10" s="15">
        <f t="shared" si="1"/>
        <v>0.9233347296618738</v>
      </c>
      <c r="AR10" s="15">
        <v>2.71683323396118</v>
      </c>
      <c r="AS10" s="15">
        <v>0.73347352042795599</v>
      </c>
      <c r="AT10" s="2"/>
    </row>
    <row r="11" spans="1:54" x14ac:dyDescent="0.25">
      <c r="A11" s="13" t="s">
        <v>44</v>
      </c>
      <c r="B11" s="8" t="s">
        <v>45</v>
      </c>
      <c r="C11" s="30">
        <f>DataInput!$B$13</f>
        <v>0</v>
      </c>
      <c r="D11" s="14">
        <v>1</v>
      </c>
      <c r="E11" s="14">
        <v>-2.5999999999999899</v>
      </c>
      <c r="F11" s="15">
        <f t="shared" si="0"/>
        <v>-2.5999999999999899</v>
      </c>
      <c r="G11" s="15">
        <v>-6.9014850031876102E-2</v>
      </c>
      <c r="H11" s="15">
        <v>-2.57586258645063E-2</v>
      </c>
      <c r="I11" s="15">
        <v>6.4170032926490705E-2</v>
      </c>
      <c r="J11" s="15">
        <v>-0.307814785998972</v>
      </c>
      <c r="K11" s="15">
        <v>-9.3400692519546205E-2</v>
      </c>
      <c r="L11" s="15">
        <v>-0.25903158429291401</v>
      </c>
      <c r="M11" s="15">
        <v>-0.27220143583393602</v>
      </c>
      <c r="N11" s="15">
        <v>-0.19436011885374599</v>
      </c>
      <c r="O11" s="15">
        <v>0.56777273768250303</v>
      </c>
      <c r="P11" s="15">
        <v>5.4746940804097803E-2</v>
      </c>
      <c r="Q11" s="15">
        <v>3.3103640277104697E-2</v>
      </c>
      <c r="R11" s="15">
        <v>-1.96369329037907E-3</v>
      </c>
      <c r="S11" s="15">
        <v>-0.26336270470600598</v>
      </c>
      <c r="T11" s="16">
        <v>0.153752312555407</v>
      </c>
      <c r="U11" s="17">
        <v>-8.3764857101158205E-2</v>
      </c>
      <c r="V11" s="17">
        <v>0.22317466392996099</v>
      </c>
      <c r="W11" s="17">
        <v>8.2992506030757102E-3</v>
      </c>
      <c r="X11" s="17">
        <v>-3.8041460997327102E-2</v>
      </c>
      <c r="Y11" s="17">
        <v>3.5429789565637103E-2</v>
      </c>
      <c r="Z11" s="17">
        <v>0.49144415688379001</v>
      </c>
      <c r="AA11" s="17">
        <v>-0.30192989713876101</v>
      </c>
      <c r="AB11" s="15">
        <v>-0.64560635313123904</v>
      </c>
      <c r="AC11" s="15">
        <v>-0.117850575699372</v>
      </c>
      <c r="AD11" s="15">
        <v>-3.0067147972308399E-2</v>
      </c>
      <c r="AE11" s="15">
        <v>-3.4096067819251799E-2</v>
      </c>
      <c r="AF11" s="15">
        <v>-0.177442085323261</v>
      </c>
      <c r="AG11" s="15">
        <v>-0.63110709826475597</v>
      </c>
      <c r="AH11" s="15">
        <v>6.03350163762E-2</v>
      </c>
      <c r="AI11" s="15">
        <v>8.7700831690398495E-2</v>
      </c>
      <c r="AJ11" s="15">
        <v>-0.10792550631346499</v>
      </c>
      <c r="AK11" s="15">
        <v>-0.230120312769828</v>
      </c>
      <c r="AL11" s="15">
        <v>0.78456018623011103</v>
      </c>
      <c r="AM11" s="15">
        <v>0.47260782702876503</v>
      </c>
      <c r="AN11" s="15">
        <v>-0.63288169233097502</v>
      </c>
      <c r="AO11" s="15">
        <v>0.22362665083926</v>
      </c>
      <c r="AP11" s="15">
        <f>SUMPRODUCT($F$6:$F$31,$L$6:$L$31)</f>
        <v>-0.48778560459949039</v>
      </c>
      <c r="AQ11" s="15">
        <f t="shared" si="1"/>
        <v>0.38041536118881752</v>
      </c>
      <c r="AR11" s="15">
        <v>1.3912228276056</v>
      </c>
      <c r="AS11" s="15">
        <v>3.2128382140934999</v>
      </c>
      <c r="AT11" s="2"/>
    </row>
    <row r="12" spans="1:54" x14ac:dyDescent="0.25">
      <c r="A12" s="13" t="s">
        <v>46</v>
      </c>
      <c r="B12" s="8" t="s">
        <v>45</v>
      </c>
      <c r="C12" s="30">
        <f>DataInput!$B$9</f>
        <v>0</v>
      </c>
      <c r="D12" s="14">
        <v>3.1578947368420998E-2</v>
      </c>
      <c r="E12" s="14">
        <v>1.0526315789473399E-2</v>
      </c>
      <c r="F12" s="15">
        <f t="shared" si="0"/>
        <v>1.0526315789473399E-2</v>
      </c>
      <c r="G12" s="15">
        <v>0.240890148394932</v>
      </c>
      <c r="H12" s="15">
        <v>-3.11744537949876</v>
      </c>
      <c r="I12" s="15">
        <v>-0.876705303384398</v>
      </c>
      <c r="J12" s="15">
        <v>-0.75586764379570603</v>
      </c>
      <c r="K12" s="15">
        <v>0.277023188662196</v>
      </c>
      <c r="L12" s="15">
        <v>0.108518011423461</v>
      </c>
      <c r="M12" s="15">
        <v>-8.0884703152418594E-2</v>
      </c>
      <c r="N12" s="15">
        <v>0.414815899501779</v>
      </c>
      <c r="O12" s="15">
        <v>0.49678112029481603</v>
      </c>
      <c r="P12" s="15">
        <v>-0.36119467307021702</v>
      </c>
      <c r="Q12" s="15">
        <v>-0.63177973566730705</v>
      </c>
      <c r="R12" s="15">
        <v>-9.2704458773199605E-2</v>
      </c>
      <c r="S12" s="15">
        <v>-0.80332767849533204</v>
      </c>
      <c r="T12" s="15">
        <v>5.2332019952728404</v>
      </c>
      <c r="U12" s="16">
        <v>1.41959632063435</v>
      </c>
      <c r="V12" s="17">
        <v>1.1814258288731901E-2</v>
      </c>
      <c r="W12" s="17">
        <v>0.15291800768282199</v>
      </c>
      <c r="X12" s="17">
        <v>-1.5678802215324901</v>
      </c>
      <c r="Y12" s="17">
        <v>0.68741508556204101</v>
      </c>
      <c r="Z12" s="17">
        <v>0.52081583900341</v>
      </c>
      <c r="AA12" s="17">
        <v>-1.26409198277429</v>
      </c>
      <c r="AB12" s="17">
        <v>-10.854885803083601</v>
      </c>
      <c r="AC12" s="15">
        <v>-8.8717804304966799E-2</v>
      </c>
      <c r="AD12" s="15">
        <v>-0.53474887282210104</v>
      </c>
      <c r="AE12" s="15">
        <v>0.90462520317475903</v>
      </c>
      <c r="AF12" s="15">
        <v>-0.48701759003664702</v>
      </c>
      <c r="AG12" s="15">
        <v>-12.0978749447879</v>
      </c>
      <c r="AH12" s="15">
        <v>-2.3300973646002499E-3</v>
      </c>
      <c r="AI12" s="15">
        <v>0.98327384681280305</v>
      </c>
      <c r="AJ12" s="15">
        <v>-1.8510725668846899</v>
      </c>
      <c r="AK12" s="15">
        <v>-0.37907214284841101</v>
      </c>
      <c r="AL12" s="15">
        <v>2.5187277189120798</v>
      </c>
      <c r="AM12" s="15">
        <v>0.887517663362419</v>
      </c>
      <c r="AN12" s="15">
        <v>-11.390718565424001</v>
      </c>
      <c r="AO12" s="15">
        <v>1.18766663552809</v>
      </c>
      <c r="AP12" s="15">
        <f>SUMPRODUCT($F$6:$F$31,$M$6:$M$31)</f>
        <v>-0.2453138535487871</v>
      </c>
      <c r="AQ12" s="15">
        <f t="shared" si="1"/>
        <v>0.43897725352851263</v>
      </c>
      <c r="AR12" s="15">
        <v>-0.72023174600124196</v>
      </c>
      <c r="AS12" s="15">
        <v>-1.6583461064243501</v>
      </c>
    </row>
    <row r="13" spans="1:54" x14ac:dyDescent="0.25">
      <c r="A13" s="13" t="s">
        <v>47</v>
      </c>
      <c r="B13" s="8" t="s">
        <v>45</v>
      </c>
      <c r="C13" s="30">
        <f>DataInput!$B$10</f>
        <v>0</v>
      </c>
      <c r="D13" s="14">
        <v>2.7272727272727199E-2</v>
      </c>
      <c r="E13" s="14">
        <v>-1.8181818181818198E-2</v>
      </c>
      <c r="F13" s="15">
        <f t="shared" si="0"/>
        <v>-1.8181818181818198E-2</v>
      </c>
      <c r="G13" s="15">
        <v>-1.1690092362740601E-2</v>
      </c>
      <c r="H13" s="15">
        <v>3.1964648199526802</v>
      </c>
      <c r="I13" s="15">
        <v>0.51466640259266005</v>
      </c>
      <c r="J13" s="15">
        <v>0.28880014594130998</v>
      </c>
      <c r="K13" s="15">
        <v>1.12881225435094</v>
      </c>
      <c r="L13" s="15">
        <v>-0.58551817307544096</v>
      </c>
      <c r="M13" s="15">
        <v>0.38950877944314399</v>
      </c>
      <c r="N13" s="15">
        <v>-0.84565922550459105</v>
      </c>
      <c r="O13" s="15">
        <v>-0.230808326686851</v>
      </c>
      <c r="P13" s="15">
        <v>1.0431775204451501</v>
      </c>
      <c r="Q13" s="15">
        <v>-1.39654947435048</v>
      </c>
      <c r="R13" s="15">
        <v>-1.54799266599429</v>
      </c>
      <c r="S13" s="15">
        <v>1.02688040786388</v>
      </c>
      <c r="T13" s="15">
        <v>-4.48291067376638</v>
      </c>
      <c r="U13" s="15">
        <v>-0.57792737804665695</v>
      </c>
      <c r="V13" s="16">
        <v>-0.91432210592399399</v>
      </c>
      <c r="W13" s="17">
        <v>-0.43723754848309798</v>
      </c>
      <c r="X13" s="17">
        <v>1.77355102857999</v>
      </c>
      <c r="Y13" s="17">
        <v>2.50926106639678E-3</v>
      </c>
      <c r="Z13" s="17">
        <v>-0.20020081413619101</v>
      </c>
      <c r="AA13" s="17">
        <v>1.5055360434326699</v>
      </c>
      <c r="AB13" s="17">
        <v>12.613944999118299</v>
      </c>
      <c r="AC13" s="17">
        <v>-0.97090884899508001</v>
      </c>
      <c r="AD13" s="15">
        <v>-0.38398162010736298</v>
      </c>
      <c r="AE13" s="15">
        <v>1.8849604872354798E-2</v>
      </c>
      <c r="AF13" s="15">
        <v>3.1730062063129602E-2</v>
      </c>
      <c r="AG13" s="15">
        <v>13.0423539405274</v>
      </c>
      <c r="AH13" s="15">
        <v>0.51982935883215597</v>
      </c>
      <c r="AI13" s="15">
        <v>1.6423701052327699</v>
      </c>
      <c r="AJ13" s="15">
        <v>0.16314027861958499</v>
      </c>
      <c r="AK13" s="15">
        <v>0.72950684706548596</v>
      </c>
      <c r="AL13" s="15">
        <v>-1.7785987169015001</v>
      </c>
      <c r="AM13" s="15">
        <v>-1.1756746506740701</v>
      </c>
      <c r="AN13" s="15">
        <v>12.7518790767335</v>
      </c>
      <c r="AO13" s="15">
        <v>-5.7047444918402501</v>
      </c>
      <c r="AP13" s="15">
        <f>SUMPRODUCT($F$6:$F$31,$N$6:$N$31)</f>
        <v>0.99976901671518681</v>
      </c>
      <c r="AQ13" s="15">
        <f t="shared" si="1"/>
        <v>0.73101316213612455</v>
      </c>
      <c r="AR13" s="15">
        <v>2.5229526478668398</v>
      </c>
      <c r="AS13" s="15">
        <v>0.45190966219287498</v>
      </c>
    </row>
    <row r="14" spans="1:54" x14ac:dyDescent="0.25">
      <c r="A14" s="13" t="s">
        <v>48</v>
      </c>
      <c r="B14" s="8" t="s">
        <v>45</v>
      </c>
      <c r="C14" s="30">
        <f>DataInput!$B$18</f>
        <v>0.12</v>
      </c>
      <c r="D14" s="14">
        <v>5</v>
      </c>
      <c r="E14" s="14">
        <v>-0.19999999999999901</v>
      </c>
      <c r="F14" s="15">
        <f t="shared" si="0"/>
        <v>0.40000000000000097</v>
      </c>
      <c r="G14" s="15">
        <v>-4.5256945037232502E-2</v>
      </c>
      <c r="H14" s="15">
        <v>7.3030938977865903E-2</v>
      </c>
      <c r="I14" s="15">
        <v>-0.113654992880073</v>
      </c>
      <c r="J14" s="15">
        <v>-0.19009020356606801</v>
      </c>
      <c r="K14" s="15">
        <v>-9.8753052617870096E-2</v>
      </c>
      <c r="L14" s="15">
        <v>6.0261639638734599E-2</v>
      </c>
      <c r="M14" s="15">
        <v>8.5532831919170493E-2</v>
      </c>
      <c r="N14" s="15">
        <v>0.159229511700476</v>
      </c>
      <c r="O14" s="15">
        <v>-0.31667524290007698</v>
      </c>
      <c r="P14" s="15">
        <v>-0.151257741886829</v>
      </c>
      <c r="Q14" s="15">
        <v>0.13473773861795099</v>
      </c>
      <c r="R14" s="15">
        <v>0.25700136015108099</v>
      </c>
      <c r="S14" s="15">
        <v>0.23085453650082999</v>
      </c>
      <c r="T14" s="15">
        <v>-8.9069537350279102E-2</v>
      </c>
      <c r="U14" s="15">
        <v>0.34779547178230702</v>
      </c>
      <c r="V14" s="15">
        <v>0.19850548835069101</v>
      </c>
      <c r="W14" s="16">
        <v>0.27369016242793998</v>
      </c>
      <c r="X14" s="17">
        <v>-3.08105434965972E-2</v>
      </c>
      <c r="Y14" s="17">
        <v>-3.5934316829621997E-2</v>
      </c>
      <c r="Z14" s="17">
        <v>-0.116916540046394</v>
      </c>
      <c r="AA14" s="17">
        <v>-2.8282149979099201E-2</v>
      </c>
      <c r="AB14" s="17">
        <v>-0.71487023483603795</v>
      </c>
      <c r="AC14" s="17">
        <v>0.12633164752349199</v>
      </c>
      <c r="AD14" s="17">
        <v>-1.4185356801584699E-2</v>
      </c>
      <c r="AE14" s="15">
        <v>0.13429729170611601</v>
      </c>
      <c r="AF14" s="15">
        <v>0.15155243377323699</v>
      </c>
      <c r="AG14" s="15">
        <v>-0.753133957705162</v>
      </c>
      <c r="AH14" s="15">
        <v>-0.116035619284149</v>
      </c>
      <c r="AI14" s="15">
        <v>-0.12828417774456</v>
      </c>
      <c r="AJ14" s="15">
        <v>-0.22046129812842</v>
      </c>
      <c r="AK14" s="15">
        <v>0.100119026976714</v>
      </c>
      <c r="AL14" s="15">
        <v>-0.65928840556551804</v>
      </c>
      <c r="AM14" s="15">
        <v>1.2021706077690599</v>
      </c>
      <c r="AN14" s="15">
        <v>-0.72639918722118701</v>
      </c>
      <c r="AO14" s="15">
        <v>0.19505255412306699</v>
      </c>
      <c r="AP14" s="15">
        <f>SUMPRODUCT($F$6:$F$31,$O$6:$O$31)</f>
        <v>-4.6938418680748359</v>
      </c>
      <c r="AQ14" s="15">
        <f t="shared" si="1"/>
        <v>9.0684700909990524E-3</v>
      </c>
      <c r="AR14" s="15">
        <v>-1.80188476752148</v>
      </c>
      <c r="AS14" s="15">
        <v>-2.2040218208219602</v>
      </c>
    </row>
    <row r="15" spans="1:54" x14ac:dyDescent="0.25">
      <c r="A15" s="13" t="s">
        <v>49</v>
      </c>
      <c r="B15" s="8" t="s">
        <v>37</v>
      </c>
      <c r="C15" s="30">
        <f>DataInput!$B$11</f>
        <v>0</v>
      </c>
      <c r="D15" s="14">
        <v>8.5714285714285701E-2</v>
      </c>
      <c r="E15" s="14">
        <v>-5.7142857142857197E-2</v>
      </c>
      <c r="F15" s="15">
        <f t="shared" si="0"/>
        <v>-5.7142857142857197E-2</v>
      </c>
      <c r="G15" s="15">
        <v>-8.3866821863406299E-2</v>
      </c>
      <c r="H15" s="15">
        <v>0.65895968699638996</v>
      </c>
      <c r="I15" s="15">
        <v>0.82133023879238098</v>
      </c>
      <c r="J15" s="15">
        <v>-0.43033673943948902</v>
      </c>
      <c r="K15" s="15">
        <v>-2.83164103840457</v>
      </c>
      <c r="L15" s="15">
        <v>-0.73369083178954697</v>
      </c>
      <c r="M15" s="15">
        <v>-1.26659624618778</v>
      </c>
      <c r="N15" s="15">
        <v>2.6684935825643501E-2</v>
      </c>
      <c r="O15" s="15">
        <v>-0.61929649547080501</v>
      </c>
      <c r="P15" s="15">
        <v>0.134214038640522</v>
      </c>
      <c r="Q15" s="15">
        <v>2.3407509342871302</v>
      </c>
      <c r="R15" s="15">
        <v>0.11911403176537801</v>
      </c>
      <c r="S15" s="15">
        <v>-9.4460259037659394E-2</v>
      </c>
      <c r="T15" s="15">
        <v>-2.1831164049479601</v>
      </c>
      <c r="U15" s="15">
        <v>-1.40230476487136</v>
      </c>
      <c r="V15" s="15">
        <v>1.22038991631143</v>
      </c>
      <c r="W15" s="15">
        <v>-3.4878760740028297E-2</v>
      </c>
      <c r="X15" s="16">
        <v>0.57801095449621798</v>
      </c>
      <c r="Y15" s="17">
        <v>-0.53253912733110598</v>
      </c>
      <c r="Z15" s="17">
        <v>0.23845545042962299</v>
      </c>
      <c r="AA15" s="17">
        <v>1.3329612604559899</v>
      </c>
      <c r="AB15" s="17">
        <v>0.72549503453169695</v>
      </c>
      <c r="AC15" s="17">
        <v>-4.3298917312547397E-2</v>
      </c>
      <c r="AD15" s="17">
        <v>0.34060115143658998</v>
      </c>
      <c r="AE15" s="17">
        <v>-1.1072759164242001</v>
      </c>
      <c r="AF15" s="15">
        <v>5.6444990912992002E-2</v>
      </c>
      <c r="AG15" s="15">
        <v>1.0358023357137101</v>
      </c>
      <c r="AH15" s="15">
        <v>0.82563075954090104</v>
      </c>
      <c r="AI15" s="15">
        <v>-0.69352962128666595</v>
      </c>
      <c r="AJ15" s="15">
        <v>1.0635274929617899</v>
      </c>
      <c r="AK15" s="15">
        <v>0.138624268624882</v>
      </c>
      <c r="AL15" s="15">
        <v>-1.07333389940128</v>
      </c>
      <c r="AM15" s="15">
        <v>0.69890904048225</v>
      </c>
      <c r="AN15" s="15">
        <v>0.91655602945230596</v>
      </c>
      <c r="AO15" s="15">
        <v>-0.885167477790338</v>
      </c>
      <c r="AP15" s="15">
        <f>SUMPRODUCT($F$6:$F$31,$P$6:$P$31)</f>
        <v>2.2117573944777833</v>
      </c>
      <c r="AQ15" s="15">
        <f t="shared" si="1"/>
        <v>0.90130037143188912</v>
      </c>
      <c r="AR15" s="15">
        <v>-4.6635982440323698</v>
      </c>
      <c r="AS15" s="15">
        <v>-3.5428799100487001</v>
      </c>
    </row>
    <row r="16" spans="1:54" x14ac:dyDescent="0.25">
      <c r="A16" s="13" t="s">
        <v>50</v>
      </c>
      <c r="B16" s="8" t="s">
        <v>37</v>
      </c>
      <c r="C16" s="30">
        <f>DataInput!$B$12</f>
        <v>0</v>
      </c>
      <c r="D16" s="14">
        <v>8.5714285714285701E-2</v>
      </c>
      <c r="E16" s="14">
        <v>-5.7142857142857197E-2</v>
      </c>
      <c r="F16" s="15">
        <f t="shared" si="0"/>
        <v>-5.7142857142857197E-2</v>
      </c>
      <c r="G16" s="22">
        <v>-6.5372323472082494E-2</v>
      </c>
      <c r="H16" s="15">
        <v>-0.29730166367321498</v>
      </c>
      <c r="I16" s="15">
        <v>-1.44471535606148</v>
      </c>
      <c r="J16" s="15">
        <v>0.94389745924726098</v>
      </c>
      <c r="K16" s="15">
        <v>-0.80629680888628696</v>
      </c>
      <c r="L16" s="15">
        <v>0.33814649661912499</v>
      </c>
      <c r="M16" s="15">
        <v>-7.4573500360107001E-2</v>
      </c>
      <c r="N16" s="15">
        <v>0.47174066151725602</v>
      </c>
      <c r="O16" s="15">
        <v>0.21115991117904501</v>
      </c>
      <c r="P16" s="15">
        <v>-0.29011550400649899</v>
      </c>
      <c r="Q16" s="15">
        <v>0.67823558075788204</v>
      </c>
      <c r="R16" s="15">
        <v>0.149349139021767</v>
      </c>
      <c r="S16" s="15">
        <v>-5.4168104949125703E-4</v>
      </c>
      <c r="T16" s="15">
        <v>0.67316158868829101</v>
      </c>
      <c r="U16" s="15">
        <v>-0.221300532346003</v>
      </c>
      <c r="V16" s="15">
        <v>2.23875962048697E-2</v>
      </c>
      <c r="W16" s="15">
        <v>-0.189868244134204</v>
      </c>
      <c r="X16" s="15">
        <v>-0.205753795659255</v>
      </c>
      <c r="Y16" s="16">
        <v>-0.415336497152687</v>
      </c>
      <c r="Z16" s="17">
        <v>-0.59440517864837294</v>
      </c>
      <c r="AA16" s="17">
        <v>0.71847585697496696</v>
      </c>
      <c r="AB16" s="17">
        <v>0.58431085181018805</v>
      </c>
      <c r="AC16" s="17">
        <v>0.14137737063855399</v>
      </c>
      <c r="AD16" s="17">
        <v>0.26006690155907197</v>
      </c>
      <c r="AE16" s="17">
        <v>-0.72376077182265997</v>
      </c>
      <c r="AF16" s="17">
        <v>0.74080360632257203</v>
      </c>
      <c r="AG16" s="15">
        <v>-0.34829131144817899</v>
      </c>
      <c r="AH16" s="15">
        <v>0.496669751492891</v>
      </c>
      <c r="AI16" s="15">
        <v>-0.65497671845032601</v>
      </c>
      <c r="AJ16" s="15">
        <v>1.6259396565026001</v>
      </c>
      <c r="AK16" s="15">
        <v>0.28963752062777798</v>
      </c>
      <c r="AL16" s="15">
        <v>0.73168321529750502</v>
      </c>
      <c r="AM16" s="15">
        <v>1.87700033487077</v>
      </c>
      <c r="AN16" s="15">
        <v>6.2782841874904696E-2</v>
      </c>
      <c r="AO16" s="15">
        <v>1.1688881633594701</v>
      </c>
      <c r="AP16" s="15">
        <f>SUMPRODUCT($F$6:$F$31,$Q$6:$Q$31)</f>
        <v>-1.9501852500957586</v>
      </c>
      <c r="AQ16" s="15">
        <f t="shared" si="1"/>
        <v>0.1245331599553527</v>
      </c>
      <c r="AR16" s="15">
        <v>3.46659798218242</v>
      </c>
      <c r="AS16" s="15">
        <v>1.02838488038162</v>
      </c>
    </row>
    <row r="17" spans="1:54" x14ac:dyDescent="0.25">
      <c r="A17" s="13" t="s">
        <v>51</v>
      </c>
      <c r="B17" s="20" t="s">
        <v>52</v>
      </c>
      <c r="C17" s="30">
        <f>DataInput!$F$2</f>
        <v>0</v>
      </c>
      <c r="D17" s="14">
        <v>6</v>
      </c>
      <c r="E17" s="14">
        <v>0.19999999999999901</v>
      </c>
      <c r="F17" s="15">
        <f t="shared" si="0"/>
        <v>0.19999999999999901</v>
      </c>
      <c r="G17" s="15">
        <v>6.8650334764085497E-2</v>
      </c>
      <c r="H17" s="15">
        <v>-0.17447569549552899</v>
      </c>
      <c r="I17" s="15">
        <v>4.0569250592456002E-2</v>
      </c>
      <c r="J17" s="15">
        <v>0.125226644824559</v>
      </c>
      <c r="K17" s="15">
        <v>-6.1424070770908903E-2</v>
      </c>
      <c r="L17" s="15">
        <v>-3.2942556546284398E-2</v>
      </c>
      <c r="M17" s="15">
        <v>-0.12033524533338801</v>
      </c>
      <c r="N17" s="15">
        <v>-0.13981799664444799</v>
      </c>
      <c r="O17" s="15">
        <v>3.2365959979558399E-2</v>
      </c>
      <c r="P17" s="15">
        <v>-0.23598548051509299</v>
      </c>
      <c r="Q17" s="15">
        <v>5.9413604772242598E-2</v>
      </c>
      <c r="R17" s="15">
        <v>0.249673550913946</v>
      </c>
      <c r="S17" s="15">
        <v>-7.2863615978491905E-2</v>
      </c>
      <c r="T17" s="15">
        <v>5.0057485248260099E-2</v>
      </c>
      <c r="U17" s="15">
        <v>6.7468038684696903E-3</v>
      </c>
      <c r="V17" s="15">
        <v>-0.77790795114489897</v>
      </c>
      <c r="W17" s="15">
        <v>-4.2864181320637802E-2</v>
      </c>
      <c r="X17" s="15">
        <v>-0.111657271133694</v>
      </c>
      <c r="Y17" s="15">
        <v>8.3249189336924902E-3</v>
      </c>
      <c r="Z17" s="16">
        <v>-0.151279846672841</v>
      </c>
      <c r="AA17" s="17">
        <v>-0.28699949935841301</v>
      </c>
      <c r="AB17" s="17">
        <v>-0.53179252480044903</v>
      </c>
      <c r="AC17" s="17">
        <v>-8.8427841372993199E-2</v>
      </c>
      <c r="AD17" s="17">
        <v>0.24055606081012901</v>
      </c>
      <c r="AE17" s="17">
        <v>4.44840474269355E-2</v>
      </c>
      <c r="AF17" s="17">
        <v>4.4979014891481303E-2</v>
      </c>
      <c r="AG17" s="17">
        <v>-0.46272255553914798</v>
      </c>
      <c r="AH17" s="15">
        <v>-2.50696513347308E-2</v>
      </c>
      <c r="AI17" s="15">
        <v>-0.42268995545441201</v>
      </c>
      <c r="AJ17" s="15">
        <v>-2.7242299782425299E-2</v>
      </c>
      <c r="AK17" s="15">
        <v>-6.1290501398563499E-2</v>
      </c>
      <c r="AL17" s="15">
        <v>0.199854670019778</v>
      </c>
      <c r="AM17" s="15">
        <v>-0.26352662119811399</v>
      </c>
      <c r="AN17" s="15">
        <v>-0.49586187976052498</v>
      </c>
      <c r="AO17" s="15">
        <v>0.237699630608108</v>
      </c>
      <c r="AP17" s="15">
        <f>SUMPRODUCT($F$6:$F$31,$R$6:$R$31)</f>
        <v>-3.2076434347227281</v>
      </c>
      <c r="AQ17" s="15">
        <f t="shared" si="1"/>
        <v>3.8879097818112385E-2</v>
      </c>
      <c r="AR17" s="15">
        <v>4.3907587278031697</v>
      </c>
      <c r="AS17" s="15">
        <v>3.2126624754830901</v>
      </c>
      <c r="AT17" s="21"/>
      <c r="AU17" s="21"/>
      <c r="AV17" s="21"/>
      <c r="AW17" s="21"/>
      <c r="AX17" s="21"/>
      <c r="AY17" s="21"/>
      <c r="AZ17" s="21"/>
      <c r="BA17" s="21"/>
      <c r="BB17" s="21"/>
    </row>
    <row r="18" spans="1:54" x14ac:dyDescent="0.25">
      <c r="A18" s="13" t="s">
        <v>53</v>
      </c>
      <c r="B18" s="8" t="s">
        <v>54</v>
      </c>
      <c r="C18" s="30">
        <f>DataInput!$B$26</f>
        <v>0</v>
      </c>
      <c r="D18" s="14">
        <v>0.6</v>
      </c>
      <c r="E18" s="14">
        <v>0.19999999999999901</v>
      </c>
      <c r="F18" s="15">
        <f t="shared" si="0"/>
        <v>0.19999999999999901</v>
      </c>
      <c r="G18" s="15">
        <v>-0.114637952791721</v>
      </c>
      <c r="H18" s="17">
        <v>0.20594455216264301</v>
      </c>
      <c r="I18" s="22">
        <v>-0.44549093903024201</v>
      </c>
      <c r="J18" s="15">
        <v>0.159615371379389</v>
      </c>
      <c r="K18" s="15">
        <v>0.30628234035366397</v>
      </c>
      <c r="L18" s="15">
        <v>-0.69681245853296503</v>
      </c>
      <c r="M18" s="15">
        <v>-0.98938407151051699</v>
      </c>
      <c r="N18" s="15">
        <v>-5.5990637002894798E-2</v>
      </c>
      <c r="O18" s="15">
        <v>0.24426284497912601</v>
      </c>
      <c r="P18" s="15">
        <v>0.21028468694135299</v>
      </c>
      <c r="Q18" s="15">
        <v>-0.344089069605858</v>
      </c>
      <c r="R18" s="15">
        <v>-0.50614638074228901</v>
      </c>
      <c r="S18" s="15">
        <v>4.4219013107454901E-2</v>
      </c>
      <c r="T18" s="15">
        <v>-0.14407681669599701</v>
      </c>
      <c r="U18" s="15">
        <v>-0.507256343248353</v>
      </c>
      <c r="V18" s="15">
        <v>0.45275396092456299</v>
      </c>
      <c r="W18" s="15">
        <v>-1.2197631773956601</v>
      </c>
      <c r="X18" s="15">
        <v>-4.2905111700593801E-2</v>
      </c>
      <c r="Y18" s="15">
        <v>-0.13469129673991501</v>
      </c>
      <c r="Z18" s="15">
        <v>-0.107920320347704</v>
      </c>
      <c r="AA18" s="16">
        <v>-0.182886614968363</v>
      </c>
      <c r="AB18" s="17">
        <v>-0.52401786536822204</v>
      </c>
      <c r="AC18" s="17">
        <v>-0.31027536092165903</v>
      </c>
      <c r="AD18" s="17">
        <v>-0.20868632828096001</v>
      </c>
      <c r="AE18" s="17">
        <v>-0.205894937544912</v>
      </c>
      <c r="AF18" s="17">
        <v>2.1919058488974699E-2</v>
      </c>
      <c r="AG18" s="17">
        <v>-0.57033331102261497</v>
      </c>
      <c r="AH18" s="17">
        <v>2.4759503731664599E-2</v>
      </c>
      <c r="AI18" s="15">
        <v>0.58394112889824001</v>
      </c>
      <c r="AJ18" s="15">
        <v>0.173280453752644</v>
      </c>
      <c r="AK18" s="15">
        <v>-0.208341021455555</v>
      </c>
      <c r="AL18" s="15">
        <v>0.15818641856913199</v>
      </c>
      <c r="AM18" s="15">
        <v>0.70043669663066899</v>
      </c>
      <c r="AN18" s="15">
        <v>-0.54035818521691703</v>
      </c>
      <c r="AO18" s="15">
        <v>-0.51377675355145203</v>
      </c>
      <c r="AP18" s="15">
        <f>SUMPRODUCT($F$6:$F$31,$S$6:$S$31)</f>
        <v>-2.8172752185733954</v>
      </c>
      <c r="AQ18" s="15">
        <f t="shared" si="1"/>
        <v>5.6397763269725225E-2</v>
      </c>
      <c r="AR18" s="15">
        <v>-6.3180815489542103E-2</v>
      </c>
      <c r="AS18" s="15">
        <v>2.2608959323049702</v>
      </c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x14ac:dyDescent="0.25">
      <c r="A19" s="13" t="s">
        <v>55</v>
      </c>
      <c r="B19" s="8" t="s">
        <v>54</v>
      </c>
      <c r="C19" s="30">
        <f>DataInput!$B$27</f>
        <v>0</v>
      </c>
      <c r="D19" s="14">
        <v>0.6</v>
      </c>
      <c r="E19" s="14">
        <v>0.19999999999999901</v>
      </c>
      <c r="F19" s="15">
        <f t="shared" si="0"/>
        <v>0.19999999999999901</v>
      </c>
      <c r="G19" s="15">
        <v>-0.12187746061097</v>
      </c>
      <c r="H19" s="17">
        <v>-5.2716302912505203E-2</v>
      </c>
      <c r="I19" s="17">
        <v>-0.50262078593261095</v>
      </c>
      <c r="J19" s="22">
        <v>8.1564477574263605E-2</v>
      </c>
      <c r="K19" s="15">
        <v>0.38422831478458602</v>
      </c>
      <c r="L19" s="15">
        <v>-0.26033210347903102</v>
      </c>
      <c r="M19" s="15">
        <v>-0.43787272566882002</v>
      </c>
      <c r="N19" s="15">
        <v>-0.277314929879873</v>
      </c>
      <c r="O19" s="15">
        <v>0.22867345519082299</v>
      </c>
      <c r="P19" s="15">
        <v>0.35088038366011598</v>
      </c>
      <c r="Q19" s="15">
        <v>-0.29355008303569802</v>
      </c>
      <c r="R19" s="15">
        <v>-0.26290383305411302</v>
      </c>
      <c r="S19" s="15">
        <v>0.112142500425975</v>
      </c>
      <c r="T19" s="15">
        <v>-0.21353385026031599</v>
      </c>
      <c r="U19" s="15">
        <v>-0.47975833581805499</v>
      </c>
      <c r="V19" s="15">
        <v>-1.32884207063685</v>
      </c>
      <c r="W19" s="15">
        <v>-0.50163482183696395</v>
      </c>
      <c r="X19" s="15">
        <v>-0.23458127709083701</v>
      </c>
      <c r="Y19" s="15">
        <v>-0.191119388354209</v>
      </c>
      <c r="Z19" s="15">
        <v>0.104083360899173</v>
      </c>
      <c r="AA19" s="15">
        <v>-0.33481023338015597</v>
      </c>
      <c r="AB19" s="16">
        <v>-0.53157689141543496</v>
      </c>
      <c r="AC19" s="17">
        <v>-0.171040365862861</v>
      </c>
      <c r="AD19" s="17">
        <v>-0.14910039827768701</v>
      </c>
      <c r="AE19" s="17">
        <v>-0.18602040596120301</v>
      </c>
      <c r="AF19" s="17">
        <v>0.10124038600761601</v>
      </c>
      <c r="AG19" s="17">
        <v>-0.59755024389943701</v>
      </c>
      <c r="AH19" s="17">
        <v>-0.144426973241471</v>
      </c>
      <c r="AI19" s="17">
        <v>0.27869822082225199</v>
      </c>
      <c r="AJ19" s="15">
        <v>0.106919895300333</v>
      </c>
      <c r="AK19" s="15">
        <v>-0.130362225415114</v>
      </c>
      <c r="AL19" s="15">
        <v>-0.42284342808682601</v>
      </c>
      <c r="AM19" s="15">
        <v>-0.41846760782638898</v>
      </c>
      <c r="AN19" s="15">
        <v>-0.55580199779296202</v>
      </c>
      <c r="AO19" s="15">
        <v>8.8031142455846697E-3</v>
      </c>
      <c r="AP19" s="15">
        <f>SUMPRODUCT($F$6:$F$31,$T$6:$T$31)</f>
        <v>1.7527615726595405</v>
      </c>
      <c r="AQ19" s="15">
        <f t="shared" si="1"/>
        <v>0.8523007785535196</v>
      </c>
      <c r="AR19" s="15">
        <v>-0.31615166748886198</v>
      </c>
      <c r="AS19" s="15">
        <v>-0.88996592611835801</v>
      </c>
      <c r="AT19" s="21"/>
      <c r="AU19" s="21"/>
      <c r="AV19" s="21"/>
      <c r="AW19" s="21"/>
      <c r="AX19" s="21"/>
      <c r="AY19" s="21"/>
      <c r="AZ19" s="21"/>
      <c r="BA19" s="21"/>
      <c r="BB19" s="21"/>
    </row>
    <row r="20" spans="1:54" x14ac:dyDescent="0.25">
      <c r="A20" s="13" t="s">
        <v>56</v>
      </c>
      <c r="B20" s="20" t="s">
        <v>52</v>
      </c>
      <c r="C20" s="30">
        <v>0</v>
      </c>
      <c r="D20" s="14">
        <v>0.63157894736842102</v>
      </c>
      <c r="E20" s="14">
        <v>0.168421052631578</v>
      </c>
      <c r="F20" s="15">
        <f t="shared" si="0"/>
        <v>0.168421052631578</v>
      </c>
      <c r="G20" s="15">
        <v>-4.2064891925031898</v>
      </c>
      <c r="H20" s="17">
        <v>1.29029131649396</v>
      </c>
      <c r="I20" s="17">
        <v>0.35195805500716798</v>
      </c>
      <c r="J20" s="17">
        <v>-0.52559695814015195</v>
      </c>
      <c r="K20" s="22">
        <v>-1.2162534835793E-2</v>
      </c>
      <c r="L20" s="15">
        <v>1.00266579914677</v>
      </c>
      <c r="M20" s="15">
        <v>1.4479973791574201</v>
      </c>
      <c r="N20" s="15">
        <v>-4.2327181805906097E-2</v>
      </c>
      <c r="O20" s="15">
        <v>0.94135725531260095</v>
      </c>
      <c r="P20" s="15">
        <v>1.9407063213409501E-2</v>
      </c>
      <c r="Q20" s="15">
        <v>8.5770460402430498E-2</v>
      </c>
      <c r="R20" s="15">
        <v>1.1710248018292599</v>
      </c>
      <c r="S20" s="15">
        <v>1.05394748337393</v>
      </c>
      <c r="T20" s="15">
        <v>-0.178370305848885</v>
      </c>
      <c r="U20" s="15">
        <v>-0.123723046610675</v>
      </c>
      <c r="V20" s="15">
        <v>-1.87939179840016</v>
      </c>
      <c r="W20" s="15">
        <v>-0.10446340833378399</v>
      </c>
      <c r="X20" s="15">
        <v>0.890191304172537</v>
      </c>
      <c r="Y20" s="15">
        <v>0.27672336653074397</v>
      </c>
      <c r="Z20" s="15">
        <v>0.50709813816676597</v>
      </c>
      <c r="AA20" s="15">
        <v>-0.69326564766343601</v>
      </c>
      <c r="AB20" s="15">
        <v>1.8398082427926099</v>
      </c>
      <c r="AC20" s="16">
        <v>0.88707568208799903</v>
      </c>
      <c r="AD20" s="17">
        <v>3.6965700734806699</v>
      </c>
      <c r="AE20" s="17">
        <v>0.27943853153228698</v>
      </c>
      <c r="AF20" s="17">
        <v>-0.56848929771641199</v>
      </c>
      <c r="AG20" s="17">
        <v>2.18069753629173</v>
      </c>
      <c r="AH20" s="17">
        <v>-0.58160066556497203</v>
      </c>
      <c r="AI20" s="17">
        <v>-0.83736268527532298</v>
      </c>
      <c r="AJ20" s="17">
        <v>-0.117658706828143</v>
      </c>
      <c r="AK20" s="15">
        <v>-0.74054007241092801</v>
      </c>
      <c r="AL20" s="15">
        <v>-1.8900410896154201</v>
      </c>
      <c r="AM20" s="15">
        <v>1.8856455104494201</v>
      </c>
      <c r="AN20" s="15">
        <v>1.9823926385375701</v>
      </c>
      <c r="AO20" s="15">
        <v>1.79589494837741</v>
      </c>
      <c r="AP20" s="15">
        <f>SUMPRODUCT($F$6:$F$31,$U$6:$U$31)</f>
        <v>1.0882593889542613</v>
      </c>
      <c r="AQ20" s="15">
        <f t="shared" si="1"/>
        <v>0.74805381151318284</v>
      </c>
      <c r="AR20" s="15">
        <v>-3.1195419359209402</v>
      </c>
      <c r="AS20" s="15">
        <v>-1.0516246878919699</v>
      </c>
      <c r="AT20" s="21"/>
      <c r="AU20" s="21"/>
      <c r="AV20" s="21"/>
      <c r="AW20" s="21"/>
      <c r="AX20" s="21"/>
      <c r="AY20" s="21"/>
      <c r="AZ20" s="21"/>
      <c r="BA20" s="21"/>
      <c r="BB20" s="21"/>
    </row>
    <row r="21" spans="1:54" x14ac:dyDescent="0.25">
      <c r="A21" s="13" t="s">
        <v>57</v>
      </c>
      <c r="B21" s="20" t="s">
        <v>52</v>
      </c>
      <c r="C21" s="30">
        <v>0</v>
      </c>
      <c r="D21" s="14">
        <v>0.63157894736842102</v>
      </c>
      <c r="E21" s="14">
        <v>0.168421052631578</v>
      </c>
      <c r="F21" s="15">
        <f t="shared" si="0"/>
        <v>0.168421052631578</v>
      </c>
      <c r="G21" s="15">
        <v>-0.73643405457608901</v>
      </c>
      <c r="H21" s="17">
        <v>1.4462908723231001</v>
      </c>
      <c r="I21" s="17">
        <v>1.2161649806505701</v>
      </c>
      <c r="J21" s="17">
        <v>-0.62794499532835801</v>
      </c>
      <c r="K21" s="17">
        <v>-0.69759098474542403</v>
      </c>
      <c r="L21" s="22">
        <v>0.76830073660773701</v>
      </c>
      <c r="M21" s="15">
        <v>0.69619289973170195</v>
      </c>
      <c r="N21" s="15">
        <v>-0.13123346864094401</v>
      </c>
      <c r="O21" s="15">
        <v>-0.17797903196890599</v>
      </c>
      <c r="P21" s="15">
        <v>-0.11500132754329299</v>
      </c>
      <c r="Q21" s="15">
        <v>0.76159358052755599</v>
      </c>
      <c r="R21" s="15">
        <v>1.35763355815989</v>
      </c>
      <c r="S21" s="15">
        <v>0.679930045196386</v>
      </c>
      <c r="T21" s="15">
        <v>-0.81882368249359105</v>
      </c>
      <c r="U21" s="15">
        <v>-0.55220253548682996</v>
      </c>
      <c r="V21" s="15">
        <v>-0.28933894558765999</v>
      </c>
      <c r="W21" s="15">
        <v>-1.88018285949683</v>
      </c>
      <c r="X21" s="15">
        <v>0.86146779235067505</v>
      </c>
      <c r="Y21" s="15">
        <v>-0.17252527976050799</v>
      </c>
      <c r="Z21" s="15">
        <v>7.4876395088178199E-2</v>
      </c>
      <c r="AA21" s="15">
        <v>-0.383906964566326</v>
      </c>
      <c r="AB21" s="15">
        <v>3.1599084248795402</v>
      </c>
      <c r="AC21" s="15">
        <v>1.0946105011034299</v>
      </c>
      <c r="AD21" s="16">
        <v>4.22968092421692</v>
      </c>
      <c r="AE21" s="17">
        <v>0.19222434909518599</v>
      </c>
      <c r="AF21" s="17">
        <v>-0.199484599257538</v>
      </c>
      <c r="AG21" s="17">
        <v>3.5717268355141698</v>
      </c>
      <c r="AH21" s="17">
        <v>-0.37565123804828299</v>
      </c>
      <c r="AI21" s="17">
        <v>-1.09191684916051</v>
      </c>
      <c r="AJ21" s="17">
        <v>0.83856756253073494</v>
      </c>
      <c r="AK21" s="17">
        <v>-1.1933345957971999</v>
      </c>
      <c r="AL21" s="15">
        <v>1.21098264356025</v>
      </c>
      <c r="AM21" s="15">
        <v>0.72962103527670896</v>
      </c>
      <c r="AN21" s="15">
        <v>3.3317904074260198</v>
      </c>
      <c r="AO21" s="15">
        <v>2.5200917611232301</v>
      </c>
      <c r="AP21" s="15">
        <f>SUMPRODUCT($F$6:$F$31,$V$6:$V$31)</f>
        <v>0.72726604163824959</v>
      </c>
      <c r="AQ21" s="15">
        <f t="shared" si="1"/>
        <v>0.67420503775398843</v>
      </c>
      <c r="AR21" s="15">
        <v>7.4740299045188197E-2</v>
      </c>
      <c r="AS21" s="15">
        <v>0.27697235599286502</v>
      </c>
      <c r="AT21" s="21"/>
      <c r="AU21" s="23"/>
      <c r="AV21" s="23"/>
      <c r="AW21" s="23"/>
      <c r="AX21" s="23"/>
      <c r="AY21" s="23"/>
      <c r="AZ21" s="23"/>
      <c r="BA21" s="23"/>
      <c r="BB21" s="23"/>
    </row>
    <row r="22" spans="1:54" x14ac:dyDescent="0.25">
      <c r="A22" s="13" t="s">
        <v>58</v>
      </c>
      <c r="B22" s="20" t="s">
        <v>52</v>
      </c>
      <c r="C22" s="30">
        <v>0</v>
      </c>
      <c r="D22" s="14">
        <v>0.6</v>
      </c>
      <c r="E22" s="14">
        <v>0.19999999999999901</v>
      </c>
      <c r="F22" s="15">
        <f t="shared" si="0"/>
        <v>0.19999999999999901</v>
      </c>
      <c r="G22" s="15">
        <v>-1.6255335625885801</v>
      </c>
      <c r="H22" s="24">
        <v>0.38318747494265298</v>
      </c>
      <c r="I22" s="17">
        <v>-0.107336975174278</v>
      </c>
      <c r="J22" s="17">
        <v>-0.72859679803079302</v>
      </c>
      <c r="K22" s="17">
        <v>-2.5478142937295098</v>
      </c>
      <c r="L22" s="17">
        <v>1.4041849642759601</v>
      </c>
      <c r="M22" s="22">
        <v>1.3016004207612499</v>
      </c>
      <c r="N22" s="15">
        <v>0.32246573305478199</v>
      </c>
      <c r="O22" s="15">
        <v>0.33399002136909101</v>
      </c>
      <c r="P22" s="15">
        <v>8.7276019198340798E-2</v>
      </c>
      <c r="Q22" s="15">
        <v>2.2099107443197701</v>
      </c>
      <c r="R22" s="15">
        <v>1.8436298322561899</v>
      </c>
      <c r="S22" s="15">
        <v>0.74216329449560003</v>
      </c>
      <c r="T22" s="15">
        <v>0.16936620486011</v>
      </c>
      <c r="U22" s="15">
        <v>-0.16147891739142201</v>
      </c>
      <c r="V22" s="15">
        <v>2.0139268028555</v>
      </c>
      <c r="W22" s="15">
        <v>0.211896059638645</v>
      </c>
      <c r="X22" s="15">
        <v>0.20623543791989901</v>
      </c>
      <c r="Y22" s="15">
        <v>-0.75543998621504305</v>
      </c>
      <c r="Z22" s="15">
        <v>0.28259643674463297</v>
      </c>
      <c r="AA22" s="15">
        <v>-0.38202787561235202</v>
      </c>
      <c r="AB22" s="15">
        <v>1.8802961142691299</v>
      </c>
      <c r="AC22" s="15">
        <v>1.70729120961631</v>
      </c>
      <c r="AD22" s="15">
        <v>3.3017768213946099</v>
      </c>
      <c r="AE22" s="16">
        <v>5.74595897063334E-2</v>
      </c>
      <c r="AF22" s="17">
        <v>0.60510977635173602</v>
      </c>
      <c r="AG22" s="17">
        <v>2.3949769930913898</v>
      </c>
      <c r="AH22" s="17">
        <v>-0.77973339980289502</v>
      </c>
      <c r="AI22" s="17">
        <v>-1.46489112849215</v>
      </c>
      <c r="AJ22" s="17">
        <v>0.91292974857034703</v>
      </c>
      <c r="AK22" s="17">
        <v>-0.27869969572915099</v>
      </c>
      <c r="AL22" s="17">
        <v>-0.57831509996661401</v>
      </c>
      <c r="AM22" s="15">
        <v>0.79574962578136899</v>
      </c>
      <c r="AN22" s="15">
        <v>2.1313211088731698</v>
      </c>
      <c r="AO22" s="15">
        <v>1.06349171759951</v>
      </c>
      <c r="AP22" s="15">
        <f>SUMPRODUCT($F$6:$F$31,$W$6:$W$31)</f>
        <v>2.1220267395186374</v>
      </c>
      <c r="AQ22" s="15">
        <f t="shared" si="1"/>
        <v>0.89302569984308888</v>
      </c>
      <c r="AR22" s="15">
        <v>1.39858103677467</v>
      </c>
      <c r="AS22" s="15">
        <v>0.29877099296378301</v>
      </c>
      <c r="AT22" s="21"/>
      <c r="AU22" s="21"/>
      <c r="AV22" s="21"/>
      <c r="AW22" s="21"/>
      <c r="AX22" s="21"/>
      <c r="AY22" s="21"/>
      <c r="AZ22" s="21"/>
      <c r="BA22" s="21"/>
      <c r="BB22" s="21"/>
    </row>
    <row r="23" spans="1:54" x14ac:dyDescent="0.25">
      <c r="A23" s="13" t="s">
        <v>59</v>
      </c>
      <c r="B23" s="20" t="s">
        <v>52</v>
      </c>
      <c r="C23" s="30">
        <v>0</v>
      </c>
      <c r="D23" s="14">
        <v>0.6</v>
      </c>
      <c r="E23" s="14">
        <v>0.19999999999999901</v>
      </c>
      <c r="F23" s="15">
        <f t="shared" si="0"/>
        <v>0.19999999999999901</v>
      </c>
      <c r="G23" s="15">
        <v>-4.9132552405863397</v>
      </c>
      <c r="H23" s="17">
        <v>0.89629115924043901</v>
      </c>
      <c r="I23" s="17">
        <v>-1.73159440381406</v>
      </c>
      <c r="J23" s="17">
        <v>-1.1040886449616301</v>
      </c>
      <c r="K23" s="17">
        <v>-2.9069005322624499</v>
      </c>
      <c r="L23" s="17">
        <v>2.88539596818039</v>
      </c>
      <c r="M23" s="17">
        <v>3.7240858066560198</v>
      </c>
      <c r="N23" s="22">
        <v>1.56262593139882</v>
      </c>
      <c r="O23" s="15">
        <v>-0.51246583497368803</v>
      </c>
      <c r="P23" s="15">
        <v>0.64745270259703203</v>
      </c>
      <c r="Q23" s="15">
        <v>2.9711275564519801</v>
      </c>
      <c r="R23" s="15">
        <v>1.8926910970403901</v>
      </c>
      <c r="S23" s="15">
        <v>0.36634384703186301</v>
      </c>
      <c r="T23" s="15">
        <v>-1.4015951710913199</v>
      </c>
      <c r="U23" s="15">
        <v>1.4232248647921</v>
      </c>
      <c r="V23" s="15">
        <v>-1.8627694897890199</v>
      </c>
      <c r="W23" s="15">
        <v>-0.26758565442400301</v>
      </c>
      <c r="X23" s="15">
        <v>0.56242735039517999</v>
      </c>
      <c r="Y23" s="15">
        <v>-1.0632607555408899</v>
      </c>
      <c r="Z23" s="15">
        <v>-0.18501893599118799</v>
      </c>
      <c r="AA23" s="15">
        <v>0.71518887708496903</v>
      </c>
      <c r="AB23" s="15">
        <v>3.2256966429235598</v>
      </c>
      <c r="AC23" s="15">
        <v>0.86057158450715798</v>
      </c>
      <c r="AD23" s="15">
        <v>5.4859537065913404</v>
      </c>
      <c r="AE23" s="15">
        <v>0.26050029708355199</v>
      </c>
      <c r="AF23" s="16">
        <v>2.2092699726682699</v>
      </c>
      <c r="AG23" s="17">
        <v>3.4617610084424499</v>
      </c>
      <c r="AH23" s="17">
        <v>-0.2324653213524</v>
      </c>
      <c r="AI23" s="17">
        <v>-1.97304958571179</v>
      </c>
      <c r="AJ23" s="17">
        <v>0.37680319847188898</v>
      </c>
      <c r="AK23" s="17">
        <v>1.7817361302122099</v>
      </c>
      <c r="AL23" s="17">
        <v>-3.2121651654944499</v>
      </c>
      <c r="AM23" s="17">
        <v>-2.7991525145974399E-2</v>
      </c>
      <c r="AN23" s="15">
        <v>3.2920577417730099</v>
      </c>
      <c r="AO23" s="15">
        <v>2.7853330618848</v>
      </c>
      <c r="AP23" s="15">
        <f>SUMPRODUCT($F$6:$F$31,$X$6:$X$31)</f>
        <v>-2.0641191027706647</v>
      </c>
      <c r="AQ23" s="15">
        <f t="shared" si="1"/>
        <v>0.11263348000559732</v>
      </c>
      <c r="AR23" s="15">
        <v>3.1736405638423801</v>
      </c>
      <c r="AS23" s="15">
        <v>2.476264844108</v>
      </c>
      <c r="AT23" s="21"/>
      <c r="AU23" s="21"/>
      <c r="AV23" s="21"/>
      <c r="AW23" s="21"/>
      <c r="AX23" s="21"/>
      <c r="AY23" s="21"/>
      <c r="AZ23" s="21"/>
      <c r="BA23" s="21"/>
      <c r="BB23" s="21"/>
    </row>
    <row r="24" spans="1:54" x14ac:dyDescent="0.25">
      <c r="A24" s="13" t="s">
        <v>121</v>
      </c>
      <c r="B24" s="20" t="s">
        <v>52</v>
      </c>
      <c r="C24" s="30">
        <v>0</v>
      </c>
      <c r="D24" s="14">
        <v>0.63157894736842102</v>
      </c>
      <c r="E24" s="14">
        <v>0.168421052631578</v>
      </c>
      <c r="F24" s="15">
        <f t="shared" si="0"/>
        <v>0.168421052631578</v>
      </c>
      <c r="G24" s="15">
        <v>0.70731043036131103</v>
      </c>
      <c r="H24" s="17">
        <v>-0.25841171350851899</v>
      </c>
      <c r="I24" s="17">
        <v>2.1257494687355001</v>
      </c>
      <c r="J24" s="17">
        <v>-0.30706396137071001</v>
      </c>
      <c r="K24" s="17">
        <v>-1.6429651960370399</v>
      </c>
      <c r="L24" s="17">
        <v>0.46435792458397901</v>
      </c>
      <c r="M24" s="17">
        <v>-0.36907850969599298</v>
      </c>
      <c r="N24" s="17">
        <v>-0.72626122318800201</v>
      </c>
      <c r="O24" s="15">
        <v>0.25283684616885599</v>
      </c>
      <c r="P24" s="15">
        <v>-0.42505674825308398</v>
      </c>
      <c r="Q24" s="15">
        <v>2.07361794421921</v>
      </c>
      <c r="R24" s="15">
        <v>1.4915473443809799</v>
      </c>
      <c r="S24" s="15">
        <v>-0.241363436422352</v>
      </c>
      <c r="T24" s="15">
        <v>1.4924155368065299</v>
      </c>
      <c r="U24" s="15">
        <v>-0.89807584947589303</v>
      </c>
      <c r="V24" s="15">
        <v>0.116601298181448</v>
      </c>
      <c r="W24" s="15">
        <v>-0.40394244241194199</v>
      </c>
      <c r="X24" s="15">
        <v>0.28210273655110502</v>
      </c>
      <c r="Y24" s="15">
        <v>-0.68585346948362402</v>
      </c>
      <c r="Z24" s="15">
        <v>0.189094722829761</v>
      </c>
      <c r="AA24" s="15">
        <v>-0.76734012355229497</v>
      </c>
      <c r="AB24" s="15">
        <v>-0.969443133009813</v>
      </c>
      <c r="AC24" s="15">
        <v>1.4659225189232801</v>
      </c>
      <c r="AD24" s="15">
        <v>1.6906863068845499</v>
      </c>
      <c r="AE24" s="15">
        <v>-0.11457712937792899</v>
      </c>
      <c r="AF24" s="15">
        <v>0.124716376980268</v>
      </c>
      <c r="AG24" s="16">
        <v>-0.56571603065252196</v>
      </c>
      <c r="AH24" s="17">
        <v>-0.70751062686249699</v>
      </c>
      <c r="AI24" s="17">
        <v>-1.90189170636815</v>
      </c>
      <c r="AJ24" s="17">
        <v>0.63724175315971199</v>
      </c>
      <c r="AK24" s="17">
        <v>-1.42897564292336</v>
      </c>
      <c r="AL24" s="17">
        <v>3.15839360033799E-2</v>
      </c>
      <c r="AM24" s="17">
        <v>-0.204846888203746</v>
      </c>
      <c r="AN24" s="17">
        <v>-0.75757627144345796</v>
      </c>
      <c r="AO24" s="15">
        <v>0.25859709603192299</v>
      </c>
      <c r="AP24" s="15">
        <f>SUMPRODUCT($F$6:$F$31,$Y$6:$Y$31)</f>
        <v>-0.90119235816831278</v>
      </c>
      <c r="AQ24" s="15">
        <f t="shared" si="1"/>
        <v>0.28880552905020535</v>
      </c>
      <c r="AR24" s="15">
        <v>0.82539404815207895</v>
      </c>
      <c r="AS24" s="15">
        <v>3.8710258621737701</v>
      </c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25">
      <c r="A25" s="13" t="s">
        <v>60</v>
      </c>
      <c r="B25" s="8" t="s">
        <v>54</v>
      </c>
      <c r="C25" s="30">
        <f>DataInput!$B$19</f>
        <v>0</v>
      </c>
      <c r="D25" s="14">
        <v>0.6</v>
      </c>
      <c r="E25" s="14">
        <v>0.19999999999999901</v>
      </c>
      <c r="F25" s="15">
        <f t="shared" si="0"/>
        <v>0.19999999999999901</v>
      </c>
      <c r="G25" s="15">
        <v>-4.7395736930349501E-4</v>
      </c>
      <c r="H25" s="16">
        <v>9.3484533804899503E-2</v>
      </c>
      <c r="I25" s="17">
        <v>-0.49134752734468501</v>
      </c>
      <c r="J25" s="17">
        <v>0.52650776042793901</v>
      </c>
      <c r="K25" s="17">
        <v>-0.53259838785257296</v>
      </c>
      <c r="L25" s="17">
        <v>-1.0757412582651</v>
      </c>
      <c r="M25" s="17">
        <v>-1.7955287140076499</v>
      </c>
      <c r="N25" s="17">
        <v>0.22895005227736101</v>
      </c>
      <c r="O25" s="17">
        <v>0.15769197409306199</v>
      </c>
      <c r="P25" s="15">
        <v>0.115047057465392</v>
      </c>
      <c r="Q25" s="15">
        <v>1.1555412869467201</v>
      </c>
      <c r="R25" s="15">
        <v>-3.6216494370726798E-2</v>
      </c>
      <c r="S25" s="15">
        <v>0.63934945208821803</v>
      </c>
      <c r="T25" s="15">
        <v>5.6172349137744403E-2</v>
      </c>
      <c r="U25" s="15">
        <v>0.442016185302539</v>
      </c>
      <c r="V25" s="15">
        <v>-0.82864003186737401</v>
      </c>
      <c r="W25" s="15">
        <v>-0.48042455811580198</v>
      </c>
      <c r="X25" s="15">
        <v>0.16576159680674801</v>
      </c>
      <c r="Y25" s="15">
        <v>0.30940510715666802</v>
      </c>
      <c r="Z25" s="15">
        <v>-0.54028861677816198</v>
      </c>
      <c r="AA25" s="15">
        <v>-0.47457870786227402</v>
      </c>
      <c r="AB25" s="15">
        <v>0.68571842254128201</v>
      </c>
      <c r="AC25" s="15">
        <v>6.3631375871208998E-2</v>
      </c>
      <c r="AD25" s="15">
        <v>4.8326522697116597E-2</v>
      </c>
      <c r="AE25" s="15">
        <v>0.58557131759998804</v>
      </c>
      <c r="AF25" s="15">
        <v>0.35358709672361999</v>
      </c>
      <c r="AG25" s="15">
        <v>0.74365169761387395</v>
      </c>
      <c r="AH25" s="16">
        <v>-0.50297132246118403</v>
      </c>
      <c r="AI25" s="17">
        <v>-0.34540249523415301</v>
      </c>
      <c r="AJ25" s="17">
        <v>-0.47525900897906298</v>
      </c>
      <c r="AK25" s="17">
        <v>0.15031081668164301</v>
      </c>
      <c r="AL25" s="17">
        <v>-0.53233463160833505</v>
      </c>
      <c r="AM25" s="17">
        <v>0.43116518809325899</v>
      </c>
      <c r="AN25" s="17">
        <v>0.70413984057906498</v>
      </c>
      <c r="AO25" s="17">
        <v>-0.45189170737413098</v>
      </c>
      <c r="AP25" s="15">
        <f>SUMPRODUCT($F$6:$F$31,$Z$6:$Z$31)</f>
        <v>-2.0946047799934862</v>
      </c>
      <c r="AQ25" s="15">
        <f t="shared" si="1"/>
        <v>0.10962231500778666</v>
      </c>
      <c r="AR25" s="15">
        <v>1.34807922327865</v>
      </c>
      <c r="AS25" s="15">
        <v>2.3812403659631101</v>
      </c>
    </row>
    <row r="26" spans="1:54" x14ac:dyDescent="0.25">
      <c r="A26" s="13" t="s">
        <v>127</v>
      </c>
      <c r="B26" s="20" t="s">
        <v>52</v>
      </c>
      <c r="C26" s="30">
        <f>DataInput!$F$8</f>
        <v>0</v>
      </c>
      <c r="D26" s="14">
        <v>6.3343108653004299</v>
      </c>
      <c r="E26" s="14">
        <v>0.19999999999999901</v>
      </c>
      <c r="F26" s="15">
        <f t="shared" si="0"/>
        <v>0.19999999999999901</v>
      </c>
      <c r="G26" s="15">
        <v>0.66098797223763295</v>
      </c>
      <c r="H26" s="15">
        <v>-0.71479672279991402</v>
      </c>
      <c r="I26" s="16">
        <v>0.506661003449416</v>
      </c>
      <c r="J26" s="17">
        <v>0.48282598892721301</v>
      </c>
      <c r="K26" s="17">
        <v>2.4940611428043802</v>
      </c>
      <c r="L26" s="17">
        <v>-0.79925144348224497</v>
      </c>
      <c r="M26" s="17">
        <v>-1.0203359113130599</v>
      </c>
      <c r="N26" s="17">
        <v>0.15880439013223799</v>
      </c>
      <c r="O26" s="17">
        <v>1.3379401135245299</v>
      </c>
      <c r="P26" s="17">
        <v>0.40532296781739002</v>
      </c>
      <c r="Q26" s="15">
        <v>-1.96035907532269</v>
      </c>
      <c r="R26" s="15">
        <v>-1.4385309225391201</v>
      </c>
      <c r="S26" s="15">
        <v>-0.12653513167166799</v>
      </c>
      <c r="T26" s="15">
        <v>1.3167816698685599</v>
      </c>
      <c r="U26" s="15">
        <v>-1.3348570898284799</v>
      </c>
      <c r="V26" s="15">
        <v>1.3418754008776099E-2</v>
      </c>
      <c r="W26" s="15">
        <v>-1.3166516988274799</v>
      </c>
      <c r="X26" s="15">
        <v>-0.42121699477666802</v>
      </c>
      <c r="Y26" s="15">
        <v>-0.50024147232178495</v>
      </c>
      <c r="Z26" s="15">
        <v>0.44687507686179401</v>
      </c>
      <c r="AA26" s="15">
        <v>-0.96498493799157004</v>
      </c>
      <c r="AB26" s="15">
        <v>1.09055573122981</v>
      </c>
      <c r="AC26" s="15">
        <v>3.63415870739959E-3</v>
      </c>
      <c r="AD26" s="15">
        <v>-0.55955483897274805</v>
      </c>
      <c r="AE26" s="15">
        <v>-0.44691418023971402</v>
      </c>
      <c r="AF26" s="15">
        <v>-0.17449595204165899</v>
      </c>
      <c r="AG26" s="15">
        <v>1.2948301796764301</v>
      </c>
      <c r="AH26" s="15">
        <v>-1.00567856377676</v>
      </c>
      <c r="AI26" s="16">
        <v>1.05977557587258</v>
      </c>
      <c r="AJ26" s="17">
        <v>-0.44208288350092001</v>
      </c>
      <c r="AK26" s="17">
        <v>-1.26777545168047</v>
      </c>
      <c r="AL26" s="17">
        <v>-8.6812819867603294E-2</v>
      </c>
      <c r="AM26" s="17">
        <v>0.58547637710515499</v>
      </c>
      <c r="AN26" s="17">
        <v>1.18474534954972</v>
      </c>
      <c r="AO26" s="17">
        <v>-0.89541723191012501</v>
      </c>
      <c r="AP26" s="15">
        <f>SUMPRODUCT($F$6:$F$31,$AA$6:$AA$31)</f>
        <v>-1.0501127761478142</v>
      </c>
      <c r="AQ26" s="15">
        <f t="shared" si="1"/>
        <v>0.25920344529004447</v>
      </c>
      <c r="AR26" s="15">
        <v>-2.42189198499225</v>
      </c>
      <c r="AS26" s="15">
        <v>-1.36057981901175</v>
      </c>
    </row>
    <row r="27" spans="1:54" x14ac:dyDescent="0.25">
      <c r="A27" s="13" t="s">
        <v>61</v>
      </c>
      <c r="B27" s="20" t="s">
        <v>52</v>
      </c>
      <c r="C27" s="30">
        <f>DataInput!$F$9</f>
        <v>0</v>
      </c>
      <c r="D27" s="14">
        <v>4.2352941076816597</v>
      </c>
      <c r="E27" s="14">
        <v>0.19999999999999901</v>
      </c>
      <c r="F27" s="15">
        <f t="shared" si="0"/>
        <v>0.19999999999999901</v>
      </c>
      <c r="G27" s="15">
        <v>5.2336763169195102</v>
      </c>
      <c r="H27" s="15">
        <v>-0.47142249199774799</v>
      </c>
      <c r="I27" s="15">
        <v>1.37586963845472</v>
      </c>
      <c r="J27" s="16">
        <v>0.26560120169178503</v>
      </c>
      <c r="K27" s="17">
        <v>0.72830170228742996</v>
      </c>
      <c r="L27" s="17">
        <v>0.223039154504837</v>
      </c>
      <c r="M27" s="17">
        <v>-1.57586514996584</v>
      </c>
      <c r="N27" s="17">
        <v>-1.86549885347067</v>
      </c>
      <c r="O27" s="17">
        <v>0.21126171959634599</v>
      </c>
      <c r="P27" s="17">
        <v>2.0026019985091299</v>
      </c>
      <c r="Q27" s="17">
        <v>-0.43489520139429999</v>
      </c>
      <c r="R27" s="15">
        <v>0.62908693070413302</v>
      </c>
      <c r="S27" s="15">
        <v>-0.86399111983652199</v>
      </c>
      <c r="T27" s="15">
        <v>-2.4339514964844202</v>
      </c>
      <c r="U27" s="15">
        <v>0.81067420368646603</v>
      </c>
      <c r="V27" s="15">
        <v>1.5343383319931101</v>
      </c>
      <c r="W27" s="15">
        <v>0.74972484206365098</v>
      </c>
      <c r="X27" s="15">
        <v>-2.2369334008481698</v>
      </c>
      <c r="Y27" s="15">
        <v>-1.3678901994135999</v>
      </c>
      <c r="Z27" s="15">
        <v>-0.79988305819556305</v>
      </c>
      <c r="AA27" s="15">
        <v>-1.09411044651829</v>
      </c>
      <c r="AB27" s="15">
        <v>-1.2346678432188001</v>
      </c>
      <c r="AC27" s="15">
        <v>0.109930583743824</v>
      </c>
      <c r="AD27" s="15">
        <v>-0.75097664235127704</v>
      </c>
      <c r="AE27" s="15">
        <v>2.71125975455544</v>
      </c>
      <c r="AF27" s="15">
        <v>4.4923330114758802</v>
      </c>
      <c r="AG27" s="15">
        <v>-1.35864619216212</v>
      </c>
      <c r="AH27" s="15">
        <v>-13.1528433506965</v>
      </c>
      <c r="AI27" s="15">
        <v>-1.5158591402736401</v>
      </c>
      <c r="AJ27" s="16">
        <v>0.49395094530462502</v>
      </c>
      <c r="AK27" s="17">
        <v>2.8025574559864399</v>
      </c>
      <c r="AL27" s="17">
        <v>4.5966998268276198</v>
      </c>
      <c r="AM27" s="17">
        <v>-0.100988113816778</v>
      </c>
      <c r="AN27" s="17">
        <v>-1.3176201638579099</v>
      </c>
      <c r="AO27" s="17">
        <v>-1.1109288117318701</v>
      </c>
      <c r="AP27" s="15">
        <f>SUMPRODUCT($F$6:$F$31,$AB$6:$AB$31)</f>
        <v>-3.181615823758122</v>
      </c>
      <c r="AQ27" s="15">
        <f t="shared" si="1"/>
        <v>3.9863443347824559E-2</v>
      </c>
      <c r="AR27" s="15">
        <v>-4.3614156984527002</v>
      </c>
      <c r="AS27" s="15">
        <v>4.4249790521017802</v>
      </c>
    </row>
    <row r="28" spans="1:54" x14ac:dyDescent="0.25">
      <c r="A28" s="13" t="s">
        <v>62</v>
      </c>
      <c r="B28" s="20" t="s">
        <v>52</v>
      </c>
      <c r="C28" s="30">
        <f>DataInput!$F$10</f>
        <v>0</v>
      </c>
      <c r="D28" s="14">
        <v>3.5999999927999999</v>
      </c>
      <c r="E28" s="14">
        <v>0.19999999999999901</v>
      </c>
      <c r="F28" s="15">
        <f t="shared" si="0"/>
        <v>0.19999999999999901</v>
      </c>
      <c r="G28" s="15">
        <v>7.37215619367774</v>
      </c>
      <c r="H28" s="15">
        <v>0.26192645945293302</v>
      </c>
      <c r="I28" s="15">
        <v>-1.3028025421340499</v>
      </c>
      <c r="J28" s="15">
        <v>-0.39527560842600301</v>
      </c>
      <c r="K28" s="16">
        <v>0.86261046505932404</v>
      </c>
      <c r="L28" s="17">
        <v>0.85074593135314502</v>
      </c>
      <c r="M28" s="17">
        <v>0.66073134093688501</v>
      </c>
      <c r="N28" s="17">
        <v>-1.2294627725845899</v>
      </c>
      <c r="O28" s="17">
        <v>-0.129696620147702</v>
      </c>
      <c r="P28" s="17">
        <v>-0.249510227731644</v>
      </c>
      <c r="Q28" s="17">
        <v>-0.59619724362576698</v>
      </c>
      <c r="R28" s="17">
        <v>-0.36455222508785301</v>
      </c>
      <c r="S28" s="15">
        <v>-0.58208153716772204</v>
      </c>
      <c r="T28" s="15">
        <v>-2.1376949595811601</v>
      </c>
      <c r="U28" s="15">
        <v>-0.65393075654769495</v>
      </c>
      <c r="V28" s="15">
        <v>3.4986147272036301</v>
      </c>
      <c r="W28" s="15">
        <v>1.1012695824163401</v>
      </c>
      <c r="X28" s="15">
        <v>-0.63197950016443505</v>
      </c>
      <c r="Y28" s="15">
        <v>-7.6766629262257799</v>
      </c>
      <c r="Z28" s="15">
        <v>-0.47597224421037798</v>
      </c>
      <c r="AA28" s="15">
        <v>-1.01444596796852</v>
      </c>
      <c r="AB28" s="15">
        <v>1.3157501286576501</v>
      </c>
      <c r="AC28" s="15">
        <v>-0.17987696279750401</v>
      </c>
      <c r="AD28" s="15">
        <v>-0.42437101363707402</v>
      </c>
      <c r="AE28" s="15">
        <v>7.0640773920704406E-2</v>
      </c>
      <c r="AF28" s="15">
        <v>2.4266146200274399</v>
      </c>
      <c r="AG28" s="15">
        <v>1.25636321133758</v>
      </c>
      <c r="AH28" s="15">
        <v>0.21841806574352399</v>
      </c>
      <c r="AI28" s="15">
        <v>-0.13065769309198699</v>
      </c>
      <c r="AJ28" s="15">
        <v>-1.19305880641817</v>
      </c>
      <c r="AK28" s="16">
        <v>0.19345672399796801</v>
      </c>
      <c r="AL28" s="17">
        <v>2.94542136570097</v>
      </c>
      <c r="AM28" s="17">
        <v>-3.3733123285600302</v>
      </c>
      <c r="AN28" s="17">
        <v>1.3686644341043901</v>
      </c>
      <c r="AO28" s="17">
        <v>-0.39159182407512599</v>
      </c>
      <c r="AP28" s="15">
        <f>SUMPRODUCT($F$6:$F$31,$AC$6:$AC$31)</f>
        <v>-2.3508625939662799</v>
      </c>
      <c r="AQ28" s="15">
        <f t="shared" si="1"/>
        <v>8.6997233297152157E-2</v>
      </c>
      <c r="AR28" s="15">
        <v>-4.3826191750017696</v>
      </c>
      <c r="AS28" s="15">
        <v>-3.4672364071049402</v>
      </c>
    </row>
    <row r="29" spans="1:54" x14ac:dyDescent="0.25">
      <c r="A29" s="13" t="s">
        <v>63</v>
      </c>
      <c r="B29" s="20" t="s">
        <v>52</v>
      </c>
      <c r="C29" s="30">
        <f>DataInput!$F$11</f>
        <v>0</v>
      </c>
      <c r="D29" s="14">
        <v>2.4808575788784899</v>
      </c>
      <c r="E29" s="14">
        <v>0.17978560528037599</v>
      </c>
      <c r="F29" s="15">
        <f t="shared" si="0"/>
        <v>0.17978560528037599</v>
      </c>
      <c r="G29" s="15">
        <v>0.62632435287166599</v>
      </c>
      <c r="H29" s="15">
        <v>-3.1131308390983201</v>
      </c>
      <c r="I29" s="15">
        <v>-5.5842377762675602E-2</v>
      </c>
      <c r="J29" s="15">
        <v>2.4331964081695402E-2</v>
      </c>
      <c r="K29" s="15">
        <v>-5.5297489087924603E-2</v>
      </c>
      <c r="L29" s="16">
        <v>0.64336160118601005</v>
      </c>
      <c r="M29" s="17">
        <v>1.2757845941442001</v>
      </c>
      <c r="N29" s="17">
        <v>0.29394444777570899</v>
      </c>
      <c r="O29" s="17">
        <v>-1.71621075095253</v>
      </c>
      <c r="P29" s="17">
        <v>-0.72043903839144996</v>
      </c>
      <c r="Q29" s="17">
        <v>-0.42541818975579898</v>
      </c>
      <c r="R29" s="17">
        <v>0.107960038595806</v>
      </c>
      <c r="S29" s="17">
        <v>-0.52600516470056502</v>
      </c>
      <c r="T29" s="15">
        <v>2.5410994981373798</v>
      </c>
      <c r="U29" s="15">
        <v>8.1760871763992396E-2</v>
      </c>
      <c r="V29" s="15">
        <v>-0.826862000842436</v>
      </c>
      <c r="W29" s="15">
        <v>0.38664383076264502</v>
      </c>
      <c r="X29" s="15">
        <v>-1.9753828690794899</v>
      </c>
      <c r="Y29" s="15">
        <v>3.5072235187269499E-2</v>
      </c>
      <c r="Z29" s="15">
        <v>-3.93326574602809E-3</v>
      </c>
      <c r="AA29" s="15">
        <v>-0.80110593131379904</v>
      </c>
      <c r="AB29" s="15">
        <v>-7.8439721921050198</v>
      </c>
      <c r="AC29" s="15">
        <v>-0.134223462440551</v>
      </c>
      <c r="AD29" s="15">
        <v>0.13401206399287</v>
      </c>
      <c r="AE29" s="15">
        <v>-7.0195075955095096E-2</v>
      </c>
      <c r="AF29" s="15">
        <v>-0.47392075713149601</v>
      </c>
      <c r="AG29" s="15">
        <v>-6.4356691211954198</v>
      </c>
      <c r="AH29" s="15">
        <v>-0.32153270786919402</v>
      </c>
      <c r="AI29" s="15">
        <v>8.3439520851003104E-2</v>
      </c>
      <c r="AJ29" s="15">
        <v>-0.57425024201527197</v>
      </c>
      <c r="AK29" s="15">
        <v>5.3144013881637302E-2</v>
      </c>
      <c r="AL29" s="16">
        <v>1.06578233402567</v>
      </c>
      <c r="AM29" s="17">
        <v>0.82530358782796198</v>
      </c>
      <c r="AN29" s="17">
        <v>-6.9451531037297798</v>
      </c>
      <c r="AO29" s="17">
        <v>-0.42047013334664102</v>
      </c>
      <c r="AP29" s="15">
        <f>SUMPRODUCT($F$6:$F$31,$AD$6:$AD$31)</f>
        <v>-12.260606169996267</v>
      </c>
      <c r="AQ29" s="15">
        <f t="shared" si="1"/>
        <v>4.7346113989064451E-6</v>
      </c>
      <c r="AR29" s="15">
        <v>-6.1773119155955598</v>
      </c>
      <c r="AS29" s="15">
        <v>-5.7535744436847001</v>
      </c>
    </row>
    <row r="30" spans="1:54" x14ac:dyDescent="0.25">
      <c r="A30" s="13" t="s">
        <v>64</v>
      </c>
      <c r="B30" s="20" t="s">
        <v>52</v>
      </c>
      <c r="C30" s="30">
        <f>DataInput!$F$12</f>
        <v>0</v>
      </c>
      <c r="D30" s="14">
        <v>2.3410404560000302</v>
      </c>
      <c r="E30" s="14">
        <v>0.17572254428631001</v>
      </c>
      <c r="F30" s="15">
        <f t="shared" si="0"/>
        <v>0.17572254428631001</v>
      </c>
      <c r="G30" s="15">
        <v>0.59059679993502001</v>
      </c>
      <c r="H30" s="15">
        <v>2.5602351347411001</v>
      </c>
      <c r="I30" s="15">
        <v>1.8221250391468999</v>
      </c>
      <c r="J30" s="15">
        <v>0.73435717229279196</v>
      </c>
      <c r="K30" s="15">
        <v>0.45094892421271698</v>
      </c>
      <c r="L30" s="15">
        <v>-1.4207177790913199</v>
      </c>
      <c r="M30" s="16">
        <v>-2.1596821295391799</v>
      </c>
      <c r="N30" s="17">
        <v>-0.90981809588129303</v>
      </c>
      <c r="O30" s="17">
        <v>-0.52650996885211598</v>
      </c>
      <c r="P30" s="17">
        <v>-0.47744246277180602</v>
      </c>
      <c r="Q30" s="17">
        <v>-0.28615456413308299</v>
      </c>
      <c r="R30" s="17">
        <v>-0.21804681089953201</v>
      </c>
      <c r="S30" s="17">
        <v>1.26192779814103</v>
      </c>
      <c r="T30" s="17">
        <v>-1.4441567723646</v>
      </c>
      <c r="U30" s="15">
        <v>0.45891168675208399</v>
      </c>
      <c r="V30" s="15">
        <v>2.4543813137016701</v>
      </c>
      <c r="W30" s="15">
        <v>0.512723160973381</v>
      </c>
      <c r="X30" s="15">
        <v>1.07924645901125</v>
      </c>
      <c r="Y30" s="15">
        <v>-0.68266034731101899</v>
      </c>
      <c r="Z30" s="15">
        <v>-1.15651242516726</v>
      </c>
      <c r="AA30" s="15">
        <v>-0.480318430335539</v>
      </c>
      <c r="AB30" s="15">
        <v>5.3556083163428001</v>
      </c>
      <c r="AC30" s="15">
        <v>0.226215357348792</v>
      </c>
      <c r="AD30" s="15">
        <v>-6.7498494539465298E-2</v>
      </c>
      <c r="AE30" s="15">
        <v>0.56379425961134599</v>
      </c>
      <c r="AF30" s="15">
        <v>0.35231906740649499</v>
      </c>
      <c r="AG30" s="15">
        <v>4.6659403721952302</v>
      </c>
      <c r="AH30" s="15">
        <v>-0.42534660459954599</v>
      </c>
      <c r="AI30" s="15">
        <v>0.53035307731810599</v>
      </c>
      <c r="AJ30" s="15">
        <v>0.673006459073476</v>
      </c>
      <c r="AK30" s="15">
        <v>-0.183204781310986</v>
      </c>
      <c r="AL30" s="15">
        <v>-0.46909596924830199</v>
      </c>
      <c r="AM30" s="16">
        <v>0.90171395886977201</v>
      </c>
      <c r="AN30" s="17">
        <v>4.8929800871502902</v>
      </c>
      <c r="AO30" s="17">
        <v>-0.46406439100508501</v>
      </c>
      <c r="AP30" s="15">
        <f>SUMPRODUCT($F$6:$F$31,$AE$6:$AE$31)</f>
        <v>0.65327475927199041</v>
      </c>
      <c r="AQ30" s="15">
        <f t="shared" si="1"/>
        <v>0.65774804228979555</v>
      </c>
      <c r="AR30" s="15">
        <v>4.3706456490945804</v>
      </c>
      <c r="AS30" s="15">
        <v>0.222717958149038</v>
      </c>
    </row>
    <row r="31" spans="1:54" ht="15.75" thickBot="1" x14ac:dyDescent="0.3">
      <c r="A31" s="26"/>
      <c r="B31" s="27"/>
      <c r="C31" s="27"/>
      <c r="F31" s="15">
        <v>1</v>
      </c>
      <c r="G31" s="15">
        <v>5.6421860412515201</v>
      </c>
      <c r="H31" s="15">
        <v>-2.1868023673188</v>
      </c>
      <c r="I31" s="15">
        <v>-2.0604463405032698</v>
      </c>
      <c r="J31" s="15">
        <v>1.0788435253192099</v>
      </c>
      <c r="K31" s="15">
        <v>1.41596482365888</v>
      </c>
      <c r="L31" s="15">
        <v>-2.1557460743972401</v>
      </c>
      <c r="M31" s="15">
        <v>-1.1401849179957899</v>
      </c>
      <c r="N31" s="15">
        <v>1.9887908910580401</v>
      </c>
      <c r="O31" s="15">
        <v>-1.17301773225909</v>
      </c>
      <c r="P31" s="15">
        <v>0.91661540462812896</v>
      </c>
      <c r="Q31" s="15">
        <v>-1.7369796345336801</v>
      </c>
      <c r="R31" s="15">
        <v>-4.2914063103079103</v>
      </c>
      <c r="S31" s="15">
        <v>-3.3645577558615898</v>
      </c>
      <c r="T31" s="15">
        <v>4.0234580334434299E-2</v>
      </c>
      <c r="U31" s="15">
        <v>0.85386239182694501</v>
      </c>
      <c r="V31" s="15">
        <v>1.0587656606895299</v>
      </c>
      <c r="W31" s="15">
        <v>2.05623425521373</v>
      </c>
      <c r="X31" s="15">
        <v>-0.43395266878359701</v>
      </c>
      <c r="Y31" s="15">
        <v>2.3336311338762101</v>
      </c>
      <c r="Z31" s="15">
        <v>1.5035130979228699</v>
      </c>
      <c r="AA31" s="15">
        <v>1.2843083569524401</v>
      </c>
      <c r="AB31" s="15">
        <v>-4.8205665162079399</v>
      </c>
      <c r="AC31" s="15">
        <v>-3.7085844699600101</v>
      </c>
      <c r="AD31" s="15">
        <v>-14.428357412993799</v>
      </c>
      <c r="AE31" s="15">
        <v>-0.70863492553576701</v>
      </c>
      <c r="AF31" s="15">
        <v>-3.1940416023965801</v>
      </c>
      <c r="AG31" s="15">
        <v>-6.4383884255104604</v>
      </c>
      <c r="AH31" s="15">
        <v>2.02352382675608</v>
      </c>
      <c r="AI31" s="15">
        <v>2.1511993468809898</v>
      </c>
      <c r="AJ31" s="15">
        <v>-3.2274268961300798</v>
      </c>
      <c r="AK31" s="15">
        <v>2.6878467842301901</v>
      </c>
      <c r="AL31" s="15">
        <v>3.6878126607239401</v>
      </c>
      <c r="AM31" s="15">
        <v>-0.94263621074486204</v>
      </c>
      <c r="AN31" s="15">
        <v>-5.6047312436794403</v>
      </c>
      <c r="AO31" s="15">
        <v>-7.6801069566476903</v>
      </c>
      <c r="AP31" s="15">
        <f>SUMPRODUCT($F$6:$F$31,$AF$6:$AF$31)</f>
        <v>0.66860734115144416</v>
      </c>
      <c r="AQ31" s="15">
        <f t="shared" si="1"/>
        <v>0.66119124948423214</v>
      </c>
      <c r="AR31" s="15">
        <v>1.9910018970088701</v>
      </c>
      <c r="AS31" s="15">
        <v>2.7420628621107199</v>
      </c>
    </row>
    <row r="32" spans="1:54" x14ac:dyDescent="0.25">
      <c r="A32" s="37"/>
      <c r="B32" s="38"/>
      <c r="C32" s="38"/>
      <c r="D32" s="38"/>
      <c r="E32" s="38"/>
      <c r="F32" s="38"/>
      <c r="G32" s="38"/>
      <c r="H32" s="38"/>
      <c r="I32" s="38"/>
      <c r="J32" s="38"/>
      <c r="K32" s="39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15">
        <f>SUMPRODUCT($F$6:$F$31,$AG$6:$AG$31)</f>
        <v>-3.5842537345758778</v>
      </c>
      <c r="AQ32" s="15">
        <f t="shared" si="1"/>
        <v>2.700771112564436E-2</v>
      </c>
      <c r="AR32" s="15">
        <v>-4.13927188573021</v>
      </c>
      <c r="AS32" s="15">
        <v>4.7506114422349501</v>
      </c>
    </row>
    <row r="33" spans="2:45" x14ac:dyDescent="0.25">
      <c r="AP33" s="15">
        <f>SUMPRODUCT($F$6:$F$31,$AH$6:$AH$31)</f>
        <v>-2.7776549147012477</v>
      </c>
      <c r="AQ33" s="15">
        <f t="shared" si="1"/>
        <v>5.8543674266805047E-2</v>
      </c>
      <c r="AR33" s="15">
        <v>7.7634938025978402</v>
      </c>
      <c r="AS33" s="15">
        <v>1.0359810721343601</v>
      </c>
    </row>
    <row r="34" spans="2:45" x14ac:dyDescent="0.25">
      <c r="B34" s="187" t="s">
        <v>125</v>
      </c>
      <c r="C34" s="188"/>
      <c r="D34" s="189"/>
      <c r="E34" s="189"/>
      <c r="F34" s="190"/>
      <c r="R34" s="191"/>
      <c r="S34" s="191"/>
      <c r="T34" s="191"/>
      <c r="U34" s="191"/>
      <c r="V34" s="191"/>
      <c r="AP34" s="15">
        <f>SUMPRODUCT($F$6:$F$31,$AI$6:$AI$31)</f>
        <v>1.1414371751254795</v>
      </c>
      <c r="AQ34" s="15">
        <f t="shared" si="1"/>
        <v>0.75794340835927987</v>
      </c>
      <c r="AR34" s="15">
        <v>2.4597944300540902</v>
      </c>
      <c r="AS34" s="15">
        <v>1.6628984127309101</v>
      </c>
    </row>
    <row r="35" spans="2:45" x14ac:dyDescent="0.25">
      <c r="B35" s="18">
        <f>$AX$6</f>
        <v>0.42519922242722896</v>
      </c>
      <c r="C35" s="19" t="s">
        <v>38</v>
      </c>
      <c r="D35" s="43" t="s">
        <v>66</v>
      </c>
      <c r="E35" s="43"/>
      <c r="F35" s="43"/>
      <c r="G35" s="43"/>
      <c r="H35" s="43"/>
      <c r="I35" s="43"/>
      <c r="R35" s="41"/>
      <c r="S35" s="42"/>
      <c r="T35" s="184"/>
      <c r="U35" s="184"/>
      <c r="V35" s="184"/>
      <c r="AP35" s="15">
        <f>SUMPRODUCT($F$6:$F$31,$AJ$6:$AJ$31)</f>
        <v>-3.2133720932234544</v>
      </c>
      <c r="AQ35" s="15">
        <f t="shared" si="1"/>
        <v>3.8665596663266695E-2</v>
      </c>
      <c r="AR35" s="15">
        <v>2.6720370365897299</v>
      </c>
      <c r="AS35" s="15">
        <v>7.58670735673318E-2</v>
      </c>
    </row>
    <row r="36" spans="2:45" x14ac:dyDescent="0.25">
      <c r="B36" s="18">
        <f>$AX$7</f>
        <v>0.30231630732097747</v>
      </c>
      <c r="C36" s="19" t="s">
        <v>38</v>
      </c>
      <c r="D36" s="43" t="s">
        <v>67</v>
      </c>
      <c r="E36" s="43"/>
      <c r="F36" s="43"/>
      <c r="G36" s="43"/>
      <c r="H36" s="43"/>
      <c r="I36" s="43"/>
      <c r="R36" s="41"/>
      <c r="S36" s="42"/>
      <c r="T36" s="184"/>
      <c r="U36" s="184"/>
      <c r="V36" s="184"/>
      <c r="AP36" s="15">
        <f>SUMPRODUCT($F$6:$F$31,$AK$6:$AK$31)</f>
        <v>3.7579429784167639</v>
      </c>
      <c r="AQ36" s="15">
        <f t="shared" si="1"/>
        <v>0.97720027125922893</v>
      </c>
      <c r="AR36" s="15">
        <v>-3.2942875074716702</v>
      </c>
      <c r="AS36" s="15">
        <v>-1.66410906432869</v>
      </c>
    </row>
    <row r="37" spans="2:45" x14ac:dyDescent="0.25">
      <c r="AP37" s="15">
        <f>SUMPRODUCT($F$6:$F$31,$AL$6:$AL$31)</f>
        <v>5.1996910892866204</v>
      </c>
      <c r="AQ37" s="15">
        <f t="shared" si="1"/>
        <v>0.99451201536459266</v>
      </c>
      <c r="AR37" s="15">
        <v>-0.91042712360643396</v>
      </c>
      <c r="AS37" s="15">
        <v>3.9780676013172598</v>
      </c>
    </row>
    <row r="38" spans="2:45" x14ac:dyDescent="0.25">
      <c r="AP38" s="15">
        <f>SUMPRODUCT($F$6:$F$31,$AM$6:$AM$31)</f>
        <v>0.12597861665395382</v>
      </c>
      <c r="AQ38" s="15">
        <f t="shared" si="1"/>
        <v>0.531453066877833</v>
      </c>
      <c r="AR38" s="15">
        <v>0.183392935127907</v>
      </c>
      <c r="AS38" s="15">
        <v>2.6161797206389799</v>
      </c>
    </row>
    <row r="39" spans="2:45" x14ac:dyDescent="0.25">
      <c r="AP39" s="15">
        <f>SUMPRODUCT($F$6:$F$31,$AN$6:$AN$31)</f>
        <v>-3.3303285049107538</v>
      </c>
      <c r="AQ39" s="15">
        <f t="shared" si="1"/>
        <v>3.4545272349075194E-2</v>
      </c>
      <c r="AR39" s="15">
        <v>8.4836492336676503</v>
      </c>
      <c r="AS39" s="15">
        <v>-9.1291714624920406</v>
      </c>
    </row>
    <row r="40" spans="2:45" x14ac:dyDescent="0.25">
      <c r="AP40" s="15">
        <f>SUMPRODUCT($F$6:$F$31,$AO$6:$AO$31)</f>
        <v>-6.9841275135984153</v>
      </c>
      <c r="AQ40" s="15">
        <f t="shared" si="1"/>
        <v>9.2561372315685291E-4</v>
      </c>
      <c r="AR40" s="15">
        <v>-0.61471405069037599</v>
      </c>
      <c r="AS40" s="15">
        <v>1.3419860032067099</v>
      </c>
    </row>
    <row r="41" spans="2:45" x14ac:dyDescent="0.25">
      <c r="AP41" s="28"/>
      <c r="AQ41" s="15">
        <v>1</v>
      </c>
      <c r="AR41" s="15">
        <v>1.8907313625645099</v>
      </c>
      <c r="AS41" s="15">
        <v>-1.47575576332808</v>
      </c>
    </row>
  </sheetData>
  <mergeCells count="17">
    <mergeCell ref="A3:F3"/>
    <mergeCell ref="G3:AO4"/>
    <mergeCell ref="AP3:AQ4"/>
    <mergeCell ref="AR3:AS4"/>
    <mergeCell ref="AT3:BB3"/>
    <mergeCell ref="A4:C4"/>
    <mergeCell ref="D4:F4"/>
    <mergeCell ref="AT4:AU4"/>
    <mergeCell ref="AV4:AX4"/>
    <mergeCell ref="AZ4:BB4"/>
    <mergeCell ref="T36:V36"/>
    <mergeCell ref="AZ5:BB5"/>
    <mergeCell ref="AZ6:BB6"/>
    <mergeCell ref="AZ7:BB7"/>
    <mergeCell ref="B34:F34"/>
    <mergeCell ref="R34:V34"/>
    <mergeCell ref="T35:V35"/>
  </mergeCells>
  <pageMargins left="0.7" right="0.7" top="0.75" bottom="0.75" header="0.3" footer="0.3"/>
  <pageSetup paperSize="9" orientation="portrait" r:id="rId1"/>
  <ignoredErrors>
    <ignoredError sqref="C25:C2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3"/>
  <dimension ref="A2:BB41"/>
  <sheetViews>
    <sheetView topLeftCell="A3" zoomScaleNormal="100" workbookViewId="0">
      <selection activeCell="I45" sqref="I45"/>
    </sheetView>
  </sheetViews>
  <sheetFormatPr defaultRowHeight="15" x14ac:dyDescent="0.25"/>
  <cols>
    <col min="1" max="1" width="53.85546875" bestFit="1" customWidth="1"/>
    <col min="3" max="3" width="11.140625" bestFit="1" customWidth="1"/>
    <col min="42" max="42" width="8.42578125" bestFit="1" customWidth="1"/>
    <col min="54" max="54" width="15.140625" customWidth="1"/>
  </cols>
  <sheetData>
    <row r="2" spans="1:54" ht="15.75" thickBot="1" x14ac:dyDescent="0.3"/>
    <row r="3" spans="1:54" x14ac:dyDescent="0.25">
      <c r="A3" s="192" t="s">
        <v>126</v>
      </c>
      <c r="B3" s="193"/>
      <c r="C3" s="193"/>
      <c r="D3" s="193"/>
      <c r="E3" s="193"/>
      <c r="F3" s="194"/>
      <c r="G3" s="195" t="s">
        <v>25</v>
      </c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5"/>
      <c r="AO3" s="196"/>
      <c r="AP3" s="199" t="s">
        <v>26</v>
      </c>
      <c r="AQ3" s="199"/>
      <c r="AR3" s="200" t="s">
        <v>25</v>
      </c>
      <c r="AS3" s="200"/>
      <c r="AT3" s="201" t="s">
        <v>124</v>
      </c>
      <c r="AU3" s="201"/>
      <c r="AV3" s="201"/>
      <c r="AW3" s="201"/>
      <c r="AX3" s="201"/>
      <c r="AY3" s="201"/>
      <c r="AZ3" s="201"/>
      <c r="BA3" s="201"/>
      <c r="BB3" s="201"/>
    </row>
    <row r="4" spans="1:54" x14ac:dyDescent="0.25">
      <c r="A4" s="202"/>
      <c r="B4" s="203"/>
      <c r="C4" s="203"/>
      <c r="D4" s="201" t="s">
        <v>27</v>
      </c>
      <c r="E4" s="201"/>
      <c r="F4" s="204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8"/>
      <c r="AP4" s="199"/>
      <c r="AQ4" s="199"/>
      <c r="AR4" s="200"/>
      <c r="AS4" s="200"/>
      <c r="AT4" s="201"/>
      <c r="AU4" s="201"/>
      <c r="AV4" s="201" t="s">
        <v>28</v>
      </c>
      <c r="AW4" s="201"/>
      <c r="AX4" s="201"/>
      <c r="AY4" s="7"/>
      <c r="AZ4" s="203"/>
      <c r="BA4" s="203"/>
      <c r="BB4" s="203"/>
    </row>
    <row r="5" spans="1:54" x14ac:dyDescent="0.25">
      <c r="A5" s="10" t="s">
        <v>29</v>
      </c>
      <c r="B5" s="7" t="s">
        <v>37</v>
      </c>
      <c r="C5" s="7" t="s">
        <v>77</v>
      </c>
      <c r="D5" s="7" t="s">
        <v>30</v>
      </c>
      <c r="E5" s="7" t="s">
        <v>31</v>
      </c>
      <c r="F5" s="9" t="s">
        <v>32</v>
      </c>
      <c r="G5" s="11">
        <v>1</v>
      </c>
      <c r="H5" s="7">
        <v>2</v>
      </c>
      <c r="I5" s="7">
        <v>3</v>
      </c>
      <c r="J5" s="7">
        <v>4</v>
      </c>
      <c r="K5" s="7">
        <v>5</v>
      </c>
      <c r="L5" s="7">
        <v>6</v>
      </c>
      <c r="M5" s="12">
        <v>7</v>
      </c>
      <c r="N5" s="7">
        <v>8</v>
      </c>
      <c r="O5" s="12">
        <v>9</v>
      </c>
      <c r="P5" s="7">
        <v>10</v>
      </c>
      <c r="Q5" s="12">
        <v>11</v>
      </c>
      <c r="R5" s="7">
        <v>12</v>
      </c>
      <c r="S5" s="12">
        <v>13</v>
      </c>
      <c r="T5" s="7">
        <v>14</v>
      </c>
      <c r="U5" s="12">
        <v>15</v>
      </c>
      <c r="V5" s="7">
        <v>16</v>
      </c>
      <c r="W5" s="12">
        <v>17</v>
      </c>
      <c r="X5" s="7">
        <v>18</v>
      </c>
      <c r="Y5" s="12">
        <v>19</v>
      </c>
      <c r="Z5" s="7">
        <v>20</v>
      </c>
      <c r="AA5" s="12">
        <v>21</v>
      </c>
      <c r="AB5" s="7">
        <v>22</v>
      </c>
      <c r="AC5" s="12">
        <v>23</v>
      </c>
      <c r="AD5" s="7">
        <v>24</v>
      </c>
      <c r="AE5" s="12">
        <v>25</v>
      </c>
      <c r="AF5" s="7">
        <v>26</v>
      </c>
      <c r="AG5" s="12">
        <v>27</v>
      </c>
      <c r="AH5" s="7">
        <v>28</v>
      </c>
      <c r="AI5" s="12">
        <v>29</v>
      </c>
      <c r="AJ5" s="7">
        <v>30</v>
      </c>
      <c r="AK5" s="12">
        <v>31</v>
      </c>
      <c r="AL5" s="7">
        <v>32</v>
      </c>
      <c r="AM5" s="12">
        <v>33</v>
      </c>
      <c r="AN5" s="7">
        <v>34</v>
      </c>
      <c r="AO5" s="12">
        <v>35</v>
      </c>
      <c r="AP5" s="7" t="s">
        <v>33</v>
      </c>
      <c r="AQ5" s="7" t="s">
        <v>34</v>
      </c>
      <c r="AR5" s="7">
        <v>1</v>
      </c>
      <c r="AS5" s="7">
        <v>2</v>
      </c>
      <c r="AT5" s="7" t="s">
        <v>33</v>
      </c>
      <c r="AU5" s="7" t="s">
        <v>34</v>
      </c>
      <c r="AV5" s="7" t="s">
        <v>30</v>
      </c>
      <c r="AW5" s="7" t="s">
        <v>31</v>
      </c>
      <c r="AX5" s="7" t="s">
        <v>34</v>
      </c>
      <c r="AY5" s="12" t="s">
        <v>35</v>
      </c>
      <c r="AZ5" s="185" t="s">
        <v>65</v>
      </c>
      <c r="BA5" s="185"/>
      <c r="BB5" s="185"/>
    </row>
    <row r="6" spans="1:54" x14ac:dyDescent="0.25">
      <c r="A6" s="13" t="s">
        <v>36</v>
      </c>
      <c r="B6" s="8" t="s">
        <v>37</v>
      </c>
      <c r="C6" s="30">
        <f>DataInput!$B$8</f>
        <v>3</v>
      </c>
      <c r="D6" s="14">
        <v>3.1578947368420998E-2</v>
      </c>
      <c r="E6" s="14">
        <v>0.168421052631578</v>
      </c>
      <c r="F6" s="15">
        <f>C6*D6+E6</f>
        <v>0.26315789473684098</v>
      </c>
      <c r="G6" s="15">
        <v>-2.6583137100319898</v>
      </c>
      <c r="H6" s="15">
        <v>-3.5599642451318898</v>
      </c>
      <c r="I6" s="15">
        <v>-1.2735913028980499</v>
      </c>
      <c r="J6" s="15">
        <v>2.0647949761743498</v>
      </c>
      <c r="K6" s="15">
        <v>3.1288685537143999</v>
      </c>
      <c r="L6" s="15">
        <v>8.0481751152028505E-2</v>
      </c>
      <c r="M6" s="15">
        <v>-7.8725790774884202E-2</v>
      </c>
      <c r="N6" s="15">
        <v>-0.50135303636686301</v>
      </c>
      <c r="O6" s="16">
        <v>-1.75765416645366</v>
      </c>
      <c r="P6" s="17">
        <v>5.1849535315405602</v>
      </c>
      <c r="Q6" s="17">
        <v>-2.4233809625230598</v>
      </c>
      <c r="R6" s="17">
        <v>0.13074881228714499</v>
      </c>
      <c r="S6" s="17">
        <v>1.09999897917477</v>
      </c>
      <c r="T6" s="17">
        <v>9.3039082484676605</v>
      </c>
      <c r="U6" s="17">
        <v>-0.88926640952330405</v>
      </c>
      <c r="V6" s="17">
        <v>-2.3146470188551098</v>
      </c>
      <c r="W6" s="15">
        <v>0.14187077884423399</v>
      </c>
      <c r="X6" s="15">
        <v>-2.8139664325713301</v>
      </c>
      <c r="Y6" s="15">
        <v>-1.2807088919038201</v>
      </c>
      <c r="Z6" s="15">
        <v>-2.1838439928703202</v>
      </c>
      <c r="AA6" s="15">
        <v>-3.1567665187078102</v>
      </c>
      <c r="AB6" s="15">
        <v>-2.0465927406746198</v>
      </c>
      <c r="AC6" s="15">
        <v>1.92495600093579</v>
      </c>
      <c r="AD6" s="15">
        <v>-3.5296379520251602</v>
      </c>
      <c r="AE6" s="15">
        <v>-0.169235427283835</v>
      </c>
      <c r="AF6" s="15">
        <v>2.0098006657702898</v>
      </c>
      <c r="AG6" s="15">
        <v>0.55745333221476501</v>
      </c>
      <c r="AH6" s="15">
        <v>-1.9970395095937701</v>
      </c>
      <c r="AI6" s="15">
        <v>2.4573008483843299</v>
      </c>
      <c r="AJ6" s="15">
        <v>0.65263658641577205</v>
      </c>
      <c r="AK6" s="15">
        <v>-1.28048793141349</v>
      </c>
      <c r="AL6" s="15">
        <v>-1.9964791131114199</v>
      </c>
      <c r="AM6" s="15">
        <v>5.37627866390444</v>
      </c>
      <c r="AN6" s="15">
        <v>-0.72925869456595105</v>
      </c>
      <c r="AO6" s="16">
        <v>3.47194226209642</v>
      </c>
      <c r="AP6" s="15">
        <f>SUMPRODUCT($F$6:$F$31,$G$6:$G$31)</f>
        <v>12.643074496291399</v>
      </c>
      <c r="AQ6" s="15">
        <f>1/(1+EXP(-AP6))</f>
        <v>0.99999677015925248</v>
      </c>
      <c r="AR6" s="15">
        <v>-5.8002729090303697</v>
      </c>
      <c r="AS6" s="15">
        <v>-7.61899377289543</v>
      </c>
      <c r="AT6" s="15">
        <f>SUMPRODUCT(AQ6:AQ37,AR6:AR37)</f>
        <v>-4.4187769252822555</v>
      </c>
      <c r="AU6" s="15">
        <f>1/(1+EXP(-AT6))</f>
        <v>1.1905511027917835E-2</v>
      </c>
      <c r="AV6" s="14">
        <v>0.26265658181836898</v>
      </c>
      <c r="AW6" s="14">
        <v>0.195036168566454</v>
      </c>
      <c r="AX6" s="18">
        <f>ABS(IF((AU6-AW6)/AV6&lt;0.05,(AU6-AW6)/AV6+0.1,ABS((AU6-AW6)/AV6)))</f>
        <v>0.59722470410116657</v>
      </c>
      <c r="AY6" s="19" t="s">
        <v>38</v>
      </c>
      <c r="AZ6" s="186" t="s">
        <v>66</v>
      </c>
      <c r="BA6" s="186"/>
      <c r="BB6" s="186"/>
    </row>
    <row r="7" spans="1:54" x14ac:dyDescent="0.25">
      <c r="A7" s="13" t="s">
        <v>39</v>
      </c>
      <c r="B7" s="8" t="s">
        <v>40</v>
      </c>
      <c r="C7" s="30">
        <f>DataInput!$B$33</f>
        <v>8</v>
      </c>
      <c r="D7" s="14">
        <v>1.7142857142857099E-2</v>
      </c>
      <c r="E7" s="14">
        <v>0.114285714285714</v>
      </c>
      <c r="F7" s="15">
        <f t="shared" ref="F7:F30" si="0">C7*D7+E7</f>
        <v>0.25142857142857078</v>
      </c>
      <c r="G7" s="15">
        <v>-0.21824020330076199</v>
      </c>
      <c r="H7" s="15">
        <v>0.102764372742166</v>
      </c>
      <c r="I7" s="15">
        <v>-0.220902198872369</v>
      </c>
      <c r="J7" s="15">
        <v>0.46578601727802199</v>
      </c>
      <c r="K7" s="15">
        <v>0.76247741392655399</v>
      </c>
      <c r="L7" s="15">
        <v>-0.39987508779567299</v>
      </c>
      <c r="M7" s="15">
        <v>-0.33842048170732703</v>
      </c>
      <c r="N7" s="15">
        <v>-1.1389470535330499</v>
      </c>
      <c r="O7" s="15">
        <v>0.41400298913148997</v>
      </c>
      <c r="P7" s="16">
        <v>-0.15556388932169299</v>
      </c>
      <c r="Q7" s="17">
        <v>-5.3895914219468599E-2</v>
      </c>
      <c r="R7" s="17">
        <v>9.9427635999228603E-2</v>
      </c>
      <c r="S7" s="17">
        <v>-1.40047051353069E-3</v>
      </c>
      <c r="T7" s="17">
        <v>-0.60320850200217901</v>
      </c>
      <c r="U7" s="17">
        <v>7.4889194533071995E-2</v>
      </c>
      <c r="V7" s="17">
        <v>-0.23143920289132899</v>
      </c>
      <c r="W7" s="17">
        <v>0.77579988148992696</v>
      </c>
      <c r="X7" s="15">
        <v>0.28590216788345502</v>
      </c>
      <c r="Y7" s="15">
        <v>1.2066048944122301</v>
      </c>
      <c r="Z7" s="15">
        <v>-0.146450778686529</v>
      </c>
      <c r="AA7" s="15">
        <v>-0.60915232546907605</v>
      </c>
      <c r="AB7" s="15">
        <v>1.55377245801292</v>
      </c>
      <c r="AC7" s="15">
        <v>-0.254662425322074</v>
      </c>
      <c r="AD7" s="15">
        <v>0.241774360122719</v>
      </c>
      <c r="AE7" s="15">
        <v>-0.19858106190122499</v>
      </c>
      <c r="AF7" s="15">
        <v>-1.5149486541710899</v>
      </c>
      <c r="AG7" s="15">
        <v>0.59117122174513104</v>
      </c>
      <c r="AH7" s="15">
        <v>0.69636024630260196</v>
      </c>
      <c r="AI7" s="15">
        <v>-0.56767920632661095</v>
      </c>
      <c r="AJ7" s="15">
        <v>3.2713409249500398E-2</v>
      </c>
      <c r="AK7" s="15">
        <v>-1.0608846352764301</v>
      </c>
      <c r="AL7" s="15">
        <v>-0.88232075492131801</v>
      </c>
      <c r="AM7" s="15">
        <v>-1.20338233786216</v>
      </c>
      <c r="AN7" s="15">
        <v>1.0565270158344999</v>
      </c>
      <c r="AO7" s="15">
        <v>-0.57732505835872905</v>
      </c>
      <c r="AP7" s="15">
        <f>SUMPRODUCT($F$6:$F$31,$H$6:$H$31)</f>
        <v>-2.3294574696869668</v>
      </c>
      <c r="AQ7" s="15">
        <f t="shared" ref="AQ7:AQ40" si="1">1/(1+EXP(-AP7))</f>
        <v>8.8712513031943427E-2</v>
      </c>
      <c r="AR7" s="15">
        <v>-1.33726329139027</v>
      </c>
      <c r="AS7" s="15">
        <v>-2.15948737747597</v>
      </c>
      <c r="AT7" s="15">
        <f>SUMPRODUCT(AQ6:AQ37,AS6:AS37)</f>
        <v>0.81234283358068993</v>
      </c>
      <c r="AU7" s="15">
        <f t="shared" ref="AU7" si="2">1/(1+EXP(-AT7))</f>
        <v>0.69260852310947485</v>
      </c>
      <c r="AV7" s="14">
        <v>0.281281284500013</v>
      </c>
      <c r="AW7" s="14">
        <v>0.19489276221583099</v>
      </c>
      <c r="AX7" s="18">
        <f>ABS(IF((AU7-AW7)/AV7&lt;0.05,(AU7-AW7)/AV7+0.04,ABS((AU7-AW7)/AV7)))</f>
        <v>1.769459215099755</v>
      </c>
      <c r="AY7" s="19" t="s">
        <v>38</v>
      </c>
      <c r="AZ7" s="186" t="s">
        <v>67</v>
      </c>
      <c r="BA7" s="186"/>
      <c r="BB7" s="186"/>
    </row>
    <row r="8" spans="1:54" x14ac:dyDescent="0.25">
      <c r="A8" s="13" t="s">
        <v>41</v>
      </c>
      <c r="B8" s="8" t="s">
        <v>40</v>
      </c>
      <c r="C8" s="31">
        <f>DataInput!$F$1</f>
        <v>14142.135623730952</v>
      </c>
      <c r="D8" s="14">
        <v>2.9350708455733801E-5</v>
      </c>
      <c r="E8" s="14">
        <v>-0.1281508965474</v>
      </c>
      <c r="F8" s="15">
        <f t="shared" si="0"/>
        <v>0.28693080308617425</v>
      </c>
      <c r="G8" s="15">
        <v>0.75330137078395398</v>
      </c>
      <c r="H8" s="15">
        <v>0.119602872724556</v>
      </c>
      <c r="I8" s="15">
        <v>-0.15227146688457999</v>
      </c>
      <c r="J8" s="15">
        <v>-0.80410127815513099</v>
      </c>
      <c r="K8" s="15">
        <v>-0.66012048387744904</v>
      </c>
      <c r="L8" s="15">
        <v>-2.8309927550324899E-2</v>
      </c>
      <c r="M8" s="15">
        <v>-2.6327671676023699E-2</v>
      </c>
      <c r="N8" s="15">
        <v>0.58355535085633903</v>
      </c>
      <c r="O8" s="15">
        <v>-0.175941640890666</v>
      </c>
      <c r="P8" s="15">
        <v>0.43050477263277098</v>
      </c>
      <c r="Q8" s="16">
        <v>-0.23616877395787</v>
      </c>
      <c r="R8" s="17">
        <v>-0.68018624388326099</v>
      </c>
      <c r="S8" s="17">
        <v>-0.16996505180629601</v>
      </c>
      <c r="T8" s="17">
        <v>9.1832220571187201E-2</v>
      </c>
      <c r="U8" s="17">
        <v>-0.46348531311339303</v>
      </c>
      <c r="V8" s="17">
        <v>-0.397814409209157</v>
      </c>
      <c r="W8" s="17">
        <v>-1.25626372900317</v>
      </c>
      <c r="X8" s="17">
        <v>-0.21906651412390499</v>
      </c>
      <c r="Y8" s="15">
        <v>-0.98585239020400595</v>
      </c>
      <c r="Z8" s="15">
        <v>0.27415253637071202</v>
      </c>
      <c r="AA8" s="15">
        <v>1.02022060644826</v>
      </c>
      <c r="AB8" s="15">
        <v>-1.40893580824509</v>
      </c>
      <c r="AC8" s="15">
        <v>-0.20764492211268901</v>
      </c>
      <c r="AD8" s="15">
        <v>-0.58436667582923096</v>
      </c>
      <c r="AE8" s="15">
        <v>9.6731897164904296E-2</v>
      </c>
      <c r="AF8" s="15">
        <v>1.3925557557443</v>
      </c>
      <c r="AG8" s="15">
        <v>-0.69013798856410102</v>
      </c>
      <c r="AH8" s="15">
        <v>-4.9737773507461003E-2</v>
      </c>
      <c r="AI8" s="15">
        <v>1.3206887923158599</v>
      </c>
      <c r="AJ8" s="15">
        <v>-1.8268977373727101E-3</v>
      </c>
      <c r="AK8" s="15">
        <v>0.94265869629702603</v>
      </c>
      <c r="AL8" s="15">
        <v>1.7180569017420799</v>
      </c>
      <c r="AM8" s="15">
        <v>2.6120537559312398</v>
      </c>
      <c r="AN8" s="15">
        <v>-1.0399578290217999</v>
      </c>
      <c r="AO8" s="15">
        <v>-0.17149576846585801</v>
      </c>
      <c r="AP8" s="15">
        <f>SUMPRODUCT($F$6:$F$31,$I$6:$I$31)</f>
        <v>-1.8479416214790294</v>
      </c>
      <c r="AQ8" s="15">
        <f t="shared" si="1"/>
        <v>0.13611475541203003</v>
      </c>
      <c r="AR8" s="15">
        <v>-0.64090877914826505</v>
      </c>
      <c r="AS8" s="15">
        <v>0.36892477705860099</v>
      </c>
      <c r="AT8" s="2"/>
    </row>
    <row r="9" spans="1:54" x14ac:dyDescent="0.25">
      <c r="A9" s="13" t="s">
        <v>42</v>
      </c>
      <c r="B9" s="8" t="s">
        <v>40</v>
      </c>
      <c r="C9" s="30">
        <f>DataInput!$B$34</f>
        <v>3</v>
      </c>
      <c r="D9" s="14">
        <v>6.3157894736842093E-2</v>
      </c>
      <c r="E9" s="14">
        <v>0.168421052631578</v>
      </c>
      <c r="F9" s="15">
        <f t="shared" si="0"/>
        <v>0.35789473684210427</v>
      </c>
      <c r="G9" s="15">
        <v>8.4864883999871097</v>
      </c>
      <c r="H9" s="15">
        <v>-0.44584430121440899</v>
      </c>
      <c r="I9" s="15">
        <v>-0.433141956831815</v>
      </c>
      <c r="J9" s="15">
        <v>0.89256480600501198</v>
      </c>
      <c r="K9" s="15">
        <v>0.48735671732715302</v>
      </c>
      <c r="L9" s="15">
        <v>7.9199148631433E-2</v>
      </c>
      <c r="M9" s="15">
        <v>0.463410194591446</v>
      </c>
      <c r="N9" s="15">
        <v>-0.48463681133438602</v>
      </c>
      <c r="O9" s="15">
        <v>-2.40912409652505</v>
      </c>
      <c r="P9" s="15">
        <v>-0.214613960162093</v>
      </c>
      <c r="Q9" s="15">
        <v>-9.1620850529730902E-2</v>
      </c>
      <c r="R9" s="16">
        <v>-0.27565059973806399</v>
      </c>
      <c r="S9" s="17">
        <v>-1.0296541506132</v>
      </c>
      <c r="T9" s="17">
        <v>0.50141452866017899</v>
      </c>
      <c r="U9" s="17">
        <v>0.21533434583510699</v>
      </c>
      <c r="V9" s="17">
        <v>0.69261819379466305</v>
      </c>
      <c r="W9" s="17">
        <v>0.57556303024643096</v>
      </c>
      <c r="X9" s="17">
        <v>-0.73392885300574995</v>
      </c>
      <c r="Y9" s="17">
        <v>-0.40173142139950602</v>
      </c>
      <c r="Z9" s="15">
        <v>-1.7866823355578201</v>
      </c>
      <c r="AA9" s="15">
        <v>-0.73050581228590095</v>
      </c>
      <c r="AB9" s="15">
        <v>0.39244953868263999</v>
      </c>
      <c r="AC9" s="15">
        <v>-0.251260512583935</v>
      </c>
      <c r="AD9" s="15">
        <v>0.20130594388555501</v>
      </c>
      <c r="AE9" s="15">
        <v>0.713335578091709</v>
      </c>
      <c r="AF9" s="15">
        <v>1.35990764897876</v>
      </c>
      <c r="AG9" s="15">
        <v>7.2273369770581505E-2</v>
      </c>
      <c r="AH9" s="15">
        <v>-0.31636346715166702</v>
      </c>
      <c r="AI9" s="15">
        <v>-0.31038572118485203</v>
      </c>
      <c r="AJ9" s="15">
        <v>-0.49358765730885401</v>
      </c>
      <c r="AK9" s="15">
        <v>0.590169129638771</v>
      </c>
      <c r="AL9" s="15">
        <v>4.0907787382785497</v>
      </c>
      <c r="AM9" s="15">
        <v>-6.3458682742681197E-2</v>
      </c>
      <c r="AN9" s="15">
        <v>-2.1054011675930701E-2</v>
      </c>
      <c r="AO9" s="15">
        <v>-0.392975678410806</v>
      </c>
      <c r="AP9" s="15">
        <f>SUMPRODUCT($F$6:$F$31,$J$6:$J$31)</f>
        <v>2.4182608303863651</v>
      </c>
      <c r="AQ9" s="15">
        <f t="shared" si="1"/>
        <v>0.91820922604983357</v>
      </c>
      <c r="AR9" s="15">
        <v>1.60115487592144</v>
      </c>
      <c r="AS9" s="15">
        <v>2.3645296804329798</v>
      </c>
      <c r="AT9" s="2"/>
    </row>
    <row r="10" spans="1:54" x14ac:dyDescent="0.25">
      <c r="A10" s="13" t="s">
        <v>43</v>
      </c>
      <c r="B10" s="8" t="s">
        <v>40</v>
      </c>
      <c r="C10" s="30">
        <f>DataInput!$F$13</f>
        <v>3500</v>
      </c>
      <c r="D10" s="14">
        <v>8.4210526315789394E-5</v>
      </c>
      <c r="E10" s="14">
        <v>0.168421052631578</v>
      </c>
      <c r="F10" s="15">
        <f t="shared" si="0"/>
        <v>0.46315789473684088</v>
      </c>
      <c r="G10" s="15">
        <v>8.5919908878170297</v>
      </c>
      <c r="H10" s="15">
        <v>-0.858240921201741</v>
      </c>
      <c r="I10" s="15">
        <v>-0.37045693828862403</v>
      </c>
      <c r="J10" s="15">
        <v>1.15508502570121</v>
      </c>
      <c r="K10" s="15">
        <v>0.56234069018716903</v>
      </c>
      <c r="L10" s="15">
        <v>0.54619338210027202</v>
      </c>
      <c r="M10" s="15">
        <v>-0.14360296006334</v>
      </c>
      <c r="N10" s="15">
        <v>-1.3113832346268299</v>
      </c>
      <c r="O10" s="15">
        <v>-1.7929859087677</v>
      </c>
      <c r="P10" s="15">
        <v>-0.48747995337620498</v>
      </c>
      <c r="Q10" s="15">
        <v>-0.41884030821026003</v>
      </c>
      <c r="R10" s="15">
        <v>0.29992847735450101</v>
      </c>
      <c r="S10" s="16">
        <v>-1.1016778350820999</v>
      </c>
      <c r="T10" s="17">
        <v>0.180726031734146</v>
      </c>
      <c r="U10" s="17">
        <v>0.62840237220595996</v>
      </c>
      <c r="V10" s="17">
        <v>0.59849911065525496</v>
      </c>
      <c r="W10" s="17">
        <v>1.0222319351231</v>
      </c>
      <c r="X10" s="17">
        <v>-0.60590370243853497</v>
      </c>
      <c r="Y10" s="17">
        <v>-0.52563657021810095</v>
      </c>
      <c r="Z10" s="17">
        <v>-1.66537125955345</v>
      </c>
      <c r="AA10" s="15">
        <v>-1.41335746181688</v>
      </c>
      <c r="AB10" s="15">
        <v>-0.449830807627425</v>
      </c>
      <c r="AC10" s="15">
        <v>-0.64497980275534905</v>
      </c>
      <c r="AD10" s="15">
        <v>0.13645411128586199</v>
      </c>
      <c r="AE10" s="15">
        <v>0.41526129682191498</v>
      </c>
      <c r="AF10" s="15">
        <v>1.02167100845394</v>
      </c>
      <c r="AG10" s="15">
        <v>5.6586855868423797E-2</v>
      </c>
      <c r="AH10" s="15">
        <v>-1.08381242493978</v>
      </c>
      <c r="AI10" s="15">
        <v>-0.51101440251144203</v>
      </c>
      <c r="AJ10" s="15">
        <v>-0.50530676498585902</v>
      </c>
      <c r="AK10" s="15">
        <v>1.26990789126795</v>
      </c>
      <c r="AL10" s="15">
        <v>4.1316430224838099</v>
      </c>
      <c r="AM10" s="15">
        <v>-0.61428726028442404</v>
      </c>
      <c r="AN10" s="15">
        <v>5.72870021509981E-2</v>
      </c>
      <c r="AO10" s="15">
        <v>-0.51590423458175705</v>
      </c>
      <c r="AP10" s="15">
        <f>SUMPRODUCT($F$6:$F$31,$K$6:$K$31)</f>
        <v>2.0479592358338277</v>
      </c>
      <c r="AQ10" s="15">
        <f t="shared" si="1"/>
        <v>0.88574124838539137</v>
      </c>
      <c r="AR10" s="15">
        <v>2.71683323396118</v>
      </c>
      <c r="AS10" s="15">
        <v>0.73347352042795599</v>
      </c>
      <c r="AT10" s="2"/>
    </row>
    <row r="11" spans="1:54" x14ac:dyDescent="0.25">
      <c r="A11" s="13" t="s">
        <v>44</v>
      </c>
      <c r="B11" s="8" t="s">
        <v>45</v>
      </c>
      <c r="C11" s="30">
        <f>DataInput!$B$13</f>
        <v>0</v>
      </c>
      <c r="D11" s="14">
        <v>1</v>
      </c>
      <c r="E11" s="14">
        <v>-2.5999999999999899</v>
      </c>
      <c r="F11" s="15">
        <f t="shared" si="0"/>
        <v>-2.5999999999999899</v>
      </c>
      <c r="G11" s="15">
        <v>-6.9014850031876102E-2</v>
      </c>
      <c r="H11" s="15">
        <v>-2.57586258645063E-2</v>
      </c>
      <c r="I11" s="15">
        <v>6.4170032926490705E-2</v>
      </c>
      <c r="J11" s="15">
        <v>-0.307814785998972</v>
      </c>
      <c r="K11" s="15">
        <v>-9.3400692519546205E-2</v>
      </c>
      <c r="L11" s="15">
        <v>-0.25903158429291401</v>
      </c>
      <c r="M11" s="15">
        <v>-0.27220143583393602</v>
      </c>
      <c r="N11" s="15">
        <v>-0.19436011885374599</v>
      </c>
      <c r="O11" s="15">
        <v>0.56777273768250303</v>
      </c>
      <c r="P11" s="15">
        <v>5.4746940804097803E-2</v>
      </c>
      <c r="Q11" s="15">
        <v>3.3103640277104697E-2</v>
      </c>
      <c r="R11" s="15">
        <v>-1.96369329037907E-3</v>
      </c>
      <c r="S11" s="15">
        <v>-0.26336270470600598</v>
      </c>
      <c r="T11" s="16">
        <v>0.153752312555407</v>
      </c>
      <c r="U11" s="17">
        <v>-8.3764857101158205E-2</v>
      </c>
      <c r="V11" s="17">
        <v>0.22317466392996099</v>
      </c>
      <c r="W11" s="17">
        <v>8.2992506030757102E-3</v>
      </c>
      <c r="X11" s="17">
        <v>-3.8041460997327102E-2</v>
      </c>
      <c r="Y11" s="17">
        <v>3.5429789565637103E-2</v>
      </c>
      <c r="Z11" s="17">
        <v>0.49144415688379001</v>
      </c>
      <c r="AA11" s="17">
        <v>-0.30192989713876101</v>
      </c>
      <c r="AB11" s="15">
        <v>-0.64560635313123904</v>
      </c>
      <c r="AC11" s="15">
        <v>-0.117850575699372</v>
      </c>
      <c r="AD11" s="15">
        <v>-3.0067147972308399E-2</v>
      </c>
      <c r="AE11" s="15">
        <v>-3.4096067819251799E-2</v>
      </c>
      <c r="AF11" s="15">
        <v>-0.177442085323261</v>
      </c>
      <c r="AG11" s="15">
        <v>-0.63110709826475597</v>
      </c>
      <c r="AH11" s="15">
        <v>6.03350163762E-2</v>
      </c>
      <c r="AI11" s="15">
        <v>8.7700831690398495E-2</v>
      </c>
      <c r="AJ11" s="15">
        <v>-0.10792550631346499</v>
      </c>
      <c r="AK11" s="15">
        <v>-0.230120312769828</v>
      </c>
      <c r="AL11" s="15">
        <v>0.78456018623011103</v>
      </c>
      <c r="AM11" s="15">
        <v>0.47260782702876503</v>
      </c>
      <c r="AN11" s="15">
        <v>-0.63288169233097502</v>
      </c>
      <c r="AO11" s="15">
        <v>0.22362665083926</v>
      </c>
      <c r="AP11" s="15">
        <f>SUMPRODUCT($F$6:$F$31,$L$6:$L$31)</f>
        <v>-2.5430341103933607E-3</v>
      </c>
      <c r="AQ11" s="15">
        <f t="shared" si="1"/>
        <v>0.49936424181502354</v>
      </c>
      <c r="AR11" s="15">
        <v>1.3912228276056</v>
      </c>
      <c r="AS11" s="15">
        <v>3.2128382140934999</v>
      </c>
      <c r="AT11" s="2"/>
    </row>
    <row r="12" spans="1:54" x14ac:dyDescent="0.25">
      <c r="A12" s="13" t="s">
        <v>46</v>
      </c>
      <c r="B12" s="8" t="s">
        <v>45</v>
      </c>
      <c r="C12" s="30">
        <f>DataInput!$B$9</f>
        <v>0</v>
      </c>
      <c r="D12" s="14">
        <v>3.1578947368420998E-2</v>
      </c>
      <c r="E12" s="14">
        <v>1.0526315789473399E-2</v>
      </c>
      <c r="F12" s="15">
        <f t="shared" si="0"/>
        <v>1.0526315789473399E-2</v>
      </c>
      <c r="G12" s="15">
        <v>0.240890148394932</v>
      </c>
      <c r="H12" s="15">
        <v>-3.11744537949876</v>
      </c>
      <c r="I12" s="15">
        <v>-0.876705303384398</v>
      </c>
      <c r="J12" s="15">
        <v>-0.75586764379570603</v>
      </c>
      <c r="K12" s="15">
        <v>0.277023188662196</v>
      </c>
      <c r="L12" s="15">
        <v>0.108518011423461</v>
      </c>
      <c r="M12" s="15">
        <v>-8.0884703152418594E-2</v>
      </c>
      <c r="N12" s="15">
        <v>0.414815899501779</v>
      </c>
      <c r="O12" s="15">
        <v>0.49678112029481603</v>
      </c>
      <c r="P12" s="15">
        <v>-0.36119467307021702</v>
      </c>
      <c r="Q12" s="15">
        <v>-0.63177973566730705</v>
      </c>
      <c r="R12" s="15">
        <v>-9.2704458773199605E-2</v>
      </c>
      <c r="S12" s="15">
        <v>-0.80332767849533204</v>
      </c>
      <c r="T12" s="15">
        <v>5.2332019952728404</v>
      </c>
      <c r="U12" s="16">
        <v>1.41959632063435</v>
      </c>
      <c r="V12" s="17">
        <v>1.1814258288731901E-2</v>
      </c>
      <c r="W12" s="17">
        <v>0.15291800768282199</v>
      </c>
      <c r="X12" s="17">
        <v>-1.5678802215324901</v>
      </c>
      <c r="Y12" s="17">
        <v>0.68741508556204101</v>
      </c>
      <c r="Z12" s="17">
        <v>0.52081583900341</v>
      </c>
      <c r="AA12" s="17">
        <v>-1.26409198277429</v>
      </c>
      <c r="AB12" s="17">
        <v>-10.854885803083601</v>
      </c>
      <c r="AC12" s="15">
        <v>-8.8717804304966799E-2</v>
      </c>
      <c r="AD12" s="15">
        <v>-0.53474887282210104</v>
      </c>
      <c r="AE12" s="15">
        <v>0.90462520317475903</v>
      </c>
      <c r="AF12" s="15">
        <v>-0.48701759003664702</v>
      </c>
      <c r="AG12" s="15">
        <v>-12.0978749447879</v>
      </c>
      <c r="AH12" s="15">
        <v>-2.3300973646002499E-3</v>
      </c>
      <c r="AI12" s="15">
        <v>0.98327384681280305</v>
      </c>
      <c r="AJ12" s="15">
        <v>-1.8510725668846899</v>
      </c>
      <c r="AK12" s="15">
        <v>-0.37907214284841101</v>
      </c>
      <c r="AL12" s="15">
        <v>2.5187277189120798</v>
      </c>
      <c r="AM12" s="15">
        <v>0.887517663362419</v>
      </c>
      <c r="AN12" s="15">
        <v>-11.390718565424001</v>
      </c>
      <c r="AO12" s="15">
        <v>1.18766663552809</v>
      </c>
      <c r="AP12" s="15">
        <f>SUMPRODUCT($F$6:$F$31,$M$6:$M$31)</f>
        <v>0.19438692522913015</v>
      </c>
      <c r="AQ12" s="15">
        <f t="shared" si="1"/>
        <v>0.54844428319803351</v>
      </c>
      <c r="AR12" s="15">
        <v>-0.72023174600124196</v>
      </c>
      <c r="AS12" s="15">
        <v>-1.6583461064243501</v>
      </c>
    </row>
    <row r="13" spans="1:54" x14ac:dyDescent="0.25">
      <c r="A13" s="13" t="s">
        <v>47</v>
      </c>
      <c r="B13" s="8" t="s">
        <v>45</v>
      </c>
      <c r="C13" s="30">
        <f>DataInput!$B$10</f>
        <v>0</v>
      </c>
      <c r="D13" s="14">
        <v>2.7272727272727199E-2</v>
      </c>
      <c r="E13" s="14">
        <v>-1.8181818181818198E-2</v>
      </c>
      <c r="F13" s="15">
        <f t="shared" si="0"/>
        <v>-1.8181818181818198E-2</v>
      </c>
      <c r="G13" s="15">
        <v>-1.1690092362740601E-2</v>
      </c>
      <c r="H13" s="15">
        <v>3.1964648199526802</v>
      </c>
      <c r="I13" s="15">
        <v>0.51466640259266005</v>
      </c>
      <c r="J13" s="15">
        <v>0.28880014594130998</v>
      </c>
      <c r="K13" s="15">
        <v>1.12881225435094</v>
      </c>
      <c r="L13" s="15">
        <v>-0.58551817307544096</v>
      </c>
      <c r="M13" s="15">
        <v>0.38950877944314399</v>
      </c>
      <c r="N13" s="15">
        <v>-0.84565922550459105</v>
      </c>
      <c r="O13" s="15">
        <v>-0.230808326686851</v>
      </c>
      <c r="P13" s="15">
        <v>1.0431775204451501</v>
      </c>
      <c r="Q13" s="15">
        <v>-1.39654947435048</v>
      </c>
      <c r="R13" s="15">
        <v>-1.54799266599429</v>
      </c>
      <c r="S13" s="15">
        <v>1.02688040786388</v>
      </c>
      <c r="T13" s="15">
        <v>-4.48291067376638</v>
      </c>
      <c r="U13" s="15">
        <v>-0.57792737804665695</v>
      </c>
      <c r="V13" s="16">
        <v>-0.91432210592399399</v>
      </c>
      <c r="W13" s="17">
        <v>-0.43723754848309798</v>
      </c>
      <c r="X13" s="17">
        <v>1.77355102857999</v>
      </c>
      <c r="Y13" s="17">
        <v>2.50926106639678E-3</v>
      </c>
      <c r="Z13" s="17">
        <v>-0.20020081413619101</v>
      </c>
      <c r="AA13" s="17">
        <v>1.5055360434326699</v>
      </c>
      <c r="AB13" s="17">
        <v>12.613944999118299</v>
      </c>
      <c r="AC13" s="17">
        <v>-0.97090884899508001</v>
      </c>
      <c r="AD13" s="15">
        <v>-0.38398162010736298</v>
      </c>
      <c r="AE13" s="15">
        <v>1.8849604872354798E-2</v>
      </c>
      <c r="AF13" s="15">
        <v>3.1730062063129602E-2</v>
      </c>
      <c r="AG13" s="15">
        <v>13.0423539405274</v>
      </c>
      <c r="AH13" s="15">
        <v>0.51982935883215597</v>
      </c>
      <c r="AI13" s="15">
        <v>1.6423701052327699</v>
      </c>
      <c r="AJ13" s="15">
        <v>0.16314027861958499</v>
      </c>
      <c r="AK13" s="15">
        <v>0.72950684706548596</v>
      </c>
      <c r="AL13" s="15">
        <v>-1.7785987169015001</v>
      </c>
      <c r="AM13" s="15">
        <v>-1.1756746506740701</v>
      </c>
      <c r="AN13" s="15">
        <v>12.7518790767335</v>
      </c>
      <c r="AO13" s="15">
        <v>-5.7047444918402501</v>
      </c>
      <c r="AP13" s="15">
        <f>SUMPRODUCT($F$6:$F$31,$N$6:$N$31)</f>
        <v>0.91688472073143279</v>
      </c>
      <c r="AQ13" s="15">
        <f t="shared" si="1"/>
        <v>0.71440692107031878</v>
      </c>
      <c r="AR13" s="15">
        <v>2.5229526478668398</v>
      </c>
      <c r="AS13" s="15">
        <v>0.45190966219287498</v>
      </c>
    </row>
    <row r="14" spans="1:54" x14ac:dyDescent="0.25">
      <c r="A14" s="13" t="s">
        <v>48</v>
      </c>
      <c r="B14" s="8" t="s">
        <v>45</v>
      </c>
      <c r="C14" s="30">
        <f>DataInput!$B$18</f>
        <v>0.12</v>
      </c>
      <c r="D14" s="14">
        <v>5</v>
      </c>
      <c r="E14" s="14">
        <v>-0.19999999999999901</v>
      </c>
      <c r="F14" s="15">
        <f t="shared" si="0"/>
        <v>0.40000000000000097</v>
      </c>
      <c r="G14" s="15">
        <v>-4.5256945037232502E-2</v>
      </c>
      <c r="H14" s="15">
        <v>7.3030938977865903E-2</v>
      </c>
      <c r="I14" s="15">
        <v>-0.113654992880073</v>
      </c>
      <c r="J14" s="15">
        <v>-0.19009020356606801</v>
      </c>
      <c r="K14" s="15">
        <v>-9.8753052617870096E-2</v>
      </c>
      <c r="L14" s="15">
        <v>6.0261639638734599E-2</v>
      </c>
      <c r="M14" s="15">
        <v>8.5532831919170493E-2</v>
      </c>
      <c r="N14" s="15">
        <v>0.159229511700476</v>
      </c>
      <c r="O14" s="15">
        <v>-0.31667524290007698</v>
      </c>
      <c r="P14" s="15">
        <v>-0.151257741886829</v>
      </c>
      <c r="Q14" s="15">
        <v>0.13473773861795099</v>
      </c>
      <c r="R14" s="15">
        <v>0.25700136015108099</v>
      </c>
      <c r="S14" s="15">
        <v>0.23085453650082999</v>
      </c>
      <c r="T14" s="15">
        <v>-8.9069537350279102E-2</v>
      </c>
      <c r="U14" s="15">
        <v>0.34779547178230702</v>
      </c>
      <c r="V14" s="15">
        <v>0.19850548835069101</v>
      </c>
      <c r="W14" s="16">
        <v>0.27369016242793998</v>
      </c>
      <c r="X14" s="17">
        <v>-3.08105434965972E-2</v>
      </c>
      <c r="Y14" s="17">
        <v>-3.5934316829621997E-2</v>
      </c>
      <c r="Z14" s="17">
        <v>-0.116916540046394</v>
      </c>
      <c r="AA14" s="17">
        <v>-2.8282149979099201E-2</v>
      </c>
      <c r="AB14" s="17">
        <v>-0.71487023483603795</v>
      </c>
      <c r="AC14" s="17">
        <v>0.12633164752349199</v>
      </c>
      <c r="AD14" s="17">
        <v>-1.4185356801584699E-2</v>
      </c>
      <c r="AE14" s="15">
        <v>0.13429729170611601</v>
      </c>
      <c r="AF14" s="15">
        <v>0.15155243377323699</v>
      </c>
      <c r="AG14" s="15">
        <v>-0.753133957705162</v>
      </c>
      <c r="AH14" s="15">
        <v>-0.116035619284149</v>
      </c>
      <c r="AI14" s="15">
        <v>-0.12828417774456</v>
      </c>
      <c r="AJ14" s="15">
        <v>-0.22046129812842</v>
      </c>
      <c r="AK14" s="15">
        <v>0.100119026976714</v>
      </c>
      <c r="AL14" s="15">
        <v>-0.65928840556551804</v>
      </c>
      <c r="AM14" s="15">
        <v>1.2021706077690599</v>
      </c>
      <c r="AN14" s="15">
        <v>-0.72639918722118701</v>
      </c>
      <c r="AO14" s="15">
        <v>0.19505255412306699</v>
      </c>
      <c r="AP14" s="15">
        <f>SUMPRODUCT($F$6:$F$31,$O$6:$O$31)</f>
        <v>-4.806249677739407</v>
      </c>
      <c r="AQ14" s="15">
        <f t="shared" si="1"/>
        <v>8.1121293283007868E-3</v>
      </c>
      <c r="AR14" s="15">
        <v>-1.80188476752148</v>
      </c>
      <c r="AS14" s="15">
        <v>-2.2040218208219602</v>
      </c>
    </row>
    <row r="15" spans="1:54" x14ac:dyDescent="0.25">
      <c r="A15" s="13" t="s">
        <v>49</v>
      </c>
      <c r="B15" s="8" t="s">
        <v>37</v>
      </c>
      <c r="C15" s="30">
        <f>DataInput!$B$11</f>
        <v>0</v>
      </c>
      <c r="D15" s="14">
        <v>8.5714285714285701E-2</v>
      </c>
      <c r="E15" s="14">
        <v>-5.7142857142857197E-2</v>
      </c>
      <c r="F15" s="15">
        <f t="shared" si="0"/>
        <v>-5.7142857142857197E-2</v>
      </c>
      <c r="G15" s="15">
        <v>-8.3866821863406299E-2</v>
      </c>
      <c r="H15" s="15">
        <v>0.65895968699638996</v>
      </c>
      <c r="I15" s="15">
        <v>0.82133023879238098</v>
      </c>
      <c r="J15" s="15">
        <v>-0.43033673943948902</v>
      </c>
      <c r="K15" s="15">
        <v>-2.83164103840457</v>
      </c>
      <c r="L15" s="15">
        <v>-0.73369083178954697</v>
      </c>
      <c r="M15" s="15">
        <v>-1.26659624618778</v>
      </c>
      <c r="N15" s="15">
        <v>2.6684935825643501E-2</v>
      </c>
      <c r="O15" s="15">
        <v>-0.61929649547080501</v>
      </c>
      <c r="P15" s="15">
        <v>0.134214038640522</v>
      </c>
      <c r="Q15" s="15">
        <v>2.3407509342871302</v>
      </c>
      <c r="R15" s="15">
        <v>0.11911403176537801</v>
      </c>
      <c r="S15" s="15">
        <v>-9.4460259037659394E-2</v>
      </c>
      <c r="T15" s="15">
        <v>-2.1831164049479601</v>
      </c>
      <c r="U15" s="15">
        <v>-1.40230476487136</v>
      </c>
      <c r="V15" s="15">
        <v>1.22038991631143</v>
      </c>
      <c r="W15" s="15">
        <v>-3.4878760740028297E-2</v>
      </c>
      <c r="X15" s="16">
        <v>0.57801095449621798</v>
      </c>
      <c r="Y15" s="17">
        <v>-0.53253912733110598</v>
      </c>
      <c r="Z15" s="17">
        <v>0.23845545042962299</v>
      </c>
      <c r="AA15" s="17">
        <v>1.3329612604559899</v>
      </c>
      <c r="AB15" s="17">
        <v>0.72549503453169695</v>
      </c>
      <c r="AC15" s="17">
        <v>-4.3298917312547397E-2</v>
      </c>
      <c r="AD15" s="17">
        <v>0.34060115143658998</v>
      </c>
      <c r="AE15" s="17">
        <v>-1.1072759164242001</v>
      </c>
      <c r="AF15" s="15">
        <v>5.6444990912992002E-2</v>
      </c>
      <c r="AG15" s="15">
        <v>1.0358023357137101</v>
      </c>
      <c r="AH15" s="15">
        <v>0.82563075954090104</v>
      </c>
      <c r="AI15" s="15">
        <v>-0.69352962128666595</v>
      </c>
      <c r="AJ15" s="15">
        <v>1.0635274929617899</v>
      </c>
      <c r="AK15" s="15">
        <v>0.138624268624882</v>
      </c>
      <c r="AL15" s="15">
        <v>-1.07333389940128</v>
      </c>
      <c r="AM15" s="15">
        <v>0.69890904048225</v>
      </c>
      <c r="AN15" s="15">
        <v>0.91655602945230596</v>
      </c>
      <c r="AO15" s="15">
        <v>-0.885167477790338</v>
      </c>
      <c r="AP15" s="15">
        <f>SUMPRODUCT($F$6:$F$31,$P$6:$P$31)</f>
        <v>2.1391249770820187</v>
      </c>
      <c r="AQ15" s="15">
        <f t="shared" si="1"/>
        <v>0.8946481655708165</v>
      </c>
      <c r="AR15" s="15">
        <v>-4.6635982440323698</v>
      </c>
      <c r="AS15" s="15">
        <v>-3.5428799100487001</v>
      </c>
    </row>
    <row r="16" spans="1:54" x14ac:dyDescent="0.25">
      <c r="A16" s="13" t="s">
        <v>50</v>
      </c>
      <c r="B16" s="8" t="s">
        <v>37</v>
      </c>
      <c r="C16" s="30">
        <f>DataInput!$B$12</f>
        <v>0</v>
      </c>
      <c r="D16" s="14">
        <v>8.5714285714285701E-2</v>
      </c>
      <c r="E16" s="14">
        <v>-5.7142857142857197E-2</v>
      </c>
      <c r="F16" s="15">
        <f t="shared" si="0"/>
        <v>-5.7142857142857197E-2</v>
      </c>
      <c r="G16" s="22">
        <v>-6.5372323472082494E-2</v>
      </c>
      <c r="H16" s="15">
        <v>-0.29730166367321498</v>
      </c>
      <c r="I16" s="15">
        <v>-1.44471535606148</v>
      </c>
      <c r="J16" s="15">
        <v>0.94389745924726098</v>
      </c>
      <c r="K16" s="15">
        <v>-0.80629680888628696</v>
      </c>
      <c r="L16" s="15">
        <v>0.33814649661912499</v>
      </c>
      <c r="M16" s="15">
        <v>-7.4573500360107001E-2</v>
      </c>
      <c r="N16" s="15">
        <v>0.47174066151725602</v>
      </c>
      <c r="O16" s="15">
        <v>0.21115991117904501</v>
      </c>
      <c r="P16" s="15">
        <v>-0.29011550400649899</v>
      </c>
      <c r="Q16" s="15">
        <v>0.67823558075788204</v>
      </c>
      <c r="R16" s="15">
        <v>0.149349139021767</v>
      </c>
      <c r="S16" s="15">
        <v>-5.4168104949125703E-4</v>
      </c>
      <c r="T16" s="15">
        <v>0.67316158868829101</v>
      </c>
      <c r="U16" s="15">
        <v>-0.221300532346003</v>
      </c>
      <c r="V16" s="15">
        <v>2.23875962048697E-2</v>
      </c>
      <c r="W16" s="15">
        <v>-0.189868244134204</v>
      </c>
      <c r="X16" s="15">
        <v>-0.205753795659255</v>
      </c>
      <c r="Y16" s="16">
        <v>-0.415336497152687</v>
      </c>
      <c r="Z16" s="17">
        <v>-0.59440517864837294</v>
      </c>
      <c r="AA16" s="17">
        <v>0.71847585697496696</v>
      </c>
      <c r="AB16" s="17">
        <v>0.58431085181018805</v>
      </c>
      <c r="AC16" s="17">
        <v>0.14137737063855399</v>
      </c>
      <c r="AD16" s="17">
        <v>0.26006690155907197</v>
      </c>
      <c r="AE16" s="17">
        <v>-0.72376077182265997</v>
      </c>
      <c r="AF16" s="17">
        <v>0.74080360632257203</v>
      </c>
      <c r="AG16" s="15">
        <v>-0.34829131144817899</v>
      </c>
      <c r="AH16" s="15">
        <v>0.496669751492891</v>
      </c>
      <c r="AI16" s="15">
        <v>-0.65497671845032601</v>
      </c>
      <c r="AJ16" s="15">
        <v>1.6259396565026001</v>
      </c>
      <c r="AK16" s="15">
        <v>0.28963752062777798</v>
      </c>
      <c r="AL16" s="15">
        <v>0.73168321529750502</v>
      </c>
      <c r="AM16" s="15">
        <v>1.87700033487077</v>
      </c>
      <c r="AN16" s="15">
        <v>6.2782841874904696E-2</v>
      </c>
      <c r="AO16" s="15">
        <v>1.1688881633594701</v>
      </c>
      <c r="AP16" s="15">
        <f>SUMPRODUCT($F$6:$F$31,$Q$6:$Q$31)</f>
        <v>-1.4691787781836181</v>
      </c>
      <c r="AQ16" s="15">
        <f t="shared" si="1"/>
        <v>0.18706746772959948</v>
      </c>
      <c r="AR16" s="15">
        <v>3.46659798218242</v>
      </c>
      <c r="AS16" s="15">
        <v>1.02838488038162</v>
      </c>
    </row>
    <row r="17" spans="1:54" x14ac:dyDescent="0.25">
      <c r="A17" s="13" t="s">
        <v>51</v>
      </c>
      <c r="B17" s="20" t="s">
        <v>52</v>
      </c>
      <c r="C17" s="30">
        <f>DataInput!$F$2</f>
        <v>0</v>
      </c>
      <c r="D17" s="14">
        <v>6</v>
      </c>
      <c r="E17" s="14">
        <v>0.19999999999999901</v>
      </c>
      <c r="F17" s="15">
        <f t="shared" si="0"/>
        <v>0.19999999999999901</v>
      </c>
      <c r="G17" s="15">
        <v>6.8650334764085497E-2</v>
      </c>
      <c r="H17" s="15">
        <v>-0.17447569549552899</v>
      </c>
      <c r="I17" s="15">
        <v>4.0569250592456002E-2</v>
      </c>
      <c r="J17" s="15">
        <v>0.125226644824559</v>
      </c>
      <c r="K17" s="15">
        <v>-6.1424070770908903E-2</v>
      </c>
      <c r="L17" s="15">
        <v>-3.2942556546284398E-2</v>
      </c>
      <c r="M17" s="15">
        <v>-0.12033524533338801</v>
      </c>
      <c r="N17" s="15">
        <v>-0.13981799664444799</v>
      </c>
      <c r="O17" s="15">
        <v>3.2365959979558399E-2</v>
      </c>
      <c r="P17" s="15">
        <v>-0.23598548051509299</v>
      </c>
      <c r="Q17" s="15">
        <v>5.9413604772242598E-2</v>
      </c>
      <c r="R17" s="15">
        <v>0.249673550913946</v>
      </c>
      <c r="S17" s="15">
        <v>-7.2863615978491905E-2</v>
      </c>
      <c r="T17" s="15">
        <v>5.0057485248260099E-2</v>
      </c>
      <c r="U17" s="15">
        <v>6.7468038684696903E-3</v>
      </c>
      <c r="V17" s="15">
        <v>-0.77790795114489897</v>
      </c>
      <c r="W17" s="15">
        <v>-4.2864181320637802E-2</v>
      </c>
      <c r="X17" s="15">
        <v>-0.111657271133694</v>
      </c>
      <c r="Y17" s="15">
        <v>8.3249189336924902E-3</v>
      </c>
      <c r="Z17" s="16">
        <v>-0.151279846672841</v>
      </c>
      <c r="AA17" s="17">
        <v>-0.28699949935841301</v>
      </c>
      <c r="AB17" s="17">
        <v>-0.53179252480044903</v>
      </c>
      <c r="AC17" s="17">
        <v>-8.8427841372993199E-2</v>
      </c>
      <c r="AD17" s="17">
        <v>0.24055606081012901</v>
      </c>
      <c r="AE17" s="17">
        <v>4.44840474269355E-2</v>
      </c>
      <c r="AF17" s="17">
        <v>4.4979014891481303E-2</v>
      </c>
      <c r="AG17" s="17">
        <v>-0.46272255553914798</v>
      </c>
      <c r="AH17" s="15">
        <v>-2.50696513347308E-2</v>
      </c>
      <c r="AI17" s="15">
        <v>-0.42268995545441201</v>
      </c>
      <c r="AJ17" s="15">
        <v>-2.7242299782425299E-2</v>
      </c>
      <c r="AK17" s="15">
        <v>-6.1290501398563499E-2</v>
      </c>
      <c r="AL17" s="15">
        <v>0.199854670019778</v>
      </c>
      <c r="AM17" s="15">
        <v>-0.26352662119811399</v>
      </c>
      <c r="AN17" s="15">
        <v>-0.49586187976052498</v>
      </c>
      <c r="AO17" s="15">
        <v>0.237699630608108</v>
      </c>
      <c r="AP17" s="15">
        <f>SUMPRODUCT($F$6:$F$31,$R$6:$R$31)</f>
        <v>-2.3501906611480612</v>
      </c>
      <c r="AQ17" s="15">
        <f t="shared" si="1"/>
        <v>8.7050618870293014E-2</v>
      </c>
      <c r="AR17" s="15">
        <v>4.3907587278031697</v>
      </c>
      <c r="AS17" s="15">
        <v>3.2126624754830901</v>
      </c>
      <c r="AT17" s="21"/>
      <c r="AU17" s="21"/>
      <c r="AV17" s="21"/>
      <c r="AW17" s="21"/>
      <c r="AX17" s="21"/>
      <c r="AY17" s="21"/>
      <c r="AZ17" s="21"/>
      <c r="BA17" s="21"/>
      <c r="BB17" s="21"/>
    </row>
    <row r="18" spans="1:54" x14ac:dyDescent="0.25">
      <c r="A18" s="13" t="s">
        <v>53</v>
      </c>
      <c r="B18" s="8" t="s">
        <v>54</v>
      </c>
      <c r="C18" s="30">
        <f>DataInput!$B$26</f>
        <v>0</v>
      </c>
      <c r="D18" s="14">
        <v>0.6</v>
      </c>
      <c r="E18" s="14">
        <v>0.19999999999999901</v>
      </c>
      <c r="F18" s="15">
        <f t="shared" si="0"/>
        <v>0.19999999999999901</v>
      </c>
      <c r="G18" s="15">
        <v>-0.114637952791721</v>
      </c>
      <c r="H18" s="17">
        <v>0.20594455216264301</v>
      </c>
      <c r="I18" s="22">
        <v>-0.44549093903024201</v>
      </c>
      <c r="J18" s="15">
        <v>0.159615371379389</v>
      </c>
      <c r="K18" s="15">
        <v>0.30628234035366397</v>
      </c>
      <c r="L18" s="15">
        <v>-0.69681245853296503</v>
      </c>
      <c r="M18" s="15">
        <v>-0.98938407151051699</v>
      </c>
      <c r="N18" s="15">
        <v>-5.5990637002894798E-2</v>
      </c>
      <c r="O18" s="15">
        <v>0.24426284497912601</v>
      </c>
      <c r="P18" s="15">
        <v>0.21028468694135299</v>
      </c>
      <c r="Q18" s="15">
        <v>-0.344089069605858</v>
      </c>
      <c r="R18" s="15">
        <v>-0.50614638074228901</v>
      </c>
      <c r="S18" s="15">
        <v>4.4219013107454901E-2</v>
      </c>
      <c r="T18" s="15">
        <v>-0.14407681669599701</v>
      </c>
      <c r="U18" s="15">
        <v>-0.507256343248353</v>
      </c>
      <c r="V18" s="15">
        <v>0.45275396092456299</v>
      </c>
      <c r="W18" s="15">
        <v>-1.2197631773956601</v>
      </c>
      <c r="X18" s="15">
        <v>-4.2905111700593801E-2</v>
      </c>
      <c r="Y18" s="15">
        <v>-0.13469129673991501</v>
      </c>
      <c r="Z18" s="15">
        <v>-0.107920320347704</v>
      </c>
      <c r="AA18" s="16">
        <v>-0.182886614968363</v>
      </c>
      <c r="AB18" s="17">
        <v>-0.52401786536822204</v>
      </c>
      <c r="AC18" s="17">
        <v>-0.31027536092165903</v>
      </c>
      <c r="AD18" s="17">
        <v>-0.20868632828096001</v>
      </c>
      <c r="AE18" s="17">
        <v>-0.205894937544912</v>
      </c>
      <c r="AF18" s="17">
        <v>2.1919058488974699E-2</v>
      </c>
      <c r="AG18" s="17">
        <v>-0.57033331102261497</v>
      </c>
      <c r="AH18" s="17">
        <v>2.4759503731664599E-2</v>
      </c>
      <c r="AI18" s="15">
        <v>0.58394112889824001</v>
      </c>
      <c r="AJ18" s="15">
        <v>0.173280453752644</v>
      </c>
      <c r="AK18" s="15">
        <v>-0.208341021455555</v>
      </c>
      <c r="AL18" s="15">
        <v>0.15818641856913199</v>
      </c>
      <c r="AM18" s="15">
        <v>0.70043669663066899</v>
      </c>
      <c r="AN18" s="15">
        <v>-0.54035818521691703</v>
      </c>
      <c r="AO18" s="15">
        <v>-0.51377675355145203</v>
      </c>
      <c r="AP18" s="15">
        <f>SUMPRODUCT($F$6:$F$31,$S$6:$S$31)</f>
        <v>-2.3878457163440991</v>
      </c>
      <c r="AQ18" s="15">
        <f t="shared" si="1"/>
        <v>8.4104229281061371E-2</v>
      </c>
      <c r="AR18" s="15">
        <v>-6.3180815489542103E-2</v>
      </c>
      <c r="AS18" s="15">
        <v>2.2608959323049702</v>
      </c>
      <c r="AT18" s="21"/>
      <c r="AU18" s="21"/>
      <c r="AV18" s="21"/>
      <c r="AW18" s="21"/>
      <c r="AX18" s="21"/>
      <c r="AY18" s="21"/>
      <c r="AZ18" s="21"/>
      <c r="BA18" s="21"/>
      <c r="BB18" s="21"/>
    </row>
    <row r="19" spans="1:54" x14ac:dyDescent="0.25">
      <c r="A19" s="13" t="s">
        <v>55</v>
      </c>
      <c r="B19" s="8" t="s">
        <v>54</v>
      </c>
      <c r="C19" s="30">
        <f>DataInput!$B$27</f>
        <v>0</v>
      </c>
      <c r="D19" s="14">
        <v>0.6</v>
      </c>
      <c r="E19" s="14">
        <v>0.19999999999999901</v>
      </c>
      <c r="F19" s="15">
        <f t="shared" si="0"/>
        <v>0.19999999999999901</v>
      </c>
      <c r="G19" s="15">
        <v>-0.12187746061097</v>
      </c>
      <c r="H19" s="17">
        <v>-5.2716302912505203E-2</v>
      </c>
      <c r="I19" s="17">
        <v>-0.50262078593261095</v>
      </c>
      <c r="J19" s="22">
        <v>8.1564477574263605E-2</v>
      </c>
      <c r="K19" s="15">
        <v>0.38422831478458602</v>
      </c>
      <c r="L19" s="15">
        <v>-0.26033210347903102</v>
      </c>
      <c r="M19" s="15">
        <v>-0.43787272566882002</v>
      </c>
      <c r="N19" s="15">
        <v>-0.277314929879873</v>
      </c>
      <c r="O19" s="15">
        <v>0.22867345519082299</v>
      </c>
      <c r="P19" s="15">
        <v>0.35088038366011598</v>
      </c>
      <c r="Q19" s="15">
        <v>-0.29355008303569802</v>
      </c>
      <c r="R19" s="15">
        <v>-0.26290383305411302</v>
      </c>
      <c r="S19" s="15">
        <v>0.112142500425975</v>
      </c>
      <c r="T19" s="15">
        <v>-0.21353385026031599</v>
      </c>
      <c r="U19" s="15">
        <v>-0.47975833581805499</v>
      </c>
      <c r="V19" s="15">
        <v>-1.32884207063685</v>
      </c>
      <c r="W19" s="15">
        <v>-0.50163482183696395</v>
      </c>
      <c r="X19" s="15">
        <v>-0.23458127709083701</v>
      </c>
      <c r="Y19" s="15">
        <v>-0.191119388354209</v>
      </c>
      <c r="Z19" s="15">
        <v>0.104083360899173</v>
      </c>
      <c r="AA19" s="15">
        <v>-0.33481023338015597</v>
      </c>
      <c r="AB19" s="16">
        <v>-0.53157689141543496</v>
      </c>
      <c r="AC19" s="17">
        <v>-0.171040365862861</v>
      </c>
      <c r="AD19" s="17">
        <v>-0.14910039827768701</v>
      </c>
      <c r="AE19" s="17">
        <v>-0.18602040596120301</v>
      </c>
      <c r="AF19" s="17">
        <v>0.10124038600761601</v>
      </c>
      <c r="AG19" s="17">
        <v>-0.59755024389943701</v>
      </c>
      <c r="AH19" s="17">
        <v>-0.144426973241471</v>
      </c>
      <c r="AI19" s="17">
        <v>0.27869822082225199</v>
      </c>
      <c r="AJ19" s="15">
        <v>0.106919895300333</v>
      </c>
      <c r="AK19" s="15">
        <v>-0.130362225415114</v>
      </c>
      <c r="AL19" s="15">
        <v>-0.42284342808682601</v>
      </c>
      <c r="AM19" s="15">
        <v>-0.41846760782638898</v>
      </c>
      <c r="AN19" s="15">
        <v>-0.55580199779296202</v>
      </c>
      <c r="AO19" s="15">
        <v>8.8031142455846697E-3</v>
      </c>
      <c r="AP19" s="15">
        <f>SUMPRODUCT($F$6:$F$31,$T$6:$T$31)</f>
        <v>1.2356097731899041</v>
      </c>
      <c r="AQ19" s="15">
        <f t="shared" si="1"/>
        <v>0.77479890735979495</v>
      </c>
      <c r="AR19" s="15">
        <v>-0.31615166748886198</v>
      </c>
      <c r="AS19" s="15">
        <v>-0.88996592611835801</v>
      </c>
      <c r="AT19" s="21"/>
      <c r="AU19" s="21"/>
      <c r="AV19" s="21"/>
      <c r="AW19" s="21"/>
      <c r="AX19" s="21"/>
      <c r="AY19" s="21"/>
      <c r="AZ19" s="21"/>
      <c r="BA19" s="21"/>
      <c r="BB19" s="21"/>
    </row>
    <row r="20" spans="1:54" x14ac:dyDescent="0.25">
      <c r="A20" s="13" t="s">
        <v>56</v>
      </c>
      <c r="B20" s="20" t="s">
        <v>52</v>
      </c>
      <c r="C20" s="30">
        <f>DataInput!$F$4</f>
        <v>0</v>
      </c>
      <c r="D20" s="14">
        <v>0.63157894736842102</v>
      </c>
      <c r="E20" s="14">
        <v>0.168421052631578</v>
      </c>
      <c r="F20" s="15">
        <f t="shared" si="0"/>
        <v>0.168421052631578</v>
      </c>
      <c r="G20" s="15">
        <v>-4.2064891925031898</v>
      </c>
      <c r="H20" s="17">
        <v>1.29029131649396</v>
      </c>
      <c r="I20" s="17">
        <v>0.35195805500716798</v>
      </c>
      <c r="J20" s="17">
        <v>-0.52559695814015195</v>
      </c>
      <c r="K20" s="22">
        <v>-1.2162534835793E-2</v>
      </c>
      <c r="L20" s="15">
        <v>1.00266579914677</v>
      </c>
      <c r="M20" s="15">
        <v>1.4479973791574201</v>
      </c>
      <c r="N20" s="15">
        <v>-4.2327181805906097E-2</v>
      </c>
      <c r="O20" s="15">
        <v>0.94135725531260095</v>
      </c>
      <c r="P20" s="15">
        <v>1.9407063213409501E-2</v>
      </c>
      <c r="Q20" s="15">
        <v>8.5770460402430498E-2</v>
      </c>
      <c r="R20" s="15">
        <v>1.1710248018292599</v>
      </c>
      <c r="S20" s="15">
        <v>1.05394748337393</v>
      </c>
      <c r="T20" s="15">
        <v>-0.178370305848885</v>
      </c>
      <c r="U20" s="15">
        <v>-0.123723046610675</v>
      </c>
      <c r="V20" s="15">
        <v>-1.87939179840016</v>
      </c>
      <c r="W20" s="15">
        <v>-0.10446340833378399</v>
      </c>
      <c r="X20" s="15">
        <v>0.890191304172537</v>
      </c>
      <c r="Y20" s="15">
        <v>0.27672336653074397</v>
      </c>
      <c r="Z20" s="15">
        <v>0.50709813816676597</v>
      </c>
      <c r="AA20" s="15">
        <v>-0.69326564766343601</v>
      </c>
      <c r="AB20" s="15">
        <v>1.8398082427926099</v>
      </c>
      <c r="AC20" s="16">
        <v>0.88707568208799903</v>
      </c>
      <c r="AD20" s="17">
        <v>3.6965700734806699</v>
      </c>
      <c r="AE20" s="17">
        <v>0.27943853153228698</v>
      </c>
      <c r="AF20" s="17">
        <v>-0.56848929771641199</v>
      </c>
      <c r="AG20" s="17">
        <v>2.18069753629173</v>
      </c>
      <c r="AH20" s="17">
        <v>-0.58160066556497203</v>
      </c>
      <c r="AI20" s="17">
        <v>-0.83736268527532298</v>
      </c>
      <c r="AJ20" s="17">
        <v>-0.117658706828143</v>
      </c>
      <c r="AK20" s="15">
        <v>-0.74054007241092801</v>
      </c>
      <c r="AL20" s="15">
        <v>-1.8900410896154201</v>
      </c>
      <c r="AM20" s="15">
        <v>1.8856455104494201</v>
      </c>
      <c r="AN20" s="15">
        <v>1.9823926385375701</v>
      </c>
      <c r="AO20" s="15">
        <v>1.79589494837741</v>
      </c>
      <c r="AP20" s="15">
        <f>SUMPRODUCT($F$6:$F$31,$U$6:$U$31)</f>
        <v>0.7394998928573161</v>
      </c>
      <c r="AQ20" s="15">
        <f t="shared" si="1"/>
        <v>0.67688648689717612</v>
      </c>
      <c r="AR20" s="15">
        <v>-3.1195419359209402</v>
      </c>
      <c r="AS20" s="15">
        <v>-1.0516246878919699</v>
      </c>
      <c r="AT20" s="21"/>
      <c r="AU20" s="21"/>
      <c r="AV20" s="21"/>
      <c r="AW20" s="21"/>
      <c r="AX20" s="21"/>
      <c r="AY20" s="21"/>
      <c r="AZ20" s="21"/>
      <c r="BA20" s="21"/>
      <c r="BB20" s="21"/>
    </row>
    <row r="21" spans="1:54" x14ac:dyDescent="0.25">
      <c r="A21" s="13" t="s">
        <v>57</v>
      </c>
      <c r="B21" s="20" t="s">
        <v>52</v>
      </c>
      <c r="C21" s="30">
        <v>1</v>
      </c>
      <c r="D21" s="14">
        <v>0.63157894736842102</v>
      </c>
      <c r="E21" s="14">
        <v>0.168421052631578</v>
      </c>
      <c r="F21" s="15">
        <f t="shared" si="0"/>
        <v>0.79999999999999905</v>
      </c>
      <c r="G21" s="15">
        <v>-0.73643405457608901</v>
      </c>
      <c r="H21" s="17">
        <v>1.4462908723231001</v>
      </c>
      <c r="I21" s="17">
        <v>1.2161649806505701</v>
      </c>
      <c r="J21" s="17">
        <v>-0.62794499532835801</v>
      </c>
      <c r="K21" s="17">
        <v>-0.69759098474542403</v>
      </c>
      <c r="L21" s="22">
        <v>0.76830073660773701</v>
      </c>
      <c r="M21" s="15">
        <v>0.69619289973170195</v>
      </c>
      <c r="N21" s="15">
        <v>-0.13123346864094401</v>
      </c>
      <c r="O21" s="15">
        <v>-0.17797903196890599</v>
      </c>
      <c r="P21" s="15">
        <v>-0.11500132754329299</v>
      </c>
      <c r="Q21" s="15">
        <v>0.76159358052755599</v>
      </c>
      <c r="R21" s="15">
        <v>1.35763355815989</v>
      </c>
      <c r="S21" s="15">
        <v>0.679930045196386</v>
      </c>
      <c r="T21" s="15">
        <v>-0.81882368249359105</v>
      </c>
      <c r="U21" s="15">
        <v>-0.55220253548682996</v>
      </c>
      <c r="V21" s="15">
        <v>-0.28933894558765999</v>
      </c>
      <c r="W21" s="15">
        <v>-1.88018285949683</v>
      </c>
      <c r="X21" s="15">
        <v>0.86146779235067505</v>
      </c>
      <c r="Y21" s="15">
        <v>-0.17252527976050799</v>
      </c>
      <c r="Z21" s="15">
        <v>7.4876395088178199E-2</v>
      </c>
      <c r="AA21" s="15">
        <v>-0.383906964566326</v>
      </c>
      <c r="AB21" s="15">
        <v>3.1599084248795402</v>
      </c>
      <c r="AC21" s="15">
        <v>1.0946105011034299</v>
      </c>
      <c r="AD21" s="16">
        <v>4.22968092421692</v>
      </c>
      <c r="AE21" s="17">
        <v>0.19222434909518599</v>
      </c>
      <c r="AF21" s="17">
        <v>-0.199484599257538</v>
      </c>
      <c r="AG21" s="17">
        <v>3.5717268355141698</v>
      </c>
      <c r="AH21" s="17">
        <v>-0.37565123804828299</v>
      </c>
      <c r="AI21" s="17">
        <v>-1.09191684916051</v>
      </c>
      <c r="AJ21" s="17">
        <v>0.83856756253073494</v>
      </c>
      <c r="AK21" s="17">
        <v>-1.1933345957971999</v>
      </c>
      <c r="AL21" s="15">
        <v>1.21098264356025</v>
      </c>
      <c r="AM21" s="15">
        <v>0.72962103527670896</v>
      </c>
      <c r="AN21" s="15">
        <v>3.3317904074260198</v>
      </c>
      <c r="AO21" s="15">
        <v>2.5200917611232301</v>
      </c>
      <c r="AP21" s="15">
        <f>SUMPRODUCT($F$6:$F$31,$V$6:$V$31)</f>
        <v>0.54452565495130634</v>
      </c>
      <c r="AQ21" s="15">
        <f t="shared" si="1"/>
        <v>0.63286457097632265</v>
      </c>
      <c r="AR21" s="15">
        <v>7.4740299045188197E-2</v>
      </c>
      <c r="AS21" s="15">
        <v>0.27697235599286502</v>
      </c>
      <c r="AT21" s="21"/>
      <c r="AU21" s="23"/>
      <c r="AV21" s="23"/>
      <c r="AW21" s="23"/>
      <c r="AX21" s="23"/>
      <c r="AY21" s="23"/>
      <c r="AZ21" s="23"/>
      <c r="BA21" s="23"/>
      <c r="BB21" s="23"/>
    </row>
    <row r="22" spans="1:54" x14ac:dyDescent="0.25">
      <c r="A22" s="13" t="s">
        <v>58</v>
      </c>
      <c r="B22" s="20" t="s">
        <v>52</v>
      </c>
      <c r="C22" s="30">
        <f>DataInput!$F$5</f>
        <v>0</v>
      </c>
      <c r="D22" s="14">
        <v>0.6</v>
      </c>
      <c r="E22" s="14">
        <v>0.19999999999999901</v>
      </c>
      <c r="F22" s="15">
        <f t="shared" si="0"/>
        <v>0.19999999999999901</v>
      </c>
      <c r="G22" s="15">
        <v>-1.6255335625885801</v>
      </c>
      <c r="H22" s="24">
        <v>0.38318747494265298</v>
      </c>
      <c r="I22" s="17">
        <v>-0.107336975174278</v>
      </c>
      <c r="J22" s="17">
        <v>-0.72859679803079302</v>
      </c>
      <c r="K22" s="17">
        <v>-2.5478142937295098</v>
      </c>
      <c r="L22" s="17">
        <v>1.4041849642759601</v>
      </c>
      <c r="M22" s="22">
        <v>1.3016004207612499</v>
      </c>
      <c r="N22" s="15">
        <v>0.32246573305478199</v>
      </c>
      <c r="O22" s="15">
        <v>0.33399002136909101</v>
      </c>
      <c r="P22" s="15">
        <v>8.7276019198340798E-2</v>
      </c>
      <c r="Q22" s="15">
        <v>2.2099107443197701</v>
      </c>
      <c r="R22" s="15">
        <v>1.8436298322561899</v>
      </c>
      <c r="S22" s="15">
        <v>0.74216329449560003</v>
      </c>
      <c r="T22" s="15">
        <v>0.16936620486011</v>
      </c>
      <c r="U22" s="15">
        <v>-0.16147891739142201</v>
      </c>
      <c r="V22" s="15">
        <v>2.0139268028555</v>
      </c>
      <c r="W22" s="15">
        <v>0.211896059638645</v>
      </c>
      <c r="X22" s="15">
        <v>0.20623543791989901</v>
      </c>
      <c r="Y22" s="15">
        <v>-0.75543998621504305</v>
      </c>
      <c r="Z22" s="15">
        <v>0.28259643674463297</v>
      </c>
      <c r="AA22" s="15">
        <v>-0.38202787561235202</v>
      </c>
      <c r="AB22" s="15">
        <v>1.8802961142691299</v>
      </c>
      <c r="AC22" s="15">
        <v>1.70729120961631</v>
      </c>
      <c r="AD22" s="15">
        <v>3.3017768213946099</v>
      </c>
      <c r="AE22" s="16">
        <v>5.74595897063334E-2</v>
      </c>
      <c r="AF22" s="17">
        <v>0.60510977635173602</v>
      </c>
      <c r="AG22" s="17">
        <v>2.3949769930913898</v>
      </c>
      <c r="AH22" s="17">
        <v>-0.77973339980289502</v>
      </c>
      <c r="AI22" s="17">
        <v>-1.46489112849215</v>
      </c>
      <c r="AJ22" s="17">
        <v>0.91292974857034703</v>
      </c>
      <c r="AK22" s="17">
        <v>-0.27869969572915099</v>
      </c>
      <c r="AL22" s="17">
        <v>-0.57831509996661401</v>
      </c>
      <c r="AM22" s="15">
        <v>0.79574962578136899</v>
      </c>
      <c r="AN22" s="15">
        <v>2.1313211088731698</v>
      </c>
      <c r="AO22" s="15">
        <v>1.06349171759951</v>
      </c>
      <c r="AP22" s="15">
        <f>SUMPRODUCT($F$6:$F$31,$W$6:$W$31)</f>
        <v>0.93454282825748169</v>
      </c>
      <c r="AQ22" s="15">
        <f t="shared" si="1"/>
        <v>0.71799601730984131</v>
      </c>
      <c r="AR22" s="15">
        <v>1.39858103677467</v>
      </c>
      <c r="AS22" s="15">
        <v>0.29877099296378301</v>
      </c>
      <c r="AT22" s="21"/>
      <c r="AU22" s="21"/>
      <c r="AV22" s="21"/>
      <c r="AW22" s="21"/>
      <c r="AX22" s="21"/>
      <c r="AY22" s="21"/>
      <c r="AZ22" s="21"/>
      <c r="BA22" s="21"/>
      <c r="BB22" s="21"/>
    </row>
    <row r="23" spans="1:54" x14ac:dyDescent="0.25">
      <c r="A23" s="13" t="s">
        <v>59</v>
      </c>
      <c r="B23" s="20" t="s">
        <v>52</v>
      </c>
      <c r="C23" s="30">
        <f>DataInput!$F$6</f>
        <v>0</v>
      </c>
      <c r="D23" s="14">
        <v>0.6</v>
      </c>
      <c r="E23" s="14">
        <v>0.19999999999999901</v>
      </c>
      <c r="F23" s="15">
        <f t="shared" si="0"/>
        <v>0.19999999999999901</v>
      </c>
      <c r="G23" s="15">
        <v>-4.9132552405863397</v>
      </c>
      <c r="H23" s="17">
        <v>0.89629115924043901</v>
      </c>
      <c r="I23" s="17">
        <v>-1.73159440381406</v>
      </c>
      <c r="J23" s="17">
        <v>-1.1040886449616301</v>
      </c>
      <c r="K23" s="17">
        <v>-2.9069005322624499</v>
      </c>
      <c r="L23" s="17">
        <v>2.88539596818039</v>
      </c>
      <c r="M23" s="17">
        <v>3.7240858066560198</v>
      </c>
      <c r="N23" s="22">
        <v>1.56262593139882</v>
      </c>
      <c r="O23" s="15">
        <v>-0.51246583497368803</v>
      </c>
      <c r="P23" s="15">
        <v>0.64745270259703203</v>
      </c>
      <c r="Q23" s="15">
        <v>2.9711275564519801</v>
      </c>
      <c r="R23" s="15">
        <v>1.8926910970403901</v>
      </c>
      <c r="S23" s="15">
        <v>0.36634384703186301</v>
      </c>
      <c r="T23" s="15">
        <v>-1.4015951710913199</v>
      </c>
      <c r="U23" s="15">
        <v>1.4232248647921</v>
      </c>
      <c r="V23" s="15">
        <v>-1.8627694897890199</v>
      </c>
      <c r="W23" s="15">
        <v>-0.26758565442400301</v>
      </c>
      <c r="X23" s="15">
        <v>0.56242735039517999</v>
      </c>
      <c r="Y23" s="15">
        <v>-1.0632607555408899</v>
      </c>
      <c r="Z23" s="15">
        <v>-0.18501893599118799</v>
      </c>
      <c r="AA23" s="15">
        <v>0.71518887708496903</v>
      </c>
      <c r="AB23" s="15">
        <v>3.2256966429235598</v>
      </c>
      <c r="AC23" s="15">
        <v>0.86057158450715798</v>
      </c>
      <c r="AD23" s="15">
        <v>5.4859537065913404</v>
      </c>
      <c r="AE23" s="15">
        <v>0.26050029708355199</v>
      </c>
      <c r="AF23" s="16">
        <v>2.2092699726682699</v>
      </c>
      <c r="AG23" s="17">
        <v>3.4617610084424499</v>
      </c>
      <c r="AH23" s="17">
        <v>-0.2324653213524</v>
      </c>
      <c r="AI23" s="17">
        <v>-1.97304958571179</v>
      </c>
      <c r="AJ23" s="17">
        <v>0.37680319847188898</v>
      </c>
      <c r="AK23" s="17">
        <v>1.7817361302122099</v>
      </c>
      <c r="AL23" s="17">
        <v>-3.2121651654944499</v>
      </c>
      <c r="AM23" s="17">
        <v>-2.7991525145974399E-2</v>
      </c>
      <c r="AN23" s="15">
        <v>3.2920577417730099</v>
      </c>
      <c r="AO23" s="15">
        <v>2.7853330618848</v>
      </c>
      <c r="AP23" s="15">
        <f>SUMPRODUCT($F$6:$F$31,$X$6:$X$31)</f>
        <v>-1.5200341812860276</v>
      </c>
      <c r="AQ23" s="15">
        <f t="shared" si="1"/>
        <v>0.17945648609438183</v>
      </c>
      <c r="AR23" s="15">
        <v>3.1736405638423801</v>
      </c>
      <c r="AS23" s="15">
        <v>2.476264844108</v>
      </c>
      <c r="AT23" s="21"/>
      <c r="AU23" s="21"/>
      <c r="AV23" s="21"/>
      <c r="AW23" s="21"/>
      <c r="AX23" s="21"/>
      <c r="AY23" s="21"/>
      <c r="AZ23" s="21"/>
      <c r="BA23" s="21"/>
      <c r="BB23" s="21"/>
    </row>
    <row r="24" spans="1:54" x14ac:dyDescent="0.25">
      <c r="A24" s="13" t="s">
        <v>121</v>
      </c>
      <c r="B24" s="20" t="s">
        <v>52</v>
      </c>
      <c r="C24" s="30">
        <f>DataInput!$F$7</f>
        <v>0</v>
      </c>
      <c r="D24" s="14">
        <v>0.63157894736842102</v>
      </c>
      <c r="E24" s="14">
        <v>0.168421052631578</v>
      </c>
      <c r="F24" s="15">
        <f t="shared" si="0"/>
        <v>0.168421052631578</v>
      </c>
      <c r="G24" s="15">
        <v>0.70731043036131103</v>
      </c>
      <c r="H24" s="17">
        <v>-0.25841171350851899</v>
      </c>
      <c r="I24" s="17">
        <v>2.1257494687355001</v>
      </c>
      <c r="J24" s="17">
        <v>-0.30706396137071001</v>
      </c>
      <c r="K24" s="17">
        <v>-1.6429651960370399</v>
      </c>
      <c r="L24" s="17">
        <v>0.46435792458397901</v>
      </c>
      <c r="M24" s="17">
        <v>-0.36907850969599298</v>
      </c>
      <c r="N24" s="17">
        <v>-0.72626122318800201</v>
      </c>
      <c r="O24" s="15">
        <v>0.25283684616885599</v>
      </c>
      <c r="P24" s="15">
        <v>-0.42505674825308398</v>
      </c>
      <c r="Q24" s="15">
        <v>2.07361794421921</v>
      </c>
      <c r="R24" s="15">
        <v>1.4915473443809799</v>
      </c>
      <c r="S24" s="15">
        <v>-0.241363436422352</v>
      </c>
      <c r="T24" s="15">
        <v>1.4924155368065299</v>
      </c>
      <c r="U24" s="15">
        <v>-0.89807584947589303</v>
      </c>
      <c r="V24" s="15">
        <v>0.116601298181448</v>
      </c>
      <c r="W24" s="15">
        <v>-0.40394244241194199</v>
      </c>
      <c r="X24" s="15">
        <v>0.28210273655110502</v>
      </c>
      <c r="Y24" s="15">
        <v>-0.68585346948362402</v>
      </c>
      <c r="Z24" s="15">
        <v>0.189094722829761</v>
      </c>
      <c r="AA24" s="15">
        <v>-0.76734012355229497</v>
      </c>
      <c r="AB24" s="15">
        <v>-0.969443133009813</v>
      </c>
      <c r="AC24" s="15">
        <v>1.4659225189232801</v>
      </c>
      <c r="AD24" s="15">
        <v>1.6906863068845499</v>
      </c>
      <c r="AE24" s="15">
        <v>-0.11457712937792899</v>
      </c>
      <c r="AF24" s="15">
        <v>0.124716376980268</v>
      </c>
      <c r="AG24" s="16">
        <v>-0.56571603065252196</v>
      </c>
      <c r="AH24" s="17">
        <v>-0.70751062686249699</v>
      </c>
      <c r="AI24" s="17">
        <v>-1.90189170636815</v>
      </c>
      <c r="AJ24" s="17">
        <v>0.63724175315971199</v>
      </c>
      <c r="AK24" s="17">
        <v>-1.42897564292336</v>
      </c>
      <c r="AL24" s="17">
        <v>3.15839360033799E-2</v>
      </c>
      <c r="AM24" s="17">
        <v>-0.204846888203746</v>
      </c>
      <c r="AN24" s="17">
        <v>-0.75757627144345796</v>
      </c>
      <c r="AO24" s="15">
        <v>0.25859709603192299</v>
      </c>
      <c r="AP24" s="15">
        <f>SUMPRODUCT($F$6:$F$31,$Y$6:$Y$31)</f>
        <v>-1.0101556927538966</v>
      </c>
      <c r="AQ24" s="15">
        <f t="shared" si="1"/>
        <v>0.26694938254396666</v>
      </c>
      <c r="AR24" s="15">
        <v>0.82539404815207895</v>
      </c>
      <c r="AS24" s="15">
        <v>3.8710258621737701</v>
      </c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25">
      <c r="A25" s="13" t="s">
        <v>60</v>
      </c>
      <c r="B25" s="8" t="s">
        <v>54</v>
      </c>
      <c r="C25" s="30">
        <f>DataInput!$B$19</f>
        <v>0</v>
      </c>
      <c r="D25" s="14">
        <v>0.6</v>
      </c>
      <c r="E25" s="14">
        <v>0.19999999999999901</v>
      </c>
      <c r="F25" s="15">
        <f t="shared" si="0"/>
        <v>0.19999999999999901</v>
      </c>
      <c r="G25" s="15">
        <v>-4.7395736930349501E-4</v>
      </c>
      <c r="H25" s="16">
        <v>9.3484533804899503E-2</v>
      </c>
      <c r="I25" s="17">
        <v>-0.49134752734468501</v>
      </c>
      <c r="J25" s="17">
        <v>0.52650776042793901</v>
      </c>
      <c r="K25" s="17">
        <v>-0.53259838785257296</v>
      </c>
      <c r="L25" s="17">
        <v>-1.0757412582651</v>
      </c>
      <c r="M25" s="17">
        <v>-1.7955287140076499</v>
      </c>
      <c r="N25" s="17">
        <v>0.22895005227736101</v>
      </c>
      <c r="O25" s="17">
        <v>0.15769197409306199</v>
      </c>
      <c r="P25" s="15">
        <v>0.115047057465392</v>
      </c>
      <c r="Q25" s="15">
        <v>1.1555412869467201</v>
      </c>
      <c r="R25" s="15">
        <v>-3.6216494370726798E-2</v>
      </c>
      <c r="S25" s="15">
        <v>0.63934945208821803</v>
      </c>
      <c r="T25" s="15">
        <v>5.6172349137744403E-2</v>
      </c>
      <c r="U25" s="15">
        <v>0.442016185302539</v>
      </c>
      <c r="V25" s="15">
        <v>-0.82864003186737401</v>
      </c>
      <c r="W25" s="15">
        <v>-0.48042455811580198</v>
      </c>
      <c r="X25" s="15">
        <v>0.16576159680674801</v>
      </c>
      <c r="Y25" s="15">
        <v>0.30940510715666802</v>
      </c>
      <c r="Z25" s="15">
        <v>-0.54028861677816198</v>
      </c>
      <c r="AA25" s="15">
        <v>-0.47457870786227402</v>
      </c>
      <c r="AB25" s="15">
        <v>0.68571842254128201</v>
      </c>
      <c r="AC25" s="15">
        <v>6.3631375871208998E-2</v>
      </c>
      <c r="AD25" s="15">
        <v>4.8326522697116597E-2</v>
      </c>
      <c r="AE25" s="15">
        <v>0.58557131759998804</v>
      </c>
      <c r="AF25" s="15">
        <v>0.35358709672361999</v>
      </c>
      <c r="AG25" s="15">
        <v>0.74365169761387395</v>
      </c>
      <c r="AH25" s="16">
        <v>-0.50297132246118403</v>
      </c>
      <c r="AI25" s="17">
        <v>-0.34540249523415301</v>
      </c>
      <c r="AJ25" s="17">
        <v>-0.47525900897906298</v>
      </c>
      <c r="AK25" s="17">
        <v>0.15031081668164301</v>
      </c>
      <c r="AL25" s="17">
        <v>-0.53233463160833505</v>
      </c>
      <c r="AM25" s="17">
        <v>0.43116518809325899</v>
      </c>
      <c r="AN25" s="17">
        <v>0.70413984057906498</v>
      </c>
      <c r="AO25" s="17">
        <v>-0.45189170737413098</v>
      </c>
      <c r="AP25" s="15">
        <f>SUMPRODUCT($F$6:$F$31,$Z$6:$Z$31)</f>
        <v>-2.0473144252009527</v>
      </c>
      <c r="AQ25" s="15">
        <f t="shared" si="1"/>
        <v>0.1143240250627587</v>
      </c>
      <c r="AR25" s="15">
        <v>1.34807922327865</v>
      </c>
      <c r="AS25" s="15">
        <v>2.3812403659631101</v>
      </c>
    </row>
    <row r="26" spans="1:54" x14ac:dyDescent="0.25">
      <c r="A26" s="13" t="s">
        <v>127</v>
      </c>
      <c r="B26" s="20" t="s">
        <v>52</v>
      </c>
      <c r="C26" s="30">
        <f>DataInput!$F$8</f>
        <v>0</v>
      </c>
      <c r="D26" s="14">
        <v>6.3343108653004299</v>
      </c>
      <c r="E26" s="14">
        <v>0.19999999999999901</v>
      </c>
      <c r="F26" s="15">
        <f t="shared" si="0"/>
        <v>0.19999999999999901</v>
      </c>
      <c r="G26" s="15">
        <v>0.66098797223763295</v>
      </c>
      <c r="H26" s="15">
        <v>-0.71479672279991402</v>
      </c>
      <c r="I26" s="16">
        <v>0.506661003449416</v>
      </c>
      <c r="J26" s="17">
        <v>0.48282598892721301</v>
      </c>
      <c r="K26" s="17">
        <v>2.4940611428043802</v>
      </c>
      <c r="L26" s="17">
        <v>-0.79925144348224497</v>
      </c>
      <c r="M26" s="17">
        <v>-1.0203359113130599</v>
      </c>
      <c r="N26" s="17">
        <v>0.15880439013223799</v>
      </c>
      <c r="O26" s="17">
        <v>1.3379401135245299</v>
      </c>
      <c r="P26" s="17">
        <v>0.40532296781739002</v>
      </c>
      <c r="Q26" s="15">
        <v>-1.96035907532269</v>
      </c>
      <c r="R26" s="15">
        <v>-1.4385309225391201</v>
      </c>
      <c r="S26" s="15">
        <v>-0.12653513167166799</v>
      </c>
      <c r="T26" s="15">
        <v>1.3167816698685599</v>
      </c>
      <c r="U26" s="15">
        <v>-1.3348570898284799</v>
      </c>
      <c r="V26" s="15">
        <v>1.3418754008776099E-2</v>
      </c>
      <c r="W26" s="15">
        <v>-1.3166516988274799</v>
      </c>
      <c r="X26" s="15">
        <v>-0.42121699477666802</v>
      </c>
      <c r="Y26" s="15">
        <v>-0.50024147232178495</v>
      </c>
      <c r="Z26" s="15">
        <v>0.44687507686179401</v>
      </c>
      <c r="AA26" s="15">
        <v>-0.96498493799157004</v>
      </c>
      <c r="AB26" s="15">
        <v>1.09055573122981</v>
      </c>
      <c r="AC26" s="15">
        <v>3.63415870739959E-3</v>
      </c>
      <c r="AD26" s="15">
        <v>-0.55955483897274805</v>
      </c>
      <c r="AE26" s="15">
        <v>-0.44691418023971402</v>
      </c>
      <c r="AF26" s="15">
        <v>-0.17449595204165899</v>
      </c>
      <c r="AG26" s="15">
        <v>1.2948301796764301</v>
      </c>
      <c r="AH26" s="15">
        <v>-1.00567856377676</v>
      </c>
      <c r="AI26" s="16">
        <v>1.05977557587258</v>
      </c>
      <c r="AJ26" s="17">
        <v>-0.44208288350092001</v>
      </c>
      <c r="AK26" s="17">
        <v>-1.26777545168047</v>
      </c>
      <c r="AL26" s="17">
        <v>-8.6812819867603294E-2</v>
      </c>
      <c r="AM26" s="17">
        <v>0.58547637710515499</v>
      </c>
      <c r="AN26" s="17">
        <v>1.18474534954972</v>
      </c>
      <c r="AO26" s="17">
        <v>-0.89541723191012501</v>
      </c>
      <c r="AP26" s="15">
        <f>SUMPRODUCT($F$6:$F$31,$AA$6:$AA$31)</f>
        <v>-1.2925803327160195</v>
      </c>
      <c r="AQ26" s="15">
        <f t="shared" si="1"/>
        <v>0.21541638296823845</v>
      </c>
      <c r="AR26" s="15">
        <v>-2.42189198499225</v>
      </c>
      <c r="AS26" s="15">
        <v>-1.36057981901175</v>
      </c>
    </row>
    <row r="27" spans="1:54" x14ac:dyDescent="0.25">
      <c r="A27" s="13" t="s">
        <v>61</v>
      </c>
      <c r="B27" s="20" t="s">
        <v>52</v>
      </c>
      <c r="C27" s="30">
        <f>DataInput!$F$9</f>
        <v>0</v>
      </c>
      <c r="D27" s="14">
        <v>4.2352941076816597</v>
      </c>
      <c r="E27" s="14">
        <v>0.19999999999999901</v>
      </c>
      <c r="F27" s="15">
        <f t="shared" si="0"/>
        <v>0.19999999999999901</v>
      </c>
      <c r="G27" s="15">
        <v>5.2336763169195102</v>
      </c>
      <c r="H27" s="15">
        <v>-0.47142249199774799</v>
      </c>
      <c r="I27" s="15">
        <v>1.37586963845472</v>
      </c>
      <c r="J27" s="16">
        <v>0.26560120169178503</v>
      </c>
      <c r="K27" s="17">
        <v>0.72830170228742996</v>
      </c>
      <c r="L27" s="17">
        <v>0.223039154504837</v>
      </c>
      <c r="M27" s="17">
        <v>-1.57586514996584</v>
      </c>
      <c r="N27" s="17">
        <v>-1.86549885347067</v>
      </c>
      <c r="O27" s="17">
        <v>0.21126171959634599</v>
      </c>
      <c r="P27" s="17">
        <v>2.0026019985091299</v>
      </c>
      <c r="Q27" s="17">
        <v>-0.43489520139429999</v>
      </c>
      <c r="R27" s="15">
        <v>0.62908693070413302</v>
      </c>
      <c r="S27" s="15">
        <v>-0.86399111983652199</v>
      </c>
      <c r="T27" s="15">
        <v>-2.4339514964844202</v>
      </c>
      <c r="U27" s="15">
        <v>0.81067420368646603</v>
      </c>
      <c r="V27" s="15">
        <v>1.5343383319931101</v>
      </c>
      <c r="W27" s="15">
        <v>0.74972484206365098</v>
      </c>
      <c r="X27" s="15">
        <v>-2.2369334008481698</v>
      </c>
      <c r="Y27" s="15">
        <v>-1.3678901994135999</v>
      </c>
      <c r="Z27" s="15">
        <v>-0.79988305819556305</v>
      </c>
      <c r="AA27" s="15">
        <v>-1.09411044651829</v>
      </c>
      <c r="AB27" s="15">
        <v>-1.2346678432188001</v>
      </c>
      <c r="AC27" s="15">
        <v>0.109930583743824</v>
      </c>
      <c r="AD27" s="15">
        <v>-0.75097664235127704</v>
      </c>
      <c r="AE27" s="15">
        <v>2.71125975455544</v>
      </c>
      <c r="AF27" s="15">
        <v>4.4923330114758802</v>
      </c>
      <c r="AG27" s="15">
        <v>-1.35864619216212</v>
      </c>
      <c r="AH27" s="15">
        <v>-13.1528433506965</v>
      </c>
      <c r="AI27" s="15">
        <v>-1.5158591402736401</v>
      </c>
      <c r="AJ27" s="16">
        <v>0.49395094530462502</v>
      </c>
      <c r="AK27" s="17">
        <v>2.8025574559864399</v>
      </c>
      <c r="AL27" s="17">
        <v>4.5966998268276198</v>
      </c>
      <c r="AM27" s="17">
        <v>-0.100988113816778</v>
      </c>
      <c r="AN27" s="17">
        <v>-1.3176201638579099</v>
      </c>
      <c r="AO27" s="17">
        <v>-1.1109288117318701</v>
      </c>
      <c r="AP27" s="15">
        <f>SUMPRODUCT($F$6:$F$31,$AB$6:$AB$31)</f>
        <v>-1.1858841869920975</v>
      </c>
      <c r="AQ27" s="15">
        <f t="shared" si="1"/>
        <v>0.23399585364410902</v>
      </c>
      <c r="AR27" s="15">
        <v>-4.3614156984527002</v>
      </c>
      <c r="AS27" s="15">
        <v>4.4249790521017802</v>
      </c>
    </row>
    <row r="28" spans="1:54" x14ac:dyDescent="0.25">
      <c r="A28" s="13" t="s">
        <v>62</v>
      </c>
      <c r="B28" s="20" t="s">
        <v>52</v>
      </c>
      <c r="C28" s="30">
        <f>DataInput!$F$10</f>
        <v>0</v>
      </c>
      <c r="D28" s="14">
        <v>3.5999999927999999</v>
      </c>
      <c r="E28" s="14">
        <v>0.19999999999999901</v>
      </c>
      <c r="F28" s="15">
        <f t="shared" si="0"/>
        <v>0.19999999999999901</v>
      </c>
      <c r="G28" s="15">
        <v>7.37215619367774</v>
      </c>
      <c r="H28" s="15">
        <v>0.26192645945293302</v>
      </c>
      <c r="I28" s="15">
        <v>-1.3028025421340499</v>
      </c>
      <c r="J28" s="15">
        <v>-0.39527560842600301</v>
      </c>
      <c r="K28" s="16">
        <v>0.86261046505932404</v>
      </c>
      <c r="L28" s="17">
        <v>0.85074593135314502</v>
      </c>
      <c r="M28" s="17">
        <v>0.66073134093688501</v>
      </c>
      <c r="N28" s="17">
        <v>-1.2294627725845899</v>
      </c>
      <c r="O28" s="17">
        <v>-0.129696620147702</v>
      </c>
      <c r="P28" s="17">
        <v>-0.249510227731644</v>
      </c>
      <c r="Q28" s="17">
        <v>-0.59619724362576698</v>
      </c>
      <c r="R28" s="17">
        <v>-0.36455222508785301</v>
      </c>
      <c r="S28" s="15">
        <v>-0.58208153716772204</v>
      </c>
      <c r="T28" s="15">
        <v>-2.1376949595811601</v>
      </c>
      <c r="U28" s="15">
        <v>-0.65393075654769495</v>
      </c>
      <c r="V28" s="15">
        <v>3.4986147272036301</v>
      </c>
      <c r="W28" s="15">
        <v>1.1012695824163401</v>
      </c>
      <c r="X28" s="15">
        <v>-0.63197950016443505</v>
      </c>
      <c r="Y28" s="15">
        <v>-7.6766629262257799</v>
      </c>
      <c r="Z28" s="15">
        <v>-0.47597224421037798</v>
      </c>
      <c r="AA28" s="15">
        <v>-1.01444596796852</v>
      </c>
      <c r="AB28" s="15">
        <v>1.3157501286576501</v>
      </c>
      <c r="AC28" s="15">
        <v>-0.17987696279750401</v>
      </c>
      <c r="AD28" s="15">
        <v>-0.42437101363707402</v>
      </c>
      <c r="AE28" s="15">
        <v>7.0640773920704406E-2</v>
      </c>
      <c r="AF28" s="15">
        <v>2.4266146200274399</v>
      </c>
      <c r="AG28" s="15">
        <v>1.25636321133758</v>
      </c>
      <c r="AH28" s="15">
        <v>0.21841806574352399</v>
      </c>
      <c r="AI28" s="15">
        <v>-0.13065769309198699</v>
      </c>
      <c r="AJ28" s="15">
        <v>-1.19305880641817</v>
      </c>
      <c r="AK28" s="16">
        <v>0.19345672399796801</v>
      </c>
      <c r="AL28" s="17">
        <v>2.94542136570097</v>
      </c>
      <c r="AM28" s="17">
        <v>-3.3733123285600302</v>
      </c>
      <c r="AN28" s="17">
        <v>1.3686644341043901</v>
      </c>
      <c r="AO28" s="17">
        <v>-0.39159182407512599</v>
      </c>
      <c r="AP28" s="15">
        <f>SUMPRODUCT($F$6:$F$31,$AC$6:$AC$31)</f>
        <v>-1.6595296459009559</v>
      </c>
      <c r="AQ28" s="15">
        <f t="shared" si="1"/>
        <v>0.15982514648965759</v>
      </c>
      <c r="AR28" s="15">
        <v>-4.3826191750017696</v>
      </c>
      <c r="AS28" s="15">
        <v>-3.4672364071049402</v>
      </c>
    </row>
    <row r="29" spans="1:54" x14ac:dyDescent="0.25">
      <c r="A29" s="13" t="s">
        <v>63</v>
      </c>
      <c r="B29" s="20" t="s">
        <v>52</v>
      </c>
      <c r="C29" s="30">
        <f>DataInput!$F$11</f>
        <v>0</v>
      </c>
      <c r="D29" s="14">
        <v>2.4808575788784899</v>
      </c>
      <c r="E29" s="14">
        <v>0.17978560528037599</v>
      </c>
      <c r="F29" s="15">
        <f t="shared" si="0"/>
        <v>0.17978560528037599</v>
      </c>
      <c r="G29" s="15">
        <v>0.62632435287166599</v>
      </c>
      <c r="H29" s="15">
        <v>-3.1131308390983201</v>
      </c>
      <c r="I29" s="15">
        <v>-5.5842377762675602E-2</v>
      </c>
      <c r="J29" s="15">
        <v>2.4331964081695402E-2</v>
      </c>
      <c r="K29" s="15">
        <v>-5.5297489087924603E-2</v>
      </c>
      <c r="L29" s="16">
        <v>0.64336160118601005</v>
      </c>
      <c r="M29" s="17">
        <v>1.2757845941442001</v>
      </c>
      <c r="N29" s="17">
        <v>0.29394444777570899</v>
      </c>
      <c r="O29" s="17">
        <v>-1.71621075095253</v>
      </c>
      <c r="P29" s="17">
        <v>-0.72043903839144996</v>
      </c>
      <c r="Q29" s="17">
        <v>-0.42541818975579898</v>
      </c>
      <c r="R29" s="17">
        <v>0.107960038595806</v>
      </c>
      <c r="S29" s="17">
        <v>-0.52600516470056502</v>
      </c>
      <c r="T29" s="15">
        <v>2.5410994981373798</v>
      </c>
      <c r="U29" s="15">
        <v>8.1760871763992396E-2</v>
      </c>
      <c r="V29" s="15">
        <v>-0.826862000842436</v>
      </c>
      <c r="W29" s="15">
        <v>0.38664383076264502</v>
      </c>
      <c r="X29" s="15">
        <v>-1.9753828690794899</v>
      </c>
      <c r="Y29" s="15">
        <v>3.5072235187269499E-2</v>
      </c>
      <c r="Z29" s="15">
        <v>-3.93326574602809E-3</v>
      </c>
      <c r="AA29" s="15">
        <v>-0.80110593131379904</v>
      </c>
      <c r="AB29" s="15">
        <v>-7.8439721921050198</v>
      </c>
      <c r="AC29" s="15">
        <v>-0.134223462440551</v>
      </c>
      <c r="AD29" s="15">
        <v>0.13401206399287</v>
      </c>
      <c r="AE29" s="15">
        <v>-7.0195075955095096E-2</v>
      </c>
      <c r="AF29" s="15">
        <v>-0.47392075713149601</v>
      </c>
      <c r="AG29" s="15">
        <v>-6.4356691211954198</v>
      </c>
      <c r="AH29" s="15">
        <v>-0.32153270786919402</v>
      </c>
      <c r="AI29" s="15">
        <v>8.3439520851003104E-2</v>
      </c>
      <c r="AJ29" s="15">
        <v>-0.57425024201527197</v>
      </c>
      <c r="AK29" s="15">
        <v>5.3144013881637302E-2</v>
      </c>
      <c r="AL29" s="16">
        <v>1.06578233402567</v>
      </c>
      <c r="AM29" s="17">
        <v>0.82530358782796198</v>
      </c>
      <c r="AN29" s="17">
        <v>-6.9451531037297798</v>
      </c>
      <c r="AO29" s="17">
        <v>-0.42047013334664102</v>
      </c>
      <c r="AP29" s="15">
        <f>SUMPRODUCT($F$6:$F$31,$AD$6:$AD$31)</f>
        <v>-9.5892287441750543</v>
      </c>
      <c r="AQ29" s="15">
        <f t="shared" si="1"/>
        <v>6.8457516372901847E-5</v>
      </c>
      <c r="AR29" s="15">
        <v>-6.1773119155955598</v>
      </c>
      <c r="AS29" s="15">
        <v>-5.7535744436847001</v>
      </c>
    </row>
    <row r="30" spans="1:54" x14ac:dyDescent="0.25">
      <c r="A30" s="13" t="s">
        <v>64</v>
      </c>
      <c r="B30" s="20" t="s">
        <v>52</v>
      </c>
      <c r="C30" s="30">
        <f>DataInput!$F$12</f>
        <v>0</v>
      </c>
      <c r="D30" s="14">
        <v>2.3410404560000302</v>
      </c>
      <c r="E30" s="14">
        <v>0.17572254428631001</v>
      </c>
      <c r="F30" s="15">
        <f t="shared" si="0"/>
        <v>0.17572254428631001</v>
      </c>
      <c r="G30" s="15">
        <v>0.59059679993502001</v>
      </c>
      <c r="H30" s="15">
        <v>2.5602351347411001</v>
      </c>
      <c r="I30" s="15">
        <v>1.8221250391468999</v>
      </c>
      <c r="J30" s="15">
        <v>0.73435717229279196</v>
      </c>
      <c r="K30" s="15">
        <v>0.45094892421271698</v>
      </c>
      <c r="L30" s="15">
        <v>-1.4207177790913199</v>
      </c>
      <c r="M30" s="16">
        <v>-2.1596821295391799</v>
      </c>
      <c r="N30" s="17">
        <v>-0.90981809588129303</v>
      </c>
      <c r="O30" s="17">
        <v>-0.52650996885211598</v>
      </c>
      <c r="P30" s="17">
        <v>-0.47744246277180602</v>
      </c>
      <c r="Q30" s="17">
        <v>-0.28615456413308299</v>
      </c>
      <c r="R30" s="17">
        <v>-0.21804681089953201</v>
      </c>
      <c r="S30" s="17">
        <v>1.26192779814103</v>
      </c>
      <c r="T30" s="17">
        <v>-1.4441567723646</v>
      </c>
      <c r="U30" s="15">
        <v>0.45891168675208399</v>
      </c>
      <c r="V30" s="15">
        <v>2.4543813137016701</v>
      </c>
      <c r="W30" s="15">
        <v>0.512723160973381</v>
      </c>
      <c r="X30" s="15">
        <v>1.07924645901125</v>
      </c>
      <c r="Y30" s="15">
        <v>-0.68266034731101899</v>
      </c>
      <c r="Z30" s="15">
        <v>-1.15651242516726</v>
      </c>
      <c r="AA30" s="15">
        <v>-0.480318430335539</v>
      </c>
      <c r="AB30" s="15">
        <v>5.3556083163428001</v>
      </c>
      <c r="AC30" s="15">
        <v>0.226215357348792</v>
      </c>
      <c r="AD30" s="15">
        <v>-6.7498494539465298E-2</v>
      </c>
      <c r="AE30" s="15">
        <v>0.56379425961134599</v>
      </c>
      <c r="AF30" s="15">
        <v>0.35231906740649499</v>
      </c>
      <c r="AG30" s="15">
        <v>4.6659403721952302</v>
      </c>
      <c r="AH30" s="15">
        <v>-0.42534660459954599</v>
      </c>
      <c r="AI30" s="15">
        <v>0.53035307731810599</v>
      </c>
      <c r="AJ30" s="15">
        <v>0.673006459073476</v>
      </c>
      <c r="AK30" s="15">
        <v>-0.183204781310986</v>
      </c>
      <c r="AL30" s="15">
        <v>-0.46909596924830199</v>
      </c>
      <c r="AM30" s="16">
        <v>0.90171395886977201</v>
      </c>
      <c r="AN30" s="17">
        <v>4.8929800871502902</v>
      </c>
      <c r="AO30" s="17">
        <v>-0.46406439100508501</v>
      </c>
      <c r="AP30" s="15">
        <f>SUMPRODUCT($F$6:$F$31,$AE$6:$AE$31)</f>
        <v>0.77467961133210805</v>
      </c>
      <c r="AQ30" s="15">
        <f t="shared" si="1"/>
        <v>0.68453231717863394</v>
      </c>
      <c r="AR30" s="15">
        <v>4.3706456490945804</v>
      </c>
      <c r="AS30" s="15">
        <v>0.222717958149038</v>
      </c>
    </row>
    <row r="31" spans="1:54" ht="15.75" thickBot="1" x14ac:dyDescent="0.3">
      <c r="A31" s="26"/>
      <c r="B31" s="27"/>
      <c r="C31" s="27"/>
      <c r="F31" s="15">
        <v>1</v>
      </c>
      <c r="G31" s="15">
        <v>5.6421860412515201</v>
      </c>
      <c r="H31" s="15">
        <v>-2.1868023673188</v>
      </c>
      <c r="I31" s="15">
        <v>-2.0604463405032698</v>
      </c>
      <c r="J31" s="15">
        <v>1.0788435253192099</v>
      </c>
      <c r="K31" s="15">
        <v>1.41596482365888</v>
      </c>
      <c r="L31" s="15">
        <v>-2.1557460743972401</v>
      </c>
      <c r="M31" s="15">
        <v>-1.1401849179957899</v>
      </c>
      <c r="N31" s="15">
        <v>1.9887908910580401</v>
      </c>
      <c r="O31" s="15">
        <v>-1.17301773225909</v>
      </c>
      <c r="P31" s="15">
        <v>0.91661540462812896</v>
      </c>
      <c r="Q31" s="15">
        <v>-1.7369796345336801</v>
      </c>
      <c r="R31" s="15">
        <v>-4.2914063103079103</v>
      </c>
      <c r="S31" s="15">
        <v>-3.3645577558615898</v>
      </c>
      <c r="T31" s="15">
        <v>4.0234580334434299E-2</v>
      </c>
      <c r="U31" s="15">
        <v>0.85386239182694501</v>
      </c>
      <c r="V31" s="15">
        <v>1.0587656606895299</v>
      </c>
      <c r="W31" s="15">
        <v>2.05623425521373</v>
      </c>
      <c r="X31" s="15">
        <v>-0.43395266878359701</v>
      </c>
      <c r="Y31" s="15">
        <v>2.3336311338762101</v>
      </c>
      <c r="Z31" s="15">
        <v>1.5035130979228699</v>
      </c>
      <c r="AA31" s="15">
        <v>1.2843083569524401</v>
      </c>
      <c r="AB31" s="15">
        <v>-4.8205665162079399</v>
      </c>
      <c r="AC31" s="15">
        <v>-3.7085844699600101</v>
      </c>
      <c r="AD31" s="15">
        <v>-14.428357412993799</v>
      </c>
      <c r="AE31" s="15">
        <v>-0.70863492553576701</v>
      </c>
      <c r="AF31" s="15">
        <v>-3.1940416023965801</v>
      </c>
      <c r="AG31" s="15">
        <v>-6.4383884255104604</v>
      </c>
      <c r="AH31" s="15">
        <v>2.02352382675608</v>
      </c>
      <c r="AI31" s="15">
        <v>2.1511993468809898</v>
      </c>
      <c r="AJ31" s="15">
        <v>-3.2274268961300798</v>
      </c>
      <c r="AK31" s="15">
        <v>2.6878467842301901</v>
      </c>
      <c r="AL31" s="15">
        <v>3.6878126607239401</v>
      </c>
      <c r="AM31" s="15">
        <v>-0.94263621074486204</v>
      </c>
      <c r="AN31" s="15">
        <v>-5.6047312436794403</v>
      </c>
      <c r="AO31" s="15">
        <v>-7.6801069566476903</v>
      </c>
      <c r="AP31" s="15">
        <f>SUMPRODUCT($F$6:$F$31,$AF$6:$AF$31)</f>
        <v>0.54261706793615705</v>
      </c>
      <c r="AQ31" s="15">
        <f t="shared" si="1"/>
        <v>0.63242100415146218</v>
      </c>
      <c r="AR31" s="15">
        <v>1.9910018970088701</v>
      </c>
      <c r="AS31" s="15">
        <v>2.7420628621107199</v>
      </c>
    </row>
    <row r="32" spans="1:54" x14ac:dyDescent="0.25">
      <c r="A32" s="37"/>
      <c r="B32" s="38"/>
      <c r="C32" s="38"/>
      <c r="D32" s="38"/>
      <c r="E32" s="38"/>
      <c r="F32" s="38"/>
      <c r="G32" s="38"/>
      <c r="H32" s="38"/>
      <c r="I32" s="38"/>
      <c r="J32" s="38"/>
      <c r="K32" s="39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15">
        <f>SUMPRODUCT($F$6:$F$31,$AG$6:$AG$31)</f>
        <v>-1.3284262595142957</v>
      </c>
      <c r="AQ32" s="15">
        <f t="shared" si="1"/>
        <v>0.20941979949077161</v>
      </c>
      <c r="AR32" s="15">
        <v>-4.13927188573021</v>
      </c>
      <c r="AS32" s="15">
        <v>4.7506114422349501</v>
      </c>
    </row>
    <row r="33" spans="2:45" x14ac:dyDescent="0.25">
      <c r="AP33" s="15">
        <f>SUMPRODUCT($F$6:$F$31,$AH$6:$AH$31)</f>
        <v>-3.014908328205427</v>
      </c>
      <c r="AQ33" s="15">
        <f t="shared" si="1"/>
        <v>4.6756890804370031E-2</v>
      </c>
      <c r="AR33" s="15">
        <v>7.7634938025978402</v>
      </c>
      <c r="AS33" s="15">
        <v>1.0359810721343601</v>
      </c>
    </row>
    <row r="34" spans="2:45" x14ac:dyDescent="0.25">
      <c r="B34" s="187" t="s">
        <v>125</v>
      </c>
      <c r="C34" s="188"/>
      <c r="D34" s="189"/>
      <c r="E34" s="189"/>
      <c r="F34" s="190"/>
      <c r="R34" s="191"/>
      <c r="S34" s="191"/>
      <c r="T34" s="191"/>
      <c r="U34" s="191"/>
      <c r="V34" s="191"/>
      <c r="AP34" s="15">
        <f>SUMPRODUCT($F$6:$F$31,$AI$6:$AI$31)</f>
        <v>0.45180548091884165</v>
      </c>
      <c r="AQ34" s="15">
        <f t="shared" si="1"/>
        <v>0.61106841736563611</v>
      </c>
      <c r="AR34" s="15">
        <v>2.4597944300540902</v>
      </c>
      <c r="AS34" s="15">
        <v>1.6628984127309101</v>
      </c>
    </row>
    <row r="35" spans="2:45" x14ac:dyDescent="0.25">
      <c r="B35" s="18">
        <f>$AX$6</f>
        <v>0.59722470410116657</v>
      </c>
      <c r="C35" s="19" t="s">
        <v>38</v>
      </c>
      <c r="D35" s="43" t="s">
        <v>66</v>
      </c>
      <c r="E35" s="43"/>
      <c r="F35" s="43"/>
      <c r="G35" s="43"/>
      <c r="H35" s="43"/>
      <c r="I35" s="43"/>
      <c r="R35" s="41"/>
      <c r="S35" s="42"/>
      <c r="T35" s="184"/>
      <c r="U35" s="184"/>
      <c r="V35" s="184"/>
      <c r="AP35" s="15">
        <f>SUMPRODUCT($F$6:$F$31,$AJ$6:$AJ$31)</f>
        <v>-2.6837504747829901</v>
      </c>
      <c r="AQ35" s="15">
        <f t="shared" si="1"/>
        <v>6.3939039900389863E-2</v>
      </c>
      <c r="AR35" s="15">
        <v>2.6720370365897299</v>
      </c>
      <c r="AS35" s="15">
        <v>7.58670735673318E-2</v>
      </c>
    </row>
    <row r="36" spans="2:45" x14ac:dyDescent="0.25">
      <c r="B36" s="18">
        <f>$AX$7</f>
        <v>1.769459215099755</v>
      </c>
      <c r="C36" s="19" t="s">
        <v>38</v>
      </c>
      <c r="D36" s="43" t="s">
        <v>67</v>
      </c>
      <c r="E36" s="43"/>
      <c r="F36" s="43"/>
      <c r="G36" s="43"/>
      <c r="H36" s="43"/>
      <c r="I36" s="43"/>
      <c r="R36" s="41"/>
      <c r="S36" s="42"/>
      <c r="T36" s="184"/>
      <c r="U36" s="184"/>
      <c r="V36" s="184"/>
      <c r="AP36" s="15">
        <f>SUMPRODUCT($F$6:$F$31,$AK$6:$AK$31)</f>
        <v>3.004257970544848</v>
      </c>
      <c r="AQ36" s="15">
        <f t="shared" si="1"/>
        <v>0.95276611744380246</v>
      </c>
      <c r="AR36" s="15">
        <v>-3.2942875074716702</v>
      </c>
      <c r="AS36" s="15">
        <v>-1.66410906432869</v>
      </c>
    </row>
    <row r="37" spans="2:45" x14ac:dyDescent="0.25">
      <c r="AP37" s="15">
        <f>SUMPRODUCT($F$6:$F$31,$AL$6:$AL$31)</f>
        <v>5.9645222325878304</v>
      </c>
      <c r="AQ37" s="15">
        <f t="shared" si="1"/>
        <v>0.99743830777009301</v>
      </c>
      <c r="AR37" s="15">
        <v>-0.91042712360643396</v>
      </c>
      <c r="AS37" s="15">
        <v>3.9780676013172598</v>
      </c>
    </row>
    <row r="38" spans="2:45" x14ac:dyDescent="0.25">
      <c r="AP38" s="15">
        <f>SUMPRODUCT($F$6:$F$31,$AM$6:$AM$31)</f>
        <v>0.58679190209187571</v>
      </c>
      <c r="AQ38" s="15">
        <f t="shared" si="1"/>
        <v>0.64262872099446366</v>
      </c>
      <c r="AR38" s="15">
        <v>0.183392935127907</v>
      </c>
      <c r="AS38" s="15">
        <v>2.6161797206389799</v>
      </c>
    </row>
    <row r="39" spans="2:45" x14ac:dyDescent="0.25">
      <c r="AP39" s="15">
        <f>SUMPRODUCT($F$6:$F$31,$AN$6:$AN$31)</f>
        <v>-1.2260398265364252</v>
      </c>
      <c r="AQ39" s="15">
        <f t="shared" si="1"/>
        <v>0.22687530021791902</v>
      </c>
      <c r="AR39" s="15">
        <v>8.4836492336676503</v>
      </c>
      <c r="AS39" s="15">
        <v>-9.1291714624920406</v>
      </c>
    </row>
    <row r="40" spans="2:45" x14ac:dyDescent="0.25">
      <c r="AP40" s="15">
        <f>SUMPRODUCT($F$6:$F$31,$AO$6:$AO$31)</f>
        <v>-5.3924906118363749</v>
      </c>
      <c r="AQ40" s="15">
        <f t="shared" si="1"/>
        <v>4.5300109855940804E-3</v>
      </c>
      <c r="AR40" s="15">
        <v>-0.61471405069037599</v>
      </c>
      <c r="AS40" s="15">
        <v>1.3419860032067099</v>
      </c>
    </row>
    <row r="41" spans="2:45" x14ac:dyDescent="0.25">
      <c r="AP41" s="28"/>
      <c r="AQ41" s="15">
        <v>1</v>
      </c>
      <c r="AR41" s="15">
        <v>1.8907313625645099</v>
      </c>
      <c r="AS41" s="15">
        <v>-1.47575576332808</v>
      </c>
    </row>
  </sheetData>
  <mergeCells count="17">
    <mergeCell ref="AZ5:BB5"/>
    <mergeCell ref="AZ6:BB6"/>
    <mergeCell ref="AZ7:BB7"/>
    <mergeCell ref="T35:V35"/>
    <mergeCell ref="T36:V36"/>
    <mergeCell ref="AR3:AS4"/>
    <mergeCell ref="AT3:BB3"/>
    <mergeCell ref="A4:C4"/>
    <mergeCell ref="D4:F4"/>
    <mergeCell ref="AT4:AU4"/>
    <mergeCell ref="AV4:AX4"/>
    <mergeCell ref="AZ4:BB4"/>
    <mergeCell ref="B34:F34"/>
    <mergeCell ref="R34:V34"/>
    <mergeCell ref="A3:F3"/>
    <mergeCell ref="G3:AO4"/>
    <mergeCell ref="AP3:AQ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/>
  <dimension ref="A1:AT413"/>
  <sheetViews>
    <sheetView topLeftCell="E1" zoomScale="85" zoomScaleNormal="85" workbookViewId="0">
      <selection activeCell="Y13" sqref="Y13:AA413"/>
    </sheetView>
  </sheetViews>
  <sheetFormatPr defaultColWidth="8.85546875" defaultRowHeight="15" x14ac:dyDescent="0.25"/>
  <cols>
    <col min="5" max="5" width="19.7109375" bestFit="1" customWidth="1"/>
    <col min="6" max="6" width="12.42578125" customWidth="1"/>
    <col min="7" max="7" width="11.7109375" customWidth="1"/>
    <col min="8" max="8" width="9.5703125" bestFit="1" customWidth="1"/>
    <col min="9" max="9" width="5.7109375" style="50" bestFit="1" customWidth="1"/>
    <col min="10" max="10" width="8.7109375" style="3" bestFit="1" customWidth="1"/>
    <col min="11" max="11" width="8.85546875" style="3"/>
    <col min="13" max="14" width="12" style="3" customWidth="1"/>
    <col min="17" max="17" width="11.140625" customWidth="1"/>
    <col min="18" max="18" width="13" customWidth="1"/>
    <col min="21" max="21" width="11.5703125" customWidth="1"/>
    <col min="22" max="22" width="10.85546875" customWidth="1"/>
    <col min="25" max="25" width="16.7109375" style="49" customWidth="1"/>
    <col min="26" max="26" width="14.140625" style="49" customWidth="1"/>
    <col min="29" max="29" width="16.140625" customWidth="1"/>
    <col min="30" max="30" width="15.140625" customWidth="1"/>
    <col min="32" max="33" width="12" style="3" customWidth="1"/>
    <col min="36" max="37" width="12" style="3" customWidth="1"/>
    <col min="40" max="41" width="12" style="3" customWidth="1"/>
    <col min="43" max="43" width="8.7109375" customWidth="1"/>
    <col min="44" max="45" width="15.5703125" customWidth="1"/>
  </cols>
  <sheetData>
    <row r="1" spans="2:46" ht="18" x14ac:dyDescent="0.35">
      <c r="B1" t="s">
        <v>3</v>
      </c>
      <c r="E1" t="s">
        <v>7</v>
      </c>
      <c r="F1" t="e">
        <f>0.2*C5/C4</f>
        <v>#DIV/0!</v>
      </c>
      <c r="H1" t="s">
        <v>78</v>
      </c>
      <c r="I1" s="50" t="str">
        <f>DataInput!B14</f>
        <v>ZE</v>
      </c>
      <c r="J1" s="4"/>
      <c r="K1" s="4"/>
      <c r="M1" s="4" t="s">
        <v>18</v>
      </c>
      <c r="N1" s="3">
        <v>0.1</v>
      </c>
      <c r="Q1" s="4" t="s">
        <v>16</v>
      </c>
      <c r="R1" s="3">
        <v>0.1</v>
      </c>
      <c r="U1" s="4" t="s">
        <v>16</v>
      </c>
      <c r="V1" s="3">
        <v>0.1</v>
      </c>
      <c r="Y1" s="4"/>
      <c r="Z1" s="3"/>
      <c r="AC1" s="4" t="s">
        <v>16</v>
      </c>
      <c r="AD1" s="3">
        <v>0.1</v>
      </c>
      <c r="AF1" s="4" t="s">
        <v>18</v>
      </c>
      <c r="AG1" s="3">
        <v>0.15</v>
      </c>
      <c r="AJ1" s="4" t="s">
        <v>18</v>
      </c>
      <c r="AK1" s="3">
        <v>0.15</v>
      </c>
      <c r="AN1" s="4" t="s">
        <v>18</v>
      </c>
      <c r="AO1" s="3">
        <v>0.2</v>
      </c>
      <c r="AR1" s="4" t="s">
        <v>16</v>
      </c>
      <c r="AS1" s="3">
        <v>0.1</v>
      </c>
    </row>
    <row r="2" spans="2:46" ht="18" x14ac:dyDescent="0.35">
      <c r="B2" t="s">
        <v>4</v>
      </c>
      <c r="E2" t="s">
        <v>8</v>
      </c>
      <c r="F2" t="e">
        <f>C5/C4</f>
        <v>#DIV/0!</v>
      </c>
      <c r="J2" s="4"/>
      <c r="K2" s="4"/>
      <c r="M2" s="4" t="s">
        <v>19</v>
      </c>
      <c r="N2" s="3">
        <v>0.3</v>
      </c>
      <c r="Q2" s="4" t="s">
        <v>12</v>
      </c>
      <c r="R2" s="3">
        <v>0.6</v>
      </c>
      <c r="U2" s="4" t="s">
        <v>12</v>
      </c>
      <c r="V2" s="3">
        <v>1</v>
      </c>
      <c r="Y2" s="4"/>
      <c r="Z2" s="3"/>
      <c r="AC2" s="4" t="s">
        <v>12</v>
      </c>
      <c r="AD2" s="3">
        <v>1.5</v>
      </c>
      <c r="AF2" s="4" t="s">
        <v>19</v>
      </c>
      <c r="AG2" s="3">
        <v>0.4</v>
      </c>
      <c r="AJ2" s="4" t="s">
        <v>19</v>
      </c>
      <c r="AK2" s="3">
        <v>0.6</v>
      </c>
      <c r="AN2" s="4" t="s">
        <v>19</v>
      </c>
      <c r="AO2" s="3">
        <v>0.9</v>
      </c>
      <c r="AR2" s="4" t="s">
        <v>12</v>
      </c>
      <c r="AS2" s="3">
        <v>1.2</v>
      </c>
    </row>
    <row r="3" spans="2:46" ht="18" x14ac:dyDescent="0.35">
      <c r="B3" t="s">
        <v>2</v>
      </c>
      <c r="E3" t="s">
        <v>9</v>
      </c>
      <c r="F3">
        <v>6</v>
      </c>
      <c r="Q3" s="4" t="s">
        <v>13</v>
      </c>
      <c r="R3" s="3">
        <v>1</v>
      </c>
      <c r="U3" s="4" t="s">
        <v>13</v>
      </c>
      <c r="V3" s="3">
        <v>1</v>
      </c>
      <c r="Y3" s="4"/>
      <c r="Z3" s="3"/>
      <c r="AC3" s="4" t="s">
        <v>13</v>
      </c>
      <c r="AD3" s="3">
        <v>1</v>
      </c>
      <c r="AR3" s="4" t="s">
        <v>13</v>
      </c>
      <c r="AS3" s="3">
        <v>1</v>
      </c>
    </row>
    <row r="4" spans="2:46" ht="18" x14ac:dyDescent="0.35">
      <c r="B4" t="s">
        <v>6</v>
      </c>
      <c r="C4">
        <f>DataInput!B16</f>
        <v>0</v>
      </c>
      <c r="M4" s="4" t="s">
        <v>2</v>
      </c>
      <c r="N4" s="3">
        <v>0.4</v>
      </c>
      <c r="Q4" s="4" t="s">
        <v>14</v>
      </c>
      <c r="R4" s="3">
        <v>1</v>
      </c>
      <c r="U4" s="4" t="s">
        <v>14</v>
      </c>
      <c r="V4" s="3">
        <v>1</v>
      </c>
      <c r="Y4" s="4"/>
      <c r="Z4" s="3"/>
      <c r="AC4" s="4" t="s">
        <v>14</v>
      </c>
      <c r="AD4" s="3">
        <v>1</v>
      </c>
      <c r="AF4" s="4" t="s">
        <v>2</v>
      </c>
      <c r="AG4" s="3">
        <v>0.4</v>
      </c>
      <c r="AJ4" s="4" t="s">
        <v>2</v>
      </c>
      <c r="AK4" s="3">
        <v>0.4</v>
      </c>
      <c r="AN4" s="4" t="s">
        <v>2</v>
      </c>
      <c r="AO4" s="3">
        <v>0.4</v>
      </c>
      <c r="AR4" s="4" t="s">
        <v>14</v>
      </c>
      <c r="AS4" s="3">
        <v>1</v>
      </c>
    </row>
    <row r="5" spans="2:46" ht="18" x14ac:dyDescent="0.35">
      <c r="B5" t="s">
        <v>5</v>
      </c>
      <c r="C5">
        <f>DataInput!F15</f>
        <v>0</v>
      </c>
      <c r="E5" s="211" t="s">
        <v>137</v>
      </c>
      <c r="F5" s="3">
        <f>UndamagedPeriodEstimation!B35</f>
        <v>0.42519922242722896</v>
      </c>
      <c r="G5" s="79">
        <v>0</v>
      </c>
      <c r="Q5" s="4" t="s">
        <v>23</v>
      </c>
      <c r="R5" s="3">
        <v>4</v>
      </c>
      <c r="U5" s="4" t="s">
        <v>23</v>
      </c>
      <c r="V5" s="3">
        <v>4</v>
      </c>
      <c r="Y5" s="4"/>
      <c r="Z5" s="3"/>
      <c r="AC5" s="4" t="s">
        <v>23</v>
      </c>
      <c r="AD5" s="3">
        <v>4</v>
      </c>
      <c r="AR5" s="4" t="s">
        <v>23</v>
      </c>
      <c r="AS5" s="3">
        <v>4</v>
      </c>
    </row>
    <row r="6" spans="2:46" ht="18" x14ac:dyDescent="0.25">
      <c r="E6" s="211"/>
      <c r="F6" s="3">
        <f>F5</f>
        <v>0.42519922242722896</v>
      </c>
      <c r="G6" s="79">
        <v>0.46</v>
      </c>
      <c r="Q6" s="4" t="s">
        <v>24</v>
      </c>
      <c r="R6" s="3">
        <v>0.42</v>
      </c>
      <c r="U6" s="4" t="s">
        <v>24</v>
      </c>
      <c r="V6" s="3">
        <v>0.42</v>
      </c>
      <c r="Y6" s="4"/>
      <c r="Z6" s="3"/>
      <c r="AC6" s="4" t="s">
        <v>24</v>
      </c>
      <c r="AD6" s="3">
        <v>0.42</v>
      </c>
      <c r="AR6" s="4" t="s">
        <v>24</v>
      </c>
      <c r="AS6" s="3">
        <v>0.42</v>
      </c>
    </row>
    <row r="7" spans="2:46" x14ac:dyDescent="0.25">
      <c r="F7" s="3"/>
      <c r="G7" s="79"/>
      <c r="Y7"/>
      <c r="Z7"/>
    </row>
    <row r="8" spans="2:46" x14ac:dyDescent="0.25">
      <c r="E8" s="211" t="s">
        <v>138</v>
      </c>
      <c r="F8" s="3">
        <f>DamagedPeriodEstimation!B35</f>
        <v>0.59722470410116657</v>
      </c>
      <c r="G8" s="79">
        <v>0</v>
      </c>
      <c r="Q8" s="4" t="s">
        <v>15</v>
      </c>
      <c r="R8" s="3">
        <f>R1*R2*R3*R4</f>
        <v>0.06</v>
      </c>
      <c r="U8" s="4" t="s">
        <v>15</v>
      </c>
      <c r="V8" s="3">
        <f>V1*V2*V3*V4</f>
        <v>0.1</v>
      </c>
      <c r="Y8" s="4"/>
      <c r="Z8" s="3"/>
      <c r="AC8" s="4" t="s">
        <v>15</v>
      </c>
      <c r="AD8" s="3">
        <f>AD1*AD2*AD3*AD4</f>
        <v>0.15000000000000002</v>
      </c>
      <c r="AR8" s="4" t="s">
        <v>15</v>
      </c>
      <c r="AS8" s="3">
        <f>AS1*AS2*AS3*AS4</f>
        <v>0.12</v>
      </c>
    </row>
    <row r="9" spans="2:46" x14ac:dyDescent="0.25">
      <c r="E9" s="211"/>
      <c r="F9" s="3">
        <f>F8</f>
        <v>0.59722470410116657</v>
      </c>
      <c r="G9" s="79">
        <v>0.38</v>
      </c>
      <c r="Y9"/>
      <c r="Z9"/>
    </row>
    <row r="10" spans="2:46" ht="15.75" thickBot="1" x14ac:dyDescent="0.3">
      <c r="E10" s="191"/>
      <c r="F10" s="191"/>
      <c r="G10" s="191"/>
      <c r="Y10"/>
      <c r="Z10"/>
    </row>
    <row r="11" spans="2:46" x14ac:dyDescent="0.25">
      <c r="B11" s="191" t="s">
        <v>22</v>
      </c>
      <c r="C11" s="191"/>
      <c r="E11" s="191"/>
      <c r="F11" s="191"/>
      <c r="G11" s="191"/>
      <c r="H11" s="205" t="s">
        <v>129</v>
      </c>
      <c r="I11" s="206"/>
      <c r="J11" s="59"/>
      <c r="K11" s="60"/>
      <c r="M11" s="191" t="s">
        <v>130</v>
      </c>
      <c r="N11" s="191"/>
      <c r="Q11" s="191" t="s">
        <v>134</v>
      </c>
      <c r="R11" s="191"/>
      <c r="S11" s="191"/>
      <c r="U11" s="207" t="s">
        <v>161</v>
      </c>
      <c r="V11" s="207"/>
      <c r="Y11" s="208" t="s">
        <v>148</v>
      </c>
      <c r="Z11" s="209"/>
      <c r="AA11" s="210"/>
      <c r="AC11" s="191" t="s">
        <v>136</v>
      </c>
      <c r="AD11" s="191"/>
      <c r="AF11" s="191" t="s">
        <v>131</v>
      </c>
      <c r="AG11" s="191"/>
      <c r="AJ11" s="191" t="s">
        <v>21</v>
      </c>
      <c r="AK11" s="191"/>
      <c r="AN11" s="191" t="s">
        <v>132</v>
      </c>
      <c r="AO11" s="191"/>
      <c r="AR11" s="191" t="s">
        <v>135</v>
      </c>
      <c r="AS11" s="191"/>
    </row>
    <row r="12" spans="2:46" ht="18" x14ac:dyDescent="0.25">
      <c r="B12" s="4" t="s">
        <v>10</v>
      </c>
      <c r="C12" s="4" t="s">
        <v>11</v>
      </c>
      <c r="E12" s="191"/>
      <c r="F12" s="191"/>
      <c r="G12" s="191"/>
      <c r="H12" s="61" t="s">
        <v>10</v>
      </c>
      <c r="I12" s="62" t="s">
        <v>11</v>
      </c>
      <c r="J12" s="4" t="s">
        <v>145</v>
      </c>
      <c r="K12" s="56" t="s">
        <v>146</v>
      </c>
      <c r="M12" s="5" t="s">
        <v>17</v>
      </c>
      <c r="N12" s="4" t="s">
        <v>20</v>
      </c>
      <c r="O12" s="4" t="s">
        <v>145</v>
      </c>
      <c r="P12" s="4"/>
      <c r="Q12" s="5" t="s">
        <v>17</v>
      </c>
      <c r="R12" s="4" t="s">
        <v>20</v>
      </c>
      <c r="S12" s="4" t="s">
        <v>145</v>
      </c>
      <c r="T12" s="4"/>
      <c r="U12" s="5" t="s">
        <v>17</v>
      </c>
      <c r="V12" s="4" t="s">
        <v>20</v>
      </c>
      <c r="W12" s="4" t="s">
        <v>145</v>
      </c>
      <c r="X12" s="4"/>
      <c r="Y12" s="66" t="s">
        <v>17</v>
      </c>
      <c r="Z12" s="67" t="s">
        <v>20</v>
      </c>
      <c r="AA12" s="65" t="s">
        <v>145</v>
      </c>
      <c r="AB12" s="4"/>
      <c r="AC12" s="5" t="s">
        <v>17</v>
      </c>
      <c r="AD12" s="4" t="s">
        <v>20</v>
      </c>
      <c r="AE12" s="4" t="s">
        <v>145</v>
      </c>
      <c r="AF12" s="5" t="s">
        <v>17</v>
      </c>
      <c r="AG12" s="4" t="s">
        <v>20</v>
      </c>
      <c r="AH12" s="4" t="s">
        <v>145</v>
      </c>
      <c r="AJ12" s="5" t="s">
        <v>17</v>
      </c>
      <c r="AK12" s="4" t="s">
        <v>20</v>
      </c>
      <c r="AL12" s="4" t="s">
        <v>145</v>
      </c>
      <c r="AN12" s="5" t="s">
        <v>17</v>
      </c>
      <c r="AO12" s="4" t="s">
        <v>20</v>
      </c>
      <c r="AP12" s="4" t="s">
        <v>145</v>
      </c>
      <c r="AR12" s="5" t="s">
        <v>17</v>
      </c>
      <c r="AS12" s="4" t="s">
        <v>20</v>
      </c>
      <c r="AT12" s="4" t="s">
        <v>145</v>
      </c>
    </row>
    <row r="13" spans="2:46" x14ac:dyDescent="0.25">
      <c r="B13" s="2">
        <v>0</v>
      </c>
      <c r="C13" s="2">
        <f>0.4*C4</f>
        <v>0</v>
      </c>
      <c r="D13">
        <v>0</v>
      </c>
      <c r="H13" s="48">
        <v>0</v>
      </c>
      <c r="I13" s="48">
        <v>0.29892025799999999</v>
      </c>
      <c r="J13" s="3">
        <v>0</v>
      </c>
      <c r="K13" s="57">
        <f t="shared" ref="K13:K76" si="0">IF(I13&gt;Z13,1,0)</f>
        <v>1</v>
      </c>
      <c r="M13" s="3">
        <v>0</v>
      </c>
      <c r="N13" s="3">
        <f>N4</f>
        <v>0.4</v>
      </c>
      <c r="O13" s="3">
        <v>0</v>
      </c>
      <c r="Q13" s="3">
        <v>0</v>
      </c>
      <c r="R13" s="3">
        <f t="shared" ref="R13:R76" si="1">IF(Q13&lt;=$R$6,$R$8*$R$5,IF($R$8*$R$5*(1/ABS(0.8+Q13-$R$6))&gt;$R$8*$R$5,$R$8*$R$5,$R$8*$R$5*(1/ABS(0.8+Q13-$R$6))))</f>
        <v>0.24</v>
      </c>
      <c r="S13" s="3">
        <v>0</v>
      </c>
      <c r="T13" s="3"/>
      <c r="U13" s="3">
        <v>0</v>
      </c>
      <c r="V13" s="3">
        <f>IF(U13&lt;=$V$6,$V$8*$V$5,IF($V$8*$V$5*(1/ABS(0.8+U13-$V$6))&gt;$V$8*$V$5,$V$8*$V$5,$V$8*$V$5*(1/ABS(0.8+U13-$V$6))))</f>
        <v>0.4</v>
      </c>
      <c r="W13" s="3">
        <v>0</v>
      </c>
      <c r="X13" s="3"/>
      <c r="Y13" s="3">
        <v>0</v>
      </c>
      <c r="Z13" s="3">
        <f>Z4</f>
        <v>0</v>
      </c>
      <c r="AA13" s="3">
        <v>0</v>
      </c>
      <c r="AB13" s="3"/>
      <c r="AC13" s="3">
        <v>0</v>
      </c>
      <c r="AD13" s="3">
        <f>IF(AC13&lt;=$AD$6,$AD$8*$AD$5,IF($AD$8*$AD$5*(1/ABS(0.8+AC13-$AD$6))&gt;$AD$8*$AD$5,$AD$8*$AD$5,$AD$8*$AD$5*(1/ABS(0.8+AC13-$AD$6))))</f>
        <v>0.60000000000000009</v>
      </c>
      <c r="AE13" s="3">
        <v>0</v>
      </c>
      <c r="AF13" s="3">
        <v>0</v>
      </c>
      <c r="AG13" s="3">
        <f>AG4</f>
        <v>0.4</v>
      </c>
      <c r="AH13" s="3">
        <v>0</v>
      </c>
      <c r="AJ13" s="3">
        <v>0</v>
      </c>
      <c r="AK13" s="3">
        <f>AK4</f>
        <v>0.4</v>
      </c>
      <c r="AL13" s="3">
        <v>0</v>
      </c>
      <c r="AN13" s="3">
        <v>0</v>
      </c>
      <c r="AO13" s="3">
        <f>AO4</f>
        <v>0.4</v>
      </c>
      <c r="AP13" s="3">
        <v>0</v>
      </c>
      <c r="AR13" s="3">
        <v>0</v>
      </c>
      <c r="AS13" s="3">
        <f>IF(AR13&lt;=$AS$6,$AS$8*$AS$5,IF($AS$8*$AS$5*(1/ABS(0.8+AR13-$AS$6))&gt;$AS$8*$AS$5,$AS$8*$AS$5,$AS$8*$AS$5*(1/ABS(0.8+AR13-$AS$6))))</f>
        <v>0.48</v>
      </c>
      <c r="AT13" s="3">
        <v>0</v>
      </c>
    </row>
    <row r="14" spans="2:46" x14ac:dyDescent="0.25">
      <c r="B14" s="2" t="e">
        <f>B13+$B$19/6</f>
        <v>#DIV/0!</v>
      </c>
      <c r="C14" s="2" t="e">
        <f t="shared" ref="C14:C45" si="2">IF(B14&lt;=$F$1,((0.4+0.6*B14/$F$1)*$C$4),IF(B14&lt;=$F$2,$C$4,IF(B14&lt;=$F$3,($C$5/B14),($C$5*$F$3/B14^2))))</f>
        <v>#DIV/0!</v>
      </c>
      <c r="D14" t="e">
        <f>IF(AND(B14&gt;=$F$5,B14&lt;=$F$8),(C14+C13)/2*(B14-B13),0)</f>
        <v>#DIV/0!</v>
      </c>
      <c r="H14" s="48">
        <v>0.01</v>
      </c>
      <c r="I14" s="48">
        <v>0.29892025799999999</v>
      </c>
      <c r="J14" s="3">
        <f t="shared" ref="J14:J36" si="3">IF(AND(H14&gt;=$F$5,H14&lt;=$F$8),(I14+I13)/2*(H14-H13),0)</f>
        <v>0</v>
      </c>
      <c r="K14" s="57">
        <f t="shared" si="0"/>
        <v>0</v>
      </c>
      <c r="M14" s="3">
        <v>0.01</v>
      </c>
      <c r="N14" s="3">
        <f>IF(M14&lt;=$N$1,(1+1.5*M14/$N$1)*$N$4,IF(M14&lt;=$N$2,2.5*$N$4,2.5*($N$2/M14)^0.8*$N$4))</f>
        <v>0.45999999999999996</v>
      </c>
      <c r="O14" s="3">
        <f>IF(AND(M14&gt;=$F$5,M14&lt;=$F$8),(N14+N13)/2*(M14-M13),0)</f>
        <v>0</v>
      </c>
      <c r="Q14" s="3">
        <v>0.01</v>
      </c>
      <c r="R14" s="3">
        <f t="shared" si="1"/>
        <v>0.24</v>
      </c>
      <c r="S14" s="3">
        <f>IF(AND(Q14&gt;=$F$5,Q14&lt;=$F$8),(R14+R13)/2*(Q14-Q13),0)</f>
        <v>0</v>
      </c>
      <c r="T14" s="3"/>
      <c r="U14" s="3">
        <v>0.01</v>
      </c>
      <c r="V14" s="3">
        <f t="shared" ref="V14:V77" si="4">IF(U14&lt;=$V$6,$V$8*$V$5,IF($V$8*$V$5*(1/ABS(0.8+U14-$V$6))&gt;$V$8*$V$5,$V$8*$V$5,$V$8*$V$5*(1/ABS(0.8+U14-$V$6))))</f>
        <v>0.4</v>
      </c>
      <c r="W14" s="3">
        <f>IF(AND(U14&gt;=$F$5,U14&lt;=$F$8),(V14+V13)/2*(U14-U13),0)</f>
        <v>0</v>
      </c>
      <c r="X14" s="3"/>
      <c r="Y14" s="3">
        <v>0.01</v>
      </c>
      <c r="Z14" s="3">
        <f>IF(Y14&lt;=$AG$1,(1+1.5*Y14/$AG$1)*$AG$4,IF(Y14&lt;=$AG$2,2.5*$AG$4,2.5*($AG$2/Y14)^0.8*$N$4))</f>
        <v>0.44000000000000006</v>
      </c>
      <c r="AA14" s="3">
        <f>IF(AND(Y14&gt;=$F$5,Y14&lt;=$F$8),(Z14+Z13)/2*(Y14-Y13),0)</f>
        <v>0</v>
      </c>
      <c r="AB14" s="3"/>
      <c r="AC14" s="3">
        <v>0.01</v>
      </c>
      <c r="AD14" s="3">
        <f t="shared" ref="AD14:AD77" si="5">IF(AC14&lt;=$AD$6,$AD$8*$AD$5,IF($AD$8*$AD$5*(1/ABS(0.8+AC14-$AD$6))&gt;$AD$8*$AD$5,$AD$8*$AD$5,$AD$8*$AD$5*(1/ABS(0.8+AC14-$AD$6))))</f>
        <v>0.60000000000000009</v>
      </c>
      <c r="AE14" s="3">
        <f>IF(AND(AC14&gt;=$F$5,AC14&lt;=$F$8),(AD14+AD13)/2*(AC14-AC13),0)</f>
        <v>0</v>
      </c>
      <c r="AF14" s="3">
        <v>0.01</v>
      </c>
      <c r="AG14" s="3">
        <f>IF(AF14&lt;=$AG$1,(1+1.5*AF14/$AG$1)*$AG$4,IF(AF14&lt;=$AG$2,2.5*$AG$4,2.5*($AG$2/AF14)^0.8*$N$4))</f>
        <v>0.44000000000000006</v>
      </c>
      <c r="AH14" s="3">
        <f>IF(AND(AF14&gt;=$F$5,AF14&lt;=$F$8),(AG14+AG13)/2*(AF14-AF13),0)</f>
        <v>0</v>
      </c>
      <c r="AJ14" s="3">
        <v>0.01</v>
      </c>
      <c r="AK14" s="3">
        <f>IF(AJ14&lt;=$AK$1,(1+1.5*AJ14/$AK$1)*$AK$4,IF(AJ14&lt;=$AK$2,2.5*$AK$4,2.5*($AK$2/AJ14)^0.8*$N$4))</f>
        <v>0.44000000000000006</v>
      </c>
      <c r="AL14" s="3">
        <f>IF(AND(AJ14&gt;=$F$5,AJ14&lt;=$F$8),(AK14+AK13)/2*(AJ14-AJ13),0)</f>
        <v>0</v>
      </c>
      <c r="AN14" s="3">
        <v>0.01</v>
      </c>
      <c r="AO14" s="3">
        <f>IF(AN14&lt;=$AO$1,(1+1.5*AN14/$AO$1)*$AO$4,IF(AN14&lt;=$AO$2,2.5*$AO$4,2.5*($AO$2/AN14)^0.8*$AO$4))</f>
        <v>0.43</v>
      </c>
      <c r="AP14" s="3">
        <f>IF(AND(AN14&gt;=$F$5,AN14&lt;=$F$8),(AO14+AO13)/2*(AN14-AN13),0)</f>
        <v>0</v>
      </c>
      <c r="AR14" s="3">
        <v>0.01</v>
      </c>
      <c r="AS14" s="3">
        <f t="shared" ref="AS14:AS77" si="6">IF(AR14&lt;=$AS$6,$AS$8*$AS$5,IF($AS$8*$AS$5*(1/ABS(0.8+AR14-$AS$6))&gt;$AS$8*$AS$5,$AS$8*$AS$5,$AS$8*$AS$5*(1/ABS(0.8+AR14-$AS$6))))</f>
        <v>0.48</v>
      </c>
      <c r="AT14" s="3">
        <f>IF(AND(AR14&gt;=$F$5,AR14&lt;=$F$8),(AS14+AS13)/2*(AR14-AR13),0)</f>
        <v>0</v>
      </c>
    </row>
    <row r="15" spans="2:46" x14ac:dyDescent="0.25">
      <c r="B15" s="2" t="e">
        <f t="shared" ref="B15:B18" si="7">B14+$B$19/6</f>
        <v>#DIV/0!</v>
      </c>
      <c r="C15" s="2" t="e">
        <f t="shared" si="2"/>
        <v>#DIV/0!</v>
      </c>
      <c r="D15" t="e">
        <f t="shared" ref="D15:D78" si="8">IF(AND(B15&gt;=$F$5,B15&lt;=$F$8),(C15+C14)/2*(B15-B14),0)</f>
        <v>#DIV/0!</v>
      </c>
      <c r="H15" s="48">
        <v>0.02</v>
      </c>
      <c r="I15" s="48">
        <v>0.29983353499999998</v>
      </c>
      <c r="J15" s="3">
        <f t="shared" si="3"/>
        <v>0</v>
      </c>
      <c r="K15" s="57">
        <f t="shared" si="0"/>
        <v>0</v>
      </c>
      <c r="M15" s="3">
        <v>0.02</v>
      </c>
      <c r="N15" s="3">
        <f t="shared" ref="N15:N78" si="9">IF(M15&lt;=$N$1,(1+1.5*M15/$N$1)*$N$4,IF(M15&lt;=$N$2,2.5*$N$4,2.5*($N$2/M15)^0.8*$N$4))</f>
        <v>0.52</v>
      </c>
      <c r="O15" s="3">
        <f>IF(AND(M15&gt;=$F$5,M15&lt;=$F$8),(N15+N14)/2*(M15-M14),0)</f>
        <v>0</v>
      </c>
      <c r="Q15" s="3">
        <v>0.02</v>
      </c>
      <c r="R15" s="3">
        <f t="shared" si="1"/>
        <v>0.24</v>
      </c>
      <c r="S15" s="3">
        <f>IF(AND(Q15&gt;=$F$5,Q15&lt;=$F$8),(R15+R14)/2*(Q15-Q14),0)</f>
        <v>0</v>
      </c>
      <c r="T15" s="3"/>
      <c r="U15" s="3">
        <v>0.02</v>
      </c>
      <c r="V15" s="3">
        <f t="shared" si="4"/>
        <v>0.4</v>
      </c>
      <c r="W15" s="3">
        <f>IF(AND(U15&gt;=$F$5,U15&lt;=$F$8),(V15+V14)/2*(U15-U14),0)</f>
        <v>0</v>
      </c>
      <c r="X15" s="3"/>
      <c r="Y15" s="3">
        <v>0.02</v>
      </c>
      <c r="Z15" s="3">
        <f t="shared" ref="Z15:Z78" si="10">IF(Y15&lt;=$AG$1,(1+1.5*Y15/$AG$1)*$AG$4,IF(Y15&lt;=$AG$2,2.5*$AG$4,2.5*($AG$2/Y15)^0.8*$N$4))</f>
        <v>0.48</v>
      </c>
      <c r="AA15" s="3">
        <f>IF(AND(Y15&gt;=$F$5,Y15&lt;=$F$8),(Z15+Z14)/2*(Y15-Y14),0)</f>
        <v>0</v>
      </c>
      <c r="AB15" s="3"/>
      <c r="AC15" s="3">
        <v>0.02</v>
      </c>
      <c r="AD15" s="3">
        <f t="shared" si="5"/>
        <v>0.60000000000000009</v>
      </c>
      <c r="AE15" s="3">
        <f>IF(AND(AC15&gt;=$F$5,AC15&lt;=$F$8),(AD15+AD14)/2*(AC15-AC14),0)</f>
        <v>0</v>
      </c>
      <c r="AF15" s="3">
        <v>0.02</v>
      </c>
      <c r="AG15" s="3">
        <f t="shared" ref="AG15:AG78" si="11">IF(AF15&lt;=$AG$1,(1+1.5*AF15/$AG$1)*$AG$4,IF(AF15&lt;=$AG$2,2.5*$AG$4,2.5*($AG$2/AF15)^0.8*$N$4))</f>
        <v>0.48</v>
      </c>
      <c r="AH15" s="3">
        <f>IF(AND(AF15&gt;=$F$5,AF15&lt;=$F$8),(AG15+AG14)/2*(AF15-AF14),0)</f>
        <v>0</v>
      </c>
      <c r="AJ15" s="3">
        <v>0.02</v>
      </c>
      <c r="AK15" s="3">
        <f t="shared" ref="AK15:AK78" si="12">IF(AJ15&lt;=$AK$1,(1+1.5*AJ15/$AK$1)*$AK$4,IF(AJ15&lt;=$AK$2,2.5*$AK$4,2.5*($AK$2/AJ15)^0.8*$N$4))</f>
        <v>0.48</v>
      </c>
      <c r="AL15" s="3">
        <f>IF(AND(AJ15&gt;=$F$5,AJ15&lt;=$F$8),(AK15+AK14)/2*(AJ15-AJ14),0)</f>
        <v>0</v>
      </c>
      <c r="AN15" s="3">
        <v>0.02</v>
      </c>
      <c r="AO15" s="3">
        <f t="shared" ref="AO15:AO78" si="13">IF(AN15&lt;=$AO$1,(1+1.5*AN15/$AO$1)*$AO$4,IF(AN15&lt;=$AO$2,2.5*$AO$4,2.5*($AO$2/AN15)^0.8*$AO$4))</f>
        <v>0.45999999999999996</v>
      </c>
      <c r="AP15" s="3">
        <f>IF(AND(AN15&gt;=$F$5,AN15&lt;=$F$8),(AO15+AO14)/2*(AN15-AN14),0)</f>
        <v>0</v>
      </c>
      <c r="AR15" s="3">
        <v>0.02</v>
      </c>
      <c r="AS15" s="3">
        <f t="shared" si="6"/>
        <v>0.48</v>
      </c>
      <c r="AT15" s="3">
        <f>IF(AND(AR15&gt;=$F$5,AR15&lt;=$F$8),(AS15+AS14)/2*(AR15-AR14),0)</f>
        <v>0</v>
      </c>
    </row>
    <row r="16" spans="2:46" x14ac:dyDescent="0.25">
      <c r="B16" s="2" t="e">
        <f t="shared" si="7"/>
        <v>#DIV/0!</v>
      </c>
      <c r="C16" s="2" t="e">
        <f t="shared" si="2"/>
        <v>#DIV/0!</v>
      </c>
      <c r="D16" t="e">
        <f t="shared" si="8"/>
        <v>#DIV/0!</v>
      </c>
      <c r="E16" s="47" t="s">
        <v>144</v>
      </c>
      <c r="F16" s="6">
        <f>SUM(J:J)</f>
        <v>0.10598716223</v>
      </c>
      <c r="H16" s="48">
        <v>0.03</v>
      </c>
      <c r="I16" s="48">
        <v>0.30193068000000001</v>
      </c>
      <c r="J16" s="3">
        <f t="shared" si="3"/>
        <v>0</v>
      </c>
      <c r="K16" s="57">
        <f>IF(I16&gt;Z16,1,0)</f>
        <v>0</v>
      </c>
      <c r="M16" s="3">
        <v>0.03</v>
      </c>
      <c r="N16" s="3">
        <f t="shared" si="9"/>
        <v>0.57999999999999996</v>
      </c>
      <c r="O16" s="3">
        <f t="shared" ref="O16:O79" si="14">IF(AND(M16&gt;=$F$5,M16&lt;=$F$8),(N16+N15)/2*(M16-M15),0)</f>
        <v>0</v>
      </c>
      <c r="Q16" s="3">
        <v>0.03</v>
      </c>
      <c r="R16" s="3">
        <f t="shared" si="1"/>
        <v>0.24</v>
      </c>
      <c r="S16" s="3">
        <f t="shared" ref="S16:S79" si="15">IF(AND(Q16&gt;=$F$5,Q16&lt;=$F$8),(R16+R15)/2*(Q16-Q15),0)</f>
        <v>0</v>
      </c>
      <c r="T16" s="3"/>
      <c r="U16" s="3">
        <v>0.03</v>
      </c>
      <c r="V16" s="3">
        <f t="shared" si="4"/>
        <v>0.4</v>
      </c>
      <c r="W16" s="3">
        <f t="shared" ref="W16:W79" si="16">IF(AND(U16&gt;=$F$5,U16&lt;=$F$8),(V16+V15)/2*(U16-U15),0)</f>
        <v>0</v>
      </c>
      <c r="X16" s="3"/>
      <c r="Y16" s="3">
        <v>0.03</v>
      </c>
      <c r="Z16" s="3">
        <f t="shared" si="10"/>
        <v>0.52</v>
      </c>
      <c r="AA16" s="3">
        <f t="shared" ref="AA16:AA79" si="17">IF(AND(Y16&gt;=$F$5,Y16&lt;=$F$8),(Z16+Z15)/2*(Y16-Y15),0)</f>
        <v>0</v>
      </c>
      <c r="AB16" s="3"/>
      <c r="AC16" s="3">
        <v>0.03</v>
      </c>
      <c r="AD16" s="3">
        <f t="shared" si="5"/>
        <v>0.60000000000000009</v>
      </c>
      <c r="AE16" s="3">
        <f t="shared" ref="AE16:AE79" si="18">IF(AND(AC16&gt;=$F$5,AC16&lt;=$F$8),(AD16+AD15)/2*(AC16-AC15),0)</f>
        <v>0</v>
      </c>
      <c r="AF16" s="3">
        <v>0.03</v>
      </c>
      <c r="AG16" s="3">
        <f t="shared" si="11"/>
        <v>0.52</v>
      </c>
      <c r="AH16" s="3">
        <f t="shared" ref="AH16:AH79" si="19">IF(AND(AF16&gt;=$F$5,AF16&lt;=$F$8),(AG16+AG15)/2*(AF16-AF15),0)</f>
        <v>0</v>
      </c>
      <c r="AJ16" s="3">
        <v>0.03</v>
      </c>
      <c r="AK16" s="3">
        <f t="shared" si="12"/>
        <v>0.52</v>
      </c>
      <c r="AL16" s="3">
        <f t="shared" ref="AL16:AL79" si="20">IF(AND(AJ16&gt;=$F$5,AJ16&lt;=$F$8),(AK16+AK15)/2*(AJ16-AJ15),0)</f>
        <v>0</v>
      </c>
      <c r="AN16" s="3">
        <v>0.03</v>
      </c>
      <c r="AO16" s="3">
        <f t="shared" si="13"/>
        <v>0.49000000000000005</v>
      </c>
      <c r="AP16" s="3">
        <f t="shared" ref="AP16:AP79" si="21">IF(AND(AN16&gt;=$F$5,AN16&lt;=$F$8),(AO16+AO15)/2*(AN16-AN15),0)</f>
        <v>0</v>
      </c>
      <c r="AR16" s="3">
        <v>0.03</v>
      </c>
      <c r="AS16" s="3">
        <f t="shared" si="6"/>
        <v>0.48</v>
      </c>
      <c r="AT16" s="3">
        <f t="shared" ref="AT16:AT79" si="22">IF(AND(AR16&gt;=$F$5,AR16&lt;=$F$8),(AS16+AS15)/2*(AR16-AR15),0)</f>
        <v>0</v>
      </c>
    </row>
    <row r="17" spans="1:46" x14ac:dyDescent="0.25">
      <c r="B17" s="2" t="e">
        <f t="shared" si="7"/>
        <v>#DIV/0!</v>
      </c>
      <c r="C17" s="2" t="e">
        <f t="shared" si="2"/>
        <v>#DIV/0!</v>
      </c>
      <c r="D17" t="e">
        <f t="shared" si="8"/>
        <v>#DIV/0!</v>
      </c>
      <c r="E17" s="47" t="s">
        <v>140</v>
      </c>
      <c r="F17" s="6">
        <f>SUM(AA:AA)</f>
        <v>0.14206043381674538</v>
      </c>
      <c r="H17" s="48">
        <v>0.04</v>
      </c>
      <c r="I17" s="48">
        <v>0.30619663800000002</v>
      </c>
      <c r="J17" s="3">
        <f t="shared" si="3"/>
        <v>0</v>
      </c>
      <c r="K17" s="57">
        <f t="shared" si="0"/>
        <v>0</v>
      </c>
      <c r="M17" s="3">
        <v>0.04</v>
      </c>
      <c r="N17" s="3">
        <f t="shared" si="9"/>
        <v>0.64000000000000012</v>
      </c>
      <c r="O17" s="3">
        <f t="shared" si="14"/>
        <v>0</v>
      </c>
      <c r="Q17" s="3">
        <v>0.04</v>
      </c>
      <c r="R17" s="3">
        <f t="shared" si="1"/>
        <v>0.24</v>
      </c>
      <c r="S17" s="3">
        <f t="shared" si="15"/>
        <v>0</v>
      </c>
      <c r="T17" s="3"/>
      <c r="U17" s="3">
        <v>0.04</v>
      </c>
      <c r="V17" s="3">
        <f t="shared" si="4"/>
        <v>0.4</v>
      </c>
      <c r="W17" s="3">
        <f t="shared" si="16"/>
        <v>0</v>
      </c>
      <c r="X17" s="3"/>
      <c r="Y17" s="3">
        <v>0.04</v>
      </c>
      <c r="Z17" s="3">
        <f t="shared" si="10"/>
        <v>0.55999999999999994</v>
      </c>
      <c r="AA17" s="3">
        <f t="shared" si="17"/>
        <v>0</v>
      </c>
      <c r="AB17" s="3"/>
      <c r="AC17" s="3">
        <v>0.04</v>
      </c>
      <c r="AD17" s="3">
        <f t="shared" si="5"/>
        <v>0.60000000000000009</v>
      </c>
      <c r="AE17" s="3">
        <f t="shared" si="18"/>
        <v>0</v>
      </c>
      <c r="AF17" s="3">
        <v>0.04</v>
      </c>
      <c r="AG17" s="3">
        <f t="shared" si="11"/>
        <v>0.55999999999999994</v>
      </c>
      <c r="AH17" s="3">
        <f t="shared" si="19"/>
        <v>0</v>
      </c>
      <c r="AJ17" s="3">
        <v>0.04</v>
      </c>
      <c r="AK17" s="3">
        <f t="shared" si="12"/>
        <v>0.55999999999999994</v>
      </c>
      <c r="AL17" s="3">
        <f t="shared" si="20"/>
        <v>0</v>
      </c>
      <c r="AN17" s="3">
        <v>0.04</v>
      </c>
      <c r="AO17" s="3">
        <f t="shared" si="13"/>
        <v>0.52</v>
      </c>
      <c r="AP17" s="3">
        <f t="shared" si="21"/>
        <v>0</v>
      </c>
      <c r="AR17" s="3">
        <v>0.04</v>
      </c>
      <c r="AS17" s="3">
        <f t="shared" si="6"/>
        <v>0.48</v>
      </c>
      <c r="AT17" s="3">
        <f t="shared" si="22"/>
        <v>0</v>
      </c>
    </row>
    <row r="18" spans="1:46" x14ac:dyDescent="0.25">
      <c r="B18" s="2" t="e">
        <f t="shared" si="7"/>
        <v>#DIV/0!</v>
      </c>
      <c r="C18" s="2" t="e">
        <f t="shared" si="2"/>
        <v>#DIV/0!</v>
      </c>
      <c r="D18" t="e">
        <f t="shared" si="8"/>
        <v>#DIV/0!</v>
      </c>
      <c r="H18" s="48">
        <v>0.05</v>
      </c>
      <c r="I18" s="48">
        <v>0.32925716700000002</v>
      </c>
      <c r="J18" s="3">
        <f t="shared" si="3"/>
        <v>0</v>
      </c>
      <c r="K18" s="57">
        <f t="shared" si="0"/>
        <v>0</v>
      </c>
      <c r="M18" s="3">
        <v>0.05</v>
      </c>
      <c r="N18" s="3">
        <f t="shared" si="9"/>
        <v>0.70000000000000007</v>
      </c>
      <c r="O18" s="3">
        <f t="shared" si="14"/>
        <v>0</v>
      </c>
      <c r="Q18" s="3">
        <v>0.05</v>
      </c>
      <c r="R18" s="3">
        <f t="shared" si="1"/>
        <v>0.24</v>
      </c>
      <c r="S18" s="3">
        <f t="shared" si="15"/>
        <v>0</v>
      </c>
      <c r="T18" s="3"/>
      <c r="U18" s="3">
        <v>0.05</v>
      </c>
      <c r="V18" s="3">
        <f t="shared" si="4"/>
        <v>0.4</v>
      </c>
      <c r="W18" s="3">
        <f t="shared" si="16"/>
        <v>0</v>
      </c>
      <c r="X18" s="3"/>
      <c r="Y18" s="3">
        <v>0.05</v>
      </c>
      <c r="Z18" s="3">
        <f t="shared" si="10"/>
        <v>0.60000000000000009</v>
      </c>
      <c r="AA18" s="3">
        <f t="shared" si="17"/>
        <v>0</v>
      </c>
      <c r="AB18" s="3"/>
      <c r="AC18" s="3">
        <v>0.05</v>
      </c>
      <c r="AD18" s="3">
        <f t="shared" si="5"/>
        <v>0.60000000000000009</v>
      </c>
      <c r="AE18" s="3">
        <f t="shared" si="18"/>
        <v>0</v>
      </c>
      <c r="AF18" s="3">
        <v>0.05</v>
      </c>
      <c r="AG18" s="3">
        <f t="shared" si="11"/>
        <v>0.60000000000000009</v>
      </c>
      <c r="AH18" s="3">
        <f t="shared" si="19"/>
        <v>0</v>
      </c>
      <c r="AJ18" s="3">
        <v>0.05</v>
      </c>
      <c r="AK18" s="3">
        <f t="shared" si="12"/>
        <v>0.60000000000000009</v>
      </c>
      <c r="AL18" s="3">
        <f t="shared" si="20"/>
        <v>0</v>
      </c>
      <c r="AN18" s="3">
        <v>0.05</v>
      </c>
      <c r="AO18" s="3">
        <f t="shared" si="13"/>
        <v>0.55000000000000004</v>
      </c>
      <c r="AP18" s="3">
        <f t="shared" si="21"/>
        <v>0</v>
      </c>
      <c r="AR18" s="3">
        <v>0.05</v>
      </c>
      <c r="AS18" s="3">
        <f t="shared" si="6"/>
        <v>0.48</v>
      </c>
      <c r="AT18" s="3">
        <f t="shared" si="22"/>
        <v>0</v>
      </c>
    </row>
    <row r="19" spans="1:46" x14ac:dyDescent="0.25">
      <c r="A19" t="s">
        <v>1</v>
      </c>
      <c r="B19" s="2" t="e">
        <f>F1</f>
        <v>#DIV/0!</v>
      </c>
      <c r="C19" s="2" t="e">
        <f t="shared" si="2"/>
        <v>#DIV/0!</v>
      </c>
      <c r="D19" t="e">
        <f t="shared" si="8"/>
        <v>#DIV/0!</v>
      </c>
      <c r="E19" s="55" t="s">
        <v>141</v>
      </c>
      <c r="F19" s="6">
        <f>SUMIF(K13:K413,1,J13:J413)</f>
        <v>0</v>
      </c>
      <c r="H19" s="48">
        <v>0.06</v>
      </c>
      <c r="I19" s="48">
        <v>0.31771828099999999</v>
      </c>
      <c r="J19" s="3">
        <f t="shared" si="3"/>
        <v>0</v>
      </c>
      <c r="K19" s="57">
        <f t="shared" si="0"/>
        <v>0</v>
      </c>
      <c r="M19" s="3">
        <v>0.06</v>
      </c>
      <c r="N19" s="3">
        <f t="shared" si="9"/>
        <v>0.76</v>
      </c>
      <c r="O19" s="3">
        <f t="shared" si="14"/>
        <v>0</v>
      </c>
      <c r="Q19" s="3">
        <v>0.06</v>
      </c>
      <c r="R19" s="3">
        <f t="shared" si="1"/>
        <v>0.24</v>
      </c>
      <c r="S19" s="3">
        <f t="shared" si="15"/>
        <v>0</v>
      </c>
      <c r="T19" s="3"/>
      <c r="U19" s="3">
        <v>0.06</v>
      </c>
      <c r="V19" s="3">
        <f t="shared" si="4"/>
        <v>0.4</v>
      </c>
      <c r="W19" s="3">
        <f t="shared" si="16"/>
        <v>0</v>
      </c>
      <c r="X19" s="3"/>
      <c r="Y19" s="3">
        <v>0.06</v>
      </c>
      <c r="Z19" s="3">
        <f t="shared" si="10"/>
        <v>0.64000000000000012</v>
      </c>
      <c r="AA19" s="3">
        <f t="shared" si="17"/>
        <v>0</v>
      </c>
      <c r="AB19" s="3"/>
      <c r="AC19" s="3">
        <v>0.06</v>
      </c>
      <c r="AD19" s="3">
        <f t="shared" si="5"/>
        <v>0.60000000000000009</v>
      </c>
      <c r="AE19" s="3">
        <f t="shared" si="18"/>
        <v>0</v>
      </c>
      <c r="AF19" s="3">
        <v>0.06</v>
      </c>
      <c r="AG19" s="3">
        <f t="shared" si="11"/>
        <v>0.64000000000000012</v>
      </c>
      <c r="AH19" s="3">
        <f t="shared" si="19"/>
        <v>0</v>
      </c>
      <c r="AJ19" s="3">
        <v>0.06</v>
      </c>
      <c r="AK19" s="3">
        <f t="shared" si="12"/>
        <v>0.64000000000000012</v>
      </c>
      <c r="AL19" s="3">
        <f t="shared" si="20"/>
        <v>0</v>
      </c>
      <c r="AN19" s="3">
        <v>0.06</v>
      </c>
      <c r="AO19" s="3">
        <f t="shared" si="13"/>
        <v>0.57999999999999996</v>
      </c>
      <c r="AP19" s="3">
        <f t="shared" si="21"/>
        <v>0</v>
      </c>
      <c r="AR19" s="3">
        <v>0.06</v>
      </c>
      <c r="AS19" s="3">
        <f t="shared" si="6"/>
        <v>0.48</v>
      </c>
      <c r="AT19" s="3">
        <f t="shared" si="22"/>
        <v>0</v>
      </c>
    </row>
    <row r="20" spans="1:46" ht="15.75" thickBot="1" x14ac:dyDescent="0.3">
      <c r="B20" s="2" t="e">
        <f>B19+($B$24-$B$19)/5</f>
        <v>#DIV/0!</v>
      </c>
      <c r="C20" s="2" t="e">
        <f t="shared" si="2"/>
        <v>#DIV/0!</v>
      </c>
      <c r="D20" t="e">
        <f t="shared" si="8"/>
        <v>#DIV/0!</v>
      </c>
      <c r="E20" s="54" t="s">
        <v>142</v>
      </c>
      <c r="F20" s="6">
        <f>SUMIF(K13:K413,0,J13:J413)</f>
        <v>0.10598716223</v>
      </c>
      <c r="H20" s="48">
        <v>7.0000000000000007E-2</v>
      </c>
      <c r="I20" s="48">
        <v>0.31728308399999999</v>
      </c>
      <c r="J20" s="3">
        <f>IF(AND(H20&gt;=$F$5,H20&lt;=$F$8),(I20+I19)/2*(H20-H19),0)</f>
        <v>0</v>
      </c>
      <c r="K20" s="57">
        <f t="shared" si="0"/>
        <v>0</v>
      </c>
      <c r="M20" s="3">
        <v>7.0000000000000007E-2</v>
      </c>
      <c r="N20" s="3">
        <f t="shared" si="9"/>
        <v>0.82</v>
      </c>
      <c r="O20" s="3">
        <f t="shared" si="14"/>
        <v>0</v>
      </c>
      <c r="Q20" s="3">
        <v>7.0000000000000007E-2</v>
      </c>
      <c r="R20" s="3">
        <f t="shared" si="1"/>
        <v>0.24</v>
      </c>
      <c r="S20" s="3">
        <f t="shared" si="15"/>
        <v>0</v>
      </c>
      <c r="T20" s="3"/>
      <c r="U20" s="3">
        <v>7.0000000000000007E-2</v>
      </c>
      <c r="V20" s="3">
        <f t="shared" si="4"/>
        <v>0.4</v>
      </c>
      <c r="W20" s="3">
        <f t="shared" si="16"/>
        <v>0</v>
      </c>
      <c r="X20" s="3"/>
      <c r="Y20" s="3">
        <v>7.0000000000000007E-2</v>
      </c>
      <c r="Z20" s="3">
        <f t="shared" si="10"/>
        <v>0.68000000000000016</v>
      </c>
      <c r="AA20" s="3">
        <f t="shared" si="17"/>
        <v>0</v>
      </c>
      <c r="AB20" s="3"/>
      <c r="AC20" s="3">
        <v>7.0000000000000007E-2</v>
      </c>
      <c r="AD20" s="3">
        <f t="shared" si="5"/>
        <v>0.60000000000000009</v>
      </c>
      <c r="AE20" s="3">
        <f t="shared" si="18"/>
        <v>0</v>
      </c>
      <c r="AF20" s="3">
        <v>7.0000000000000007E-2</v>
      </c>
      <c r="AG20" s="3">
        <f t="shared" si="11"/>
        <v>0.68000000000000016</v>
      </c>
      <c r="AH20" s="3">
        <f t="shared" si="19"/>
        <v>0</v>
      </c>
      <c r="AJ20" s="3">
        <v>7.0000000000000007E-2</v>
      </c>
      <c r="AK20" s="3">
        <f t="shared" si="12"/>
        <v>0.68000000000000016</v>
      </c>
      <c r="AL20" s="3">
        <f t="shared" si="20"/>
        <v>0</v>
      </c>
      <c r="AN20" s="3">
        <v>7.0000000000000007E-2</v>
      </c>
      <c r="AO20" s="3">
        <f t="shared" si="13"/>
        <v>0.61</v>
      </c>
      <c r="AP20" s="3">
        <f t="shared" si="21"/>
        <v>0</v>
      </c>
      <c r="AR20" s="3">
        <v>7.0000000000000007E-2</v>
      </c>
      <c r="AS20" s="3">
        <f t="shared" si="6"/>
        <v>0.48</v>
      </c>
      <c r="AT20" s="3">
        <f t="shared" si="22"/>
        <v>0</v>
      </c>
    </row>
    <row r="21" spans="1:46" ht="15.75" thickBot="1" x14ac:dyDescent="0.3">
      <c r="B21" s="2" t="e">
        <f t="shared" ref="B21:B23" si="23">B20+($B$24-$B$19)/5</f>
        <v>#DIV/0!</v>
      </c>
      <c r="C21" s="2" t="e">
        <f t="shared" si="2"/>
        <v>#DIV/0!</v>
      </c>
      <c r="D21" t="e">
        <f t="shared" si="8"/>
        <v>#DIV/0!</v>
      </c>
      <c r="E21" s="52" t="s">
        <v>143</v>
      </c>
      <c r="F21" s="53">
        <f>IFERROR(F19/(F19+F20),0)</f>
        <v>0</v>
      </c>
      <c r="H21" s="48">
        <v>0.08</v>
      </c>
      <c r="I21" s="48">
        <v>0.30647093399999997</v>
      </c>
      <c r="J21" s="3">
        <f t="shared" si="3"/>
        <v>0</v>
      </c>
      <c r="K21" s="57">
        <f t="shared" si="0"/>
        <v>0</v>
      </c>
      <c r="M21" s="3">
        <v>0.08</v>
      </c>
      <c r="N21" s="3">
        <f t="shared" si="9"/>
        <v>0.88000000000000012</v>
      </c>
      <c r="O21" s="3">
        <f t="shared" si="14"/>
        <v>0</v>
      </c>
      <c r="Q21" s="3">
        <v>0.08</v>
      </c>
      <c r="R21" s="3">
        <f t="shared" si="1"/>
        <v>0.24</v>
      </c>
      <c r="S21" s="3">
        <f t="shared" si="15"/>
        <v>0</v>
      </c>
      <c r="T21" s="3"/>
      <c r="U21" s="3">
        <v>0.08</v>
      </c>
      <c r="V21" s="3">
        <f t="shared" si="4"/>
        <v>0.4</v>
      </c>
      <c r="W21" s="3">
        <f t="shared" si="16"/>
        <v>0</v>
      </c>
      <c r="X21" s="3"/>
      <c r="Y21" s="3">
        <v>0.08</v>
      </c>
      <c r="Z21" s="3">
        <f t="shared" si="10"/>
        <v>0.72000000000000008</v>
      </c>
      <c r="AA21" s="3">
        <f t="shared" si="17"/>
        <v>0</v>
      </c>
      <c r="AB21" s="3"/>
      <c r="AC21" s="3">
        <v>0.08</v>
      </c>
      <c r="AD21" s="3">
        <f t="shared" si="5"/>
        <v>0.60000000000000009</v>
      </c>
      <c r="AE21" s="3">
        <f t="shared" si="18"/>
        <v>0</v>
      </c>
      <c r="AF21" s="3">
        <v>0.08</v>
      </c>
      <c r="AG21" s="3">
        <f t="shared" si="11"/>
        <v>0.72000000000000008</v>
      </c>
      <c r="AH21" s="3">
        <f t="shared" si="19"/>
        <v>0</v>
      </c>
      <c r="AJ21" s="3">
        <v>0.08</v>
      </c>
      <c r="AK21" s="3">
        <f t="shared" si="12"/>
        <v>0.72000000000000008</v>
      </c>
      <c r="AL21" s="3">
        <f t="shared" si="20"/>
        <v>0</v>
      </c>
      <c r="AN21" s="3">
        <v>0.08</v>
      </c>
      <c r="AO21" s="3">
        <f t="shared" si="13"/>
        <v>0.64000000000000012</v>
      </c>
      <c r="AP21" s="3">
        <f t="shared" si="21"/>
        <v>0</v>
      </c>
      <c r="AR21" s="3">
        <v>0.08</v>
      </c>
      <c r="AS21" s="3">
        <f t="shared" si="6"/>
        <v>0.48</v>
      </c>
      <c r="AT21" s="3">
        <f t="shared" si="22"/>
        <v>0</v>
      </c>
    </row>
    <row r="22" spans="1:46" x14ac:dyDescent="0.25">
      <c r="B22" s="2" t="e">
        <f t="shared" si="23"/>
        <v>#DIV/0!</v>
      </c>
      <c r="C22" s="2" t="e">
        <f t="shared" si="2"/>
        <v>#DIV/0!</v>
      </c>
      <c r="D22" t="e">
        <f t="shared" si="8"/>
        <v>#DIV/0!</v>
      </c>
      <c r="H22" s="48">
        <v>0.09</v>
      </c>
      <c r="I22" s="48">
        <v>0.30025843899999999</v>
      </c>
      <c r="J22" s="3">
        <f t="shared" si="3"/>
        <v>0</v>
      </c>
      <c r="K22" s="57">
        <f t="shared" si="0"/>
        <v>0</v>
      </c>
      <c r="M22" s="3">
        <v>0.09</v>
      </c>
      <c r="N22" s="3">
        <f t="shared" si="9"/>
        <v>0.94000000000000006</v>
      </c>
      <c r="O22" s="3">
        <f t="shared" si="14"/>
        <v>0</v>
      </c>
      <c r="Q22" s="3">
        <v>0.09</v>
      </c>
      <c r="R22" s="3">
        <f t="shared" si="1"/>
        <v>0.24</v>
      </c>
      <c r="S22" s="3">
        <f t="shared" si="15"/>
        <v>0</v>
      </c>
      <c r="T22" s="3"/>
      <c r="U22" s="3">
        <v>0.09</v>
      </c>
      <c r="V22" s="3">
        <f t="shared" si="4"/>
        <v>0.4</v>
      </c>
      <c r="W22" s="3">
        <f t="shared" si="16"/>
        <v>0</v>
      </c>
      <c r="X22" s="3"/>
      <c r="Y22" s="3">
        <v>0.09</v>
      </c>
      <c r="Z22" s="3">
        <f t="shared" si="10"/>
        <v>0.76000000000000012</v>
      </c>
      <c r="AA22" s="3">
        <f t="shared" si="17"/>
        <v>0</v>
      </c>
      <c r="AB22" s="3"/>
      <c r="AC22" s="3">
        <v>0.09</v>
      </c>
      <c r="AD22" s="3">
        <f t="shared" si="5"/>
        <v>0.60000000000000009</v>
      </c>
      <c r="AE22" s="3">
        <f t="shared" si="18"/>
        <v>0</v>
      </c>
      <c r="AF22" s="3">
        <v>0.09</v>
      </c>
      <c r="AG22" s="3">
        <f t="shared" si="11"/>
        <v>0.76000000000000012</v>
      </c>
      <c r="AH22" s="3">
        <f t="shared" si="19"/>
        <v>0</v>
      </c>
      <c r="AJ22" s="3">
        <v>0.09</v>
      </c>
      <c r="AK22" s="3">
        <f t="shared" si="12"/>
        <v>0.76000000000000012</v>
      </c>
      <c r="AL22" s="3">
        <f t="shared" si="20"/>
        <v>0</v>
      </c>
      <c r="AN22" s="3">
        <v>0.09</v>
      </c>
      <c r="AO22" s="3">
        <f t="shared" si="13"/>
        <v>0.67</v>
      </c>
      <c r="AP22" s="3">
        <f t="shared" si="21"/>
        <v>0</v>
      </c>
      <c r="AR22" s="3">
        <v>0.09</v>
      </c>
      <c r="AS22" s="3">
        <f t="shared" si="6"/>
        <v>0.48</v>
      </c>
      <c r="AT22" s="3">
        <f t="shared" si="22"/>
        <v>0</v>
      </c>
    </row>
    <row r="23" spans="1:46" x14ac:dyDescent="0.25">
      <c r="B23" s="2" t="e">
        <f t="shared" si="23"/>
        <v>#DIV/0!</v>
      </c>
      <c r="C23" s="2" t="e">
        <f t="shared" si="2"/>
        <v>#DIV/0!</v>
      </c>
      <c r="D23" t="e">
        <f t="shared" si="8"/>
        <v>#DIV/0!</v>
      </c>
      <c r="H23" s="48">
        <v>0.1</v>
      </c>
      <c r="I23" s="48">
        <v>0.32450459399999998</v>
      </c>
      <c r="J23" s="3">
        <f t="shared" si="3"/>
        <v>0</v>
      </c>
      <c r="K23" s="57">
        <f t="shared" si="0"/>
        <v>0</v>
      </c>
      <c r="M23" s="3">
        <v>0.1</v>
      </c>
      <c r="N23" s="3">
        <f t="shared" si="9"/>
        <v>1</v>
      </c>
      <c r="O23" s="3">
        <f t="shared" si="14"/>
        <v>0</v>
      </c>
      <c r="Q23" s="3">
        <v>0.1</v>
      </c>
      <c r="R23" s="3">
        <f t="shared" si="1"/>
        <v>0.24</v>
      </c>
      <c r="S23" s="3">
        <f t="shared" si="15"/>
        <v>0</v>
      </c>
      <c r="T23" s="3"/>
      <c r="U23" s="3">
        <v>0.1</v>
      </c>
      <c r="V23" s="3">
        <f t="shared" si="4"/>
        <v>0.4</v>
      </c>
      <c r="W23" s="3">
        <f t="shared" si="16"/>
        <v>0</v>
      </c>
      <c r="X23" s="3"/>
      <c r="Y23" s="3">
        <v>0.1</v>
      </c>
      <c r="Z23" s="3">
        <f t="shared" si="10"/>
        <v>0.8</v>
      </c>
      <c r="AA23" s="3">
        <f t="shared" si="17"/>
        <v>0</v>
      </c>
      <c r="AB23" s="3"/>
      <c r="AC23" s="3">
        <v>0.1</v>
      </c>
      <c r="AD23" s="3">
        <f t="shared" si="5"/>
        <v>0.60000000000000009</v>
      </c>
      <c r="AE23" s="3">
        <f t="shared" si="18"/>
        <v>0</v>
      </c>
      <c r="AF23" s="3">
        <v>0.1</v>
      </c>
      <c r="AG23" s="3">
        <f t="shared" si="11"/>
        <v>0.8</v>
      </c>
      <c r="AH23" s="3">
        <f t="shared" si="19"/>
        <v>0</v>
      </c>
      <c r="AJ23" s="3">
        <v>0.1</v>
      </c>
      <c r="AK23" s="3">
        <f t="shared" si="12"/>
        <v>0.8</v>
      </c>
      <c r="AL23" s="3">
        <f t="shared" si="20"/>
        <v>0</v>
      </c>
      <c r="AN23" s="3">
        <v>0.1</v>
      </c>
      <c r="AO23" s="3">
        <f t="shared" si="13"/>
        <v>0.70000000000000007</v>
      </c>
      <c r="AP23" s="3">
        <f t="shared" si="21"/>
        <v>0</v>
      </c>
      <c r="AR23" s="3">
        <v>0.1</v>
      </c>
      <c r="AS23" s="3">
        <f t="shared" si="6"/>
        <v>0.48</v>
      </c>
      <c r="AT23" s="3">
        <f t="shared" si="22"/>
        <v>0</v>
      </c>
    </row>
    <row r="24" spans="1:46" x14ac:dyDescent="0.25">
      <c r="A24" t="s">
        <v>0</v>
      </c>
      <c r="B24" s="2" t="e">
        <f>F2</f>
        <v>#DIV/0!</v>
      </c>
      <c r="C24" s="2" t="e">
        <f t="shared" si="2"/>
        <v>#DIV/0!</v>
      </c>
      <c r="D24" t="e">
        <f t="shared" si="8"/>
        <v>#DIV/0!</v>
      </c>
      <c r="H24" s="48">
        <v>0.11</v>
      </c>
      <c r="I24" s="48">
        <v>0.30460409399999999</v>
      </c>
      <c r="J24" s="3">
        <f t="shared" si="3"/>
        <v>0</v>
      </c>
      <c r="K24" s="57">
        <f t="shared" si="0"/>
        <v>0</v>
      </c>
      <c r="M24" s="3">
        <v>0.11</v>
      </c>
      <c r="N24" s="3">
        <f t="shared" si="9"/>
        <v>1</v>
      </c>
      <c r="O24" s="3">
        <f t="shared" si="14"/>
        <v>0</v>
      </c>
      <c r="Q24" s="3">
        <v>0.11</v>
      </c>
      <c r="R24" s="3">
        <f t="shared" si="1"/>
        <v>0.24</v>
      </c>
      <c r="S24" s="3">
        <f t="shared" si="15"/>
        <v>0</v>
      </c>
      <c r="T24" s="3"/>
      <c r="U24" s="3">
        <v>0.11</v>
      </c>
      <c r="V24" s="3">
        <f t="shared" si="4"/>
        <v>0.4</v>
      </c>
      <c r="W24" s="3">
        <f t="shared" si="16"/>
        <v>0</v>
      </c>
      <c r="X24" s="3"/>
      <c r="Y24" s="3">
        <v>0.11</v>
      </c>
      <c r="Z24" s="3">
        <f t="shared" si="10"/>
        <v>0.84000000000000008</v>
      </c>
      <c r="AA24" s="3">
        <f t="shared" si="17"/>
        <v>0</v>
      </c>
      <c r="AB24" s="3"/>
      <c r="AC24" s="3">
        <v>0.11</v>
      </c>
      <c r="AD24" s="3">
        <f t="shared" si="5"/>
        <v>0.60000000000000009</v>
      </c>
      <c r="AE24" s="3">
        <f t="shared" si="18"/>
        <v>0</v>
      </c>
      <c r="AF24" s="3">
        <v>0.11</v>
      </c>
      <c r="AG24" s="3">
        <f t="shared" si="11"/>
        <v>0.84000000000000008</v>
      </c>
      <c r="AH24" s="3">
        <f t="shared" si="19"/>
        <v>0</v>
      </c>
      <c r="AJ24" s="3">
        <v>0.11</v>
      </c>
      <c r="AK24" s="3">
        <f t="shared" si="12"/>
        <v>0.84000000000000008</v>
      </c>
      <c r="AL24" s="3">
        <f t="shared" si="20"/>
        <v>0</v>
      </c>
      <c r="AN24" s="3">
        <v>0.11</v>
      </c>
      <c r="AO24" s="3">
        <f t="shared" si="13"/>
        <v>0.73</v>
      </c>
      <c r="AP24" s="3">
        <f t="shared" si="21"/>
        <v>0</v>
      </c>
      <c r="AR24" s="3">
        <v>0.11</v>
      </c>
      <c r="AS24" s="3">
        <f t="shared" si="6"/>
        <v>0.48</v>
      </c>
      <c r="AT24" s="3">
        <f t="shared" si="22"/>
        <v>0</v>
      </c>
    </row>
    <row r="25" spans="1:46" x14ac:dyDescent="0.25">
      <c r="B25" s="2" t="e">
        <f>IF(B24&gt;=B23+0.05,B24+0.05,B23+0.05)</f>
        <v>#DIV/0!</v>
      </c>
      <c r="C25" s="2" t="e">
        <f t="shared" si="2"/>
        <v>#DIV/0!</v>
      </c>
      <c r="D25" t="e">
        <f t="shared" si="8"/>
        <v>#DIV/0!</v>
      </c>
      <c r="H25" s="48">
        <v>0.12</v>
      </c>
      <c r="I25" s="48">
        <v>0.32503731200000002</v>
      </c>
      <c r="J25" s="3">
        <f t="shared" si="3"/>
        <v>0</v>
      </c>
      <c r="K25" s="57">
        <f t="shared" si="0"/>
        <v>0</v>
      </c>
      <c r="M25" s="3">
        <v>0.12</v>
      </c>
      <c r="N25" s="3">
        <f t="shared" si="9"/>
        <v>1</v>
      </c>
      <c r="O25" s="3">
        <f t="shared" si="14"/>
        <v>0</v>
      </c>
      <c r="Q25" s="3">
        <v>0.12</v>
      </c>
      <c r="R25" s="3">
        <f t="shared" si="1"/>
        <v>0.24</v>
      </c>
      <c r="S25" s="3">
        <f t="shared" si="15"/>
        <v>0</v>
      </c>
      <c r="T25" s="3"/>
      <c r="U25" s="3">
        <v>0.12</v>
      </c>
      <c r="V25" s="3">
        <f t="shared" si="4"/>
        <v>0.4</v>
      </c>
      <c r="W25" s="3">
        <f t="shared" si="16"/>
        <v>0</v>
      </c>
      <c r="X25" s="3"/>
      <c r="Y25" s="3">
        <v>0.12</v>
      </c>
      <c r="Z25" s="3">
        <f t="shared" si="10"/>
        <v>0.88000000000000012</v>
      </c>
      <c r="AA25" s="3">
        <f t="shared" si="17"/>
        <v>0</v>
      </c>
      <c r="AB25" s="3"/>
      <c r="AC25" s="3">
        <v>0.12</v>
      </c>
      <c r="AD25" s="3">
        <f t="shared" si="5"/>
        <v>0.60000000000000009</v>
      </c>
      <c r="AE25" s="3">
        <f t="shared" si="18"/>
        <v>0</v>
      </c>
      <c r="AF25" s="3">
        <v>0.12</v>
      </c>
      <c r="AG25" s="3">
        <f t="shared" si="11"/>
        <v>0.88000000000000012</v>
      </c>
      <c r="AH25" s="3">
        <f t="shared" si="19"/>
        <v>0</v>
      </c>
      <c r="AJ25" s="3">
        <v>0.12</v>
      </c>
      <c r="AK25" s="3">
        <f t="shared" si="12"/>
        <v>0.88000000000000012</v>
      </c>
      <c r="AL25" s="3">
        <f t="shared" si="20"/>
        <v>0</v>
      </c>
      <c r="AN25" s="3">
        <v>0.12</v>
      </c>
      <c r="AO25" s="3">
        <f t="shared" si="13"/>
        <v>0.76</v>
      </c>
      <c r="AP25" s="3">
        <f t="shared" si="21"/>
        <v>0</v>
      </c>
      <c r="AR25" s="3">
        <v>0.12</v>
      </c>
      <c r="AS25" s="3">
        <f t="shared" si="6"/>
        <v>0.48</v>
      </c>
      <c r="AT25" s="3">
        <f t="shared" si="22"/>
        <v>0</v>
      </c>
    </row>
    <row r="26" spans="1:46" x14ac:dyDescent="0.25">
      <c r="B26" s="2" t="e">
        <f t="shared" ref="B26:B89" si="24">IF(B25&gt;=B24+0.05,B25+0.05,B24+0.05)</f>
        <v>#DIV/0!</v>
      </c>
      <c r="C26" s="2" t="e">
        <f t="shared" si="2"/>
        <v>#DIV/0!</v>
      </c>
      <c r="D26" t="e">
        <f t="shared" si="8"/>
        <v>#DIV/0!</v>
      </c>
      <c r="H26" s="48">
        <v>0.13</v>
      </c>
      <c r="I26" s="48">
        <v>0.32543379</v>
      </c>
      <c r="J26" s="3">
        <f t="shared" si="3"/>
        <v>0</v>
      </c>
      <c r="K26" s="57">
        <f t="shared" si="0"/>
        <v>0</v>
      </c>
      <c r="M26" s="3">
        <v>0.13</v>
      </c>
      <c r="N26" s="3">
        <f t="shared" si="9"/>
        <v>1</v>
      </c>
      <c r="O26" s="3">
        <f t="shared" si="14"/>
        <v>0</v>
      </c>
      <c r="Q26" s="3">
        <v>0.13</v>
      </c>
      <c r="R26" s="3">
        <f t="shared" si="1"/>
        <v>0.24</v>
      </c>
      <c r="S26" s="3">
        <f t="shared" si="15"/>
        <v>0</v>
      </c>
      <c r="T26" s="3"/>
      <c r="U26" s="3">
        <v>0.13</v>
      </c>
      <c r="V26" s="3">
        <f t="shared" si="4"/>
        <v>0.4</v>
      </c>
      <c r="W26" s="3">
        <f t="shared" si="16"/>
        <v>0</v>
      </c>
      <c r="X26" s="3"/>
      <c r="Y26" s="3">
        <v>0.13</v>
      </c>
      <c r="Z26" s="3">
        <f t="shared" si="10"/>
        <v>0.91999999999999993</v>
      </c>
      <c r="AA26" s="3">
        <f t="shared" si="17"/>
        <v>0</v>
      </c>
      <c r="AB26" s="3"/>
      <c r="AC26" s="3">
        <v>0.13</v>
      </c>
      <c r="AD26" s="3">
        <f t="shared" si="5"/>
        <v>0.60000000000000009</v>
      </c>
      <c r="AE26" s="3">
        <f t="shared" si="18"/>
        <v>0</v>
      </c>
      <c r="AF26" s="3">
        <v>0.13</v>
      </c>
      <c r="AG26" s="3">
        <f t="shared" si="11"/>
        <v>0.91999999999999993</v>
      </c>
      <c r="AH26" s="3">
        <f t="shared" si="19"/>
        <v>0</v>
      </c>
      <c r="AJ26" s="3">
        <v>0.13</v>
      </c>
      <c r="AK26" s="3">
        <f t="shared" si="12"/>
        <v>0.91999999999999993</v>
      </c>
      <c r="AL26" s="3">
        <f t="shared" si="20"/>
        <v>0</v>
      </c>
      <c r="AN26" s="3">
        <v>0.13</v>
      </c>
      <c r="AO26" s="3">
        <f t="shared" si="13"/>
        <v>0.79</v>
      </c>
      <c r="AP26" s="3">
        <f t="shared" si="21"/>
        <v>0</v>
      </c>
      <c r="AR26" s="3">
        <v>0.13</v>
      </c>
      <c r="AS26" s="3">
        <f t="shared" si="6"/>
        <v>0.48</v>
      </c>
      <c r="AT26" s="3">
        <f t="shared" si="22"/>
        <v>0</v>
      </c>
    </row>
    <row r="27" spans="1:46" x14ac:dyDescent="0.25">
      <c r="B27" s="2" t="e">
        <f t="shared" si="24"/>
        <v>#DIV/0!</v>
      </c>
      <c r="C27" s="2" t="e">
        <f t="shared" si="2"/>
        <v>#DIV/0!</v>
      </c>
      <c r="D27" t="e">
        <f t="shared" si="8"/>
        <v>#DIV/0!</v>
      </c>
      <c r="H27" s="48">
        <v>0.14000000000000001</v>
      </c>
      <c r="I27" s="48">
        <v>0.31715627600000001</v>
      </c>
      <c r="J27" s="3">
        <f t="shared" si="3"/>
        <v>0</v>
      </c>
      <c r="K27" s="57">
        <f t="shared" si="0"/>
        <v>0</v>
      </c>
      <c r="M27" s="3">
        <v>0.14000000000000001</v>
      </c>
      <c r="N27" s="3">
        <f t="shared" si="9"/>
        <v>1</v>
      </c>
      <c r="O27" s="3">
        <f t="shared" si="14"/>
        <v>0</v>
      </c>
      <c r="Q27" s="3">
        <v>0.14000000000000001</v>
      </c>
      <c r="R27" s="3">
        <f t="shared" si="1"/>
        <v>0.24</v>
      </c>
      <c r="S27" s="3">
        <f t="shared" si="15"/>
        <v>0</v>
      </c>
      <c r="T27" s="3"/>
      <c r="U27" s="3">
        <v>0.14000000000000001</v>
      </c>
      <c r="V27" s="3">
        <f t="shared" si="4"/>
        <v>0.4</v>
      </c>
      <c r="W27" s="3">
        <f t="shared" si="16"/>
        <v>0</v>
      </c>
      <c r="X27" s="3"/>
      <c r="Y27" s="3">
        <v>0.14000000000000001</v>
      </c>
      <c r="Z27" s="3">
        <f t="shared" si="10"/>
        <v>0.96000000000000019</v>
      </c>
      <c r="AA27" s="3">
        <f t="shared" si="17"/>
        <v>0</v>
      </c>
      <c r="AB27" s="3"/>
      <c r="AC27" s="3">
        <v>0.14000000000000001</v>
      </c>
      <c r="AD27" s="3">
        <f t="shared" si="5"/>
        <v>0.60000000000000009</v>
      </c>
      <c r="AE27" s="3">
        <f t="shared" si="18"/>
        <v>0</v>
      </c>
      <c r="AF27" s="3">
        <v>0.14000000000000001</v>
      </c>
      <c r="AG27" s="3">
        <f t="shared" si="11"/>
        <v>0.96000000000000019</v>
      </c>
      <c r="AH27" s="3">
        <f t="shared" si="19"/>
        <v>0</v>
      </c>
      <c r="AJ27" s="3">
        <v>0.14000000000000001</v>
      </c>
      <c r="AK27" s="3">
        <f t="shared" si="12"/>
        <v>0.96000000000000019</v>
      </c>
      <c r="AL27" s="3">
        <f t="shared" si="20"/>
        <v>0</v>
      </c>
      <c r="AN27" s="3">
        <v>0.14000000000000001</v>
      </c>
      <c r="AO27" s="3">
        <f t="shared" si="13"/>
        <v>0.82</v>
      </c>
      <c r="AP27" s="3">
        <f t="shared" si="21"/>
        <v>0</v>
      </c>
      <c r="AR27" s="3">
        <v>0.14000000000000001</v>
      </c>
      <c r="AS27" s="3">
        <f t="shared" si="6"/>
        <v>0.48</v>
      </c>
      <c r="AT27" s="3">
        <f t="shared" si="22"/>
        <v>0</v>
      </c>
    </row>
    <row r="28" spans="1:46" x14ac:dyDescent="0.25">
      <c r="B28" s="2" t="e">
        <f t="shared" si="24"/>
        <v>#DIV/0!</v>
      </c>
      <c r="C28" s="2" t="e">
        <f t="shared" si="2"/>
        <v>#DIV/0!</v>
      </c>
      <c r="D28" t="e">
        <f t="shared" si="8"/>
        <v>#DIV/0!</v>
      </c>
      <c r="H28" s="48">
        <v>0.15</v>
      </c>
      <c r="I28" s="48">
        <v>0.34026982</v>
      </c>
      <c r="J28" s="3">
        <f t="shared" si="3"/>
        <v>0</v>
      </c>
      <c r="K28" s="57">
        <f t="shared" si="0"/>
        <v>0</v>
      </c>
      <c r="M28" s="3">
        <v>0.15</v>
      </c>
      <c r="N28" s="3">
        <f t="shared" si="9"/>
        <v>1</v>
      </c>
      <c r="O28" s="3">
        <f t="shared" si="14"/>
        <v>0</v>
      </c>
      <c r="Q28" s="3">
        <v>0.15</v>
      </c>
      <c r="R28" s="3">
        <f t="shared" si="1"/>
        <v>0.24</v>
      </c>
      <c r="S28" s="3">
        <f t="shared" si="15"/>
        <v>0</v>
      </c>
      <c r="T28" s="3"/>
      <c r="U28" s="3">
        <v>0.15</v>
      </c>
      <c r="V28" s="3">
        <f t="shared" si="4"/>
        <v>0.4</v>
      </c>
      <c r="W28" s="3">
        <f t="shared" si="16"/>
        <v>0</v>
      </c>
      <c r="X28" s="3"/>
      <c r="Y28" s="3">
        <v>0.15</v>
      </c>
      <c r="Z28" s="3">
        <f t="shared" si="10"/>
        <v>1</v>
      </c>
      <c r="AA28" s="3">
        <f t="shared" si="17"/>
        <v>0</v>
      </c>
      <c r="AB28" s="3"/>
      <c r="AC28" s="3">
        <v>0.15</v>
      </c>
      <c r="AD28" s="3">
        <f t="shared" si="5"/>
        <v>0.60000000000000009</v>
      </c>
      <c r="AE28" s="3">
        <f t="shared" si="18"/>
        <v>0</v>
      </c>
      <c r="AF28" s="3">
        <v>0.15</v>
      </c>
      <c r="AG28" s="3">
        <f t="shared" si="11"/>
        <v>1</v>
      </c>
      <c r="AH28" s="3">
        <f t="shared" si="19"/>
        <v>0</v>
      </c>
      <c r="AJ28" s="3">
        <v>0.15</v>
      </c>
      <c r="AK28" s="3">
        <f t="shared" si="12"/>
        <v>1</v>
      </c>
      <c r="AL28" s="3">
        <f t="shared" si="20"/>
        <v>0</v>
      </c>
      <c r="AN28" s="3">
        <v>0.15</v>
      </c>
      <c r="AO28" s="3">
        <f t="shared" si="13"/>
        <v>0.85000000000000009</v>
      </c>
      <c r="AP28" s="3">
        <f t="shared" si="21"/>
        <v>0</v>
      </c>
      <c r="AR28" s="3">
        <v>0.15</v>
      </c>
      <c r="AS28" s="3">
        <f t="shared" si="6"/>
        <v>0.48</v>
      </c>
      <c r="AT28" s="3">
        <f t="shared" si="22"/>
        <v>0</v>
      </c>
    </row>
    <row r="29" spans="1:46" x14ac:dyDescent="0.25">
      <c r="B29" s="2" t="e">
        <f t="shared" si="24"/>
        <v>#DIV/0!</v>
      </c>
      <c r="C29" s="2" t="e">
        <f t="shared" si="2"/>
        <v>#DIV/0!</v>
      </c>
      <c r="D29" t="e">
        <f t="shared" si="8"/>
        <v>#DIV/0!</v>
      </c>
      <c r="H29" s="48">
        <v>0.16</v>
      </c>
      <c r="I29" s="48">
        <v>0.31560362600000003</v>
      </c>
      <c r="J29" s="3">
        <f t="shared" si="3"/>
        <v>0</v>
      </c>
      <c r="K29" s="57">
        <f t="shared" si="0"/>
        <v>0</v>
      </c>
      <c r="M29" s="3">
        <v>0.16</v>
      </c>
      <c r="N29" s="3">
        <f t="shared" si="9"/>
        <v>1</v>
      </c>
      <c r="O29" s="3">
        <f t="shared" si="14"/>
        <v>0</v>
      </c>
      <c r="Q29" s="3">
        <v>0.16</v>
      </c>
      <c r="R29" s="3">
        <f t="shared" si="1"/>
        <v>0.24</v>
      </c>
      <c r="S29" s="3">
        <f t="shared" si="15"/>
        <v>0</v>
      </c>
      <c r="T29" s="3"/>
      <c r="U29" s="3">
        <v>0.16</v>
      </c>
      <c r="V29" s="3">
        <f t="shared" si="4"/>
        <v>0.4</v>
      </c>
      <c r="W29" s="3">
        <f t="shared" si="16"/>
        <v>0</v>
      </c>
      <c r="X29" s="3"/>
      <c r="Y29" s="3">
        <v>0.16</v>
      </c>
      <c r="Z29" s="3">
        <f t="shared" si="10"/>
        <v>1</v>
      </c>
      <c r="AA29" s="3">
        <f t="shared" si="17"/>
        <v>0</v>
      </c>
      <c r="AB29" s="3"/>
      <c r="AC29" s="3">
        <v>0.16</v>
      </c>
      <c r="AD29" s="3">
        <f t="shared" si="5"/>
        <v>0.60000000000000009</v>
      </c>
      <c r="AE29" s="3">
        <f t="shared" si="18"/>
        <v>0</v>
      </c>
      <c r="AF29" s="3">
        <v>0.16</v>
      </c>
      <c r="AG29" s="3">
        <f t="shared" si="11"/>
        <v>1</v>
      </c>
      <c r="AH29" s="3">
        <f t="shared" si="19"/>
        <v>0</v>
      </c>
      <c r="AJ29" s="3">
        <v>0.16</v>
      </c>
      <c r="AK29" s="3">
        <f t="shared" si="12"/>
        <v>1</v>
      </c>
      <c r="AL29" s="3">
        <f t="shared" si="20"/>
        <v>0</v>
      </c>
      <c r="AN29" s="3">
        <v>0.16</v>
      </c>
      <c r="AO29" s="3">
        <f t="shared" si="13"/>
        <v>0.88000000000000012</v>
      </c>
      <c r="AP29" s="3">
        <f t="shared" si="21"/>
        <v>0</v>
      </c>
      <c r="AR29" s="3">
        <v>0.16</v>
      </c>
      <c r="AS29" s="3">
        <f t="shared" si="6"/>
        <v>0.48</v>
      </c>
      <c r="AT29" s="3">
        <f t="shared" si="22"/>
        <v>0</v>
      </c>
    </row>
    <row r="30" spans="1:46" x14ac:dyDescent="0.25">
      <c r="B30" s="2" t="e">
        <f t="shared" si="24"/>
        <v>#DIV/0!</v>
      </c>
      <c r="C30" s="2" t="e">
        <f t="shared" si="2"/>
        <v>#DIV/0!</v>
      </c>
      <c r="D30" t="e">
        <f t="shared" si="8"/>
        <v>#DIV/0!</v>
      </c>
      <c r="H30" s="48">
        <v>0.17</v>
      </c>
      <c r="I30" s="48">
        <v>0.375524303</v>
      </c>
      <c r="J30" s="3">
        <f t="shared" si="3"/>
        <v>0</v>
      </c>
      <c r="K30" s="57">
        <f t="shared" si="0"/>
        <v>0</v>
      </c>
      <c r="M30" s="3">
        <v>0.17</v>
      </c>
      <c r="N30" s="3">
        <f t="shared" si="9"/>
        <v>1</v>
      </c>
      <c r="O30" s="3">
        <f t="shared" si="14"/>
        <v>0</v>
      </c>
      <c r="Q30" s="3">
        <v>0.17</v>
      </c>
      <c r="R30" s="3">
        <f t="shared" si="1"/>
        <v>0.24</v>
      </c>
      <c r="S30" s="3">
        <f t="shared" si="15"/>
        <v>0</v>
      </c>
      <c r="T30" s="3"/>
      <c r="U30" s="3">
        <v>0.17</v>
      </c>
      <c r="V30" s="3">
        <f t="shared" si="4"/>
        <v>0.4</v>
      </c>
      <c r="W30" s="3">
        <f t="shared" si="16"/>
        <v>0</v>
      </c>
      <c r="X30" s="3"/>
      <c r="Y30" s="3">
        <v>0.17</v>
      </c>
      <c r="Z30" s="3">
        <f t="shared" si="10"/>
        <v>1</v>
      </c>
      <c r="AA30" s="3">
        <f t="shared" si="17"/>
        <v>0</v>
      </c>
      <c r="AB30" s="3"/>
      <c r="AC30" s="3">
        <v>0.17</v>
      </c>
      <c r="AD30" s="3">
        <f t="shared" si="5"/>
        <v>0.60000000000000009</v>
      </c>
      <c r="AE30" s="3">
        <f t="shared" si="18"/>
        <v>0</v>
      </c>
      <c r="AF30" s="3">
        <v>0.17</v>
      </c>
      <c r="AG30" s="3">
        <f t="shared" si="11"/>
        <v>1</v>
      </c>
      <c r="AH30" s="3">
        <f t="shared" si="19"/>
        <v>0</v>
      </c>
      <c r="AJ30" s="3">
        <v>0.17</v>
      </c>
      <c r="AK30" s="3">
        <f t="shared" si="12"/>
        <v>1</v>
      </c>
      <c r="AL30" s="3">
        <f t="shared" si="20"/>
        <v>0</v>
      </c>
      <c r="AN30" s="3">
        <v>0.17</v>
      </c>
      <c r="AO30" s="3">
        <f t="shared" si="13"/>
        <v>0.91</v>
      </c>
      <c r="AP30" s="3">
        <f t="shared" si="21"/>
        <v>0</v>
      </c>
      <c r="AR30" s="3">
        <v>0.17</v>
      </c>
      <c r="AS30" s="3">
        <f t="shared" si="6"/>
        <v>0.48</v>
      </c>
      <c r="AT30" s="3">
        <f t="shared" si="22"/>
        <v>0</v>
      </c>
    </row>
    <row r="31" spans="1:46" x14ac:dyDescent="0.25">
      <c r="B31" s="2" t="e">
        <f t="shared" si="24"/>
        <v>#DIV/0!</v>
      </c>
      <c r="C31" s="2" t="e">
        <f t="shared" si="2"/>
        <v>#DIV/0!</v>
      </c>
      <c r="D31" t="e">
        <f t="shared" si="8"/>
        <v>#DIV/0!</v>
      </c>
      <c r="H31" s="48">
        <v>0.18</v>
      </c>
      <c r="I31" s="48">
        <v>0.49968311900000001</v>
      </c>
      <c r="J31" s="3">
        <f t="shared" si="3"/>
        <v>0</v>
      </c>
      <c r="K31" s="57">
        <f t="shared" si="0"/>
        <v>0</v>
      </c>
      <c r="M31" s="3">
        <v>0.18</v>
      </c>
      <c r="N31" s="3">
        <f t="shared" si="9"/>
        <v>1</v>
      </c>
      <c r="O31" s="3">
        <f t="shared" si="14"/>
        <v>0</v>
      </c>
      <c r="Q31" s="3">
        <v>0.18</v>
      </c>
      <c r="R31" s="3">
        <f t="shared" si="1"/>
        <v>0.24</v>
      </c>
      <c r="S31" s="3">
        <f t="shared" si="15"/>
        <v>0</v>
      </c>
      <c r="T31" s="3"/>
      <c r="U31" s="3">
        <v>0.18</v>
      </c>
      <c r="V31" s="3">
        <f t="shared" si="4"/>
        <v>0.4</v>
      </c>
      <c r="W31" s="3">
        <f t="shared" si="16"/>
        <v>0</v>
      </c>
      <c r="X31" s="3"/>
      <c r="Y31" s="3">
        <v>0.18</v>
      </c>
      <c r="Z31" s="3">
        <f t="shared" si="10"/>
        <v>1</v>
      </c>
      <c r="AA31" s="3">
        <f t="shared" si="17"/>
        <v>0</v>
      </c>
      <c r="AB31" s="3"/>
      <c r="AC31" s="3">
        <v>0.18</v>
      </c>
      <c r="AD31" s="3">
        <f t="shared" si="5"/>
        <v>0.60000000000000009</v>
      </c>
      <c r="AE31" s="3">
        <f t="shared" si="18"/>
        <v>0</v>
      </c>
      <c r="AF31" s="3">
        <v>0.18</v>
      </c>
      <c r="AG31" s="3">
        <f t="shared" si="11"/>
        <v>1</v>
      </c>
      <c r="AH31" s="3">
        <f t="shared" si="19"/>
        <v>0</v>
      </c>
      <c r="AJ31" s="3">
        <v>0.18</v>
      </c>
      <c r="AK31" s="3">
        <f t="shared" si="12"/>
        <v>1</v>
      </c>
      <c r="AL31" s="3">
        <f t="shared" si="20"/>
        <v>0</v>
      </c>
      <c r="AN31" s="3">
        <v>0.18</v>
      </c>
      <c r="AO31" s="3">
        <f t="shared" si="13"/>
        <v>0.94000000000000006</v>
      </c>
      <c r="AP31" s="3">
        <f t="shared" si="21"/>
        <v>0</v>
      </c>
      <c r="AR31" s="3">
        <v>0.18</v>
      </c>
      <c r="AS31" s="3">
        <f t="shared" si="6"/>
        <v>0.48</v>
      </c>
      <c r="AT31" s="3">
        <f t="shared" si="22"/>
        <v>0</v>
      </c>
    </row>
    <row r="32" spans="1:46" x14ac:dyDescent="0.25">
      <c r="B32" s="2" t="e">
        <f t="shared" si="24"/>
        <v>#DIV/0!</v>
      </c>
      <c r="C32" s="2" t="e">
        <f t="shared" si="2"/>
        <v>#DIV/0!</v>
      </c>
      <c r="D32" t="e">
        <f t="shared" si="8"/>
        <v>#DIV/0!</v>
      </c>
      <c r="H32" s="48">
        <v>0.19</v>
      </c>
      <c r="I32" s="48">
        <v>0.47750073799999998</v>
      </c>
      <c r="J32" s="3">
        <f t="shared" si="3"/>
        <v>0</v>
      </c>
      <c r="K32" s="57">
        <f t="shared" si="0"/>
        <v>0</v>
      </c>
      <c r="M32" s="3">
        <v>0.19</v>
      </c>
      <c r="N32" s="3">
        <f t="shared" si="9"/>
        <v>1</v>
      </c>
      <c r="O32" s="3">
        <f t="shared" si="14"/>
        <v>0</v>
      </c>
      <c r="Q32" s="3">
        <v>0.19</v>
      </c>
      <c r="R32" s="3">
        <f t="shared" si="1"/>
        <v>0.24</v>
      </c>
      <c r="S32" s="3">
        <f t="shared" si="15"/>
        <v>0</v>
      </c>
      <c r="T32" s="3"/>
      <c r="U32" s="3">
        <v>0.19</v>
      </c>
      <c r="V32" s="3">
        <f t="shared" si="4"/>
        <v>0.4</v>
      </c>
      <c r="W32" s="3">
        <f t="shared" si="16"/>
        <v>0</v>
      </c>
      <c r="X32" s="3"/>
      <c r="Y32" s="3">
        <v>0.19</v>
      </c>
      <c r="Z32" s="3">
        <f t="shared" si="10"/>
        <v>1</v>
      </c>
      <c r="AA32" s="3">
        <f t="shared" si="17"/>
        <v>0</v>
      </c>
      <c r="AB32" s="3"/>
      <c r="AC32" s="3">
        <v>0.19</v>
      </c>
      <c r="AD32" s="3">
        <f t="shared" si="5"/>
        <v>0.60000000000000009</v>
      </c>
      <c r="AE32" s="3">
        <f t="shared" si="18"/>
        <v>0</v>
      </c>
      <c r="AF32" s="3">
        <v>0.19</v>
      </c>
      <c r="AG32" s="3">
        <f t="shared" si="11"/>
        <v>1</v>
      </c>
      <c r="AH32" s="3">
        <f t="shared" si="19"/>
        <v>0</v>
      </c>
      <c r="AJ32" s="3">
        <v>0.19</v>
      </c>
      <c r="AK32" s="3">
        <f t="shared" si="12"/>
        <v>1</v>
      </c>
      <c r="AL32" s="3">
        <f t="shared" si="20"/>
        <v>0</v>
      </c>
      <c r="AN32" s="3">
        <v>0.19</v>
      </c>
      <c r="AO32" s="3">
        <f t="shared" si="13"/>
        <v>0.97</v>
      </c>
      <c r="AP32" s="3">
        <f t="shared" si="21"/>
        <v>0</v>
      </c>
      <c r="AR32" s="3">
        <v>0.19</v>
      </c>
      <c r="AS32" s="3">
        <f t="shared" si="6"/>
        <v>0.48</v>
      </c>
      <c r="AT32" s="3">
        <f t="shared" si="22"/>
        <v>0</v>
      </c>
    </row>
    <row r="33" spans="1:46" x14ac:dyDescent="0.25">
      <c r="B33" s="2" t="e">
        <f t="shared" si="24"/>
        <v>#DIV/0!</v>
      </c>
      <c r="C33" s="2" t="e">
        <f t="shared" si="2"/>
        <v>#DIV/0!</v>
      </c>
      <c r="D33" t="e">
        <f t="shared" si="8"/>
        <v>#DIV/0!</v>
      </c>
      <c r="H33" s="48">
        <v>0.2</v>
      </c>
      <c r="I33" s="48">
        <v>0.43561261400000001</v>
      </c>
      <c r="J33" s="3">
        <f t="shared" si="3"/>
        <v>0</v>
      </c>
      <c r="K33" s="57">
        <f t="shared" si="0"/>
        <v>0</v>
      </c>
      <c r="M33" s="3">
        <v>0.2</v>
      </c>
      <c r="N33" s="3">
        <f t="shared" si="9"/>
        <v>1</v>
      </c>
      <c r="O33" s="3">
        <f t="shared" si="14"/>
        <v>0</v>
      </c>
      <c r="Q33" s="3">
        <v>0.2</v>
      </c>
      <c r="R33" s="3">
        <f t="shared" si="1"/>
        <v>0.24</v>
      </c>
      <c r="S33" s="3">
        <f t="shared" si="15"/>
        <v>0</v>
      </c>
      <c r="T33" s="3"/>
      <c r="U33" s="3">
        <v>0.2</v>
      </c>
      <c r="V33" s="3">
        <f t="shared" si="4"/>
        <v>0.4</v>
      </c>
      <c r="W33" s="3">
        <f t="shared" si="16"/>
        <v>0</v>
      </c>
      <c r="X33" s="3"/>
      <c r="Y33" s="3">
        <v>0.2</v>
      </c>
      <c r="Z33" s="3">
        <f t="shared" si="10"/>
        <v>1</v>
      </c>
      <c r="AA33" s="3">
        <f t="shared" si="17"/>
        <v>0</v>
      </c>
      <c r="AB33" s="3"/>
      <c r="AC33" s="3">
        <v>0.2</v>
      </c>
      <c r="AD33" s="3">
        <f t="shared" si="5"/>
        <v>0.60000000000000009</v>
      </c>
      <c r="AE33" s="3">
        <f t="shared" si="18"/>
        <v>0</v>
      </c>
      <c r="AF33" s="3">
        <v>0.2</v>
      </c>
      <c r="AG33" s="3">
        <f t="shared" si="11"/>
        <v>1</v>
      </c>
      <c r="AH33" s="3">
        <f t="shared" si="19"/>
        <v>0</v>
      </c>
      <c r="AJ33" s="3">
        <v>0.2</v>
      </c>
      <c r="AK33" s="3">
        <f t="shared" si="12"/>
        <v>1</v>
      </c>
      <c r="AL33" s="3">
        <f t="shared" si="20"/>
        <v>0</v>
      </c>
      <c r="AN33" s="3">
        <v>0.2</v>
      </c>
      <c r="AO33" s="3">
        <f t="shared" si="13"/>
        <v>1</v>
      </c>
      <c r="AP33" s="3">
        <f t="shared" si="21"/>
        <v>0</v>
      </c>
      <c r="AR33" s="3">
        <v>0.2</v>
      </c>
      <c r="AS33" s="3">
        <f t="shared" si="6"/>
        <v>0.48</v>
      </c>
      <c r="AT33" s="3">
        <f t="shared" si="22"/>
        <v>0</v>
      </c>
    </row>
    <row r="34" spans="1:46" x14ac:dyDescent="0.25">
      <c r="B34" s="2" t="e">
        <f t="shared" si="24"/>
        <v>#DIV/0!</v>
      </c>
      <c r="C34" s="2" t="e">
        <f t="shared" si="2"/>
        <v>#DIV/0!</v>
      </c>
      <c r="D34" t="e">
        <f t="shared" si="8"/>
        <v>#DIV/0!</v>
      </c>
      <c r="H34" s="48">
        <v>0.21</v>
      </c>
      <c r="I34" s="48">
        <v>0.43517022599999999</v>
      </c>
      <c r="J34" s="3">
        <f t="shared" si="3"/>
        <v>0</v>
      </c>
      <c r="K34" s="57">
        <f t="shared" si="0"/>
        <v>0</v>
      </c>
      <c r="M34" s="3">
        <v>0.21</v>
      </c>
      <c r="N34" s="3">
        <f t="shared" si="9"/>
        <v>1</v>
      </c>
      <c r="O34" s="3">
        <f t="shared" si="14"/>
        <v>0</v>
      </c>
      <c r="Q34" s="3">
        <v>0.21</v>
      </c>
      <c r="R34" s="3">
        <f t="shared" si="1"/>
        <v>0.24</v>
      </c>
      <c r="S34" s="3">
        <f t="shared" si="15"/>
        <v>0</v>
      </c>
      <c r="T34" s="3"/>
      <c r="U34" s="3">
        <v>0.21</v>
      </c>
      <c r="V34" s="3">
        <f t="shared" si="4"/>
        <v>0.4</v>
      </c>
      <c r="W34" s="3">
        <f t="shared" si="16"/>
        <v>0</v>
      </c>
      <c r="X34" s="3"/>
      <c r="Y34" s="3">
        <v>0.21</v>
      </c>
      <c r="Z34" s="3">
        <f t="shared" si="10"/>
        <v>1</v>
      </c>
      <c r="AA34" s="3">
        <f t="shared" si="17"/>
        <v>0</v>
      </c>
      <c r="AB34" s="3"/>
      <c r="AC34" s="3">
        <v>0.21</v>
      </c>
      <c r="AD34" s="3">
        <f t="shared" si="5"/>
        <v>0.60000000000000009</v>
      </c>
      <c r="AE34" s="3">
        <f t="shared" si="18"/>
        <v>0</v>
      </c>
      <c r="AF34" s="3">
        <v>0.21</v>
      </c>
      <c r="AG34" s="3">
        <f t="shared" si="11"/>
        <v>1</v>
      </c>
      <c r="AH34" s="3">
        <f t="shared" si="19"/>
        <v>0</v>
      </c>
      <c r="AJ34" s="3">
        <v>0.21</v>
      </c>
      <c r="AK34" s="3">
        <f t="shared" si="12"/>
        <v>1</v>
      </c>
      <c r="AL34" s="3">
        <f t="shared" si="20"/>
        <v>0</v>
      </c>
      <c r="AN34" s="3">
        <v>0.21</v>
      </c>
      <c r="AO34" s="3">
        <f t="shared" si="13"/>
        <v>1</v>
      </c>
      <c r="AP34" s="3">
        <f t="shared" si="21"/>
        <v>0</v>
      </c>
      <c r="AR34" s="3">
        <v>0.21</v>
      </c>
      <c r="AS34" s="3">
        <f t="shared" si="6"/>
        <v>0.48</v>
      </c>
      <c r="AT34" s="3">
        <f t="shared" si="22"/>
        <v>0</v>
      </c>
    </row>
    <row r="35" spans="1:46" x14ac:dyDescent="0.25">
      <c r="B35" s="2" t="e">
        <f t="shared" si="24"/>
        <v>#DIV/0!</v>
      </c>
      <c r="C35" s="2" t="e">
        <f t="shared" si="2"/>
        <v>#DIV/0!</v>
      </c>
      <c r="D35" t="e">
        <f t="shared" si="8"/>
        <v>#DIV/0!</v>
      </c>
      <c r="H35" s="48">
        <v>0.22</v>
      </c>
      <c r="I35" s="48">
        <v>0.499491713</v>
      </c>
      <c r="J35" s="3">
        <f t="shared" si="3"/>
        <v>0</v>
      </c>
      <c r="K35" s="57">
        <f t="shared" si="0"/>
        <v>0</v>
      </c>
      <c r="M35" s="3">
        <v>0.22</v>
      </c>
      <c r="N35" s="3">
        <f t="shared" si="9"/>
        <v>1</v>
      </c>
      <c r="O35" s="3">
        <f t="shared" si="14"/>
        <v>0</v>
      </c>
      <c r="Q35" s="3">
        <v>0.22</v>
      </c>
      <c r="R35" s="3">
        <f t="shared" si="1"/>
        <v>0.24</v>
      </c>
      <c r="S35" s="3">
        <f t="shared" si="15"/>
        <v>0</v>
      </c>
      <c r="T35" s="3"/>
      <c r="U35" s="3">
        <v>0.22</v>
      </c>
      <c r="V35" s="3">
        <f t="shared" si="4"/>
        <v>0.4</v>
      </c>
      <c r="W35" s="3">
        <f t="shared" si="16"/>
        <v>0</v>
      </c>
      <c r="X35" s="3"/>
      <c r="Y35" s="3">
        <v>0.22</v>
      </c>
      <c r="Z35" s="3">
        <f t="shared" si="10"/>
        <v>1</v>
      </c>
      <c r="AA35" s="3">
        <f t="shared" si="17"/>
        <v>0</v>
      </c>
      <c r="AB35" s="3"/>
      <c r="AC35" s="3">
        <v>0.22</v>
      </c>
      <c r="AD35" s="3">
        <f t="shared" si="5"/>
        <v>0.60000000000000009</v>
      </c>
      <c r="AE35" s="3">
        <f t="shared" si="18"/>
        <v>0</v>
      </c>
      <c r="AF35" s="3">
        <v>0.22</v>
      </c>
      <c r="AG35" s="3">
        <f t="shared" si="11"/>
        <v>1</v>
      </c>
      <c r="AH35" s="3">
        <f t="shared" si="19"/>
        <v>0</v>
      </c>
      <c r="AJ35" s="3">
        <v>0.22</v>
      </c>
      <c r="AK35" s="3">
        <f t="shared" si="12"/>
        <v>1</v>
      </c>
      <c r="AL35" s="3">
        <f t="shared" si="20"/>
        <v>0</v>
      </c>
      <c r="AN35" s="3">
        <v>0.22</v>
      </c>
      <c r="AO35" s="3">
        <f t="shared" si="13"/>
        <v>1</v>
      </c>
      <c r="AP35" s="3">
        <f t="shared" si="21"/>
        <v>0</v>
      </c>
      <c r="AR35" s="3">
        <v>0.22</v>
      </c>
      <c r="AS35" s="3">
        <f t="shared" si="6"/>
        <v>0.48</v>
      </c>
      <c r="AT35" s="3">
        <f t="shared" si="22"/>
        <v>0</v>
      </c>
    </row>
    <row r="36" spans="1:46" x14ac:dyDescent="0.25">
      <c r="B36" s="2" t="e">
        <f t="shared" si="24"/>
        <v>#DIV/0!</v>
      </c>
      <c r="C36" s="2" t="e">
        <f t="shared" si="2"/>
        <v>#DIV/0!</v>
      </c>
      <c r="D36" t="e">
        <f t="shared" si="8"/>
        <v>#DIV/0!</v>
      </c>
      <c r="H36" s="48">
        <v>0.23</v>
      </c>
      <c r="I36" s="48">
        <v>0.44513209300000001</v>
      </c>
      <c r="J36" s="63">
        <f t="shared" si="3"/>
        <v>0</v>
      </c>
      <c r="K36" s="57">
        <f t="shared" si="0"/>
        <v>0</v>
      </c>
      <c r="M36" s="3">
        <v>0.23</v>
      </c>
      <c r="N36" s="3">
        <f t="shared" si="9"/>
        <v>1</v>
      </c>
      <c r="O36" s="3">
        <f t="shared" si="14"/>
        <v>0</v>
      </c>
      <c r="Q36" s="3">
        <v>0.23</v>
      </c>
      <c r="R36" s="3">
        <f t="shared" si="1"/>
        <v>0.24</v>
      </c>
      <c r="S36" s="3">
        <f t="shared" si="15"/>
        <v>0</v>
      </c>
      <c r="T36" s="3"/>
      <c r="U36" s="3">
        <v>0.23</v>
      </c>
      <c r="V36" s="3">
        <f t="shared" si="4"/>
        <v>0.4</v>
      </c>
      <c r="W36" s="3">
        <f t="shared" si="16"/>
        <v>0</v>
      </c>
      <c r="X36" s="3"/>
      <c r="Y36" s="3">
        <v>0.23</v>
      </c>
      <c r="Z36" s="3">
        <f t="shared" si="10"/>
        <v>1</v>
      </c>
      <c r="AA36" s="3">
        <f t="shared" si="17"/>
        <v>0</v>
      </c>
      <c r="AB36" s="3"/>
      <c r="AC36" s="3">
        <v>0.23</v>
      </c>
      <c r="AD36" s="3">
        <f t="shared" si="5"/>
        <v>0.60000000000000009</v>
      </c>
      <c r="AE36" s="3">
        <f t="shared" si="18"/>
        <v>0</v>
      </c>
      <c r="AF36" s="3">
        <v>0.23</v>
      </c>
      <c r="AG36" s="3">
        <f t="shared" si="11"/>
        <v>1</v>
      </c>
      <c r="AH36" s="3">
        <f t="shared" si="19"/>
        <v>0</v>
      </c>
      <c r="AJ36" s="3">
        <v>0.23</v>
      </c>
      <c r="AK36" s="3">
        <f t="shared" si="12"/>
        <v>1</v>
      </c>
      <c r="AL36" s="3">
        <f t="shared" si="20"/>
        <v>0</v>
      </c>
      <c r="AN36" s="3">
        <v>0.23</v>
      </c>
      <c r="AO36" s="3">
        <f t="shared" si="13"/>
        <v>1</v>
      </c>
      <c r="AP36" s="3">
        <f t="shared" si="21"/>
        <v>0</v>
      </c>
      <c r="AR36" s="3">
        <v>0.23</v>
      </c>
      <c r="AS36" s="3">
        <f t="shared" si="6"/>
        <v>0.48</v>
      </c>
      <c r="AT36" s="3">
        <f t="shared" si="22"/>
        <v>0</v>
      </c>
    </row>
    <row r="37" spans="1:46" x14ac:dyDescent="0.25">
      <c r="B37" s="2" t="e">
        <f t="shared" si="24"/>
        <v>#DIV/0!</v>
      </c>
      <c r="C37" s="2" t="e">
        <f t="shared" si="2"/>
        <v>#DIV/0!</v>
      </c>
      <c r="D37" t="e">
        <f t="shared" si="8"/>
        <v>#DIV/0!</v>
      </c>
      <c r="H37" s="48">
        <v>0.24</v>
      </c>
      <c r="I37" s="48">
        <v>0.36216985400000001</v>
      </c>
      <c r="J37" s="63">
        <f t="shared" ref="J37:J100" si="25">IF(AND(H37&gt;=$F$5,H37&lt;=$F$8),(I37+I36)/2*(H37-H36),0)</f>
        <v>0</v>
      </c>
      <c r="K37" s="57">
        <f t="shared" si="0"/>
        <v>0</v>
      </c>
      <c r="M37" s="3">
        <v>0.24</v>
      </c>
      <c r="N37" s="3">
        <f t="shared" si="9"/>
        <v>1</v>
      </c>
      <c r="O37" s="3">
        <f t="shared" si="14"/>
        <v>0</v>
      </c>
      <c r="Q37" s="3">
        <v>0.24</v>
      </c>
      <c r="R37" s="3">
        <f t="shared" si="1"/>
        <v>0.24</v>
      </c>
      <c r="S37" s="3">
        <f t="shared" si="15"/>
        <v>0</v>
      </c>
      <c r="T37" s="3"/>
      <c r="U37" s="3">
        <v>0.24</v>
      </c>
      <c r="V37" s="3">
        <f t="shared" si="4"/>
        <v>0.4</v>
      </c>
      <c r="W37" s="3">
        <f t="shared" si="16"/>
        <v>0</v>
      </c>
      <c r="X37" s="3"/>
      <c r="Y37" s="3">
        <v>0.24</v>
      </c>
      <c r="Z37" s="3">
        <f t="shared" si="10"/>
        <v>1</v>
      </c>
      <c r="AA37" s="3">
        <f t="shared" si="17"/>
        <v>0</v>
      </c>
      <c r="AB37" s="3"/>
      <c r="AC37" s="3">
        <v>0.24</v>
      </c>
      <c r="AD37" s="3">
        <f t="shared" si="5"/>
        <v>0.60000000000000009</v>
      </c>
      <c r="AE37" s="3">
        <f t="shared" si="18"/>
        <v>0</v>
      </c>
      <c r="AF37" s="3">
        <v>0.24</v>
      </c>
      <c r="AG37" s="3">
        <f t="shared" si="11"/>
        <v>1</v>
      </c>
      <c r="AH37" s="3">
        <f t="shared" si="19"/>
        <v>0</v>
      </c>
      <c r="AJ37" s="3">
        <v>0.24</v>
      </c>
      <c r="AK37" s="3">
        <f t="shared" si="12"/>
        <v>1</v>
      </c>
      <c r="AL37" s="3">
        <f t="shared" si="20"/>
        <v>0</v>
      </c>
      <c r="AN37" s="3">
        <v>0.24</v>
      </c>
      <c r="AO37" s="3">
        <f t="shared" si="13"/>
        <v>1</v>
      </c>
      <c r="AP37" s="3">
        <f t="shared" si="21"/>
        <v>0</v>
      </c>
      <c r="AR37" s="3">
        <v>0.24</v>
      </c>
      <c r="AS37" s="3">
        <f t="shared" si="6"/>
        <v>0.48</v>
      </c>
      <c r="AT37" s="3">
        <f t="shared" si="22"/>
        <v>0</v>
      </c>
    </row>
    <row r="38" spans="1:46" x14ac:dyDescent="0.25">
      <c r="B38" s="2" t="e">
        <f t="shared" si="24"/>
        <v>#DIV/0!</v>
      </c>
      <c r="C38" s="2" t="e">
        <f t="shared" si="2"/>
        <v>#DIV/0!</v>
      </c>
      <c r="D38" t="e">
        <f t="shared" si="8"/>
        <v>#DIV/0!</v>
      </c>
      <c r="H38" s="48">
        <v>0.25</v>
      </c>
      <c r="I38" s="48">
        <v>0.38644824799999999</v>
      </c>
      <c r="J38" s="63">
        <f t="shared" si="25"/>
        <v>0</v>
      </c>
      <c r="K38" s="57">
        <f t="shared" si="0"/>
        <v>0</v>
      </c>
      <c r="M38" s="3">
        <v>0.25</v>
      </c>
      <c r="N38" s="3">
        <f t="shared" si="9"/>
        <v>1</v>
      </c>
      <c r="O38" s="3">
        <f t="shared" si="14"/>
        <v>0</v>
      </c>
      <c r="Q38" s="3">
        <v>0.25</v>
      </c>
      <c r="R38" s="3">
        <f t="shared" si="1"/>
        <v>0.24</v>
      </c>
      <c r="S38" s="3">
        <f t="shared" si="15"/>
        <v>0</v>
      </c>
      <c r="T38" s="3"/>
      <c r="U38" s="3">
        <v>0.25</v>
      </c>
      <c r="V38" s="3">
        <f t="shared" si="4"/>
        <v>0.4</v>
      </c>
      <c r="W38" s="3">
        <f t="shared" si="16"/>
        <v>0</v>
      </c>
      <c r="X38" s="3"/>
      <c r="Y38" s="3">
        <v>0.25</v>
      </c>
      <c r="Z38" s="3">
        <f t="shared" si="10"/>
        <v>1</v>
      </c>
      <c r="AA38" s="3">
        <f t="shared" si="17"/>
        <v>0</v>
      </c>
      <c r="AB38" s="3"/>
      <c r="AC38" s="3">
        <v>0.25</v>
      </c>
      <c r="AD38" s="3">
        <f t="shared" si="5"/>
        <v>0.60000000000000009</v>
      </c>
      <c r="AE38" s="3">
        <f t="shared" si="18"/>
        <v>0</v>
      </c>
      <c r="AF38" s="3">
        <v>0.25</v>
      </c>
      <c r="AG38" s="3">
        <f t="shared" si="11"/>
        <v>1</v>
      </c>
      <c r="AH38" s="3">
        <f t="shared" si="19"/>
        <v>0</v>
      </c>
      <c r="AJ38" s="3">
        <v>0.25</v>
      </c>
      <c r="AK38" s="3">
        <f t="shared" si="12"/>
        <v>1</v>
      </c>
      <c r="AL38" s="3">
        <f t="shared" si="20"/>
        <v>0</v>
      </c>
      <c r="AN38" s="3">
        <v>0.25</v>
      </c>
      <c r="AO38" s="3">
        <f t="shared" si="13"/>
        <v>1</v>
      </c>
      <c r="AP38" s="3">
        <f t="shared" si="21"/>
        <v>0</v>
      </c>
      <c r="AR38" s="3">
        <v>0.25</v>
      </c>
      <c r="AS38" s="3">
        <f t="shared" si="6"/>
        <v>0.48</v>
      </c>
      <c r="AT38" s="3">
        <f t="shared" si="22"/>
        <v>0</v>
      </c>
    </row>
    <row r="39" spans="1:46" x14ac:dyDescent="0.25">
      <c r="B39" s="2" t="e">
        <f t="shared" si="24"/>
        <v>#DIV/0!</v>
      </c>
      <c r="C39" s="2" t="e">
        <f t="shared" si="2"/>
        <v>#DIV/0!</v>
      </c>
      <c r="D39" t="e">
        <f t="shared" si="8"/>
        <v>#DIV/0!</v>
      </c>
      <c r="H39" s="48">
        <v>0.26</v>
      </c>
      <c r="I39" s="48">
        <v>0.42904423600000002</v>
      </c>
      <c r="J39" s="63">
        <f t="shared" si="25"/>
        <v>0</v>
      </c>
      <c r="K39" s="57">
        <f t="shared" si="0"/>
        <v>0</v>
      </c>
      <c r="M39" s="3">
        <v>0.26</v>
      </c>
      <c r="N39" s="3">
        <f t="shared" si="9"/>
        <v>1</v>
      </c>
      <c r="O39" s="3">
        <f t="shared" si="14"/>
        <v>0</v>
      </c>
      <c r="Q39" s="3">
        <v>0.26</v>
      </c>
      <c r="R39" s="3">
        <f t="shared" si="1"/>
        <v>0.24</v>
      </c>
      <c r="S39" s="3">
        <f t="shared" si="15"/>
        <v>0</v>
      </c>
      <c r="T39" s="3"/>
      <c r="U39" s="3">
        <v>0.26</v>
      </c>
      <c r="V39" s="3">
        <f t="shared" si="4"/>
        <v>0.4</v>
      </c>
      <c r="W39" s="3">
        <f t="shared" si="16"/>
        <v>0</v>
      </c>
      <c r="X39" s="3"/>
      <c r="Y39" s="3">
        <v>0.26</v>
      </c>
      <c r="Z39" s="3">
        <f t="shared" si="10"/>
        <v>1</v>
      </c>
      <c r="AA39" s="3">
        <f t="shared" si="17"/>
        <v>0</v>
      </c>
      <c r="AB39" s="3"/>
      <c r="AC39" s="3">
        <v>0.26</v>
      </c>
      <c r="AD39" s="3">
        <f t="shared" si="5"/>
        <v>0.60000000000000009</v>
      </c>
      <c r="AE39" s="3">
        <f t="shared" si="18"/>
        <v>0</v>
      </c>
      <c r="AF39" s="3">
        <v>0.26</v>
      </c>
      <c r="AG39" s="3">
        <f t="shared" si="11"/>
        <v>1</v>
      </c>
      <c r="AH39" s="3">
        <f t="shared" si="19"/>
        <v>0</v>
      </c>
      <c r="AJ39" s="3">
        <v>0.26</v>
      </c>
      <c r="AK39" s="3">
        <f t="shared" si="12"/>
        <v>1</v>
      </c>
      <c r="AL39" s="3">
        <f t="shared" si="20"/>
        <v>0</v>
      </c>
      <c r="AN39" s="3">
        <v>0.26</v>
      </c>
      <c r="AO39" s="3">
        <f t="shared" si="13"/>
        <v>1</v>
      </c>
      <c r="AP39" s="3">
        <f t="shared" si="21"/>
        <v>0</v>
      </c>
      <c r="AR39" s="3">
        <v>0.26</v>
      </c>
      <c r="AS39" s="3">
        <f t="shared" si="6"/>
        <v>0.48</v>
      </c>
      <c r="AT39" s="3">
        <f t="shared" si="22"/>
        <v>0</v>
      </c>
    </row>
    <row r="40" spans="1:46" x14ac:dyDescent="0.25">
      <c r="B40" s="2" t="e">
        <f t="shared" si="24"/>
        <v>#DIV/0!</v>
      </c>
      <c r="C40" s="2" t="e">
        <f t="shared" si="2"/>
        <v>#DIV/0!</v>
      </c>
      <c r="D40" t="e">
        <f t="shared" si="8"/>
        <v>#DIV/0!</v>
      </c>
      <c r="H40" s="48">
        <v>0.27</v>
      </c>
      <c r="I40" s="48">
        <v>0.461774348</v>
      </c>
      <c r="J40" s="63">
        <f t="shared" si="25"/>
        <v>0</v>
      </c>
      <c r="K40" s="57">
        <f t="shared" si="0"/>
        <v>0</v>
      </c>
      <c r="M40" s="3">
        <v>0.27</v>
      </c>
      <c r="N40" s="3">
        <f t="shared" si="9"/>
        <v>1</v>
      </c>
      <c r="O40" s="3">
        <f t="shared" si="14"/>
        <v>0</v>
      </c>
      <c r="Q40" s="3">
        <v>0.27</v>
      </c>
      <c r="R40" s="3">
        <f t="shared" si="1"/>
        <v>0.24</v>
      </c>
      <c r="S40" s="3">
        <f t="shared" si="15"/>
        <v>0</v>
      </c>
      <c r="T40" s="3"/>
      <c r="U40" s="3">
        <v>0.27</v>
      </c>
      <c r="V40" s="3">
        <f t="shared" si="4"/>
        <v>0.4</v>
      </c>
      <c r="W40" s="3">
        <f t="shared" si="16"/>
        <v>0</v>
      </c>
      <c r="X40" s="3"/>
      <c r="Y40" s="3">
        <v>0.27</v>
      </c>
      <c r="Z40" s="3">
        <f t="shared" si="10"/>
        <v>1</v>
      </c>
      <c r="AA40" s="3">
        <f t="shared" si="17"/>
        <v>0</v>
      </c>
      <c r="AB40" s="3"/>
      <c r="AC40" s="3">
        <v>0.27</v>
      </c>
      <c r="AD40" s="3">
        <f t="shared" si="5"/>
        <v>0.60000000000000009</v>
      </c>
      <c r="AE40" s="3">
        <f t="shared" si="18"/>
        <v>0</v>
      </c>
      <c r="AF40" s="3">
        <v>0.27</v>
      </c>
      <c r="AG40" s="3">
        <f t="shared" si="11"/>
        <v>1</v>
      </c>
      <c r="AH40" s="3">
        <f t="shared" si="19"/>
        <v>0</v>
      </c>
      <c r="AJ40" s="3">
        <v>0.27</v>
      </c>
      <c r="AK40" s="3">
        <f t="shared" si="12"/>
        <v>1</v>
      </c>
      <c r="AL40" s="3">
        <f t="shared" si="20"/>
        <v>0</v>
      </c>
      <c r="AN40" s="3">
        <v>0.27</v>
      </c>
      <c r="AO40" s="3">
        <f t="shared" si="13"/>
        <v>1</v>
      </c>
      <c r="AP40" s="3">
        <f t="shared" si="21"/>
        <v>0</v>
      </c>
      <c r="AR40" s="3">
        <v>0.27</v>
      </c>
      <c r="AS40" s="3">
        <f t="shared" si="6"/>
        <v>0.48</v>
      </c>
      <c r="AT40" s="3">
        <f t="shared" si="22"/>
        <v>0</v>
      </c>
    </row>
    <row r="41" spans="1:46" x14ac:dyDescent="0.25">
      <c r="B41" s="2" t="e">
        <f t="shared" si="24"/>
        <v>#DIV/0!</v>
      </c>
      <c r="C41" s="2" t="e">
        <f t="shared" si="2"/>
        <v>#DIV/0!</v>
      </c>
      <c r="D41" t="e">
        <f t="shared" si="8"/>
        <v>#DIV/0!</v>
      </c>
      <c r="H41" s="48">
        <v>0.28000000000000003</v>
      </c>
      <c r="I41" s="48">
        <v>0.49267751900000001</v>
      </c>
      <c r="J41" s="63">
        <f t="shared" si="25"/>
        <v>0</v>
      </c>
      <c r="K41" s="57">
        <f t="shared" si="0"/>
        <v>0</v>
      </c>
      <c r="M41" s="3">
        <v>0.28000000000000003</v>
      </c>
      <c r="N41" s="3">
        <f t="shared" si="9"/>
        <v>1</v>
      </c>
      <c r="O41" s="3">
        <f t="shared" si="14"/>
        <v>0</v>
      </c>
      <c r="Q41" s="3">
        <v>0.28000000000000003</v>
      </c>
      <c r="R41" s="3">
        <f t="shared" si="1"/>
        <v>0.24</v>
      </c>
      <c r="S41" s="3">
        <f t="shared" si="15"/>
        <v>0</v>
      </c>
      <c r="T41" s="3"/>
      <c r="U41" s="3">
        <v>0.28000000000000003</v>
      </c>
      <c r="V41" s="3">
        <f t="shared" si="4"/>
        <v>0.4</v>
      </c>
      <c r="W41" s="3">
        <f t="shared" si="16"/>
        <v>0</v>
      </c>
      <c r="X41" s="3"/>
      <c r="Y41" s="3">
        <v>0.28000000000000003</v>
      </c>
      <c r="Z41" s="3">
        <f t="shared" si="10"/>
        <v>1</v>
      </c>
      <c r="AA41" s="3">
        <f t="shared" si="17"/>
        <v>0</v>
      </c>
      <c r="AB41" s="3"/>
      <c r="AC41" s="3">
        <v>0.28000000000000003</v>
      </c>
      <c r="AD41" s="3">
        <f t="shared" si="5"/>
        <v>0.60000000000000009</v>
      </c>
      <c r="AE41" s="3">
        <f t="shared" si="18"/>
        <v>0</v>
      </c>
      <c r="AF41" s="3">
        <v>0.28000000000000003</v>
      </c>
      <c r="AG41" s="3">
        <f t="shared" si="11"/>
        <v>1</v>
      </c>
      <c r="AH41" s="3">
        <f t="shared" si="19"/>
        <v>0</v>
      </c>
      <c r="AJ41" s="3">
        <v>0.28000000000000003</v>
      </c>
      <c r="AK41" s="3">
        <f t="shared" si="12"/>
        <v>1</v>
      </c>
      <c r="AL41" s="3">
        <f t="shared" si="20"/>
        <v>0</v>
      </c>
      <c r="AN41" s="3">
        <v>0.28000000000000003</v>
      </c>
      <c r="AO41" s="3">
        <f t="shared" si="13"/>
        <v>1</v>
      </c>
      <c r="AP41" s="3">
        <f t="shared" si="21"/>
        <v>0</v>
      </c>
      <c r="AR41" s="3">
        <v>0.28000000000000003</v>
      </c>
      <c r="AS41" s="3">
        <f t="shared" si="6"/>
        <v>0.48</v>
      </c>
      <c r="AT41" s="3">
        <f t="shared" si="22"/>
        <v>0</v>
      </c>
    </row>
    <row r="42" spans="1:46" x14ac:dyDescent="0.25">
      <c r="B42" s="2" t="e">
        <f t="shared" si="24"/>
        <v>#DIV/0!</v>
      </c>
      <c r="C42" s="2" t="e">
        <f t="shared" si="2"/>
        <v>#DIV/0!</v>
      </c>
      <c r="D42" t="e">
        <f t="shared" si="8"/>
        <v>#DIV/0!</v>
      </c>
      <c r="H42" s="48">
        <v>0.28999999999999998</v>
      </c>
      <c r="I42" s="48">
        <v>0.498633781</v>
      </c>
      <c r="J42" s="63">
        <f t="shared" si="25"/>
        <v>0</v>
      </c>
      <c r="K42" s="57">
        <f t="shared" si="0"/>
        <v>0</v>
      </c>
      <c r="M42" s="3">
        <v>0.28999999999999998</v>
      </c>
      <c r="N42" s="3">
        <f t="shared" si="9"/>
        <v>1</v>
      </c>
      <c r="O42" s="3">
        <f t="shared" si="14"/>
        <v>0</v>
      </c>
      <c r="Q42" s="3">
        <v>0.28999999999999998</v>
      </c>
      <c r="R42" s="3">
        <f t="shared" si="1"/>
        <v>0.24</v>
      </c>
      <c r="S42" s="3">
        <f t="shared" si="15"/>
        <v>0</v>
      </c>
      <c r="T42" s="3"/>
      <c r="U42" s="3">
        <v>0.28999999999999998</v>
      </c>
      <c r="V42" s="3">
        <f t="shared" si="4"/>
        <v>0.4</v>
      </c>
      <c r="W42" s="3">
        <f t="shared" si="16"/>
        <v>0</v>
      </c>
      <c r="X42" s="3"/>
      <c r="Y42" s="3">
        <v>0.28999999999999998</v>
      </c>
      <c r="Z42" s="3">
        <f t="shared" si="10"/>
        <v>1</v>
      </c>
      <c r="AA42" s="3">
        <f t="shared" si="17"/>
        <v>0</v>
      </c>
      <c r="AB42" s="3"/>
      <c r="AC42" s="3">
        <v>0.28999999999999998</v>
      </c>
      <c r="AD42" s="3">
        <f t="shared" si="5"/>
        <v>0.60000000000000009</v>
      </c>
      <c r="AE42" s="3">
        <f t="shared" si="18"/>
        <v>0</v>
      </c>
      <c r="AF42" s="3">
        <v>0.28999999999999998</v>
      </c>
      <c r="AG42" s="3">
        <f t="shared" si="11"/>
        <v>1</v>
      </c>
      <c r="AH42" s="3">
        <f t="shared" si="19"/>
        <v>0</v>
      </c>
      <c r="AJ42" s="3">
        <v>0.28999999999999998</v>
      </c>
      <c r="AK42" s="3">
        <f t="shared" si="12"/>
        <v>1</v>
      </c>
      <c r="AL42" s="3">
        <f t="shared" si="20"/>
        <v>0</v>
      </c>
      <c r="AN42" s="3">
        <v>0.28999999999999998</v>
      </c>
      <c r="AO42" s="3">
        <f t="shared" si="13"/>
        <v>1</v>
      </c>
      <c r="AP42" s="3">
        <f t="shared" si="21"/>
        <v>0</v>
      </c>
      <c r="AR42" s="3">
        <v>0.28999999999999998</v>
      </c>
      <c r="AS42" s="3">
        <f t="shared" si="6"/>
        <v>0.48</v>
      </c>
      <c r="AT42" s="3">
        <f t="shared" si="22"/>
        <v>0</v>
      </c>
    </row>
    <row r="43" spans="1:46" x14ac:dyDescent="0.25">
      <c r="B43" s="2" t="e">
        <f t="shared" si="24"/>
        <v>#DIV/0!</v>
      </c>
      <c r="C43" s="2" t="e">
        <f t="shared" si="2"/>
        <v>#DIV/0!</v>
      </c>
      <c r="D43" t="e">
        <f t="shared" si="8"/>
        <v>#DIV/0!</v>
      </c>
      <c r="H43" s="48">
        <v>0.3</v>
      </c>
      <c r="I43" s="48">
        <v>0.49104758500000001</v>
      </c>
      <c r="J43" s="63">
        <f t="shared" si="25"/>
        <v>0</v>
      </c>
      <c r="K43" s="57">
        <f t="shared" si="0"/>
        <v>0</v>
      </c>
      <c r="M43" s="3">
        <v>0.3</v>
      </c>
      <c r="N43" s="3">
        <f t="shared" si="9"/>
        <v>1</v>
      </c>
      <c r="O43" s="3">
        <f t="shared" si="14"/>
        <v>0</v>
      </c>
      <c r="Q43" s="3">
        <v>0.3</v>
      </c>
      <c r="R43" s="3">
        <f t="shared" si="1"/>
        <v>0.24</v>
      </c>
      <c r="S43" s="3">
        <f t="shared" si="15"/>
        <v>0</v>
      </c>
      <c r="T43" s="3"/>
      <c r="U43" s="3">
        <v>0.3</v>
      </c>
      <c r="V43" s="3">
        <f t="shared" si="4"/>
        <v>0.4</v>
      </c>
      <c r="W43" s="3">
        <f t="shared" si="16"/>
        <v>0</v>
      </c>
      <c r="X43" s="3"/>
      <c r="Y43" s="3">
        <v>0.3</v>
      </c>
      <c r="Z43" s="3">
        <f t="shared" si="10"/>
        <v>1</v>
      </c>
      <c r="AA43" s="3">
        <f t="shared" si="17"/>
        <v>0</v>
      </c>
      <c r="AB43" s="3"/>
      <c r="AC43" s="3">
        <v>0.3</v>
      </c>
      <c r="AD43" s="3">
        <f t="shared" si="5"/>
        <v>0.60000000000000009</v>
      </c>
      <c r="AE43" s="3">
        <f t="shared" si="18"/>
        <v>0</v>
      </c>
      <c r="AF43" s="3">
        <v>0.3</v>
      </c>
      <c r="AG43" s="3">
        <f t="shared" si="11"/>
        <v>1</v>
      </c>
      <c r="AH43" s="3">
        <f t="shared" si="19"/>
        <v>0</v>
      </c>
      <c r="AJ43" s="3">
        <v>0.3</v>
      </c>
      <c r="AK43" s="3">
        <f t="shared" si="12"/>
        <v>1</v>
      </c>
      <c r="AL43" s="3">
        <f t="shared" si="20"/>
        <v>0</v>
      </c>
      <c r="AN43" s="3">
        <v>0.3</v>
      </c>
      <c r="AO43" s="3">
        <f t="shared" si="13"/>
        <v>1</v>
      </c>
      <c r="AP43" s="3">
        <f t="shared" si="21"/>
        <v>0</v>
      </c>
      <c r="AR43" s="3">
        <v>0.3</v>
      </c>
      <c r="AS43" s="3">
        <f t="shared" si="6"/>
        <v>0.48</v>
      </c>
      <c r="AT43" s="3">
        <f t="shared" si="22"/>
        <v>0</v>
      </c>
    </row>
    <row r="44" spans="1:46" x14ac:dyDescent="0.25">
      <c r="B44" s="2" t="e">
        <f t="shared" si="24"/>
        <v>#DIV/0!</v>
      </c>
      <c r="C44" s="2" t="e">
        <f t="shared" si="2"/>
        <v>#DIV/0!</v>
      </c>
      <c r="D44" t="e">
        <f t="shared" si="8"/>
        <v>#DIV/0!</v>
      </c>
      <c r="H44" s="48">
        <v>0.31</v>
      </c>
      <c r="I44" s="48">
        <v>0.487610496</v>
      </c>
      <c r="J44" s="63">
        <f t="shared" si="25"/>
        <v>0</v>
      </c>
      <c r="K44" s="57">
        <f t="shared" si="0"/>
        <v>0</v>
      </c>
      <c r="M44" s="3">
        <v>0.31</v>
      </c>
      <c r="N44" s="3">
        <f t="shared" si="9"/>
        <v>0.97410920815903335</v>
      </c>
      <c r="O44" s="3">
        <f t="shared" si="14"/>
        <v>0</v>
      </c>
      <c r="Q44" s="3">
        <v>0.31</v>
      </c>
      <c r="R44" s="3">
        <f t="shared" si="1"/>
        <v>0.24</v>
      </c>
      <c r="S44" s="3">
        <f t="shared" si="15"/>
        <v>0</v>
      </c>
      <c r="T44" s="3"/>
      <c r="U44" s="3">
        <v>0.31</v>
      </c>
      <c r="V44" s="3">
        <f t="shared" si="4"/>
        <v>0.4</v>
      </c>
      <c r="W44" s="3">
        <f t="shared" si="16"/>
        <v>0</v>
      </c>
      <c r="X44" s="3"/>
      <c r="Y44" s="3">
        <v>0.31</v>
      </c>
      <c r="Z44" s="3">
        <f t="shared" si="10"/>
        <v>1</v>
      </c>
      <c r="AA44" s="3">
        <f t="shared" si="17"/>
        <v>0</v>
      </c>
      <c r="AB44" s="3"/>
      <c r="AC44" s="3">
        <v>0.31</v>
      </c>
      <c r="AD44" s="3">
        <f t="shared" si="5"/>
        <v>0.60000000000000009</v>
      </c>
      <c r="AE44" s="3">
        <f t="shared" si="18"/>
        <v>0</v>
      </c>
      <c r="AF44" s="3">
        <v>0.31</v>
      </c>
      <c r="AG44" s="3">
        <f t="shared" si="11"/>
        <v>1</v>
      </c>
      <c r="AH44" s="3">
        <f t="shared" si="19"/>
        <v>0</v>
      </c>
      <c r="AJ44" s="3">
        <v>0.31</v>
      </c>
      <c r="AK44" s="3">
        <f t="shared" si="12"/>
        <v>1</v>
      </c>
      <c r="AL44" s="3">
        <f t="shared" si="20"/>
        <v>0</v>
      </c>
      <c r="AN44" s="3">
        <v>0.31</v>
      </c>
      <c r="AO44" s="3">
        <f t="shared" si="13"/>
        <v>1</v>
      </c>
      <c r="AP44" s="3">
        <f t="shared" si="21"/>
        <v>0</v>
      </c>
      <c r="AR44" s="3">
        <v>0.31</v>
      </c>
      <c r="AS44" s="3">
        <f t="shared" si="6"/>
        <v>0.48</v>
      </c>
      <c r="AT44" s="3">
        <f t="shared" si="22"/>
        <v>0</v>
      </c>
    </row>
    <row r="45" spans="1:46" x14ac:dyDescent="0.25">
      <c r="B45" s="2" t="e">
        <f t="shared" si="24"/>
        <v>#DIV/0!</v>
      </c>
      <c r="C45" s="2" t="e">
        <f t="shared" si="2"/>
        <v>#DIV/0!</v>
      </c>
      <c r="D45" t="e">
        <f t="shared" si="8"/>
        <v>#DIV/0!</v>
      </c>
      <c r="H45" s="48">
        <v>0.32</v>
      </c>
      <c r="I45" s="48">
        <v>0.49934367400000002</v>
      </c>
      <c r="J45" s="63">
        <f t="shared" si="25"/>
        <v>0</v>
      </c>
      <c r="K45" s="57">
        <f t="shared" si="0"/>
        <v>0</v>
      </c>
      <c r="M45" s="3">
        <v>0.32</v>
      </c>
      <c r="N45" s="3">
        <f t="shared" si="9"/>
        <v>0.94967940771022163</v>
      </c>
      <c r="O45" s="3">
        <f t="shared" si="14"/>
        <v>0</v>
      </c>
      <c r="Q45" s="3">
        <v>0.32</v>
      </c>
      <c r="R45" s="3">
        <f t="shared" si="1"/>
        <v>0.24</v>
      </c>
      <c r="S45" s="3">
        <f t="shared" si="15"/>
        <v>0</v>
      </c>
      <c r="T45" s="3"/>
      <c r="U45" s="3">
        <v>0.32</v>
      </c>
      <c r="V45" s="3">
        <f t="shared" si="4"/>
        <v>0.4</v>
      </c>
      <c r="W45" s="3">
        <f t="shared" si="16"/>
        <v>0</v>
      </c>
      <c r="X45" s="3"/>
      <c r="Y45" s="3">
        <v>0.32</v>
      </c>
      <c r="Z45" s="3">
        <f t="shared" si="10"/>
        <v>1</v>
      </c>
      <c r="AA45" s="3">
        <f t="shared" si="17"/>
        <v>0</v>
      </c>
      <c r="AB45" s="3"/>
      <c r="AC45" s="3">
        <v>0.32</v>
      </c>
      <c r="AD45" s="3">
        <f t="shared" si="5"/>
        <v>0.60000000000000009</v>
      </c>
      <c r="AE45" s="3">
        <f t="shared" si="18"/>
        <v>0</v>
      </c>
      <c r="AF45" s="3">
        <v>0.32</v>
      </c>
      <c r="AG45" s="3">
        <f t="shared" si="11"/>
        <v>1</v>
      </c>
      <c r="AH45" s="3">
        <f t="shared" si="19"/>
        <v>0</v>
      </c>
      <c r="AJ45" s="3">
        <v>0.32</v>
      </c>
      <c r="AK45" s="3">
        <f t="shared" si="12"/>
        <v>1</v>
      </c>
      <c r="AL45" s="3">
        <f t="shared" si="20"/>
        <v>0</v>
      </c>
      <c r="AN45" s="3">
        <v>0.32</v>
      </c>
      <c r="AO45" s="3">
        <f t="shared" si="13"/>
        <v>1</v>
      </c>
      <c r="AP45" s="3">
        <f t="shared" si="21"/>
        <v>0</v>
      </c>
      <c r="AR45" s="3">
        <v>0.32</v>
      </c>
      <c r="AS45" s="3">
        <f t="shared" si="6"/>
        <v>0.48</v>
      </c>
      <c r="AT45" s="3">
        <f t="shared" si="22"/>
        <v>0</v>
      </c>
    </row>
    <row r="46" spans="1:46" x14ac:dyDescent="0.25">
      <c r="B46" s="2" t="e">
        <f t="shared" si="24"/>
        <v>#DIV/0!</v>
      </c>
      <c r="C46" s="2" t="e">
        <f t="shared" ref="C46:C77" si="26">IF(B46&lt;=$F$1,((0.4+0.6*B46/$F$1)*$C$4),IF(B46&lt;=$F$2,$C$4,IF(B46&lt;=$F$3,($C$5/B46),($C$5*$F$3/B46^2))))</f>
        <v>#DIV/0!</v>
      </c>
      <c r="D46" t="e">
        <f t="shared" si="8"/>
        <v>#DIV/0!</v>
      </c>
      <c r="H46" s="48">
        <v>0.33</v>
      </c>
      <c r="I46" s="48">
        <v>0.53895573100000005</v>
      </c>
      <c r="J46" s="63">
        <f t="shared" si="25"/>
        <v>0</v>
      </c>
      <c r="K46" s="57">
        <f t="shared" si="0"/>
        <v>0</v>
      </c>
      <c r="M46" s="3">
        <v>0.33</v>
      </c>
      <c r="N46" s="3">
        <f t="shared" si="9"/>
        <v>0.92658625135586969</v>
      </c>
      <c r="O46" s="3">
        <f t="shared" si="14"/>
        <v>0</v>
      </c>
      <c r="Q46" s="3">
        <v>0.33</v>
      </c>
      <c r="R46" s="3">
        <f t="shared" si="1"/>
        <v>0.24</v>
      </c>
      <c r="S46" s="3">
        <f t="shared" si="15"/>
        <v>0</v>
      </c>
      <c r="T46" s="3"/>
      <c r="U46" s="3">
        <v>0.33</v>
      </c>
      <c r="V46" s="3">
        <f t="shared" si="4"/>
        <v>0.4</v>
      </c>
      <c r="W46" s="3">
        <f t="shared" si="16"/>
        <v>0</v>
      </c>
      <c r="X46" s="3"/>
      <c r="Y46" s="3">
        <v>0.33</v>
      </c>
      <c r="Z46" s="3">
        <f t="shared" si="10"/>
        <v>1</v>
      </c>
      <c r="AA46" s="3">
        <f t="shared" si="17"/>
        <v>0</v>
      </c>
      <c r="AB46" s="3"/>
      <c r="AC46" s="3">
        <v>0.33</v>
      </c>
      <c r="AD46" s="3">
        <f t="shared" si="5"/>
        <v>0.60000000000000009</v>
      </c>
      <c r="AE46" s="3">
        <f t="shared" si="18"/>
        <v>0</v>
      </c>
      <c r="AF46" s="3">
        <v>0.33</v>
      </c>
      <c r="AG46" s="3">
        <f t="shared" si="11"/>
        <v>1</v>
      </c>
      <c r="AH46" s="3">
        <f t="shared" si="19"/>
        <v>0</v>
      </c>
      <c r="AJ46" s="3">
        <v>0.33</v>
      </c>
      <c r="AK46" s="3">
        <f t="shared" si="12"/>
        <v>1</v>
      </c>
      <c r="AL46" s="3">
        <f t="shared" si="20"/>
        <v>0</v>
      </c>
      <c r="AN46" s="3">
        <v>0.33</v>
      </c>
      <c r="AO46" s="3">
        <f t="shared" si="13"/>
        <v>1</v>
      </c>
      <c r="AP46" s="3">
        <f t="shared" si="21"/>
        <v>0</v>
      </c>
      <c r="AR46" s="3">
        <v>0.33</v>
      </c>
      <c r="AS46" s="3">
        <f t="shared" si="6"/>
        <v>0.48</v>
      </c>
      <c r="AT46" s="3">
        <f t="shared" si="22"/>
        <v>0</v>
      </c>
    </row>
    <row r="47" spans="1:46" x14ac:dyDescent="0.25">
      <c r="A47" s="1"/>
      <c r="B47" s="2" t="e">
        <f t="shared" si="24"/>
        <v>#DIV/0!</v>
      </c>
      <c r="C47" s="2" t="e">
        <f t="shared" si="26"/>
        <v>#DIV/0!</v>
      </c>
      <c r="D47" t="e">
        <f t="shared" si="8"/>
        <v>#DIV/0!</v>
      </c>
      <c r="H47" s="48">
        <v>0.34</v>
      </c>
      <c r="I47" s="48">
        <v>0.57171704199999995</v>
      </c>
      <c r="J47" s="63">
        <f t="shared" si="25"/>
        <v>0</v>
      </c>
      <c r="K47" s="57">
        <f t="shared" si="0"/>
        <v>0</v>
      </c>
      <c r="M47" s="3">
        <v>0.34</v>
      </c>
      <c r="N47" s="3">
        <f t="shared" si="9"/>
        <v>0.90471933146270522</v>
      </c>
      <c r="O47" s="3">
        <f t="shared" si="14"/>
        <v>0</v>
      </c>
      <c r="Q47" s="3">
        <v>0.34</v>
      </c>
      <c r="R47" s="3">
        <f t="shared" si="1"/>
        <v>0.24</v>
      </c>
      <c r="S47" s="3">
        <f t="shared" si="15"/>
        <v>0</v>
      </c>
      <c r="T47" s="3"/>
      <c r="U47" s="3">
        <v>0.34</v>
      </c>
      <c r="V47" s="3">
        <f t="shared" si="4"/>
        <v>0.4</v>
      </c>
      <c r="W47" s="3">
        <f t="shared" si="16"/>
        <v>0</v>
      </c>
      <c r="X47" s="3"/>
      <c r="Y47" s="3">
        <v>0.34</v>
      </c>
      <c r="Z47" s="3">
        <f t="shared" si="10"/>
        <v>1</v>
      </c>
      <c r="AA47" s="3">
        <f t="shared" si="17"/>
        <v>0</v>
      </c>
      <c r="AB47" s="3"/>
      <c r="AC47" s="3">
        <v>0.34</v>
      </c>
      <c r="AD47" s="3">
        <f t="shared" si="5"/>
        <v>0.60000000000000009</v>
      </c>
      <c r="AE47" s="3">
        <f t="shared" si="18"/>
        <v>0</v>
      </c>
      <c r="AF47" s="3">
        <v>0.34</v>
      </c>
      <c r="AG47" s="3">
        <f t="shared" si="11"/>
        <v>1</v>
      </c>
      <c r="AH47" s="3">
        <f t="shared" si="19"/>
        <v>0</v>
      </c>
      <c r="AJ47" s="3">
        <v>0.34</v>
      </c>
      <c r="AK47" s="3">
        <f t="shared" si="12"/>
        <v>1</v>
      </c>
      <c r="AL47" s="3">
        <f t="shared" si="20"/>
        <v>0</v>
      </c>
      <c r="AN47" s="3">
        <v>0.34</v>
      </c>
      <c r="AO47" s="3">
        <f t="shared" si="13"/>
        <v>1</v>
      </c>
      <c r="AP47" s="3">
        <f t="shared" si="21"/>
        <v>0</v>
      </c>
      <c r="AR47" s="3">
        <v>0.34</v>
      </c>
      <c r="AS47" s="3">
        <f t="shared" si="6"/>
        <v>0.48</v>
      </c>
      <c r="AT47" s="3">
        <f t="shared" si="22"/>
        <v>0</v>
      </c>
    </row>
    <row r="48" spans="1:46" x14ac:dyDescent="0.25">
      <c r="B48" s="2" t="e">
        <f t="shared" si="24"/>
        <v>#DIV/0!</v>
      </c>
      <c r="C48" s="2" t="e">
        <f t="shared" si="26"/>
        <v>#DIV/0!</v>
      </c>
      <c r="D48" t="e">
        <f t="shared" si="8"/>
        <v>#DIV/0!</v>
      </c>
      <c r="H48" s="48">
        <v>0.35</v>
      </c>
      <c r="I48" s="48">
        <v>0.60219672700000004</v>
      </c>
      <c r="J48" s="63">
        <f t="shared" si="25"/>
        <v>0</v>
      </c>
      <c r="K48" s="57">
        <f t="shared" si="0"/>
        <v>0</v>
      </c>
      <c r="M48" s="3">
        <v>0.35</v>
      </c>
      <c r="N48" s="3">
        <f t="shared" si="9"/>
        <v>0.88398026269503882</v>
      </c>
      <c r="O48" s="3">
        <f t="shared" si="14"/>
        <v>0</v>
      </c>
      <c r="Q48" s="3">
        <v>0.35</v>
      </c>
      <c r="R48" s="3">
        <f t="shared" si="1"/>
        <v>0.24</v>
      </c>
      <c r="S48" s="3">
        <f t="shared" si="15"/>
        <v>0</v>
      </c>
      <c r="T48" s="3"/>
      <c r="U48" s="3">
        <v>0.35</v>
      </c>
      <c r="V48" s="3">
        <f t="shared" si="4"/>
        <v>0.4</v>
      </c>
      <c r="W48" s="3">
        <f t="shared" si="16"/>
        <v>0</v>
      </c>
      <c r="X48" s="3"/>
      <c r="Y48" s="3">
        <v>0.35</v>
      </c>
      <c r="Z48" s="3">
        <f t="shared" si="10"/>
        <v>1</v>
      </c>
      <c r="AA48" s="3">
        <f t="shared" si="17"/>
        <v>0</v>
      </c>
      <c r="AB48" s="3"/>
      <c r="AC48" s="3">
        <v>0.35</v>
      </c>
      <c r="AD48" s="3">
        <f t="shared" si="5"/>
        <v>0.60000000000000009</v>
      </c>
      <c r="AE48" s="3">
        <f t="shared" si="18"/>
        <v>0</v>
      </c>
      <c r="AF48" s="3">
        <v>0.35</v>
      </c>
      <c r="AG48" s="3">
        <f t="shared" si="11"/>
        <v>1</v>
      </c>
      <c r="AH48" s="3">
        <f t="shared" si="19"/>
        <v>0</v>
      </c>
      <c r="AJ48" s="3">
        <v>0.35</v>
      </c>
      <c r="AK48" s="3">
        <f t="shared" si="12"/>
        <v>1</v>
      </c>
      <c r="AL48" s="3">
        <f t="shared" si="20"/>
        <v>0</v>
      </c>
      <c r="AN48" s="3">
        <v>0.35</v>
      </c>
      <c r="AO48" s="3">
        <f t="shared" si="13"/>
        <v>1</v>
      </c>
      <c r="AP48" s="3">
        <f t="shared" si="21"/>
        <v>0</v>
      </c>
      <c r="AR48" s="3">
        <v>0.35</v>
      </c>
      <c r="AS48" s="3">
        <f t="shared" si="6"/>
        <v>0.48</v>
      </c>
      <c r="AT48" s="3">
        <f t="shared" si="22"/>
        <v>0</v>
      </c>
    </row>
    <row r="49" spans="2:46" x14ac:dyDescent="0.25">
      <c r="B49" s="2" t="e">
        <f t="shared" si="24"/>
        <v>#DIV/0!</v>
      </c>
      <c r="C49" s="2" t="e">
        <f t="shared" si="26"/>
        <v>#DIV/0!</v>
      </c>
      <c r="D49" t="e">
        <f t="shared" si="8"/>
        <v>#DIV/0!</v>
      </c>
      <c r="H49" s="48">
        <v>0.36</v>
      </c>
      <c r="I49" s="48">
        <v>0.64126275700000002</v>
      </c>
      <c r="J49" s="63">
        <f t="shared" si="25"/>
        <v>0</v>
      </c>
      <c r="K49" s="57">
        <f t="shared" si="0"/>
        <v>0</v>
      </c>
      <c r="M49" s="3">
        <v>0.36</v>
      </c>
      <c r="N49" s="3">
        <f t="shared" si="9"/>
        <v>0.86428107444720692</v>
      </c>
      <c r="O49" s="3">
        <f t="shared" si="14"/>
        <v>0</v>
      </c>
      <c r="Q49" s="3">
        <v>0.36</v>
      </c>
      <c r="R49" s="3">
        <f t="shared" si="1"/>
        <v>0.24</v>
      </c>
      <c r="S49" s="3">
        <f t="shared" si="15"/>
        <v>0</v>
      </c>
      <c r="T49" s="3"/>
      <c r="U49" s="3">
        <v>0.36</v>
      </c>
      <c r="V49" s="3">
        <f t="shared" si="4"/>
        <v>0.4</v>
      </c>
      <c r="W49" s="3">
        <f t="shared" si="16"/>
        <v>0</v>
      </c>
      <c r="X49" s="3"/>
      <c r="Y49" s="3">
        <v>0.36</v>
      </c>
      <c r="Z49" s="3">
        <f t="shared" si="10"/>
        <v>1</v>
      </c>
      <c r="AA49" s="3">
        <f t="shared" si="17"/>
        <v>0</v>
      </c>
      <c r="AB49" s="3"/>
      <c r="AC49" s="3">
        <v>0.36</v>
      </c>
      <c r="AD49" s="3">
        <f t="shared" si="5"/>
        <v>0.60000000000000009</v>
      </c>
      <c r="AE49" s="3">
        <f t="shared" si="18"/>
        <v>0</v>
      </c>
      <c r="AF49" s="3">
        <v>0.36</v>
      </c>
      <c r="AG49" s="3">
        <f t="shared" si="11"/>
        <v>1</v>
      </c>
      <c r="AH49" s="3">
        <f t="shared" si="19"/>
        <v>0</v>
      </c>
      <c r="AJ49" s="3">
        <v>0.36</v>
      </c>
      <c r="AK49" s="3">
        <f t="shared" si="12"/>
        <v>1</v>
      </c>
      <c r="AL49" s="3">
        <f t="shared" si="20"/>
        <v>0</v>
      </c>
      <c r="AN49" s="3">
        <v>0.36</v>
      </c>
      <c r="AO49" s="3">
        <f t="shared" si="13"/>
        <v>1</v>
      </c>
      <c r="AP49" s="3">
        <f t="shared" si="21"/>
        <v>0</v>
      </c>
      <c r="AR49" s="3">
        <v>0.36</v>
      </c>
      <c r="AS49" s="3">
        <f t="shared" si="6"/>
        <v>0.48</v>
      </c>
      <c r="AT49" s="3">
        <f t="shared" si="22"/>
        <v>0</v>
      </c>
    </row>
    <row r="50" spans="2:46" x14ac:dyDescent="0.25">
      <c r="B50" s="2" t="e">
        <f t="shared" si="24"/>
        <v>#DIV/0!</v>
      </c>
      <c r="C50" s="2" t="e">
        <f t="shared" si="26"/>
        <v>#DIV/0!</v>
      </c>
      <c r="D50" t="e">
        <f t="shared" si="8"/>
        <v>#DIV/0!</v>
      </c>
      <c r="H50" s="48">
        <v>0.37</v>
      </c>
      <c r="I50" s="48">
        <v>0.63692825900000005</v>
      </c>
      <c r="J50" s="63">
        <f t="shared" si="25"/>
        <v>0</v>
      </c>
      <c r="K50" s="57">
        <f t="shared" si="0"/>
        <v>0</v>
      </c>
      <c r="M50" s="3">
        <v>0.37</v>
      </c>
      <c r="N50" s="3">
        <f t="shared" si="9"/>
        <v>0.84554285597889633</v>
      </c>
      <c r="O50" s="3">
        <f t="shared" si="14"/>
        <v>0</v>
      </c>
      <c r="Q50" s="3">
        <v>0.37</v>
      </c>
      <c r="R50" s="3">
        <f t="shared" si="1"/>
        <v>0.24</v>
      </c>
      <c r="S50" s="3">
        <f t="shared" si="15"/>
        <v>0</v>
      </c>
      <c r="T50" s="3"/>
      <c r="U50" s="3">
        <v>0.37</v>
      </c>
      <c r="V50" s="3">
        <f t="shared" si="4"/>
        <v>0.4</v>
      </c>
      <c r="W50" s="3">
        <f t="shared" si="16"/>
        <v>0</v>
      </c>
      <c r="X50" s="3"/>
      <c r="Y50" s="3">
        <v>0.37</v>
      </c>
      <c r="Z50" s="3">
        <f t="shared" si="10"/>
        <v>1</v>
      </c>
      <c r="AA50" s="3">
        <f t="shared" si="17"/>
        <v>0</v>
      </c>
      <c r="AB50" s="3"/>
      <c r="AC50" s="3">
        <v>0.37</v>
      </c>
      <c r="AD50" s="3">
        <f t="shared" si="5"/>
        <v>0.60000000000000009</v>
      </c>
      <c r="AE50" s="3">
        <f t="shared" si="18"/>
        <v>0</v>
      </c>
      <c r="AF50" s="3">
        <v>0.37</v>
      </c>
      <c r="AG50" s="3">
        <f t="shared" si="11"/>
        <v>1</v>
      </c>
      <c r="AH50" s="3">
        <f t="shared" si="19"/>
        <v>0</v>
      </c>
      <c r="AJ50" s="3">
        <v>0.37</v>
      </c>
      <c r="AK50" s="3">
        <f t="shared" si="12"/>
        <v>1</v>
      </c>
      <c r="AL50" s="3">
        <f t="shared" si="20"/>
        <v>0</v>
      </c>
      <c r="AN50" s="3">
        <v>0.37</v>
      </c>
      <c r="AO50" s="3">
        <f t="shared" si="13"/>
        <v>1</v>
      </c>
      <c r="AP50" s="3">
        <f t="shared" si="21"/>
        <v>0</v>
      </c>
      <c r="AR50" s="3">
        <v>0.37</v>
      </c>
      <c r="AS50" s="3">
        <f t="shared" si="6"/>
        <v>0.48</v>
      </c>
      <c r="AT50" s="3">
        <f t="shared" si="22"/>
        <v>0</v>
      </c>
    </row>
    <row r="51" spans="2:46" x14ac:dyDescent="0.25">
      <c r="B51" s="2" t="e">
        <f t="shared" si="24"/>
        <v>#DIV/0!</v>
      </c>
      <c r="C51" s="2" t="e">
        <f t="shared" si="26"/>
        <v>#DIV/0!</v>
      </c>
      <c r="D51" t="e">
        <f t="shared" si="8"/>
        <v>#DIV/0!</v>
      </c>
      <c r="H51" s="48">
        <v>0.38</v>
      </c>
      <c r="I51" s="48">
        <v>0.65240796000000001</v>
      </c>
      <c r="J51" s="63">
        <f t="shared" si="25"/>
        <v>0</v>
      </c>
      <c r="K51" s="57">
        <f t="shared" si="0"/>
        <v>0</v>
      </c>
      <c r="M51" s="3">
        <v>0.38</v>
      </c>
      <c r="N51" s="3">
        <f t="shared" si="9"/>
        <v>0.8276946089089906</v>
      </c>
      <c r="O51" s="3">
        <f t="shared" si="14"/>
        <v>0</v>
      </c>
      <c r="Q51" s="3">
        <v>0.38</v>
      </c>
      <c r="R51" s="3">
        <f t="shared" si="1"/>
        <v>0.24</v>
      </c>
      <c r="S51" s="3">
        <f t="shared" si="15"/>
        <v>0</v>
      </c>
      <c r="T51" s="3"/>
      <c r="U51" s="3">
        <v>0.38</v>
      </c>
      <c r="V51" s="3">
        <f t="shared" si="4"/>
        <v>0.4</v>
      </c>
      <c r="W51" s="3">
        <f t="shared" si="16"/>
        <v>0</v>
      </c>
      <c r="X51" s="3"/>
      <c r="Y51" s="3">
        <v>0.38</v>
      </c>
      <c r="Z51" s="3">
        <f t="shared" si="10"/>
        <v>1</v>
      </c>
      <c r="AA51" s="3">
        <f t="shared" si="17"/>
        <v>0</v>
      </c>
      <c r="AB51" s="3"/>
      <c r="AC51" s="3">
        <v>0.38</v>
      </c>
      <c r="AD51" s="3">
        <f t="shared" si="5"/>
        <v>0.60000000000000009</v>
      </c>
      <c r="AE51" s="3">
        <f t="shared" si="18"/>
        <v>0</v>
      </c>
      <c r="AF51" s="3">
        <v>0.38</v>
      </c>
      <c r="AG51" s="3">
        <f t="shared" si="11"/>
        <v>1</v>
      </c>
      <c r="AH51" s="3">
        <f t="shared" si="19"/>
        <v>0</v>
      </c>
      <c r="AJ51" s="3">
        <v>0.38</v>
      </c>
      <c r="AK51" s="3">
        <f t="shared" si="12"/>
        <v>1</v>
      </c>
      <c r="AL51" s="3">
        <f t="shared" si="20"/>
        <v>0</v>
      </c>
      <c r="AN51" s="3">
        <v>0.38</v>
      </c>
      <c r="AO51" s="3">
        <f t="shared" si="13"/>
        <v>1</v>
      </c>
      <c r="AP51" s="3">
        <f t="shared" si="21"/>
        <v>0</v>
      </c>
      <c r="AR51" s="3">
        <v>0.38</v>
      </c>
      <c r="AS51" s="3">
        <f t="shared" si="6"/>
        <v>0.48</v>
      </c>
      <c r="AT51" s="3">
        <f t="shared" si="22"/>
        <v>0</v>
      </c>
    </row>
    <row r="52" spans="2:46" x14ac:dyDescent="0.25">
      <c r="B52" s="2" t="e">
        <f t="shared" si="24"/>
        <v>#DIV/0!</v>
      </c>
      <c r="C52" s="2" t="e">
        <f t="shared" si="26"/>
        <v>#DIV/0!</v>
      </c>
      <c r="D52" t="e">
        <f t="shared" si="8"/>
        <v>#DIV/0!</v>
      </c>
      <c r="H52" s="48">
        <v>0.39</v>
      </c>
      <c r="I52" s="48">
        <v>0.67057133700000005</v>
      </c>
      <c r="J52" s="63">
        <f t="shared" si="25"/>
        <v>0</v>
      </c>
      <c r="K52" s="57">
        <f t="shared" si="0"/>
        <v>0</v>
      </c>
      <c r="M52" s="3">
        <v>0.39</v>
      </c>
      <c r="N52" s="3">
        <f t="shared" si="9"/>
        <v>0.81067227081675641</v>
      </c>
      <c r="O52" s="3">
        <f t="shared" si="14"/>
        <v>0</v>
      </c>
      <c r="Q52" s="3">
        <v>0.39</v>
      </c>
      <c r="R52" s="3">
        <f t="shared" si="1"/>
        <v>0.24</v>
      </c>
      <c r="S52" s="3">
        <f t="shared" si="15"/>
        <v>0</v>
      </c>
      <c r="T52" s="3"/>
      <c r="U52" s="3">
        <v>0.39</v>
      </c>
      <c r="V52" s="3">
        <f t="shared" si="4"/>
        <v>0.4</v>
      </c>
      <c r="W52" s="3">
        <f t="shared" si="16"/>
        <v>0</v>
      </c>
      <c r="X52" s="3"/>
      <c r="Y52" s="3">
        <v>0.39</v>
      </c>
      <c r="Z52" s="3">
        <f t="shared" si="10"/>
        <v>1</v>
      </c>
      <c r="AA52" s="3">
        <f t="shared" si="17"/>
        <v>0</v>
      </c>
      <c r="AB52" s="3"/>
      <c r="AC52" s="3">
        <v>0.39</v>
      </c>
      <c r="AD52" s="3">
        <f t="shared" si="5"/>
        <v>0.60000000000000009</v>
      </c>
      <c r="AE52" s="3">
        <f t="shared" si="18"/>
        <v>0</v>
      </c>
      <c r="AF52" s="3">
        <v>0.39</v>
      </c>
      <c r="AG52" s="3">
        <f t="shared" si="11"/>
        <v>1</v>
      </c>
      <c r="AH52" s="3">
        <f t="shared" si="19"/>
        <v>0</v>
      </c>
      <c r="AJ52" s="3">
        <v>0.39</v>
      </c>
      <c r="AK52" s="3">
        <f t="shared" si="12"/>
        <v>1</v>
      </c>
      <c r="AL52" s="3">
        <f t="shared" si="20"/>
        <v>0</v>
      </c>
      <c r="AN52" s="3">
        <v>0.39</v>
      </c>
      <c r="AO52" s="3">
        <f t="shared" si="13"/>
        <v>1</v>
      </c>
      <c r="AP52" s="3">
        <f t="shared" si="21"/>
        <v>0</v>
      </c>
      <c r="AR52" s="3">
        <v>0.39</v>
      </c>
      <c r="AS52" s="3">
        <f t="shared" si="6"/>
        <v>0.48</v>
      </c>
      <c r="AT52" s="3">
        <f t="shared" si="22"/>
        <v>0</v>
      </c>
    </row>
    <row r="53" spans="2:46" x14ac:dyDescent="0.25">
      <c r="B53" s="2" t="e">
        <f t="shared" si="24"/>
        <v>#DIV/0!</v>
      </c>
      <c r="C53" s="2" t="e">
        <f t="shared" si="26"/>
        <v>#DIV/0!</v>
      </c>
      <c r="D53" t="e">
        <f t="shared" si="8"/>
        <v>#DIV/0!</v>
      </c>
      <c r="H53" s="48">
        <v>0.4</v>
      </c>
      <c r="I53" s="48">
        <v>0.65719270799999996</v>
      </c>
      <c r="J53" s="63">
        <f t="shared" si="25"/>
        <v>0</v>
      </c>
      <c r="K53" s="57">
        <f t="shared" si="0"/>
        <v>0</v>
      </c>
      <c r="M53" s="3">
        <v>0.4</v>
      </c>
      <c r="N53" s="3">
        <f t="shared" si="9"/>
        <v>0.79441788078660913</v>
      </c>
      <c r="O53" s="3">
        <f t="shared" si="14"/>
        <v>0</v>
      </c>
      <c r="Q53" s="3">
        <v>0.4</v>
      </c>
      <c r="R53" s="3">
        <f t="shared" si="1"/>
        <v>0.24</v>
      </c>
      <c r="S53" s="3">
        <f t="shared" si="15"/>
        <v>0</v>
      </c>
      <c r="T53" s="3"/>
      <c r="U53" s="3">
        <v>0.4</v>
      </c>
      <c r="V53" s="3">
        <f t="shared" si="4"/>
        <v>0.4</v>
      </c>
      <c r="W53" s="3">
        <f t="shared" si="16"/>
        <v>0</v>
      </c>
      <c r="X53" s="3"/>
      <c r="Y53" s="3">
        <v>0.4</v>
      </c>
      <c r="Z53" s="3">
        <f t="shared" si="10"/>
        <v>1</v>
      </c>
      <c r="AA53" s="3">
        <f t="shared" si="17"/>
        <v>0</v>
      </c>
      <c r="AB53" s="3"/>
      <c r="AC53" s="3">
        <v>0.4</v>
      </c>
      <c r="AD53" s="3">
        <f t="shared" si="5"/>
        <v>0.60000000000000009</v>
      </c>
      <c r="AE53" s="3">
        <f t="shared" si="18"/>
        <v>0</v>
      </c>
      <c r="AF53" s="3">
        <v>0.4</v>
      </c>
      <c r="AG53" s="3">
        <f t="shared" si="11"/>
        <v>1</v>
      </c>
      <c r="AH53" s="3">
        <f t="shared" si="19"/>
        <v>0</v>
      </c>
      <c r="AJ53" s="3">
        <v>0.4</v>
      </c>
      <c r="AK53" s="3">
        <f t="shared" si="12"/>
        <v>1</v>
      </c>
      <c r="AL53" s="3">
        <f t="shared" si="20"/>
        <v>0</v>
      </c>
      <c r="AN53" s="3">
        <v>0.4</v>
      </c>
      <c r="AO53" s="3">
        <f t="shared" si="13"/>
        <v>1</v>
      </c>
      <c r="AP53" s="3">
        <f t="shared" si="21"/>
        <v>0</v>
      </c>
      <c r="AR53" s="3">
        <v>0.4</v>
      </c>
      <c r="AS53" s="3">
        <f t="shared" si="6"/>
        <v>0.48</v>
      </c>
      <c r="AT53" s="3">
        <f t="shared" si="22"/>
        <v>0</v>
      </c>
    </row>
    <row r="54" spans="2:46" x14ac:dyDescent="0.25">
      <c r="B54" s="2" t="e">
        <f t="shared" si="24"/>
        <v>#DIV/0!</v>
      </c>
      <c r="C54" s="2" t="e">
        <f t="shared" si="26"/>
        <v>#DIV/0!</v>
      </c>
      <c r="D54" t="e">
        <f t="shared" si="8"/>
        <v>#DIV/0!</v>
      </c>
      <c r="H54" s="48">
        <v>0.41</v>
      </c>
      <c r="I54" s="48">
        <v>0.67060063700000005</v>
      </c>
      <c r="J54" s="63">
        <f t="shared" si="25"/>
        <v>0</v>
      </c>
      <c r="K54" s="57">
        <f t="shared" si="0"/>
        <v>0</v>
      </c>
      <c r="M54" s="3">
        <v>0.41</v>
      </c>
      <c r="N54" s="3">
        <f t="shared" si="9"/>
        <v>0.7788788632950292</v>
      </c>
      <c r="O54" s="3">
        <f t="shared" si="14"/>
        <v>0</v>
      </c>
      <c r="Q54" s="3">
        <v>0.41</v>
      </c>
      <c r="R54" s="3">
        <f t="shared" si="1"/>
        <v>0.24</v>
      </c>
      <c r="S54" s="3">
        <f t="shared" si="15"/>
        <v>0</v>
      </c>
      <c r="T54" s="3"/>
      <c r="U54" s="3">
        <v>0.41</v>
      </c>
      <c r="V54" s="3">
        <f t="shared" si="4"/>
        <v>0.4</v>
      </c>
      <c r="W54" s="3">
        <f t="shared" si="16"/>
        <v>0</v>
      </c>
      <c r="X54" s="3"/>
      <c r="Y54" s="3">
        <v>0.41</v>
      </c>
      <c r="Z54" s="3">
        <f t="shared" si="10"/>
        <v>0.98043974353120855</v>
      </c>
      <c r="AA54" s="3">
        <f t="shared" si="17"/>
        <v>0</v>
      </c>
      <c r="AB54" s="3"/>
      <c r="AC54" s="3">
        <v>0.41</v>
      </c>
      <c r="AD54" s="3">
        <f t="shared" si="5"/>
        <v>0.60000000000000009</v>
      </c>
      <c r="AE54" s="3">
        <f t="shared" si="18"/>
        <v>0</v>
      </c>
      <c r="AF54" s="3">
        <v>0.41</v>
      </c>
      <c r="AG54" s="3">
        <f t="shared" si="11"/>
        <v>0.98043974353120855</v>
      </c>
      <c r="AH54" s="3">
        <f t="shared" si="19"/>
        <v>0</v>
      </c>
      <c r="AJ54" s="3">
        <v>0.41</v>
      </c>
      <c r="AK54" s="3">
        <f t="shared" si="12"/>
        <v>1</v>
      </c>
      <c r="AL54" s="3">
        <f t="shared" si="20"/>
        <v>0</v>
      </c>
      <c r="AN54" s="3">
        <v>0.41</v>
      </c>
      <c r="AO54" s="3">
        <f t="shared" si="13"/>
        <v>1</v>
      </c>
      <c r="AP54" s="3">
        <f t="shared" si="21"/>
        <v>0</v>
      </c>
      <c r="AR54" s="3">
        <v>0.41</v>
      </c>
      <c r="AS54" s="3">
        <f t="shared" si="6"/>
        <v>0.48</v>
      </c>
      <c r="AT54" s="3">
        <f t="shared" si="22"/>
        <v>0</v>
      </c>
    </row>
    <row r="55" spans="2:46" x14ac:dyDescent="0.25">
      <c r="B55" s="2" t="e">
        <f t="shared" si="24"/>
        <v>#DIV/0!</v>
      </c>
      <c r="C55" s="2" t="e">
        <f t="shared" si="26"/>
        <v>#DIV/0!</v>
      </c>
      <c r="D55" t="e">
        <f t="shared" si="8"/>
        <v>#DIV/0!</v>
      </c>
      <c r="H55" s="48">
        <v>0.42</v>
      </c>
      <c r="I55" s="48">
        <v>0.70236363400000001</v>
      </c>
      <c r="J55" s="63">
        <f t="shared" si="25"/>
        <v>0</v>
      </c>
      <c r="K55" s="57">
        <f t="shared" si="0"/>
        <v>0</v>
      </c>
      <c r="M55" s="3">
        <v>0.42</v>
      </c>
      <c r="N55" s="3">
        <f t="shared" si="9"/>
        <v>0.76400741123219218</v>
      </c>
      <c r="O55" s="3">
        <f t="shared" si="14"/>
        <v>0</v>
      </c>
      <c r="Q55" s="3">
        <v>0.42</v>
      </c>
      <c r="R55" s="3">
        <f t="shared" si="1"/>
        <v>0.24</v>
      </c>
      <c r="S55" s="3">
        <f t="shared" si="15"/>
        <v>0</v>
      </c>
      <c r="T55" s="3"/>
      <c r="U55" s="3">
        <v>0.42</v>
      </c>
      <c r="V55" s="3">
        <f t="shared" si="4"/>
        <v>0.4</v>
      </c>
      <c r="W55" s="3">
        <f t="shared" si="16"/>
        <v>0</v>
      </c>
      <c r="X55" s="3"/>
      <c r="Y55" s="3">
        <v>0.42</v>
      </c>
      <c r="Z55" s="3">
        <f t="shared" si="10"/>
        <v>0.96171980730808126</v>
      </c>
      <c r="AA55" s="3">
        <f t="shared" si="17"/>
        <v>0</v>
      </c>
      <c r="AB55" s="3"/>
      <c r="AC55" s="3">
        <v>0.42</v>
      </c>
      <c r="AD55" s="3">
        <f t="shared" si="5"/>
        <v>0.60000000000000009</v>
      </c>
      <c r="AE55" s="3">
        <f t="shared" si="18"/>
        <v>0</v>
      </c>
      <c r="AF55" s="3">
        <v>0.42</v>
      </c>
      <c r="AG55" s="3">
        <f t="shared" si="11"/>
        <v>0.96171980730808126</v>
      </c>
      <c r="AH55" s="3">
        <f t="shared" si="19"/>
        <v>0</v>
      </c>
      <c r="AJ55" s="3">
        <v>0.42</v>
      </c>
      <c r="AK55" s="3">
        <f t="shared" si="12"/>
        <v>1</v>
      </c>
      <c r="AL55" s="3">
        <f t="shared" si="20"/>
        <v>0</v>
      </c>
      <c r="AN55" s="3">
        <v>0.42</v>
      </c>
      <c r="AO55" s="3">
        <f t="shared" si="13"/>
        <v>1</v>
      </c>
      <c r="AP55" s="3">
        <f t="shared" si="21"/>
        <v>0</v>
      </c>
      <c r="AR55" s="3">
        <v>0.42</v>
      </c>
      <c r="AS55" s="3">
        <f t="shared" si="6"/>
        <v>0.48</v>
      </c>
      <c r="AT55" s="3">
        <f t="shared" si="22"/>
        <v>0</v>
      </c>
    </row>
    <row r="56" spans="2:46" x14ac:dyDescent="0.25">
      <c r="B56" s="2" t="e">
        <f t="shared" si="24"/>
        <v>#DIV/0!</v>
      </c>
      <c r="C56" s="2" t="e">
        <f t="shared" si="26"/>
        <v>#DIV/0!</v>
      </c>
      <c r="D56" t="e">
        <f t="shared" si="8"/>
        <v>#DIV/0!</v>
      </c>
      <c r="H56" s="48">
        <v>0.43</v>
      </c>
      <c r="I56" s="48">
        <v>0.70924589199999999</v>
      </c>
      <c r="J56" s="63">
        <f t="shared" si="25"/>
        <v>7.0580476300000057E-3</v>
      </c>
      <c r="K56" s="57">
        <f t="shared" si="0"/>
        <v>0</v>
      </c>
      <c r="M56" s="3">
        <v>0.43</v>
      </c>
      <c r="N56" s="3">
        <f t="shared" si="9"/>
        <v>0.74975995234344195</v>
      </c>
      <c r="O56" s="3">
        <f t="shared" si="14"/>
        <v>7.5688368178781773E-3</v>
      </c>
      <c r="Q56" s="3">
        <v>0.43</v>
      </c>
      <c r="R56" s="3">
        <f t="shared" si="1"/>
        <v>0.24</v>
      </c>
      <c r="S56" s="3">
        <f t="shared" si="15"/>
        <v>2.400000000000002E-3</v>
      </c>
      <c r="T56" s="3"/>
      <c r="U56" s="3">
        <v>0.43</v>
      </c>
      <c r="V56" s="3">
        <f t="shared" si="4"/>
        <v>0.4</v>
      </c>
      <c r="W56" s="3">
        <f t="shared" si="16"/>
        <v>4.0000000000000036E-3</v>
      </c>
      <c r="X56" s="3"/>
      <c r="Y56" s="3">
        <v>0.43</v>
      </c>
      <c r="Z56" s="3">
        <f t="shared" si="10"/>
        <v>0.94378534330200603</v>
      </c>
      <c r="AA56" s="3">
        <f t="shared" si="17"/>
        <v>9.5275257530504451E-3</v>
      </c>
      <c r="AB56" s="3"/>
      <c r="AC56" s="3">
        <v>0.43</v>
      </c>
      <c r="AD56" s="3">
        <f t="shared" si="5"/>
        <v>0.60000000000000009</v>
      </c>
      <c r="AE56" s="3">
        <f t="shared" si="18"/>
        <v>6.0000000000000062E-3</v>
      </c>
      <c r="AF56" s="3">
        <v>0.43</v>
      </c>
      <c r="AG56" s="3">
        <f t="shared" si="11"/>
        <v>0.94378534330200603</v>
      </c>
      <c r="AH56" s="3">
        <f t="shared" si="19"/>
        <v>9.5275257530504451E-3</v>
      </c>
      <c r="AJ56" s="3">
        <v>0.43</v>
      </c>
      <c r="AK56" s="3">
        <f t="shared" si="12"/>
        <v>1</v>
      </c>
      <c r="AL56" s="3">
        <f t="shared" si="20"/>
        <v>1.0000000000000009E-2</v>
      </c>
      <c r="AN56" s="3">
        <v>0.43</v>
      </c>
      <c r="AO56" s="3">
        <f t="shared" si="13"/>
        <v>1</v>
      </c>
      <c r="AP56" s="3">
        <f t="shared" si="21"/>
        <v>1.0000000000000009E-2</v>
      </c>
      <c r="AR56" s="3">
        <v>0.43</v>
      </c>
      <c r="AS56" s="3">
        <f t="shared" si="6"/>
        <v>0.48</v>
      </c>
      <c r="AT56" s="3">
        <f t="shared" si="22"/>
        <v>4.8000000000000039E-3</v>
      </c>
    </row>
    <row r="57" spans="2:46" x14ac:dyDescent="0.25">
      <c r="B57" s="2" t="e">
        <f t="shared" si="24"/>
        <v>#DIV/0!</v>
      </c>
      <c r="C57" s="2" t="e">
        <f t="shared" si="26"/>
        <v>#DIV/0!</v>
      </c>
      <c r="D57" t="e">
        <f t="shared" si="8"/>
        <v>#DIV/0!</v>
      </c>
      <c r="H57" s="48">
        <v>0.44</v>
      </c>
      <c r="I57" s="48">
        <v>0.69453437500000004</v>
      </c>
      <c r="J57" s="63">
        <f t="shared" si="25"/>
        <v>7.018901335000007E-3</v>
      </c>
      <c r="K57" s="57">
        <f t="shared" si="0"/>
        <v>0</v>
      </c>
      <c r="M57" s="3">
        <v>0.44</v>
      </c>
      <c r="N57" s="3">
        <f t="shared" si="9"/>
        <v>0.73609668616813828</v>
      </c>
      <c r="O57" s="3">
        <f t="shared" si="14"/>
        <v>7.4292831925579072E-3</v>
      </c>
      <c r="Q57" s="3">
        <v>0.44</v>
      </c>
      <c r="R57" s="3">
        <f t="shared" si="1"/>
        <v>0.24</v>
      </c>
      <c r="S57" s="3">
        <f t="shared" si="15"/>
        <v>2.400000000000002E-3</v>
      </c>
      <c r="T57" s="3"/>
      <c r="U57" s="3">
        <v>0.44</v>
      </c>
      <c r="V57" s="3">
        <f t="shared" si="4"/>
        <v>0.4</v>
      </c>
      <c r="W57" s="3">
        <f t="shared" si="16"/>
        <v>4.0000000000000036E-3</v>
      </c>
      <c r="X57" s="3"/>
      <c r="Y57" s="3">
        <v>0.44</v>
      </c>
      <c r="Z57" s="3">
        <f t="shared" si="10"/>
        <v>0.92658625135586969</v>
      </c>
      <c r="AA57" s="3">
        <f t="shared" si="17"/>
        <v>9.3518579732893882E-3</v>
      </c>
      <c r="AB57" s="3"/>
      <c r="AC57" s="3">
        <v>0.44</v>
      </c>
      <c r="AD57" s="3">
        <f t="shared" si="5"/>
        <v>0.60000000000000009</v>
      </c>
      <c r="AE57" s="3">
        <f t="shared" si="18"/>
        <v>6.0000000000000062E-3</v>
      </c>
      <c r="AF57" s="3">
        <v>0.44</v>
      </c>
      <c r="AG57" s="3">
        <f t="shared" si="11"/>
        <v>0.92658625135586969</v>
      </c>
      <c r="AH57" s="3">
        <f t="shared" si="19"/>
        <v>9.3518579732893882E-3</v>
      </c>
      <c r="AJ57" s="3">
        <v>0.44</v>
      </c>
      <c r="AK57" s="3">
        <f t="shared" si="12"/>
        <v>1</v>
      </c>
      <c r="AL57" s="3">
        <f t="shared" si="20"/>
        <v>1.0000000000000009E-2</v>
      </c>
      <c r="AN57" s="3">
        <v>0.44</v>
      </c>
      <c r="AO57" s="3">
        <f t="shared" si="13"/>
        <v>1</v>
      </c>
      <c r="AP57" s="3">
        <f t="shared" si="21"/>
        <v>1.0000000000000009E-2</v>
      </c>
      <c r="AR57" s="3">
        <v>0.44</v>
      </c>
      <c r="AS57" s="3">
        <f t="shared" si="6"/>
        <v>0.48</v>
      </c>
      <c r="AT57" s="3">
        <f t="shared" si="22"/>
        <v>4.8000000000000039E-3</v>
      </c>
    </row>
    <row r="58" spans="2:46" x14ac:dyDescent="0.25">
      <c r="B58" s="2" t="e">
        <f t="shared" si="24"/>
        <v>#DIV/0!</v>
      </c>
      <c r="C58" s="2" t="e">
        <f t="shared" si="26"/>
        <v>#DIV/0!</v>
      </c>
      <c r="D58" t="e">
        <f t="shared" si="8"/>
        <v>#DIV/0!</v>
      </c>
      <c r="H58" s="48">
        <v>0.45</v>
      </c>
      <c r="I58" s="48">
        <v>0.671831858</v>
      </c>
      <c r="J58" s="63">
        <f t="shared" si="25"/>
        <v>6.8318311650000059E-3</v>
      </c>
      <c r="K58" s="57">
        <f t="shared" si="0"/>
        <v>0</v>
      </c>
      <c r="M58" s="3">
        <v>0.45</v>
      </c>
      <c r="N58" s="3">
        <f t="shared" si="9"/>
        <v>0.72298118079846574</v>
      </c>
      <c r="O58" s="3">
        <f t="shared" si="14"/>
        <v>7.295389334833027E-3</v>
      </c>
      <c r="Q58" s="3">
        <v>0.45</v>
      </c>
      <c r="R58" s="3">
        <f t="shared" si="1"/>
        <v>0.24</v>
      </c>
      <c r="S58" s="3">
        <f t="shared" si="15"/>
        <v>2.400000000000002E-3</v>
      </c>
      <c r="T58" s="3"/>
      <c r="U58" s="3">
        <v>0.45</v>
      </c>
      <c r="V58" s="3">
        <f t="shared" si="4"/>
        <v>0.4</v>
      </c>
      <c r="W58" s="3">
        <f t="shared" si="16"/>
        <v>4.0000000000000036E-3</v>
      </c>
      <c r="X58" s="3"/>
      <c r="Y58" s="3">
        <v>0.45</v>
      </c>
      <c r="Z58" s="3">
        <f t="shared" si="10"/>
        <v>0.91007667159076433</v>
      </c>
      <c r="AA58" s="3">
        <f t="shared" si="17"/>
        <v>9.183314614733179E-3</v>
      </c>
      <c r="AB58" s="3"/>
      <c r="AC58" s="3">
        <v>0.45</v>
      </c>
      <c r="AD58" s="3">
        <f t="shared" si="5"/>
        <v>0.60000000000000009</v>
      </c>
      <c r="AE58" s="3">
        <f t="shared" si="18"/>
        <v>6.0000000000000062E-3</v>
      </c>
      <c r="AF58" s="3">
        <v>0.45</v>
      </c>
      <c r="AG58" s="3">
        <f t="shared" si="11"/>
        <v>0.91007667159076433</v>
      </c>
      <c r="AH58" s="3">
        <f t="shared" si="19"/>
        <v>9.183314614733179E-3</v>
      </c>
      <c r="AJ58" s="3">
        <v>0.45</v>
      </c>
      <c r="AK58" s="3">
        <f t="shared" si="12"/>
        <v>1</v>
      </c>
      <c r="AL58" s="3">
        <f t="shared" si="20"/>
        <v>1.0000000000000009E-2</v>
      </c>
      <c r="AN58" s="3">
        <v>0.45</v>
      </c>
      <c r="AO58" s="3">
        <f t="shared" si="13"/>
        <v>1</v>
      </c>
      <c r="AP58" s="3">
        <f t="shared" si="21"/>
        <v>1.0000000000000009E-2</v>
      </c>
      <c r="AR58" s="3">
        <v>0.45</v>
      </c>
      <c r="AS58" s="3">
        <f t="shared" si="6"/>
        <v>0.48</v>
      </c>
      <c r="AT58" s="3">
        <f t="shared" si="22"/>
        <v>4.8000000000000039E-3</v>
      </c>
    </row>
    <row r="59" spans="2:46" x14ac:dyDescent="0.25">
      <c r="B59" s="2" t="e">
        <f t="shared" si="24"/>
        <v>#DIV/0!</v>
      </c>
      <c r="C59" s="2" t="e">
        <f t="shared" si="26"/>
        <v>#DIV/0!</v>
      </c>
      <c r="D59" t="e">
        <f t="shared" si="8"/>
        <v>#DIV/0!</v>
      </c>
      <c r="H59" s="48">
        <v>0.46</v>
      </c>
      <c r="I59" s="48">
        <v>0.63525164099999998</v>
      </c>
      <c r="J59" s="63">
        <f t="shared" si="25"/>
        <v>6.5354174950000054E-3</v>
      </c>
      <c r="K59" s="57">
        <f t="shared" si="0"/>
        <v>0</v>
      </c>
      <c r="M59" s="3">
        <v>0.46</v>
      </c>
      <c r="N59" s="3">
        <f t="shared" si="9"/>
        <v>0.71038002059539807</v>
      </c>
      <c r="O59" s="3">
        <f t="shared" si="14"/>
        <v>7.1668060069693257E-3</v>
      </c>
      <c r="Q59" s="3">
        <v>0.46</v>
      </c>
      <c r="R59" s="3">
        <f t="shared" si="1"/>
        <v>0.24</v>
      </c>
      <c r="S59" s="3">
        <f t="shared" si="15"/>
        <v>2.400000000000002E-3</v>
      </c>
      <c r="T59" s="3"/>
      <c r="U59" s="3">
        <v>0.46</v>
      </c>
      <c r="V59" s="3">
        <f t="shared" si="4"/>
        <v>0.4</v>
      </c>
      <c r="W59" s="3">
        <f t="shared" si="16"/>
        <v>4.0000000000000036E-3</v>
      </c>
      <c r="X59" s="3"/>
      <c r="Y59" s="3">
        <v>0.46</v>
      </c>
      <c r="Z59" s="3">
        <f t="shared" si="10"/>
        <v>0.8942145409567076</v>
      </c>
      <c r="AA59" s="3">
        <f t="shared" si="17"/>
        <v>9.021456062737368E-3</v>
      </c>
      <c r="AB59" s="3"/>
      <c r="AC59" s="3">
        <v>0.46</v>
      </c>
      <c r="AD59" s="3">
        <f t="shared" si="5"/>
        <v>0.60000000000000009</v>
      </c>
      <c r="AE59" s="3">
        <f t="shared" si="18"/>
        <v>6.0000000000000062E-3</v>
      </c>
      <c r="AF59" s="3">
        <v>0.46</v>
      </c>
      <c r="AG59" s="3">
        <f t="shared" si="11"/>
        <v>0.8942145409567076</v>
      </c>
      <c r="AH59" s="3">
        <f t="shared" si="19"/>
        <v>9.021456062737368E-3</v>
      </c>
      <c r="AJ59" s="3">
        <v>0.46</v>
      </c>
      <c r="AK59" s="3">
        <f t="shared" si="12"/>
        <v>1</v>
      </c>
      <c r="AL59" s="3">
        <f t="shared" si="20"/>
        <v>1.0000000000000009E-2</v>
      </c>
      <c r="AN59" s="3">
        <v>0.46</v>
      </c>
      <c r="AO59" s="3">
        <f t="shared" si="13"/>
        <v>1</v>
      </c>
      <c r="AP59" s="3">
        <f t="shared" si="21"/>
        <v>1.0000000000000009E-2</v>
      </c>
      <c r="AR59" s="3">
        <v>0.46</v>
      </c>
      <c r="AS59" s="3">
        <f t="shared" si="6"/>
        <v>0.48</v>
      </c>
      <c r="AT59" s="3">
        <f t="shared" si="22"/>
        <v>4.8000000000000039E-3</v>
      </c>
    </row>
    <row r="60" spans="2:46" x14ac:dyDescent="0.25">
      <c r="B60" s="2" t="e">
        <f t="shared" si="24"/>
        <v>#DIV/0!</v>
      </c>
      <c r="C60" s="2" t="e">
        <f t="shared" si="26"/>
        <v>#DIV/0!</v>
      </c>
      <c r="D60" t="e">
        <f t="shared" si="8"/>
        <v>#DIV/0!</v>
      </c>
      <c r="H60" s="48">
        <v>0.47</v>
      </c>
      <c r="I60" s="48">
        <v>0.60064931700000002</v>
      </c>
      <c r="J60" s="63">
        <f t="shared" si="25"/>
        <v>6.1795047899999714E-3</v>
      </c>
      <c r="K60" s="57">
        <f t="shared" si="0"/>
        <v>0</v>
      </c>
      <c r="M60" s="3">
        <v>0.47</v>
      </c>
      <c r="N60" s="3">
        <f t="shared" si="9"/>
        <v>0.69826249747310287</v>
      </c>
      <c r="O60" s="3">
        <f t="shared" si="14"/>
        <v>7.043212590342472E-3</v>
      </c>
      <c r="Q60" s="3">
        <v>0.47</v>
      </c>
      <c r="R60" s="3">
        <f t="shared" si="1"/>
        <v>0.24</v>
      </c>
      <c r="S60" s="3">
        <f t="shared" si="15"/>
        <v>2.3999999999999885E-3</v>
      </c>
      <c r="T60" s="3"/>
      <c r="U60" s="3">
        <v>0.47</v>
      </c>
      <c r="V60" s="3">
        <f t="shared" si="4"/>
        <v>0.4</v>
      </c>
      <c r="W60" s="3">
        <f t="shared" si="16"/>
        <v>3.9999999999999819E-3</v>
      </c>
      <c r="X60" s="3"/>
      <c r="Y60" s="3">
        <v>0.47</v>
      </c>
      <c r="Z60" s="3">
        <f t="shared" si="10"/>
        <v>0.87896120462659266</v>
      </c>
      <c r="AA60" s="3">
        <f t="shared" si="17"/>
        <v>8.8658787279164587E-3</v>
      </c>
      <c r="AB60" s="3"/>
      <c r="AC60" s="3">
        <v>0.47</v>
      </c>
      <c r="AD60" s="3">
        <f t="shared" si="5"/>
        <v>0.60000000000000009</v>
      </c>
      <c r="AE60" s="3">
        <f t="shared" si="18"/>
        <v>5.9999999999999732E-3</v>
      </c>
      <c r="AF60" s="3">
        <v>0.47</v>
      </c>
      <c r="AG60" s="3">
        <f t="shared" si="11"/>
        <v>0.87896120462659266</v>
      </c>
      <c r="AH60" s="3">
        <f t="shared" si="19"/>
        <v>8.8658787279164587E-3</v>
      </c>
      <c r="AJ60" s="3">
        <v>0.47</v>
      </c>
      <c r="AK60" s="3">
        <f t="shared" si="12"/>
        <v>1</v>
      </c>
      <c r="AL60" s="3">
        <f t="shared" si="20"/>
        <v>9.9999999999999534E-3</v>
      </c>
      <c r="AN60" s="3">
        <v>0.47</v>
      </c>
      <c r="AO60" s="3">
        <f t="shared" si="13"/>
        <v>1</v>
      </c>
      <c r="AP60" s="3">
        <f t="shared" si="21"/>
        <v>9.9999999999999534E-3</v>
      </c>
      <c r="AR60" s="3">
        <v>0.47</v>
      </c>
      <c r="AS60" s="3">
        <f t="shared" si="6"/>
        <v>0.48</v>
      </c>
      <c r="AT60" s="3">
        <f t="shared" si="22"/>
        <v>4.799999999999977E-3</v>
      </c>
    </row>
    <row r="61" spans="2:46" x14ac:dyDescent="0.25">
      <c r="B61" s="2" t="e">
        <f t="shared" si="24"/>
        <v>#DIV/0!</v>
      </c>
      <c r="C61" s="2" t="e">
        <f t="shared" si="26"/>
        <v>#DIV/0!</v>
      </c>
      <c r="D61" t="e">
        <f t="shared" si="8"/>
        <v>#DIV/0!</v>
      </c>
      <c r="H61" s="48">
        <v>0.48</v>
      </c>
      <c r="I61" s="48">
        <v>0.59887042700000004</v>
      </c>
      <c r="J61" s="63">
        <f t="shared" si="25"/>
        <v>5.9975987200000056E-3</v>
      </c>
      <c r="K61" s="57">
        <f t="shared" si="0"/>
        <v>0</v>
      </c>
      <c r="M61" s="3">
        <v>0.48</v>
      </c>
      <c r="N61" s="3">
        <f t="shared" si="9"/>
        <v>0.68660033956632371</v>
      </c>
      <c r="O61" s="3">
        <f t="shared" si="14"/>
        <v>6.9243141851971397E-3</v>
      </c>
      <c r="Q61" s="3">
        <v>0.48</v>
      </c>
      <c r="R61" s="3">
        <f t="shared" si="1"/>
        <v>0.24</v>
      </c>
      <c r="S61" s="3">
        <f t="shared" si="15"/>
        <v>2.400000000000002E-3</v>
      </c>
      <c r="T61" s="3"/>
      <c r="U61" s="3">
        <v>0.48</v>
      </c>
      <c r="V61" s="3">
        <f t="shared" si="4"/>
        <v>0.4</v>
      </c>
      <c r="W61" s="3">
        <f t="shared" si="16"/>
        <v>4.0000000000000036E-3</v>
      </c>
      <c r="X61" s="3"/>
      <c r="Y61" s="3">
        <v>0.48</v>
      </c>
      <c r="Z61" s="3">
        <f t="shared" si="10"/>
        <v>0.86428107444720692</v>
      </c>
      <c r="AA61" s="3">
        <f t="shared" si="17"/>
        <v>8.7162113953690064E-3</v>
      </c>
      <c r="AB61" s="3"/>
      <c r="AC61" s="3">
        <v>0.48</v>
      </c>
      <c r="AD61" s="3">
        <f t="shared" si="5"/>
        <v>0.60000000000000009</v>
      </c>
      <c r="AE61" s="3">
        <f t="shared" si="18"/>
        <v>6.0000000000000062E-3</v>
      </c>
      <c r="AF61" s="3">
        <v>0.48</v>
      </c>
      <c r="AG61" s="3">
        <f t="shared" si="11"/>
        <v>0.86428107444720692</v>
      </c>
      <c r="AH61" s="3">
        <f t="shared" si="19"/>
        <v>8.7162113953690064E-3</v>
      </c>
      <c r="AJ61" s="3">
        <v>0.48</v>
      </c>
      <c r="AK61" s="3">
        <f t="shared" si="12"/>
        <v>1</v>
      </c>
      <c r="AL61" s="3">
        <f t="shared" si="20"/>
        <v>1.0000000000000009E-2</v>
      </c>
      <c r="AN61" s="3">
        <v>0.48</v>
      </c>
      <c r="AO61" s="3">
        <f t="shared" si="13"/>
        <v>1</v>
      </c>
      <c r="AP61" s="3">
        <f t="shared" si="21"/>
        <v>1.0000000000000009E-2</v>
      </c>
      <c r="AR61" s="3">
        <v>0.48</v>
      </c>
      <c r="AS61" s="3">
        <f t="shared" si="6"/>
        <v>0.48</v>
      </c>
      <c r="AT61" s="3">
        <f t="shared" si="22"/>
        <v>4.8000000000000039E-3</v>
      </c>
    </row>
    <row r="62" spans="2:46" x14ac:dyDescent="0.25">
      <c r="B62" s="2" t="e">
        <f t="shared" si="24"/>
        <v>#DIV/0!</v>
      </c>
      <c r="C62" s="2" t="e">
        <f t="shared" si="26"/>
        <v>#DIV/0!</v>
      </c>
      <c r="D62" t="e">
        <f t="shared" si="8"/>
        <v>#DIV/0!</v>
      </c>
      <c r="H62" s="48">
        <v>0.49</v>
      </c>
      <c r="I62" s="48">
        <v>0.61135185599999997</v>
      </c>
      <c r="J62" s="63">
        <f t="shared" si="25"/>
        <v>6.0511114150000054E-3</v>
      </c>
      <c r="K62" s="57">
        <f t="shared" si="0"/>
        <v>0</v>
      </c>
      <c r="M62" s="3">
        <v>0.49</v>
      </c>
      <c r="N62" s="3">
        <f t="shared" si="9"/>
        <v>0.67536747208198955</v>
      </c>
      <c r="O62" s="3">
        <f t="shared" si="14"/>
        <v>6.8098390582415728E-3</v>
      </c>
      <c r="Q62" s="3">
        <v>0.49</v>
      </c>
      <c r="R62" s="3">
        <f t="shared" si="1"/>
        <v>0.24</v>
      </c>
      <c r="S62" s="3">
        <f t="shared" si="15"/>
        <v>2.400000000000002E-3</v>
      </c>
      <c r="T62" s="3"/>
      <c r="U62" s="3">
        <v>0.49</v>
      </c>
      <c r="V62" s="3">
        <f t="shared" si="4"/>
        <v>0.4</v>
      </c>
      <c r="W62" s="3">
        <f t="shared" si="16"/>
        <v>4.0000000000000036E-3</v>
      </c>
      <c r="X62" s="3"/>
      <c r="Y62" s="3">
        <v>0.49</v>
      </c>
      <c r="Z62" s="3">
        <f t="shared" si="10"/>
        <v>0.85014132790321961</v>
      </c>
      <c r="AA62" s="3">
        <f t="shared" si="17"/>
        <v>8.5721120117521407E-3</v>
      </c>
      <c r="AB62" s="3"/>
      <c r="AC62" s="3">
        <v>0.49</v>
      </c>
      <c r="AD62" s="3">
        <f t="shared" si="5"/>
        <v>0.60000000000000009</v>
      </c>
      <c r="AE62" s="3">
        <f t="shared" si="18"/>
        <v>6.0000000000000062E-3</v>
      </c>
      <c r="AF62" s="3">
        <v>0.49</v>
      </c>
      <c r="AG62" s="3">
        <f t="shared" si="11"/>
        <v>0.85014132790321961</v>
      </c>
      <c r="AH62" s="3">
        <f t="shared" si="19"/>
        <v>8.5721120117521407E-3</v>
      </c>
      <c r="AJ62" s="3">
        <v>0.49</v>
      </c>
      <c r="AK62" s="3">
        <f t="shared" si="12"/>
        <v>1</v>
      </c>
      <c r="AL62" s="3">
        <f t="shared" si="20"/>
        <v>1.0000000000000009E-2</v>
      </c>
      <c r="AN62" s="3">
        <v>0.49</v>
      </c>
      <c r="AO62" s="3">
        <f t="shared" si="13"/>
        <v>1</v>
      </c>
      <c r="AP62" s="3">
        <f t="shared" si="21"/>
        <v>1.0000000000000009E-2</v>
      </c>
      <c r="AR62" s="3">
        <v>0.49</v>
      </c>
      <c r="AS62" s="3">
        <f t="shared" si="6"/>
        <v>0.48</v>
      </c>
      <c r="AT62" s="3">
        <f t="shared" si="22"/>
        <v>4.8000000000000039E-3</v>
      </c>
    </row>
    <row r="63" spans="2:46" x14ac:dyDescent="0.25">
      <c r="B63" s="2" t="e">
        <f t="shared" si="24"/>
        <v>#DIV/0!</v>
      </c>
      <c r="C63" s="2" t="e">
        <f t="shared" si="26"/>
        <v>#DIV/0!</v>
      </c>
      <c r="D63" t="e">
        <f t="shared" si="8"/>
        <v>#DIV/0!</v>
      </c>
      <c r="H63" s="48">
        <v>0.5</v>
      </c>
      <c r="I63" s="48">
        <v>0.61303982800000001</v>
      </c>
      <c r="J63" s="63">
        <f t="shared" si="25"/>
        <v>6.1219584200000055E-3</v>
      </c>
      <c r="K63" s="57">
        <f t="shared" si="0"/>
        <v>0</v>
      </c>
      <c r="M63" s="3">
        <v>0.5</v>
      </c>
      <c r="N63" s="3">
        <f t="shared" si="9"/>
        <v>0.66453980594897388</v>
      </c>
      <c r="O63" s="3">
        <f t="shared" si="14"/>
        <v>6.6995363901548224E-3</v>
      </c>
      <c r="Q63" s="3">
        <v>0.5</v>
      </c>
      <c r="R63" s="3">
        <f t="shared" si="1"/>
        <v>0.24</v>
      </c>
      <c r="S63" s="3">
        <f t="shared" si="15"/>
        <v>2.400000000000002E-3</v>
      </c>
      <c r="T63" s="3"/>
      <c r="U63" s="3">
        <v>0.5</v>
      </c>
      <c r="V63" s="3">
        <f t="shared" si="4"/>
        <v>0.4</v>
      </c>
      <c r="W63" s="3">
        <f t="shared" si="16"/>
        <v>4.0000000000000036E-3</v>
      </c>
      <c r="X63" s="3"/>
      <c r="Y63" s="3">
        <v>0.5</v>
      </c>
      <c r="Z63" s="3">
        <f t="shared" si="10"/>
        <v>0.83651164207301876</v>
      </c>
      <c r="AA63" s="3">
        <f t="shared" si="17"/>
        <v>8.4332648498811995E-3</v>
      </c>
      <c r="AB63" s="3"/>
      <c r="AC63" s="3">
        <v>0.5</v>
      </c>
      <c r="AD63" s="3">
        <f t="shared" si="5"/>
        <v>0.60000000000000009</v>
      </c>
      <c r="AE63" s="3">
        <f t="shared" si="18"/>
        <v>6.0000000000000062E-3</v>
      </c>
      <c r="AF63" s="3">
        <v>0.5</v>
      </c>
      <c r="AG63" s="3">
        <f t="shared" si="11"/>
        <v>0.83651164207301876</v>
      </c>
      <c r="AH63" s="3">
        <f t="shared" si="19"/>
        <v>8.4332648498811995E-3</v>
      </c>
      <c r="AJ63" s="3">
        <v>0.5</v>
      </c>
      <c r="AK63" s="3">
        <f t="shared" si="12"/>
        <v>1</v>
      </c>
      <c r="AL63" s="3">
        <f t="shared" si="20"/>
        <v>1.0000000000000009E-2</v>
      </c>
      <c r="AN63" s="3">
        <v>0.5</v>
      </c>
      <c r="AO63" s="3">
        <f t="shared" si="13"/>
        <v>1</v>
      </c>
      <c r="AP63" s="3">
        <f t="shared" si="21"/>
        <v>1.0000000000000009E-2</v>
      </c>
      <c r="AR63" s="3">
        <v>0.5</v>
      </c>
      <c r="AS63" s="3">
        <f t="shared" si="6"/>
        <v>0.48</v>
      </c>
      <c r="AT63" s="3">
        <f t="shared" si="22"/>
        <v>4.8000000000000039E-3</v>
      </c>
    </row>
    <row r="64" spans="2:46" x14ac:dyDescent="0.25">
      <c r="B64" s="2" t="e">
        <f t="shared" si="24"/>
        <v>#DIV/0!</v>
      </c>
      <c r="C64" s="2" t="e">
        <f t="shared" si="26"/>
        <v>#DIV/0!</v>
      </c>
      <c r="D64" t="e">
        <f t="shared" si="8"/>
        <v>#DIV/0!</v>
      </c>
      <c r="H64" s="48">
        <v>0.51</v>
      </c>
      <c r="I64" s="48">
        <v>0.58776090599999997</v>
      </c>
      <c r="J64" s="63">
        <f t="shared" si="25"/>
        <v>6.0040036700000051E-3</v>
      </c>
      <c r="K64" s="57">
        <f t="shared" si="0"/>
        <v>0</v>
      </c>
      <c r="M64" s="3">
        <v>0.51</v>
      </c>
      <c r="N64" s="3">
        <f t="shared" si="9"/>
        <v>0.65409505055210515</v>
      </c>
      <c r="O64" s="3">
        <f t="shared" si="14"/>
        <v>6.5931742825054013E-3</v>
      </c>
      <c r="Q64" s="3">
        <v>0.51</v>
      </c>
      <c r="R64" s="3">
        <f t="shared" si="1"/>
        <v>0.24</v>
      </c>
      <c r="S64" s="3">
        <f t="shared" si="15"/>
        <v>2.400000000000002E-3</v>
      </c>
      <c r="T64" s="3"/>
      <c r="U64" s="3">
        <v>0.51</v>
      </c>
      <c r="V64" s="3">
        <f t="shared" si="4"/>
        <v>0.4</v>
      </c>
      <c r="W64" s="3">
        <f t="shared" si="16"/>
        <v>4.0000000000000036E-3</v>
      </c>
      <c r="X64" s="3"/>
      <c r="Y64" s="3">
        <v>0.51</v>
      </c>
      <c r="Z64" s="3">
        <f t="shared" si="10"/>
        <v>0.82336395790140016</v>
      </c>
      <c r="AA64" s="3">
        <f t="shared" si="17"/>
        <v>8.2993779998721019E-3</v>
      </c>
      <c r="AB64" s="3"/>
      <c r="AC64" s="3">
        <v>0.51</v>
      </c>
      <c r="AD64" s="3">
        <f t="shared" si="5"/>
        <v>0.60000000000000009</v>
      </c>
      <c r="AE64" s="3">
        <f t="shared" si="18"/>
        <v>6.0000000000000062E-3</v>
      </c>
      <c r="AF64" s="3">
        <v>0.51</v>
      </c>
      <c r="AG64" s="3">
        <f t="shared" si="11"/>
        <v>0.82336395790140016</v>
      </c>
      <c r="AH64" s="3">
        <f t="shared" si="19"/>
        <v>8.2993779998721019E-3</v>
      </c>
      <c r="AJ64" s="3">
        <v>0.51</v>
      </c>
      <c r="AK64" s="3">
        <f t="shared" si="12"/>
        <v>1</v>
      </c>
      <c r="AL64" s="3">
        <f t="shared" si="20"/>
        <v>1.0000000000000009E-2</v>
      </c>
      <c r="AN64" s="3">
        <v>0.51</v>
      </c>
      <c r="AO64" s="3">
        <f t="shared" si="13"/>
        <v>1</v>
      </c>
      <c r="AP64" s="3">
        <f t="shared" si="21"/>
        <v>1.0000000000000009E-2</v>
      </c>
      <c r="AR64" s="3">
        <v>0.51</v>
      </c>
      <c r="AS64" s="3">
        <f t="shared" si="6"/>
        <v>0.48</v>
      </c>
      <c r="AT64" s="3">
        <f t="shared" si="22"/>
        <v>4.8000000000000039E-3</v>
      </c>
    </row>
    <row r="65" spans="2:46" x14ac:dyDescent="0.25">
      <c r="B65" s="2" t="e">
        <f t="shared" si="24"/>
        <v>#DIV/0!</v>
      </c>
      <c r="C65" s="2" t="e">
        <f t="shared" si="26"/>
        <v>#DIV/0!</v>
      </c>
      <c r="D65" t="e">
        <f t="shared" si="8"/>
        <v>#DIV/0!</v>
      </c>
      <c r="H65" s="48">
        <v>0.52</v>
      </c>
      <c r="I65" s="48">
        <v>0.56491023399999996</v>
      </c>
      <c r="J65" s="63">
        <f t="shared" si="25"/>
        <v>5.7633557000000045E-3</v>
      </c>
      <c r="K65" s="57">
        <f t="shared" si="0"/>
        <v>0</v>
      </c>
      <c r="M65" s="3">
        <v>0.52</v>
      </c>
      <c r="N65" s="3">
        <f t="shared" si="9"/>
        <v>0.64401254739471581</v>
      </c>
      <c r="O65" s="3">
        <f t="shared" si="14"/>
        <v>6.49053798973411E-3</v>
      </c>
      <c r="Q65" s="3">
        <v>0.52</v>
      </c>
      <c r="R65" s="3">
        <f t="shared" si="1"/>
        <v>0.24</v>
      </c>
      <c r="S65" s="3">
        <f t="shared" si="15"/>
        <v>2.400000000000002E-3</v>
      </c>
      <c r="T65" s="3"/>
      <c r="U65" s="3">
        <v>0.52</v>
      </c>
      <c r="V65" s="3">
        <f t="shared" si="4"/>
        <v>0.4</v>
      </c>
      <c r="W65" s="3">
        <f t="shared" si="16"/>
        <v>4.0000000000000036E-3</v>
      </c>
      <c r="X65" s="3"/>
      <c r="Y65" s="3">
        <v>0.52</v>
      </c>
      <c r="Z65" s="3">
        <f t="shared" si="10"/>
        <v>0.81067227081675652</v>
      </c>
      <c r="AA65" s="3">
        <f t="shared" si="17"/>
        <v>8.1701811435907906E-3</v>
      </c>
      <c r="AB65" s="3"/>
      <c r="AC65" s="3">
        <v>0.52</v>
      </c>
      <c r="AD65" s="3">
        <f t="shared" si="5"/>
        <v>0.60000000000000009</v>
      </c>
      <c r="AE65" s="3">
        <f t="shared" si="18"/>
        <v>6.0000000000000062E-3</v>
      </c>
      <c r="AF65" s="3">
        <v>0.52</v>
      </c>
      <c r="AG65" s="3">
        <f t="shared" si="11"/>
        <v>0.81067227081675652</v>
      </c>
      <c r="AH65" s="3">
        <f t="shared" si="19"/>
        <v>8.1701811435907906E-3</v>
      </c>
      <c r="AJ65" s="3">
        <v>0.52</v>
      </c>
      <c r="AK65" s="3">
        <f t="shared" si="12"/>
        <v>1</v>
      </c>
      <c r="AL65" s="3">
        <f t="shared" si="20"/>
        <v>1.0000000000000009E-2</v>
      </c>
      <c r="AN65" s="3">
        <v>0.52</v>
      </c>
      <c r="AO65" s="3">
        <f t="shared" si="13"/>
        <v>1</v>
      </c>
      <c r="AP65" s="3">
        <f t="shared" si="21"/>
        <v>1.0000000000000009E-2</v>
      </c>
      <c r="AR65" s="3">
        <v>0.52</v>
      </c>
      <c r="AS65" s="3">
        <f t="shared" si="6"/>
        <v>0.48</v>
      </c>
      <c r="AT65" s="3">
        <f t="shared" si="22"/>
        <v>4.8000000000000039E-3</v>
      </c>
    </row>
    <row r="66" spans="2:46" x14ac:dyDescent="0.25">
      <c r="B66" s="2" t="e">
        <f t="shared" si="24"/>
        <v>#DIV/0!</v>
      </c>
      <c r="C66" s="2" t="e">
        <f t="shared" si="26"/>
        <v>#DIV/0!</v>
      </c>
      <c r="D66" t="e">
        <f t="shared" si="8"/>
        <v>#DIV/0!</v>
      </c>
      <c r="H66" s="48">
        <v>0.53</v>
      </c>
      <c r="I66" s="48">
        <v>0.55012689999999997</v>
      </c>
      <c r="J66" s="63">
        <f t="shared" si="25"/>
        <v>5.575185670000005E-3</v>
      </c>
      <c r="K66" s="57">
        <f t="shared" si="0"/>
        <v>0</v>
      </c>
      <c r="M66" s="3">
        <v>0.53</v>
      </c>
      <c r="N66" s="3">
        <f t="shared" si="9"/>
        <v>0.63427312199935104</v>
      </c>
      <c r="O66" s="3">
        <f t="shared" si="14"/>
        <v>6.391428346970339E-3</v>
      </c>
      <c r="Q66" s="3">
        <v>0.53</v>
      </c>
      <c r="R66" s="3">
        <f t="shared" si="1"/>
        <v>0.24</v>
      </c>
      <c r="S66" s="3">
        <f t="shared" si="15"/>
        <v>2.400000000000002E-3</v>
      </c>
      <c r="T66" s="3"/>
      <c r="U66" s="3">
        <v>0.53</v>
      </c>
      <c r="V66" s="3">
        <f t="shared" si="4"/>
        <v>0.4</v>
      </c>
      <c r="W66" s="3">
        <f t="shared" si="16"/>
        <v>4.0000000000000036E-3</v>
      </c>
      <c r="X66" s="3"/>
      <c r="Y66" s="3">
        <v>0.53</v>
      </c>
      <c r="Z66" s="3">
        <f t="shared" si="10"/>
        <v>0.79841244430615355</v>
      </c>
      <c r="AA66" s="3">
        <f t="shared" si="17"/>
        <v>8.0454235756145572E-3</v>
      </c>
      <c r="AB66" s="3"/>
      <c r="AC66" s="3">
        <v>0.53</v>
      </c>
      <c r="AD66" s="3">
        <f t="shared" si="5"/>
        <v>0.60000000000000009</v>
      </c>
      <c r="AE66" s="3">
        <f t="shared" si="18"/>
        <v>6.0000000000000062E-3</v>
      </c>
      <c r="AF66" s="3">
        <v>0.53</v>
      </c>
      <c r="AG66" s="3">
        <f t="shared" si="11"/>
        <v>0.79841244430615355</v>
      </c>
      <c r="AH66" s="3">
        <f t="shared" si="19"/>
        <v>8.0454235756145572E-3</v>
      </c>
      <c r="AJ66" s="3">
        <v>0.53</v>
      </c>
      <c r="AK66" s="3">
        <f t="shared" si="12"/>
        <v>1</v>
      </c>
      <c r="AL66" s="3">
        <f t="shared" si="20"/>
        <v>1.0000000000000009E-2</v>
      </c>
      <c r="AN66" s="3">
        <v>0.53</v>
      </c>
      <c r="AO66" s="3">
        <f t="shared" si="13"/>
        <v>1</v>
      </c>
      <c r="AP66" s="3">
        <f t="shared" si="21"/>
        <v>1.0000000000000009E-2</v>
      </c>
      <c r="AR66" s="3">
        <v>0.53</v>
      </c>
      <c r="AS66" s="3">
        <f t="shared" si="6"/>
        <v>0.48</v>
      </c>
      <c r="AT66" s="3">
        <f t="shared" si="22"/>
        <v>4.8000000000000039E-3</v>
      </c>
    </row>
    <row r="67" spans="2:46" x14ac:dyDescent="0.25">
      <c r="B67" s="2" t="e">
        <f t="shared" si="24"/>
        <v>#DIV/0!</v>
      </c>
      <c r="C67" s="2" t="e">
        <f t="shared" si="26"/>
        <v>#DIV/0!</v>
      </c>
      <c r="D67" t="e">
        <f t="shared" si="8"/>
        <v>#DIV/0!</v>
      </c>
      <c r="H67" s="48">
        <v>0.54</v>
      </c>
      <c r="I67" s="48">
        <v>0.55377066399999997</v>
      </c>
      <c r="J67" s="63">
        <f t="shared" si="25"/>
        <v>5.5194878200000045E-3</v>
      </c>
      <c r="K67" s="57">
        <f t="shared" si="0"/>
        <v>0</v>
      </c>
      <c r="M67" s="3">
        <v>0.54</v>
      </c>
      <c r="N67" s="3">
        <f t="shared" si="9"/>
        <v>0.62485895174560824</v>
      </c>
      <c r="O67" s="3">
        <f t="shared" si="14"/>
        <v>6.2956603687248014E-3</v>
      </c>
      <c r="Q67" s="3">
        <v>0.54</v>
      </c>
      <c r="R67" s="3">
        <f t="shared" si="1"/>
        <v>0.24</v>
      </c>
      <c r="S67" s="3">
        <f t="shared" si="15"/>
        <v>2.400000000000002E-3</v>
      </c>
      <c r="T67" s="3"/>
      <c r="U67" s="3">
        <v>0.54</v>
      </c>
      <c r="V67" s="3">
        <f t="shared" si="4"/>
        <v>0.4</v>
      </c>
      <c r="W67" s="3">
        <f t="shared" si="16"/>
        <v>4.0000000000000036E-3</v>
      </c>
      <c r="X67" s="3"/>
      <c r="Y67" s="3">
        <v>0.54</v>
      </c>
      <c r="Z67" s="3">
        <f t="shared" si="10"/>
        <v>0.78656204355180326</v>
      </c>
      <c r="AA67" s="3">
        <f t="shared" si="17"/>
        <v>7.9248724392897915E-3</v>
      </c>
      <c r="AB67" s="3"/>
      <c r="AC67" s="3">
        <v>0.54</v>
      </c>
      <c r="AD67" s="3">
        <f t="shared" si="5"/>
        <v>0.60000000000000009</v>
      </c>
      <c r="AE67" s="3">
        <f t="shared" si="18"/>
        <v>6.0000000000000062E-3</v>
      </c>
      <c r="AF67" s="3">
        <v>0.54</v>
      </c>
      <c r="AG67" s="3">
        <f t="shared" si="11"/>
        <v>0.78656204355180326</v>
      </c>
      <c r="AH67" s="3">
        <f t="shared" si="19"/>
        <v>7.9248724392897915E-3</v>
      </c>
      <c r="AJ67" s="3">
        <v>0.54</v>
      </c>
      <c r="AK67" s="3">
        <f t="shared" si="12"/>
        <v>1</v>
      </c>
      <c r="AL67" s="3">
        <f t="shared" si="20"/>
        <v>1.0000000000000009E-2</v>
      </c>
      <c r="AN67" s="3">
        <v>0.54</v>
      </c>
      <c r="AO67" s="3">
        <f t="shared" si="13"/>
        <v>1</v>
      </c>
      <c r="AP67" s="3">
        <f t="shared" si="21"/>
        <v>1.0000000000000009E-2</v>
      </c>
      <c r="AR67" s="3">
        <v>0.54</v>
      </c>
      <c r="AS67" s="3">
        <f t="shared" si="6"/>
        <v>0.48</v>
      </c>
      <c r="AT67" s="3">
        <f t="shared" si="22"/>
        <v>4.8000000000000039E-3</v>
      </c>
    </row>
    <row r="68" spans="2:46" x14ac:dyDescent="0.25">
      <c r="B68" s="2" t="e">
        <f t="shared" si="24"/>
        <v>#DIV/0!</v>
      </c>
      <c r="C68" s="2" t="e">
        <f t="shared" si="26"/>
        <v>#DIV/0!</v>
      </c>
      <c r="D68" t="e">
        <f t="shared" si="8"/>
        <v>#DIV/0!</v>
      </c>
      <c r="H68" s="48">
        <v>0.55000000000000004</v>
      </c>
      <c r="I68" s="48">
        <v>0.560777568</v>
      </c>
      <c r="J68" s="63">
        <f t="shared" si="25"/>
        <v>5.5727411600000045E-3</v>
      </c>
      <c r="K68" s="57">
        <f t="shared" si="0"/>
        <v>0</v>
      </c>
      <c r="M68" s="3">
        <v>0.55000000000000004</v>
      </c>
      <c r="N68" s="3">
        <f t="shared" si="9"/>
        <v>0.61575344767101692</v>
      </c>
      <c r="O68" s="3">
        <f t="shared" si="14"/>
        <v>6.2030619970831315E-3</v>
      </c>
      <c r="Q68" s="3">
        <v>0.55000000000000004</v>
      </c>
      <c r="R68" s="3">
        <f t="shared" si="1"/>
        <v>0.24</v>
      </c>
      <c r="S68" s="3">
        <f t="shared" si="15"/>
        <v>2.400000000000002E-3</v>
      </c>
      <c r="T68" s="3"/>
      <c r="U68" s="3">
        <v>0.55000000000000004</v>
      </c>
      <c r="V68" s="3">
        <f t="shared" si="4"/>
        <v>0.4</v>
      </c>
      <c r="W68" s="3">
        <f t="shared" si="16"/>
        <v>4.0000000000000036E-3</v>
      </c>
      <c r="X68" s="3"/>
      <c r="Y68" s="3">
        <v>0.55000000000000004</v>
      </c>
      <c r="Z68" s="3">
        <f t="shared" si="10"/>
        <v>0.77510018664398128</v>
      </c>
      <c r="AA68" s="3">
        <f t="shared" si="17"/>
        <v>7.80831115097893E-3</v>
      </c>
      <c r="AB68" s="3"/>
      <c r="AC68" s="3">
        <v>0.55000000000000004</v>
      </c>
      <c r="AD68" s="3">
        <f t="shared" si="5"/>
        <v>0.60000000000000009</v>
      </c>
      <c r="AE68" s="3">
        <f t="shared" si="18"/>
        <v>6.0000000000000062E-3</v>
      </c>
      <c r="AF68" s="3">
        <v>0.55000000000000004</v>
      </c>
      <c r="AG68" s="3">
        <f t="shared" si="11"/>
        <v>0.77510018664398128</v>
      </c>
      <c r="AH68" s="3">
        <f t="shared" si="19"/>
        <v>7.80831115097893E-3</v>
      </c>
      <c r="AJ68" s="3">
        <v>0.55000000000000004</v>
      </c>
      <c r="AK68" s="3">
        <f t="shared" si="12"/>
        <v>1</v>
      </c>
      <c r="AL68" s="3">
        <f t="shared" si="20"/>
        <v>1.0000000000000009E-2</v>
      </c>
      <c r="AN68" s="3">
        <v>0.55000000000000004</v>
      </c>
      <c r="AO68" s="3">
        <f t="shared" si="13"/>
        <v>1</v>
      </c>
      <c r="AP68" s="3">
        <f t="shared" si="21"/>
        <v>1.0000000000000009E-2</v>
      </c>
      <c r="AR68" s="3">
        <v>0.55000000000000004</v>
      </c>
      <c r="AS68" s="3">
        <f t="shared" si="6"/>
        <v>0.48</v>
      </c>
      <c r="AT68" s="3">
        <f t="shared" si="22"/>
        <v>4.8000000000000039E-3</v>
      </c>
    </row>
    <row r="69" spans="2:46" x14ac:dyDescent="0.25">
      <c r="B69" s="2" t="e">
        <f t="shared" si="24"/>
        <v>#DIV/0!</v>
      </c>
      <c r="C69" s="2" t="e">
        <f t="shared" si="26"/>
        <v>#DIV/0!</v>
      </c>
      <c r="D69" t="e">
        <f t="shared" si="8"/>
        <v>#DIV/0!</v>
      </c>
      <c r="H69" s="48">
        <v>0.56000000000000005</v>
      </c>
      <c r="I69" s="48">
        <v>0.60642267299999997</v>
      </c>
      <c r="J69" s="63">
        <f t="shared" si="25"/>
        <v>5.8360012050000052E-3</v>
      </c>
      <c r="K69" s="57">
        <f t="shared" si="0"/>
        <v>0</v>
      </c>
      <c r="M69" s="3">
        <v>0.56000000000000005</v>
      </c>
      <c r="N69" s="3">
        <f t="shared" si="9"/>
        <v>0.6069411485363414</v>
      </c>
      <c r="O69" s="3">
        <f t="shared" si="14"/>
        <v>6.1134729810367969E-3</v>
      </c>
      <c r="Q69" s="3">
        <v>0.56000000000000005</v>
      </c>
      <c r="R69" s="3">
        <f t="shared" si="1"/>
        <v>0.24</v>
      </c>
      <c r="S69" s="3">
        <f t="shared" si="15"/>
        <v>2.400000000000002E-3</v>
      </c>
      <c r="T69" s="3"/>
      <c r="U69" s="3">
        <v>0.56000000000000005</v>
      </c>
      <c r="V69" s="3">
        <f t="shared" si="4"/>
        <v>0.4</v>
      </c>
      <c r="W69" s="3">
        <f t="shared" si="16"/>
        <v>4.0000000000000036E-3</v>
      </c>
      <c r="X69" s="3"/>
      <c r="Y69" s="3">
        <v>0.56000000000000005</v>
      </c>
      <c r="Z69" s="3">
        <f t="shared" si="10"/>
        <v>0.76400741123219218</v>
      </c>
      <c r="AA69" s="3">
        <f t="shared" si="17"/>
        <v>7.6955379893808738E-3</v>
      </c>
      <c r="AB69" s="3"/>
      <c r="AC69" s="3">
        <v>0.56000000000000005</v>
      </c>
      <c r="AD69" s="3">
        <f t="shared" si="5"/>
        <v>0.60000000000000009</v>
      </c>
      <c r="AE69" s="3">
        <f t="shared" si="18"/>
        <v>6.0000000000000062E-3</v>
      </c>
      <c r="AF69" s="3">
        <v>0.56000000000000005</v>
      </c>
      <c r="AG69" s="3">
        <f t="shared" si="11"/>
        <v>0.76400741123219218</v>
      </c>
      <c r="AH69" s="3">
        <f t="shared" si="19"/>
        <v>7.6955379893808738E-3</v>
      </c>
      <c r="AJ69" s="3">
        <v>0.56000000000000005</v>
      </c>
      <c r="AK69" s="3">
        <f t="shared" si="12"/>
        <v>1</v>
      </c>
      <c r="AL69" s="3">
        <f t="shared" si="20"/>
        <v>1.0000000000000009E-2</v>
      </c>
      <c r="AN69" s="3">
        <v>0.56000000000000005</v>
      </c>
      <c r="AO69" s="3">
        <f t="shared" si="13"/>
        <v>1</v>
      </c>
      <c r="AP69" s="3">
        <f t="shared" si="21"/>
        <v>1.0000000000000009E-2</v>
      </c>
      <c r="AR69" s="3">
        <v>0.56000000000000005</v>
      </c>
      <c r="AS69" s="3">
        <f t="shared" si="6"/>
        <v>0.48</v>
      </c>
      <c r="AT69" s="3">
        <f t="shared" si="22"/>
        <v>4.8000000000000039E-3</v>
      </c>
    </row>
    <row r="70" spans="2:46" x14ac:dyDescent="0.25">
      <c r="B70" s="2" t="e">
        <f t="shared" si="24"/>
        <v>#DIV/0!</v>
      </c>
      <c r="C70" s="2" t="e">
        <f t="shared" si="26"/>
        <v>#DIV/0!</v>
      </c>
      <c r="D70" t="e">
        <f t="shared" si="8"/>
        <v>#DIV/0!</v>
      </c>
      <c r="H70" s="48">
        <v>0.56999999999999995</v>
      </c>
      <c r="I70" s="48">
        <v>0.64776630199999996</v>
      </c>
      <c r="J70" s="63">
        <f t="shared" si="25"/>
        <v>6.2709448749999359E-3</v>
      </c>
      <c r="K70" s="57">
        <f t="shared" si="0"/>
        <v>0</v>
      </c>
      <c r="M70" s="3">
        <v>0.56999999999999995</v>
      </c>
      <c r="N70" s="3">
        <f t="shared" si="9"/>
        <v>0.59840762568954631</v>
      </c>
      <c r="O70" s="3">
        <f t="shared" si="14"/>
        <v>6.0267438711293772E-3</v>
      </c>
      <c r="Q70" s="3">
        <v>0.56999999999999995</v>
      </c>
      <c r="R70" s="3">
        <f t="shared" si="1"/>
        <v>0.24</v>
      </c>
      <c r="S70" s="3">
        <f t="shared" si="15"/>
        <v>2.3999999999999755E-3</v>
      </c>
      <c r="T70" s="3"/>
      <c r="U70" s="3">
        <v>0.56999999999999995</v>
      </c>
      <c r="V70" s="3">
        <f t="shared" si="4"/>
        <v>0.4</v>
      </c>
      <c r="W70" s="3">
        <f t="shared" si="16"/>
        <v>3.9999999999999593E-3</v>
      </c>
      <c r="X70" s="3"/>
      <c r="Y70" s="3">
        <v>0.56999999999999995</v>
      </c>
      <c r="Z70" s="3">
        <f t="shared" si="10"/>
        <v>0.75326555476951362</v>
      </c>
      <c r="AA70" s="3">
        <f t="shared" si="17"/>
        <v>7.5863648300084517E-3</v>
      </c>
      <c r="AB70" s="3"/>
      <c r="AC70" s="3">
        <v>0.56999999999999995</v>
      </c>
      <c r="AD70" s="3">
        <f t="shared" si="5"/>
        <v>0.60000000000000009</v>
      </c>
      <c r="AE70" s="3">
        <f t="shared" si="18"/>
        <v>5.9999999999999394E-3</v>
      </c>
      <c r="AF70" s="3">
        <v>0.56999999999999995</v>
      </c>
      <c r="AG70" s="3">
        <f t="shared" si="11"/>
        <v>0.75326555476951362</v>
      </c>
      <c r="AH70" s="3">
        <f t="shared" si="19"/>
        <v>7.5863648300084517E-3</v>
      </c>
      <c r="AJ70" s="3">
        <v>0.56999999999999995</v>
      </c>
      <c r="AK70" s="3">
        <f t="shared" si="12"/>
        <v>1</v>
      </c>
      <c r="AL70" s="3">
        <f t="shared" si="20"/>
        <v>9.9999999999998979E-3</v>
      </c>
      <c r="AN70" s="3">
        <v>0.56999999999999995</v>
      </c>
      <c r="AO70" s="3">
        <f t="shared" si="13"/>
        <v>1</v>
      </c>
      <c r="AP70" s="3">
        <f t="shared" si="21"/>
        <v>9.9999999999998979E-3</v>
      </c>
      <c r="AR70" s="3">
        <v>0.56999999999999995</v>
      </c>
      <c r="AS70" s="3">
        <f t="shared" si="6"/>
        <v>0.48</v>
      </c>
      <c r="AT70" s="3">
        <f t="shared" si="22"/>
        <v>4.799999999999951E-3</v>
      </c>
    </row>
    <row r="71" spans="2:46" x14ac:dyDescent="0.25">
      <c r="B71" s="2" t="e">
        <f t="shared" si="24"/>
        <v>#DIV/0!</v>
      </c>
      <c r="C71" s="2" t="e">
        <f t="shared" si="26"/>
        <v>#DIV/0!</v>
      </c>
      <c r="D71" t="e">
        <f t="shared" si="8"/>
        <v>#DIV/0!</v>
      </c>
      <c r="H71" s="48">
        <v>0.57999999999999996</v>
      </c>
      <c r="I71" s="48">
        <v>0.68395679200000004</v>
      </c>
      <c r="J71" s="63">
        <f t="shared" si="25"/>
        <v>6.6586154700000056E-3</v>
      </c>
      <c r="K71" s="57">
        <f t="shared" si="0"/>
        <v>0</v>
      </c>
      <c r="M71" s="3">
        <v>0.57999999999999996</v>
      </c>
      <c r="N71" s="3">
        <f t="shared" si="9"/>
        <v>0.59013939746013511</v>
      </c>
      <c r="O71" s="3">
        <f t="shared" si="14"/>
        <v>5.9427351157484128E-3</v>
      </c>
      <c r="Q71" s="3">
        <v>0.57999999999999996</v>
      </c>
      <c r="R71" s="3">
        <f t="shared" si="1"/>
        <v>0.24</v>
      </c>
      <c r="S71" s="3">
        <f t="shared" si="15"/>
        <v>2.400000000000002E-3</v>
      </c>
      <c r="T71" s="3"/>
      <c r="U71" s="3">
        <v>0.57999999999999996</v>
      </c>
      <c r="V71" s="3">
        <f t="shared" si="4"/>
        <v>0.4</v>
      </c>
      <c r="W71" s="3">
        <f t="shared" si="16"/>
        <v>4.0000000000000036E-3</v>
      </c>
      <c r="X71" s="3"/>
      <c r="Y71" s="3">
        <v>0.57999999999999996</v>
      </c>
      <c r="Z71" s="3">
        <f t="shared" si="10"/>
        <v>0.74285764675361599</v>
      </c>
      <c r="AA71" s="3">
        <f t="shared" si="17"/>
        <v>7.4806160076156545E-3</v>
      </c>
      <c r="AB71" s="3"/>
      <c r="AC71" s="3">
        <v>0.57999999999999996</v>
      </c>
      <c r="AD71" s="3">
        <f t="shared" si="5"/>
        <v>0.60000000000000009</v>
      </c>
      <c r="AE71" s="3">
        <f t="shared" si="18"/>
        <v>6.0000000000000062E-3</v>
      </c>
      <c r="AF71" s="3">
        <v>0.57999999999999996</v>
      </c>
      <c r="AG71" s="3">
        <f t="shared" si="11"/>
        <v>0.74285764675361599</v>
      </c>
      <c r="AH71" s="3">
        <f t="shared" si="19"/>
        <v>7.4806160076156545E-3</v>
      </c>
      <c r="AJ71" s="3">
        <v>0.57999999999999996</v>
      </c>
      <c r="AK71" s="3">
        <f t="shared" si="12"/>
        <v>1</v>
      </c>
      <c r="AL71" s="3">
        <f t="shared" si="20"/>
        <v>1.0000000000000009E-2</v>
      </c>
      <c r="AN71" s="3">
        <v>0.57999999999999996</v>
      </c>
      <c r="AO71" s="3">
        <f t="shared" si="13"/>
        <v>1</v>
      </c>
      <c r="AP71" s="3">
        <f t="shared" si="21"/>
        <v>1.0000000000000009E-2</v>
      </c>
      <c r="AR71" s="3">
        <v>0.57999999999999996</v>
      </c>
      <c r="AS71" s="3">
        <f t="shared" si="6"/>
        <v>0.48</v>
      </c>
      <c r="AT71" s="3">
        <f t="shared" si="22"/>
        <v>4.8000000000000039E-3</v>
      </c>
    </row>
    <row r="72" spans="2:46" x14ac:dyDescent="0.25">
      <c r="B72" s="2" t="e">
        <f t="shared" si="24"/>
        <v>#DIV/0!</v>
      </c>
      <c r="C72" s="2" t="e">
        <f t="shared" si="26"/>
        <v>#DIV/0!</v>
      </c>
      <c r="D72" t="e">
        <f t="shared" si="8"/>
        <v>#DIV/0!</v>
      </c>
      <c r="H72" s="48">
        <v>0.59</v>
      </c>
      <c r="I72" s="48">
        <v>0.71453434599999999</v>
      </c>
      <c r="J72" s="63">
        <f t="shared" si="25"/>
        <v>6.9924556900000066E-3</v>
      </c>
      <c r="K72" s="57">
        <f t="shared" si="0"/>
        <v>0</v>
      </c>
      <c r="M72" s="3">
        <v>0.59</v>
      </c>
      <c r="N72" s="3">
        <f t="shared" si="9"/>
        <v>0.58212385198353889</v>
      </c>
      <c r="O72" s="3">
        <f t="shared" si="14"/>
        <v>5.8613162472183752E-3</v>
      </c>
      <c r="Q72" s="3">
        <v>0.59</v>
      </c>
      <c r="R72" s="3">
        <f t="shared" si="1"/>
        <v>0.24</v>
      </c>
      <c r="S72" s="3">
        <f t="shared" si="15"/>
        <v>2.400000000000002E-3</v>
      </c>
      <c r="T72" s="3"/>
      <c r="U72" s="3">
        <v>0.59</v>
      </c>
      <c r="V72" s="3">
        <f t="shared" si="4"/>
        <v>0.4</v>
      </c>
      <c r="W72" s="3">
        <f t="shared" si="16"/>
        <v>4.0000000000000036E-3</v>
      </c>
      <c r="X72" s="3"/>
      <c r="Y72" s="3">
        <v>0.59</v>
      </c>
      <c r="Z72" s="3">
        <f t="shared" si="10"/>
        <v>0.73276781157938842</v>
      </c>
      <c r="AA72" s="3">
        <f t="shared" si="17"/>
        <v>7.3781272916650289E-3</v>
      </c>
      <c r="AB72" s="3"/>
      <c r="AC72" s="3">
        <v>0.59</v>
      </c>
      <c r="AD72" s="3">
        <f t="shared" si="5"/>
        <v>0.60000000000000009</v>
      </c>
      <c r="AE72" s="3">
        <f t="shared" si="18"/>
        <v>6.0000000000000062E-3</v>
      </c>
      <c r="AF72" s="3">
        <v>0.59</v>
      </c>
      <c r="AG72" s="3">
        <f t="shared" si="11"/>
        <v>0.73276781157938842</v>
      </c>
      <c r="AH72" s="3">
        <f t="shared" si="19"/>
        <v>7.3781272916650289E-3</v>
      </c>
      <c r="AJ72" s="3">
        <v>0.59</v>
      </c>
      <c r="AK72" s="3">
        <f t="shared" si="12"/>
        <v>1</v>
      </c>
      <c r="AL72" s="3">
        <f t="shared" si="20"/>
        <v>1.0000000000000009E-2</v>
      </c>
      <c r="AN72" s="3">
        <v>0.59</v>
      </c>
      <c r="AO72" s="3">
        <f t="shared" si="13"/>
        <v>1</v>
      </c>
      <c r="AP72" s="3">
        <f t="shared" si="21"/>
        <v>1.0000000000000009E-2</v>
      </c>
      <c r="AR72" s="3">
        <v>0.59</v>
      </c>
      <c r="AS72" s="3">
        <f t="shared" si="6"/>
        <v>0.48</v>
      </c>
      <c r="AT72" s="3">
        <f t="shared" si="22"/>
        <v>4.8000000000000039E-3</v>
      </c>
    </row>
    <row r="73" spans="2:46" x14ac:dyDescent="0.25">
      <c r="B73" s="2" t="e">
        <f t="shared" si="24"/>
        <v>#DIV/0!</v>
      </c>
      <c r="C73" s="2" t="e">
        <f t="shared" si="26"/>
        <v>#DIV/0!</v>
      </c>
      <c r="D73" t="e">
        <f t="shared" si="8"/>
        <v>#DIV/0!</v>
      </c>
      <c r="H73" s="48">
        <v>0.6</v>
      </c>
      <c r="I73" s="48">
        <v>0.73934767199999996</v>
      </c>
      <c r="J73" s="63">
        <f t="shared" si="25"/>
        <v>0</v>
      </c>
      <c r="K73" s="57">
        <f t="shared" si="0"/>
        <v>1</v>
      </c>
      <c r="M73" s="3">
        <v>0.6</v>
      </c>
      <c r="N73" s="3">
        <f t="shared" si="9"/>
        <v>0.57434917749851755</v>
      </c>
      <c r="O73" s="3">
        <f t="shared" si="14"/>
        <v>0</v>
      </c>
      <c r="Q73" s="3">
        <v>0.6</v>
      </c>
      <c r="R73" s="3">
        <f t="shared" si="1"/>
        <v>0.24</v>
      </c>
      <c r="S73" s="3">
        <f t="shared" si="15"/>
        <v>0</v>
      </c>
      <c r="T73" s="3"/>
      <c r="U73" s="3">
        <v>0.6</v>
      </c>
      <c r="V73" s="3">
        <f t="shared" si="4"/>
        <v>0.4</v>
      </c>
      <c r="W73" s="3">
        <f t="shared" si="16"/>
        <v>0</v>
      </c>
      <c r="X73" s="3"/>
      <c r="Y73" s="3">
        <v>0.6</v>
      </c>
      <c r="Z73" s="3">
        <f t="shared" si="10"/>
        <v>0.72298118079846585</v>
      </c>
      <c r="AA73" s="3">
        <f t="shared" si="17"/>
        <v>0</v>
      </c>
      <c r="AB73" s="3"/>
      <c r="AC73" s="3">
        <v>0.6</v>
      </c>
      <c r="AD73" s="3">
        <f t="shared" si="5"/>
        <v>0.60000000000000009</v>
      </c>
      <c r="AE73" s="3">
        <f t="shared" si="18"/>
        <v>0</v>
      </c>
      <c r="AF73" s="3">
        <v>0.6</v>
      </c>
      <c r="AG73" s="3">
        <f t="shared" si="11"/>
        <v>0.72298118079846585</v>
      </c>
      <c r="AH73" s="3">
        <f t="shared" si="19"/>
        <v>0</v>
      </c>
      <c r="AJ73" s="3">
        <v>0.6</v>
      </c>
      <c r="AK73" s="3">
        <f t="shared" si="12"/>
        <v>1</v>
      </c>
      <c r="AL73" s="3">
        <f t="shared" si="20"/>
        <v>0</v>
      </c>
      <c r="AN73" s="3">
        <v>0.6</v>
      </c>
      <c r="AO73" s="3">
        <f t="shared" si="13"/>
        <v>1</v>
      </c>
      <c r="AP73" s="3">
        <f t="shared" si="21"/>
        <v>0</v>
      </c>
      <c r="AR73" s="3">
        <v>0.6</v>
      </c>
      <c r="AS73" s="3">
        <f t="shared" si="6"/>
        <v>0.48</v>
      </c>
      <c r="AT73" s="3">
        <f t="shared" si="22"/>
        <v>0</v>
      </c>
    </row>
    <row r="74" spans="2:46" x14ac:dyDescent="0.25">
      <c r="B74" s="2" t="e">
        <f t="shared" si="24"/>
        <v>#DIV/0!</v>
      </c>
      <c r="C74" s="2" t="e">
        <f t="shared" si="26"/>
        <v>#DIV/0!</v>
      </c>
      <c r="D74" t="e">
        <f t="shared" si="8"/>
        <v>#DIV/0!</v>
      </c>
      <c r="H74" s="48">
        <v>0.61</v>
      </c>
      <c r="I74" s="48">
        <v>0.75852318500000004</v>
      </c>
      <c r="J74" s="63">
        <f t="shared" si="25"/>
        <v>0</v>
      </c>
      <c r="K74" s="57">
        <f t="shared" si="0"/>
        <v>1</v>
      </c>
      <c r="M74" s="3">
        <v>0.61</v>
      </c>
      <c r="N74" s="3">
        <f t="shared" si="9"/>
        <v>0.56680429928311549</v>
      </c>
      <c r="O74" s="3">
        <f t="shared" si="14"/>
        <v>0</v>
      </c>
      <c r="Q74" s="3">
        <v>0.61</v>
      </c>
      <c r="R74" s="3">
        <f t="shared" si="1"/>
        <v>0.24</v>
      </c>
      <c r="S74" s="3">
        <f t="shared" si="15"/>
        <v>0</v>
      </c>
      <c r="T74" s="3"/>
      <c r="U74" s="3">
        <v>0.61</v>
      </c>
      <c r="V74" s="3">
        <f t="shared" si="4"/>
        <v>0.4</v>
      </c>
      <c r="W74" s="3">
        <f t="shared" si="16"/>
        <v>0</v>
      </c>
      <c r="X74" s="3"/>
      <c r="Y74" s="3">
        <v>0.61</v>
      </c>
      <c r="Z74" s="3">
        <f t="shared" si="10"/>
        <v>0.71348381373526326</v>
      </c>
      <c r="AA74" s="3">
        <f t="shared" si="17"/>
        <v>0</v>
      </c>
      <c r="AB74" s="3"/>
      <c r="AC74" s="3">
        <v>0.61</v>
      </c>
      <c r="AD74" s="3">
        <f t="shared" si="5"/>
        <v>0.60000000000000009</v>
      </c>
      <c r="AE74" s="3">
        <f t="shared" si="18"/>
        <v>0</v>
      </c>
      <c r="AF74" s="3">
        <v>0.61</v>
      </c>
      <c r="AG74" s="3">
        <f t="shared" si="11"/>
        <v>0.71348381373526326</v>
      </c>
      <c r="AH74" s="3">
        <f t="shared" si="19"/>
        <v>0</v>
      </c>
      <c r="AJ74" s="3">
        <v>0.61</v>
      </c>
      <c r="AK74" s="3">
        <f t="shared" si="12"/>
        <v>0.98686360403916229</v>
      </c>
      <c r="AL74" s="3">
        <f t="shared" si="20"/>
        <v>0</v>
      </c>
      <c r="AN74" s="3">
        <v>0.61</v>
      </c>
      <c r="AO74" s="3">
        <f t="shared" si="13"/>
        <v>1</v>
      </c>
      <c r="AP74" s="3">
        <f t="shared" si="21"/>
        <v>0</v>
      </c>
      <c r="AR74" s="3">
        <v>0.61</v>
      </c>
      <c r="AS74" s="3">
        <f t="shared" si="6"/>
        <v>0.48</v>
      </c>
      <c r="AT74" s="3">
        <f t="shared" si="22"/>
        <v>0</v>
      </c>
    </row>
    <row r="75" spans="2:46" x14ac:dyDescent="0.25">
      <c r="B75" s="2" t="e">
        <f t="shared" si="24"/>
        <v>#DIV/0!</v>
      </c>
      <c r="C75" s="2" t="e">
        <f t="shared" si="26"/>
        <v>#DIV/0!</v>
      </c>
      <c r="D75" t="e">
        <f t="shared" si="8"/>
        <v>#DIV/0!</v>
      </c>
      <c r="H75" s="48">
        <v>0.62</v>
      </c>
      <c r="I75" s="48">
        <v>0.77237700499999995</v>
      </c>
      <c r="J75" s="63">
        <f t="shared" si="25"/>
        <v>0</v>
      </c>
      <c r="K75" s="57">
        <f t="shared" si="0"/>
        <v>1</v>
      </c>
      <c r="M75" s="3">
        <v>0.62</v>
      </c>
      <c r="N75" s="3">
        <f t="shared" si="9"/>
        <v>0.55947882249987291</v>
      </c>
      <c r="O75" s="3">
        <f t="shared" si="14"/>
        <v>0</v>
      </c>
      <c r="Q75" s="3">
        <v>0.62</v>
      </c>
      <c r="R75" s="3">
        <f t="shared" si="1"/>
        <v>0.24</v>
      </c>
      <c r="S75" s="3">
        <f t="shared" si="15"/>
        <v>0</v>
      </c>
      <c r="T75" s="3"/>
      <c r="U75" s="3">
        <v>0.62</v>
      </c>
      <c r="V75" s="3">
        <f t="shared" si="4"/>
        <v>0.4</v>
      </c>
      <c r="W75" s="3">
        <f t="shared" si="16"/>
        <v>0</v>
      </c>
      <c r="X75" s="3"/>
      <c r="Y75" s="3">
        <v>0.62</v>
      </c>
      <c r="Z75" s="3">
        <f t="shared" si="10"/>
        <v>0.70426262554147656</v>
      </c>
      <c r="AA75" s="3">
        <f t="shared" si="17"/>
        <v>0</v>
      </c>
      <c r="AB75" s="3"/>
      <c r="AC75" s="3">
        <v>0.62</v>
      </c>
      <c r="AD75" s="3">
        <f t="shared" si="5"/>
        <v>0.60000000000000009</v>
      </c>
      <c r="AE75" s="3">
        <f t="shared" si="18"/>
        <v>0</v>
      </c>
      <c r="AF75" s="3">
        <v>0.62</v>
      </c>
      <c r="AG75" s="3">
        <f t="shared" si="11"/>
        <v>0.70426262554147656</v>
      </c>
      <c r="AH75" s="3">
        <f t="shared" si="19"/>
        <v>0</v>
      </c>
      <c r="AJ75" s="3">
        <v>0.62</v>
      </c>
      <c r="AK75" s="3">
        <f t="shared" si="12"/>
        <v>0.97410920815903335</v>
      </c>
      <c r="AL75" s="3">
        <f t="shared" si="20"/>
        <v>0</v>
      </c>
      <c r="AN75" s="3">
        <v>0.62</v>
      </c>
      <c r="AO75" s="3">
        <f t="shared" si="13"/>
        <v>1</v>
      </c>
      <c r="AP75" s="3">
        <f t="shared" si="21"/>
        <v>0</v>
      </c>
      <c r="AR75" s="3">
        <v>0.62</v>
      </c>
      <c r="AS75" s="3">
        <f t="shared" si="6"/>
        <v>0.48</v>
      </c>
      <c r="AT75" s="3">
        <f t="shared" si="22"/>
        <v>0</v>
      </c>
    </row>
    <row r="76" spans="2:46" x14ac:dyDescent="0.25">
      <c r="B76" s="2" t="e">
        <f t="shared" si="24"/>
        <v>#DIV/0!</v>
      </c>
      <c r="C76" s="2" t="e">
        <f t="shared" si="26"/>
        <v>#DIV/0!</v>
      </c>
      <c r="D76" t="e">
        <f t="shared" si="8"/>
        <v>#DIV/0!</v>
      </c>
      <c r="H76" s="48">
        <v>0.63</v>
      </c>
      <c r="I76" s="48">
        <v>0.78129640700000003</v>
      </c>
      <c r="J76" s="63">
        <f t="shared" si="25"/>
        <v>0</v>
      </c>
      <c r="K76" s="57">
        <f t="shared" si="0"/>
        <v>1</v>
      </c>
      <c r="M76" s="3">
        <v>0.63</v>
      </c>
      <c r="N76" s="3">
        <f t="shared" si="9"/>
        <v>0.55236298031142916</v>
      </c>
      <c r="O76" s="3">
        <f t="shared" si="14"/>
        <v>0</v>
      </c>
      <c r="Q76" s="3">
        <v>0.63</v>
      </c>
      <c r="R76" s="3">
        <f t="shared" si="1"/>
        <v>0.23762376237623756</v>
      </c>
      <c r="S76" s="3">
        <f t="shared" si="15"/>
        <v>0</v>
      </c>
      <c r="T76" s="3"/>
      <c r="U76" s="3">
        <v>0.63</v>
      </c>
      <c r="V76" s="3">
        <f t="shared" si="4"/>
        <v>0.39603960396039595</v>
      </c>
      <c r="W76" s="3">
        <f t="shared" si="16"/>
        <v>0</v>
      </c>
      <c r="X76" s="3"/>
      <c r="Y76" s="3">
        <v>0.63</v>
      </c>
      <c r="Z76" s="3">
        <f t="shared" si="10"/>
        <v>0.69530532188486971</v>
      </c>
      <c r="AA76" s="3">
        <f t="shared" si="17"/>
        <v>0</v>
      </c>
      <c r="AB76" s="3"/>
      <c r="AC76" s="3">
        <v>0.63</v>
      </c>
      <c r="AD76" s="3">
        <f t="shared" si="5"/>
        <v>0.59405940594059403</v>
      </c>
      <c r="AE76" s="3">
        <f t="shared" si="18"/>
        <v>0</v>
      </c>
      <c r="AF76" s="3">
        <v>0.63</v>
      </c>
      <c r="AG76" s="3">
        <f t="shared" si="11"/>
        <v>0.69530532188486971</v>
      </c>
      <c r="AH76" s="3">
        <f t="shared" si="19"/>
        <v>0</v>
      </c>
      <c r="AJ76" s="3">
        <v>0.63</v>
      </c>
      <c r="AK76" s="3">
        <f t="shared" si="12"/>
        <v>0.96171980730808115</v>
      </c>
      <c r="AL76" s="3">
        <f t="shared" si="20"/>
        <v>0</v>
      </c>
      <c r="AN76" s="3">
        <v>0.63</v>
      </c>
      <c r="AO76" s="3">
        <f t="shared" si="13"/>
        <v>1</v>
      </c>
      <c r="AP76" s="3">
        <f t="shared" si="21"/>
        <v>0</v>
      </c>
      <c r="AR76" s="3">
        <v>0.63</v>
      </c>
      <c r="AS76" s="3">
        <f t="shared" si="6"/>
        <v>0.47524752475247511</v>
      </c>
      <c r="AT76" s="3">
        <f t="shared" si="22"/>
        <v>0</v>
      </c>
    </row>
    <row r="77" spans="2:46" x14ac:dyDescent="0.25">
      <c r="B77" s="2" t="e">
        <f t="shared" si="24"/>
        <v>#DIV/0!</v>
      </c>
      <c r="C77" s="2" t="e">
        <f t="shared" si="26"/>
        <v>#DIV/0!</v>
      </c>
      <c r="D77" t="e">
        <f t="shared" si="8"/>
        <v>#DIV/0!</v>
      </c>
      <c r="H77" s="48">
        <v>0.64</v>
      </c>
      <c r="I77" s="48">
        <v>0.78568625700000005</v>
      </c>
      <c r="J77" s="63">
        <f t="shared" si="25"/>
        <v>0</v>
      </c>
      <c r="K77" s="57">
        <f t="shared" ref="K77:K140" si="27">IF(I77&gt;Z77,1,0)</f>
        <v>1</v>
      </c>
      <c r="M77" s="3">
        <v>0.64</v>
      </c>
      <c r="N77" s="3">
        <f t="shared" si="9"/>
        <v>0.54544758670564508</v>
      </c>
      <c r="O77" s="3">
        <f t="shared" si="14"/>
        <v>0</v>
      </c>
      <c r="Q77" s="3">
        <v>0.64</v>
      </c>
      <c r="R77" s="3">
        <f t="shared" ref="R77:R140" si="28">IF(Q77&lt;=$R$6,$R$8*$R$5,IF($R$8*$R$5*(1/ABS(0.8+Q77-$R$6))&gt;$R$8*$R$5,$R$8*$R$5,$R$8*$R$5*(1/ABS(0.8+Q77-$R$6))))</f>
        <v>0.23529411764705879</v>
      </c>
      <c r="S77" s="3">
        <f t="shared" si="15"/>
        <v>0</v>
      </c>
      <c r="T77" s="3"/>
      <c r="U77" s="3">
        <v>0.64</v>
      </c>
      <c r="V77" s="3">
        <f t="shared" si="4"/>
        <v>0.39215686274509803</v>
      </c>
      <c r="W77" s="3">
        <f t="shared" si="16"/>
        <v>0</v>
      </c>
      <c r="X77" s="3"/>
      <c r="Y77" s="3">
        <v>0.64</v>
      </c>
      <c r="Z77" s="3">
        <f t="shared" si="10"/>
        <v>0.68660033956632371</v>
      </c>
      <c r="AA77" s="3">
        <f t="shared" si="17"/>
        <v>0</v>
      </c>
      <c r="AB77" s="3"/>
      <c r="AC77" s="3">
        <v>0.64</v>
      </c>
      <c r="AD77" s="3">
        <f t="shared" si="5"/>
        <v>0.58823529411764708</v>
      </c>
      <c r="AE77" s="3">
        <f t="shared" si="18"/>
        <v>0</v>
      </c>
      <c r="AF77" s="3">
        <v>0.64</v>
      </c>
      <c r="AG77" s="3">
        <f t="shared" si="11"/>
        <v>0.68660033956632371</v>
      </c>
      <c r="AH77" s="3">
        <f t="shared" si="19"/>
        <v>0</v>
      </c>
      <c r="AJ77" s="3">
        <v>0.64</v>
      </c>
      <c r="AK77" s="3">
        <f t="shared" si="12"/>
        <v>0.94967940771022163</v>
      </c>
      <c r="AL77" s="3">
        <f t="shared" si="20"/>
        <v>0</v>
      </c>
      <c r="AN77" s="3">
        <v>0.64</v>
      </c>
      <c r="AO77" s="3">
        <f t="shared" si="13"/>
        <v>1</v>
      </c>
      <c r="AP77" s="3">
        <f t="shared" si="21"/>
        <v>0</v>
      </c>
      <c r="AR77" s="3">
        <v>0.64</v>
      </c>
      <c r="AS77" s="3">
        <f t="shared" si="6"/>
        <v>0.47058823529411759</v>
      </c>
      <c r="AT77" s="3">
        <f t="shared" si="22"/>
        <v>0</v>
      </c>
    </row>
    <row r="78" spans="2:46" x14ac:dyDescent="0.25">
      <c r="B78" s="2" t="e">
        <f t="shared" si="24"/>
        <v>#DIV/0!</v>
      </c>
      <c r="C78" s="2" t="e">
        <f t="shared" ref="C78:C101" si="29">IF(B78&lt;=$F$1,((0.4+0.6*B78/$F$1)*$C$4),IF(B78&lt;=$F$2,$C$4,IF(B78&lt;=$F$3,($C$5/B78),($C$5*$F$3/B78^2))))</f>
        <v>#DIV/0!</v>
      </c>
      <c r="D78" t="e">
        <f t="shared" si="8"/>
        <v>#DIV/0!</v>
      </c>
      <c r="H78" s="48">
        <v>0.65</v>
      </c>
      <c r="I78" s="48">
        <v>0.78598259699999995</v>
      </c>
      <c r="J78" s="63">
        <f t="shared" si="25"/>
        <v>0</v>
      </c>
      <c r="K78" s="57">
        <f t="shared" si="27"/>
        <v>1</v>
      </c>
      <c r="M78" s="3">
        <v>0.65</v>
      </c>
      <c r="N78" s="3">
        <f t="shared" si="9"/>
        <v>0.53872399353678135</v>
      </c>
      <c r="O78" s="3">
        <f t="shared" si="14"/>
        <v>0</v>
      </c>
      <c r="Q78" s="3">
        <v>0.65</v>
      </c>
      <c r="R78" s="3">
        <f t="shared" si="28"/>
        <v>0.23300970873786403</v>
      </c>
      <c r="S78" s="3">
        <f t="shared" si="15"/>
        <v>0</v>
      </c>
      <c r="T78" s="3"/>
      <c r="U78" s="3">
        <v>0.65</v>
      </c>
      <c r="V78" s="3">
        <f t="shared" ref="V78:V141" si="30">IF(U78&lt;=$V$6,$V$8*$V$5,IF($V$8*$V$5*(1/ABS(0.8+U78-$V$6))&gt;$V$8*$V$5,$V$8*$V$5,$V$8*$V$5*(1/ABS(0.8+U78-$V$6))))</f>
        <v>0.38834951456310673</v>
      </c>
      <c r="W78" s="3">
        <f t="shared" si="16"/>
        <v>0</v>
      </c>
      <c r="X78" s="3"/>
      <c r="Y78" s="3">
        <v>0.65</v>
      </c>
      <c r="Z78" s="3">
        <f t="shared" si="10"/>
        <v>0.67813679244398772</v>
      </c>
      <c r="AA78" s="3">
        <f t="shared" si="17"/>
        <v>0</v>
      </c>
      <c r="AB78" s="3"/>
      <c r="AC78" s="3">
        <v>0.65</v>
      </c>
      <c r="AD78" s="3">
        <f t="shared" ref="AD78:AD141" si="31">IF(AC78&lt;=$AD$6,$AD$8*$AD$5,IF($AD$8*$AD$5*(1/ABS(0.8+AC78-$AD$6))&gt;$AD$8*$AD$5,$AD$8*$AD$5,$AD$8*$AD$5*(1/ABS(0.8+AC78-$AD$6))))</f>
        <v>0.58252427184466016</v>
      </c>
      <c r="AE78" s="3">
        <f t="shared" si="18"/>
        <v>0</v>
      </c>
      <c r="AF78" s="3">
        <v>0.65</v>
      </c>
      <c r="AG78" s="3">
        <f t="shared" si="11"/>
        <v>0.67813679244398772</v>
      </c>
      <c r="AH78" s="3">
        <f t="shared" si="19"/>
        <v>0</v>
      </c>
      <c r="AJ78" s="3">
        <v>0.65</v>
      </c>
      <c r="AK78" s="3">
        <f t="shared" si="12"/>
        <v>0.93797295206916531</v>
      </c>
      <c r="AL78" s="3">
        <f t="shared" si="20"/>
        <v>0</v>
      </c>
      <c r="AN78" s="3">
        <v>0.65</v>
      </c>
      <c r="AO78" s="3">
        <f t="shared" si="13"/>
        <v>1</v>
      </c>
      <c r="AP78" s="3">
        <f t="shared" si="21"/>
        <v>0</v>
      </c>
      <c r="AR78" s="3">
        <v>0.65</v>
      </c>
      <c r="AS78" s="3">
        <f t="shared" ref="AS78:AS141" si="32">IF(AR78&lt;=$AS$6,$AS$8*$AS$5,IF($AS$8*$AS$5*(1/ABS(0.8+AR78-$AS$6))&gt;$AS$8*$AS$5,$AS$8*$AS$5,$AS$8*$AS$5*(1/ABS(0.8+AR78-$AS$6))))</f>
        <v>0.46601941747572806</v>
      </c>
      <c r="AT78" s="3">
        <f t="shared" si="22"/>
        <v>0</v>
      </c>
    </row>
    <row r="79" spans="2:46" x14ac:dyDescent="0.25">
      <c r="B79" s="2" t="e">
        <f t="shared" si="24"/>
        <v>#DIV/0!</v>
      </c>
      <c r="C79" s="2" t="e">
        <f t="shared" si="29"/>
        <v>#DIV/0!</v>
      </c>
      <c r="D79" t="e">
        <f t="shared" ref="D79:D142" si="33">IF(AND(B79&gt;=$F$5,B79&lt;=$F$8),(C79+C78)/2*(B79-B78),0)</f>
        <v>#DIV/0!</v>
      </c>
      <c r="H79" s="48">
        <v>0.66</v>
      </c>
      <c r="I79" s="48">
        <v>0.78267990399999998</v>
      </c>
      <c r="J79" s="63">
        <f t="shared" si="25"/>
        <v>0</v>
      </c>
      <c r="K79" s="57">
        <f t="shared" si="27"/>
        <v>1</v>
      </c>
      <c r="M79" s="3">
        <v>0.66</v>
      </c>
      <c r="N79" s="3">
        <f t="shared" ref="N79:N142" si="34">IF(M79&lt;=$N$1,(1+1.5*M79/$N$1)*$N$4,IF(M79&lt;=$N$2,2.5*$N$4,2.5*($N$2/M79)^0.8*$N$4))</f>
        <v>0.53218405134767832</v>
      </c>
      <c r="O79" s="3">
        <f t="shared" si="14"/>
        <v>0</v>
      </c>
      <c r="Q79" s="3">
        <v>0.66</v>
      </c>
      <c r="R79" s="3">
        <f t="shared" si="28"/>
        <v>0.23076923076923073</v>
      </c>
      <c r="S79" s="3">
        <f t="shared" si="15"/>
        <v>0</v>
      </c>
      <c r="T79" s="3"/>
      <c r="U79" s="3">
        <v>0.66</v>
      </c>
      <c r="V79" s="3">
        <f t="shared" si="30"/>
        <v>0.38461538461538458</v>
      </c>
      <c r="W79" s="3">
        <f t="shared" si="16"/>
        <v>0</v>
      </c>
      <c r="X79" s="3"/>
      <c r="Y79" s="3">
        <v>0.66</v>
      </c>
      <c r="Z79" s="3">
        <f t="shared" ref="Z79:Z142" si="35">IF(Y79&lt;=$AG$1,(1+1.5*Y79/$AG$1)*$AG$4,IF(Y79&lt;=$AG$2,2.5*$AG$4,2.5*($AG$2/Y79)^0.8*$N$4))</f>
        <v>0.66990442211689061</v>
      </c>
      <c r="AA79" s="3">
        <f t="shared" si="17"/>
        <v>0</v>
      </c>
      <c r="AB79" s="3"/>
      <c r="AC79" s="3">
        <v>0.66</v>
      </c>
      <c r="AD79" s="3">
        <f t="shared" si="31"/>
        <v>0.57692307692307698</v>
      </c>
      <c r="AE79" s="3">
        <f t="shared" si="18"/>
        <v>0</v>
      </c>
      <c r="AF79" s="3">
        <v>0.66</v>
      </c>
      <c r="AG79" s="3">
        <f t="shared" ref="AG79:AG142" si="36">IF(AF79&lt;=$AG$1,(1+1.5*AF79/$AG$1)*$AG$4,IF(AF79&lt;=$AG$2,2.5*$AG$4,2.5*($AG$2/AF79)^0.8*$N$4))</f>
        <v>0.66990442211689061</v>
      </c>
      <c r="AH79" s="3">
        <f t="shared" si="19"/>
        <v>0</v>
      </c>
      <c r="AJ79" s="3">
        <v>0.66</v>
      </c>
      <c r="AK79" s="3">
        <f t="shared" ref="AK79:AK142" si="37">IF(AJ79&lt;=$AK$1,(1+1.5*AJ79/$AK$1)*$AK$4,IF(AJ79&lt;=$AK$2,2.5*$AK$4,2.5*($AK$2/AJ79)^0.8*$N$4))</f>
        <v>0.92658625135586969</v>
      </c>
      <c r="AL79" s="3">
        <f t="shared" si="20"/>
        <v>0</v>
      </c>
      <c r="AN79" s="3">
        <v>0.66</v>
      </c>
      <c r="AO79" s="3">
        <f t="shared" ref="AO79:AO142" si="38">IF(AN79&lt;=$AO$1,(1+1.5*AN79/$AO$1)*$AO$4,IF(AN79&lt;=$AO$2,2.5*$AO$4,2.5*($AO$2/AN79)^0.8*$AO$4))</f>
        <v>1</v>
      </c>
      <c r="AP79" s="3">
        <f t="shared" si="21"/>
        <v>0</v>
      </c>
      <c r="AR79" s="3">
        <v>0.66</v>
      </c>
      <c r="AS79" s="3">
        <f t="shared" si="32"/>
        <v>0.46153846153846145</v>
      </c>
      <c r="AT79" s="3">
        <f t="shared" si="22"/>
        <v>0</v>
      </c>
    </row>
    <row r="80" spans="2:46" x14ac:dyDescent="0.25">
      <c r="B80" s="2" t="e">
        <f t="shared" si="24"/>
        <v>#DIV/0!</v>
      </c>
      <c r="C80" s="2" t="e">
        <f t="shared" si="29"/>
        <v>#DIV/0!</v>
      </c>
      <c r="D80" t="e">
        <f t="shared" si="33"/>
        <v>#DIV/0!</v>
      </c>
      <c r="H80" s="48">
        <v>0.67</v>
      </c>
      <c r="I80" s="48">
        <v>0.77632774800000004</v>
      </c>
      <c r="J80" s="63">
        <f t="shared" si="25"/>
        <v>0</v>
      </c>
      <c r="K80" s="57">
        <f t="shared" si="27"/>
        <v>1</v>
      </c>
      <c r="M80" s="3">
        <v>0.67</v>
      </c>
      <c r="N80" s="3">
        <f t="shared" si="34"/>
        <v>0.52582007358860638</v>
      </c>
      <c r="O80" s="3">
        <f t="shared" ref="O80:O143" si="39">IF(AND(M80&gt;=$F$5,M80&lt;=$F$8),(N80+N79)/2*(M80-M79),0)</f>
        <v>0</v>
      </c>
      <c r="Q80" s="3">
        <v>0.67</v>
      </c>
      <c r="R80" s="3">
        <f t="shared" si="28"/>
        <v>0.22857142857142851</v>
      </c>
      <c r="S80" s="3">
        <f t="shared" ref="S80:S143" si="40">IF(AND(Q80&gt;=$F$5,Q80&lt;=$F$8),(R80+R79)/2*(Q80-Q79),0)</f>
        <v>0</v>
      </c>
      <c r="T80" s="3"/>
      <c r="U80" s="3">
        <v>0.67</v>
      </c>
      <c r="V80" s="3">
        <f t="shared" si="30"/>
        <v>0.38095238095238088</v>
      </c>
      <c r="W80" s="3">
        <f t="shared" ref="W80:W143" si="41">IF(AND(U80&gt;=$F$5,U80&lt;=$F$8),(V80+V79)/2*(U80-U79),0)</f>
        <v>0</v>
      </c>
      <c r="X80" s="3"/>
      <c r="Y80" s="3">
        <v>0.67</v>
      </c>
      <c r="Z80" s="3">
        <f t="shared" si="35"/>
        <v>0.66189355288422635</v>
      </c>
      <c r="AA80" s="3">
        <f t="shared" ref="AA80:AA143" si="42">IF(AND(Y80&gt;=$F$5,Y80&lt;=$F$8),(Z80+Z79)/2*(Y80-Y79),0)</f>
        <v>0</v>
      </c>
      <c r="AB80" s="3"/>
      <c r="AC80" s="3">
        <v>0.67</v>
      </c>
      <c r="AD80" s="3">
        <f t="shared" si="31"/>
        <v>0.5714285714285714</v>
      </c>
      <c r="AE80" s="3">
        <f t="shared" ref="AE80:AE143" si="43">IF(AND(AC80&gt;=$F$5,AC80&lt;=$F$8),(AD80+AD79)/2*(AC80-AC79),0)</f>
        <v>0</v>
      </c>
      <c r="AF80" s="3">
        <v>0.67</v>
      </c>
      <c r="AG80" s="3">
        <f t="shared" si="36"/>
        <v>0.66189355288422635</v>
      </c>
      <c r="AH80" s="3">
        <f t="shared" ref="AH80:AH143" si="44">IF(AND(AF80&gt;=$F$5,AF80&lt;=$F$8),(AG80+AG79)/2*(AF80-AF79),0)</f>
        <v>0</v>
      </c>
      <c r="AJ80" s="3">
        <v>0.67</v>
      </c>
      <c r="AK80" s="3">
        <f t="shared" si="37"/>
        <v>0.91550592250994167</v>
      </c>
      <c r="AL80" s="3">
        <f t="shared" ref="AL80:AL143" si="45">IF(AND(AJ80&gt;=$F$5,AJ80&lt;=$F$8),(AK80+AK79)/2*(AJ80-AJ79),0)</f>
        <v>0</v>
      </c>
      <c r="AN80" s="3">
        <v>0.67</v>
      </c>
      <c r="AO80" s="3">
        <f t="shared" si="38"/>
        <v>1</v>
      </c>
      <c r="AP80" s="3">
        <f t="shared" ref="AP80:AP143" si="46">IF(AND(AN80&gt;=$F$5,AN80&lt;=$F$8),(AO80+AO79)/2*(AN80-AN79),0)</f>
        <v>0</v>
      </c>
      <c r="AR80" s="3">
        <v>0.67</v>
      </c>
      <c r="AS80" s="3">
        <f t="shared" si="32"/>
        <v>0.45714285714285702</v>
      </c>
      <c r="AT80" s="3">
        <f t="shared" ref="AT80:AT143" si="47">IF(AND(AR80&gt;=$F$5,AR80&lt;=$F$8),(AS80+AS79)/2*(AR80-AR79),0)</f>
        <v>0</v>
      </c>
    </row>
    <row r="81" spans="2:46" x14ac:dyDescent="0.25">
      <c r="B81" s="2" t="e">
        <f t="shared" si="24"/>
        <v>#DIV/0!</v>
      </c>
      <c r="C81" s="2" t="e">
        <f t="shared" si="29"/>
        <v>#DIV/0!</v>
      </c>
      <c r="D81" t="e">
        <f t="shared" si="33"/>
        <v>#DIV/0!</v>
      </c>
      <c r="H81" s="48">
        <v>0.68</v>
      </c>
      <c r="I81" s="48">
        <v>0.76772806400000004</v>
      </c>
      <c r="J81" s="63">
        <f t="shared" si="25"/>
        <v>0</v>
      </c>
      <c r="K81" s="57">
        <f t="shared" si="27"/>
        <v>1</v>
      </c>
      <c r="M81" s="3">
        <v>0.68</v>
      </c>
      <c r="N81" s="3">
        <f t="shared" si="34"/>
        <v>0.51962480389261334</v>
      </c>
      <c r="O81" s="3">
        <f t="shared" si="39"/>
        <v>0</v>
      </c>
      <c r="Q81" s="3">
        <v>0.68</v>
      </c>
      <c r="R81" s="3">
        <f t="shared" si="28"/>
        <v>0.22641509433962262</v>
      </c>
      <c r="S81" s="3">
        <f t="shared" si="40"/>
        <v>0</v>
      </c>
      <c r="T81" s="3"/>
      <c r="U81" s="3">
        <v>0.68</v>
      </c>
      <c r="V81" s="3">
        <f t="shared" si="30"/>
        <v>0.37735849056603771</v>
      </c>
      <c r="W81" s="3">
        <f t="shared" si="41"/>
        <v>0</v>
      </c>
      <c r="X81" s="3"/>
      <c r="Y81" s="3">
        <v>0.68</v>
      </c>
      <c r="Z81" s="3">
        <f t="shared" si="35"/>
        <v>0.65409505055210515</v>
      </c>
      <c r="AA81" s="3">
        <f t="shared" si="42"/>
        <v>0</v>
      </c>
      <c r="AB81" s="3"/>
      <c r="AC81" s="3">
        <v>0.68</v>
      </c>
      <c r="AD81" s="3">
        <f t="shared" si="31"/>
        <v>0.56603773584905659</v>
      </c>
      <c r="AE81" s="3">
        <f t="shared" si="43"/>
        <v>0</v>
      </c>
      <c r="AF81" s="3">
        <v>0.68</v>
      </c>
      <c r="AG81" s="3">
        <f t="shared" si="36"/>
        <v>0.65409505055210515</v>
      </c>
      <c r="AH81" s="3">
        <f t="shared" si="44"/>
        <v>0</v>
      </c>
      <c r="AJ81" s="3">
        <v>0.68</v>
      </c>
      <c r="AK81" s="3">
        <f t="shared" si="37"/>
        <v>0.90471933146270522</v>
      </c>
      <c r="AL81" s="3">
        <f t="shared" si="45"/>
        <v>0</v>
      </c>
      <c r="AN81" s="3">
        <v>0.68</v>
      </c>
      <c r="AO81" s="3">
        <f t="shared" si="38"/>
        <v>1</v>
      </c>
      <c r="AP81" s="3">
        <f t="shared" si="46"/>
        <v>0</v>
      </c>
      <c r="AR81" s="3">
        <v>0.68</v>
      </c>
      <c r="AS81" s="3">
        <f t="shared" si="32"/>
        <v>0.45283018867924524</v>
      </c>
      <c r="AT81" s="3">
        <f t="shared" si="47"/>
        <v>0</v>
      </c>
    </row>
    <row r="82" spans="2:46" x14ac:dyDescent="0.25">
      <c r="B82" s="2" t="e">
        <f t="shared" si="24"/>
        <v>#DIV/0!</v>
      </c>
      <c r="C82" s="2" t="e">
        <f t="shared" si="29"/>
        <v>#DIV/0!</v>
      </c>
      <c r="D82" t="e">
        <f t="shared" si="33"/>
        <v>#DIV/0!</v>
      </c>
      <c r="H82" s="48">
        <v>0.69</v>
      </c>
      <c r="I82" s="48">
        <v>0.75778852799999996</v>
      </c>
      <c r="J82" s="63">
        <f t="shared" si="25"/>
        <v>0</v>
      </c>
      <c r="K82" s="57">
        <f t="shared" si="27"/>
        <v>1</v>
      </c>
      <c r="M82" s="3">
        <v>0.69</v>
      </c>
      <c r="N82" s="3">
        <f t="shared" si="34"/>
        <v>0.51359138610569932</v>
      </c>
      <c r="O82" s="3">
        <f t="shared" si="39"/>
        <v>0</v>
      </c>
      <c r="Q82" s="3">
        <v>0.69</v>
      </c>
      <c r="R82" s="3">
        <f t="shared" si="28"/>
        <v>0.22429906542056074</v>
      </c>
      <c r="S82" s="3">
        <f t="shared" si="40"/>
        <v>0</v>
      </c>
      <c r="T82" s="3"/>
      <c r="U82" s="3">
        <v>0.69</v>
      </c>
      <c r="V82" s="3">
        <f t="shared" si="30"/>
        <v>0.37383177570093462</v>
      </c>
      <c r="W82" s="3">
        <f t="shared" si="41"/>
        <v>0</v>
      </c>
      <c r="X82" s="3"/>
      <c r="Y82" s="3">
        <v>0.69</v>
      </c>
      <c r="Z82" s="3">
        <f t="shared" si="35"/>
        <v>0.64650028470803855</v>
      </c>
      <c r="AA82" s="3">
        <f t="shared" si="42"/>
        <v>0</v>
      </c>
      <c r="AB82" s="3"/>
      <c r="AC82" s="3">
        <v>0.69</v>
      </c>
      <c r="AD82" s="3">
        <f t="shared" si="31"/>
        <v>0.56074766355140193</v>
      </c>
      <c r="AE82" s="3">
        <f t="shared" si="43"/>
        <v>0</v>
      </c>
      <c r="AF82" s="3">
        <v>0.69</v>
      </c>
      <c r="AG82" s="3">
        <f t="shared" si="36"/>
        <v>0.64650028470803855</v>
      </c>
      <c r="AH82" s="3">
        <f t="shared" si="44"/>
        <v>0</v>
      </c>
      <c r="AJ82" s="3">
        <v>0.69</v>
      </c>
      <c r="AK82" s="3">
        <f t="shared" si="37"/>
        <v>0.8942145409567076</v>
      </c>
      <c r="AL82" s="3">
        <f t="shared" si="45"/>
        <v>0</v>
      </c>
      <c r="AN82" s="3">
        <v>0.69</v>
      </c>
      <c r="AO82" s="3">
        <f t="shared" si="38"/>
        <v>1</v>
      </c>
      <c r="AP82" s="3">
        <f t="shared" si="46"/>
        <v>0</v>
      </c>
      <c r="AR82" s="3">
        <v>0.69</v>
      </c>
      <c r="AS82" s="3">
        <f t="shared" si="32"/>
        <v>0.44859813084112149</v>
      </c>
      <c r="AT82" s="3">
        <f t="shared" si="47"/>
        <v>0</v>
      </c>
    </row>
    <row r="83" spans="2:46" x14ac:dyDescent="0.25">
      <c r="B83" s="2" t="e">
        <f t="shared" si="24"/>
        <v>#DIV/0!</v>
      </c>
      <c r="C83" s="2" t="e">
        <f t="shared" si="29"/>
        <v>#DIV/0!</v>
      </c>
      <c r="D83" t="e">
        <f t="shared" si="33"/>
        <v>#DIV/0!</v>
      </c>
      <c r="H83" s="48">
        <v>0.7</v>
      </c>
      <c r="I83" s="48">
        <v>0.746385407</v>
      </c>
      <c r="J83" s="63">
        <f t="shared" si="25"/>
        <v>0</v>
      </c>
      <c r="K83" s="57">
        <f t="shared" si="27"/>
        <v>1</v>
      </c>
      <c r="M83" s="3">
        <v>0.7</v>
      </c>
      <c r="N83" s="3">
        <f t="shared" si="34"/>
        <v>0.50771333680381892</v>
      </c>
      <c r="O83" s="3">
        <f t="shared" si="39"/>
        <v>0</v>
      </c>
      <c r="Q83" s="3">
        <v>0.7</v>
      </c>
      <c r="R83" s="3">
        <f t="shared" si="28"/>
        <v>0.22222222222222218</v>
      </c>
      <c r="S83" s="3">
        <f t="shared" si="40"/>
        <v>0</v>
      </c>
      <c r="T83" s="3"/>
      <c r="U83" s="3">
        <v>0.7</v>
      </c>
      <c r="V83" s="3">
        <f t="shared" si="30"/>
        <v>0.37037037037037035</v>
      </c>
      <c r="W83" s="3">
        <f t="shared" si="41"/>
        <v>0</v>
      </c>
      <c r="X83" s="3"/>
      <c r="Y83" s="3">
        <v>0.7</v>
      </c>
      <c r="Z83" s="3">
        <f t="shared" si="35"/>
        <v>0.63910109412579708</v>
      </c>
      <c r="AA83" s="3">
        <f t="shared" si="42"/>
        <v>0</v>
      </c>
      <c r="AB83" s="3"/>
      <c r="AC83" s="3">
        <v>0.7</v>
      </c>
      <c r="AD83" s="3">
        <f t="shared" si="31"/>
        <v>0.55555555555555558</v>
      </c>
      <c r="AE83" s="3">
        <f t="shared" si="43"/>
        <v>0</v>
      </c>
      <c r="AF83" s="3">
        <v>0.7</v>
      </c>
      <c r="AG83" s="3">
        <f t="shared" si="36"/>
        <v>0.63910109412579708</v>
      </c>
      <c r="AH83" s="3">
        <f t="shared" si="44"/>
        <v>0</v>
      </c>
      <c r="AJ83" s="3">
        <v>0.7</v>
      </c>
      <c r="AK83" s="3">
        <f t="shared" si="37"/>
        <v>0.88398026269503882</v>
      </c>
      <c r="AL83" s="3">
        <f t="shared" si="45"/>
        <v>0</v>
      </c>
      <c r="AN83" s="3">
        <v>0.7</v>
      </c>
      <c r="AO83" s="3">
        <f t="shared" si="38"/>
        <v>1</v>
      </c>
      <c r="AP83" s="3">
        <f t="shared" si="46"/>
        <v>0</v>
      </c>
      <c r="AR83" s="3">
        <v>0.7</v>
      </c>
      <c r="AS83" s="3">
        <f t="shared" si="32"/>
        <v>0.44444444444444436</v>
      </c>
      <c r="AT83" s="3">
        <f t="shared" si="47"/>
        <v>0</v>
      </c>
    </row>
    <row r="84" spans="2:46" x14ac:dyDescent="0.25">
      <c r="B84" s="2" t="e">
        <f t="shared" si="24"/>
        <v>#DIV/0!</v>
      </c>
      <c r="C84" s="2" t="e">
        <f t="shared" si="29"/>
        <v>#DIV/0!</v>
      </c>
      <c r="D84" t="e">
        <f t="shared" si="33"/>
        <v>#DIV/0!</v>
      </c>
      <c r="H84" s="48">
        <v>0.71</v>
      </c>
      <c r="I84" s="48">
        <v>0.733825273</v>
      </c>
      <c r="J84" s="63">
        <f t="shared" si="25"/>
        <v>0</v>
      </c>
      <c r="K84" s="57">
        <f t="shared" si="27"/>
        <v>1</v>
      </c>
      <c r="M84" s="3">
        <v>0.71</v>
      </c>
      <c r="N84" s="3">
        <f t="shared" si="34"/>
        <v>0.50198452005819283</v>
      </c>
      <c r="O84" s="3">
        <f t="shared" si="39"/>
        <v>0</v>
      </c>
      <c r="Q84" s="3">
        <v>0.71</v>
      </c>
      <c r="R84" s="3">
        <f t="shared" si="28"/>
        <v>0.22018348623853209</v>
      </c>
      <c r="S84" s="3">
        <f t="shared" si="40"/>
        <v>0</v>
      </c>
      <c r="T84" s="3"/>
      <c r="U84" s="3">
        <v>0.71</v>
      </c>
      <c r="V84" s="3">
        <f t="shared" si="30"/>
        <v>0.3669724770642202</v>
      </c>
      <c r="W84" s="3">
        <f t="shared" si="41"/>
        <v>0</v>
      </c>
      <c r="X84" s="3"/>
      <c r="Y84" s="3">
        <v>0.71</v>
      </c>
      <c r="Z84" s="3">
        <f t="shared" si="35"/>
        <v>0.63188975500040689</v>
      </c>
      <c r="AA84" s="3">
        <f t="shared" si="42"/>
        <v>0</v>
      </c>
      <c r="AB84" s="3"/>
      <c r="AC84" s="3">
        <v>0.71</v>
      </c>
      <c r="AD84" s="3">
        <f t="shared" si="31"/>
        <v>0.55045871559633031</v>
      </c>
      <c r="AE84" s="3">
        <f t="shared" si="43"/>
        <v>0</v>
      </c>
      <c r="AF84" s="3">
        <v>0.71</v>
      </c>
      <c r="AG84" s="3">
        <f t="shared" si="36"/>
        <v>0.63188975500040689</v>
      </c>
      <c r="AH84" s="3">
        <f t="shared" si="44"/>
        <v>0</v>
      </c>
      <c r="AJ84" s="3">
        <v>0.71</v>
      </c>
      <c r="AK84" s="3">
        <f t="shared" si="37"/>
        <v>0.87400581340518879</v>
      </c>
      <c r="AL84" s="3">
        <f t="shared" si="45"/>
        <v>0</v>
      </c>
      <c r="AN84" s="3">
        <v>0.71</v>
      </c>
      <c r="AO84" s="3">
        <f t="shared" si="38"/>
        <v>1</v>
      </c>
      <c r="AP84" s="3">
        <f t="shared" si="46"/>
        <v>0</v>
      </c>
      <c r="AR84" s="3">
        <v>0.71</v>
      </c>
      <c r="AS84" s="3">
        <f t="shared" si="32"/>
        <v>0.44036697247706419</v>
      </c>
      <c r="AT84" s="3">
        <f t="shared" si="47"/>
        <v>0</v>
      </c>
    </row>
    <row r="85" spans="2:46" x14ac:dyDescent="0.25">
      <c r="B85" s="2" t="e">
        <f t="shared" si="24"/>
        <v>#DIV/0!</v>
      </c>
      <c r="C85" s="2" t="e">
        <f t="shared" si="29"/>
        <v>#DIV/0!</v>
      </c>
      <c r="D85" t="e">
        <f t="shared" si="33"/>
        <v>#DIV/0!</v>
      </c>
      <c r="H85" s="48">
        <v>0.72</v>
      </c>
      <c r="I85" s="48">
        <v>0.72105664899999999</v>
      </c>
      <c r="J85" s="63">
        <f t="shared" si="25"/>
        <v>0</v>
      </c>
      <c r="K85" s="57">
        <f t="shared" si="27"/>
        <v>1</v>
      </c>
      <c r="M85" s="3">
        <v>0.72</v>
      </c>
      <c r="N85" s="3">
        <f t="shared" si="34"/>
        <v>0.49639912423628818</v>
      </c>
      <c r="O85" s="3">
        <f t="shared" si="39"/>
        <v>0</v>
      </c>
      <c r="Q85" s="3">
        <v>0.72</v>
      </c>
      <c r="R85" s="3">
        <f t="shared" si="28"/>
        <v>0.21818181818181817</v>
      </c>
      <c r="S85" s="3">
        <f t="shared" si="40"/>
        <v>0</v>
      </c>
      <c r="T85" s="3"/>
      <c r="U85" s="3">
        <v>0.72</v>
      </c>
      <c r="V85" s="3">
        <f t="shared" si="30"/>
        <v>0.36363636363636365</v>
      </c>
      <c r="W85" s="3">
        <f t="shared" si="41"/>
        <v>0</v>
      </c>
      <c r="X85" s="3"/>
      <c r="Y85" s="3">
        <v>0.72</v>
      </c>
      <c r="Z85" s="3">
        <f t="shared" si="35"/>
        <v>0.62485895174560824</v>
      </c>
      <c r="AA85" s="3">
        <f t="shared" si="42"/>
        <v>0</v>
      </c>
      <c r="AB85" s="3"/>
      <c r="AC85" s="3">
        <v>0.72</v>
      </c>
      <c r="AD85" s="3">
        <f t="shared" si="31"/>
        <v>0.54545454545454553</v>
      </c>
      <c r="AE85" s="3">
        <f t="shared" si="43"/>
        <v>0</v>
      </c>
      <c r="AF85" s="3">
        <v>0.72</v>
      </c>
      <c r="AG85" s="3">
        <f t="shared" si="36"/>
        <v>0.62485895174560824</v>
      </c>
      <c r="AH85" s="3">
        <f t="shared" si="44"/>
        <v>0</v>
      </c>
      <c r="AJ85" s="3">
        <v>0.72</v>
      </c>
      <c r="AK85" s="3">
        <f t="shared" si="37"/>
        <v>0.86428107444720692</v>
      </c>
      <c r="AL85" s="3">
        <f t="shared" si="45"/>
        <v>0</v>
      </c>
      <c r="AN85" s="3">
        <v>0.72</v>
      </c>
      <c r="AO85" s="3">
        <f t="shared" si="38"/>
        <v>1</v>
      </c>
      <c r="AP85" s="3">
        <f t="shared" si="46"/>
        <v>0</v>
      </c>
      <c r="AR85" s="3">
        <v>0.72</v>
      </c>
      <c r="AS85" s="3">
        <f t="shared" si="32"/>
        <v>0.43636363636363634</v>
      </c>
      <c r="AT85" s="3">
        <f t="shared" si="47"/>
        <v>0</v>
      </c>
    </row>
    <row r="86" spans="2:46" x14ac:dyDescent="0.25">
      <c r="B86" s="2" t="e">
        <f t="shared" si="24"/>
        <v>#DIV/0!</v>
      </c>
      <c r="C86" s="2" t="e">
        <f t="shared" si="29"/>
        <v>#DIV/0!</v>
      </c>
      <c r="D86" t="e">
        <f t="shared" si="33"/>
        <v>#DIV/0!</v>
      </c>
      <c r="H86" s="48">
        <v>0.73</v>
      </c>
      <c r="I86" s="48">
        <v>0.70870527999999999</v>
      </c>
      <c r="J86" s="63">
        <f t="shared" si="25"/>
        <v>0</v>
      </c>
      <c r="K86" s="57">
        <f t="shared" si="27"/>
        <v>1</v>
      </c>
      <c r="M86" s="3">
        <v>0.73</v>
      </c>
      <c r="N86" s="3">
        <f t="shared" si="34"/>
        <v>0.49095164064857644</v>
      </c>
      <c r="O86" s="3">
        <f t="shared" si="39"/>
        <v>0</v>
      </c>
      <c r="Q86" s="3">
        <v>0.73</v>
      </c>
      <c r="R86" s="3">
        <f t="shared" si="28"/>
        <v>0.21621621621621617</v>
      </c>
      <c r="S86" s="3">
        <f t="shared" si="40"/>
        <v>0</v>
      </c>
      <c r="T86" s="3"/>
      <c r="U86" s="3">
        <v>0.73</v>
      </c>
      <c r="V86" s="3">
        <f t="shared" si="30"/>
        <v>0.36036036036036034</v>
      </c>
      <c r="W86" s="3">
        <f t="shared" si="41"/>
        <v>0</v>
      </c>
      <c r="X86" s="3"/>
      <c r="Y86" s="3">
        <v>0.73</v>
      </c>
      <c r="Z86" s="3">
        <f t="shared" si="35"/>
        <v>0.61800175011475145</v>
      </c>
      <c r="AA86" s="3">
        <f t="shared" si="42"/>
        <v>0</v>
      </c>
      <c r="AB86" s="3"/>
      <c r="AC86" s="3">
        <v>0.73</v>
      </c>
      <c r="AD86" s="3">
        <f t="shared" si="31"/>
        <v>0.54054054054054057</v>
      </c>
      <c r="AE86" s="3">
        <f t="shared" si="43"/>
        <v>0</v>
      </c>
      <c r="AF86" s="3">
        <v>0.73</v>
      </c>
      <c r="AG86" s="3">
        <f t="shared" si="36"/>
        <v>0.61800175011475145</v>
      </c>
      <c r="AH86" s="3">
        <f t="shared" si="44"/>
        <v>0</v>
      </c>
      <c r="AJ86" s="3">
        <v>0.73</v>
      </c>
      <c r="AK86" s="3">
        <f t="shared" si="37"/>
        <v>0.85479645463554899</v>
      </c>
      <c r="AL86" s="3">
        <f t="shared" si="45"/>
        <v>0</v>
      </c>
      <c r="AN86" s="3">
        <v>0.73</v>
      </c>
      <c r="AO86" s="3">
        <f t="shared" si="38"/>
        <v>1</v>
      </c>
      <c r="AP86" s="3">
        <f t="shared" si="46"/>
        <v>0</v>
      </c>
      <c r="AR86" s="3">
        <v>0.73</v>
      </c>
      <c r="AS86" s="3">
        <f t="shared" si="32"/>
        <v>0.43243243243243235</v>
      </c>
      <c r="AT86" s="3">
        <f t="shared" si="47"/>
        <v>0</v>
      </c>
    </row>
    <row r="87" spans="2:46" x14ac:dyDescent="0.25">
      <c r="B87" s="2" t="e">
        <f t="shared" si="24"/>
        <v>#DIV/0!</v>
      </c>
      <c r="C87" s="2" t="e">
        <f t="shared" si="29"/>
        <v>#DIV/0!</v>
      </c>
      <c r="D87" t="e">
        <f t="shared" si="33"/>
        <v>#DIV/0!</v>
      </c>
      <c r="H87" s="48">
        <v>0.74</v>
      </c>
      <c r="I87" s="48">
        <v>0.69601443299999999</v>
      </c>
      <c r="J87" s="63">
        <f t="shared" si="25"/>
        <v>0</v>
      </c>
      <c r="K87" s="57">
        <f t="shared" si="27"/>
        <v>1</v>
      </c>
      <c r="M87" s="3">
        <v>0.74</v>
      </c>
      <c r="N87" s="3">
        <f t="shared" si="34"/>
        <v>0.48563684387122646</v>
      </c>
      <c r="O87" s="3">
        <f t="shared" si="39"/>
        <v>0</v>
      </c>
      <c r="Q87" s="3">
        <v>0.74</v>
      </c>
      <c r="R87" s="3">
        <f t="shared" si="28"/>
        <v>0.21428571428571427</v>
      </c>
      <c r="S87" s="3">
        <f t="shared" si="40"/>
        <v>0</v>
      </c>
      <c r="T87" s="3"/>
      <c r="U87" s="3">
        <v>0.74</v>
      </c>
      <c r="V87" s="3">
        <f t="shared" si="30"/>
        <v>0.35714285714285715</v>
      </c>
      <c r="W87" s="3">
        <f t="shared" si="41"/>
        <v>0</v>
      </c>
      <c r="X87" s="3"/>
      <c r="Y87" s="3">
        <v>0.74</v>
      </c>
      <c r="Z87" s="3">
        <f t="shared" si="35"/>
        <v>0.61131157243132961</v>
      </c>
      <c r="AA87" s="3">
        <f t="shared" si="42"/>
        <v>0</v>
      </c>
      <c r="AB87" s="3"/>
      <c r="AC87" s="3">
        <v>0.74</v>
      </c>
      <c r="AD87" s="3">
        <f t="shared" si="31"/>
        <v>0.53571428571428581</v>
      </c>
      <c r="AE87" s="3">
        <f t="shared" si="43"/>
        <v>0</v>
      </c>
      <c r="AF87" s="3">
        <v>0.74</v>
      </c>
      <c r="AG87" s="3">
        <f t="shared" si="36"/>
        <v>0.61131157243132961</v>
      </c>
      <c r="AH87" s="3">
        <f t="shared" si="44"/>
        <v>0</v>
      </c>
      <c r="AJ87" s="3">
        <v>0.74</v>
      </c>
      <c r="AK87" s="3">
        <f t="shared" si="37"/>
        <v>0.84554285597889633</v>
      </c>
      <c r="AL87" s="3">
        <f t="shared" si="45"/>
        <v>0</v>
      </c>
      <c r="AN87" s="3">
        <v>0.74</v>
      </c>
      <c r="AO87" s="3">
        <f t="shared" si="38"/>
        <v>1</v>
      </c>
      <c r="AP87" s="3">
        <f t="shared" si="46"/>
        <v>0</v>
      </c>
      <c r="AR87" s="3">
        <v>0.74</v>
      </c>
      <c r="AS87" s="3">
        <f t="shared" si="32"/>
        <v>0.42857142857142855</v>
      </c>
      <c r="AT87" s="3">
        <f t="shared" si="47"/>
        <v>0</v>
      </c>
    </row>
    <row r="88" spans="2:46" x14ac:dyDescent="0.25">
      <c r="B88" s="2" t="e">
        <f t="shared" si="24"/>
        <v>#DIV/0!</v>
      </c>
      <c r="C88" s="2" t="e">
        <f t="shared" si="29"/>
        <v>#DIV/0!</v>
      </c>
      <c r="D88" t="e">
        <f t="shared" si="33"/>
        <v>#DIV/0!</v>
      </c>
      <c r="H88" s="48">
        <v>0.75</v>
      </c>
      <c r="I88" s="48">
        <v>0.68486678199999995</v>
      </c>
      <c r="J88" s="63">
        <f t="shared" si="25"/>
        <v>0</v>
      </c>
      <c r="K88" s="57">
        <f t="shared" si="27"/>
        <v>1</v>
      </c>
      <c r="M88" s="3">
        <v>0.75</v>
      </c>
      <c r="N88" s="3">
        <f t="shared" si="34"/>
        <v>0.48044977359257246</v>
      </c>
      <c r="O88" s="3">
        <f t="shared" si="39"/>
        <v>0</v>
      </c>
      <c r="Q88" s="3">
        <v>0.75</v>
      </c>
      <c r="R88" s="3">
        <f t="shared" si="28"/>
        <v>0.21238938053097342</v>
      </c>
      <c r="S88" s="3">
        <f t="shared" si="40"/>
        <v>0</v>
      </c>
      <c r="T88" s="3"/>
      <c r="U88" s="3">
        <v>0.75</v>
      </c>
      <c r="V88" s="3">
        <f t="shared" si="30"/>
        <v>0.35398230088495575</v>
      </c>
      <c r="W88" s="3">
        <f t="shared" si="41"/>
        <v>0</v>
      </c>
      <c r="X88" s="3"/>
      <c r="Y88" s="3">
        <v>0.75</v>
      </c>
      <c r="Z88" s="3">
        <f t="shared" si="35"/>
        <v>0.60478217473761442</v>
      </c>
      <c r="AA88" s="3">
        <f t="shared" si="42"/>
        <v>0</v>
      </c>
      <c r="AB88" s="3"/>
      <c r="AC88" s="3">
        <v>0.75</v>
      </c>
      <c r="AD88" s="3">
        <f t="shared" si="31"/>
        <v>0.53097345132743368</v>
      </c>
      <c r="AE88" s="3">
        <f t="shared" si="43"/>
        <v>0</v>
      </c>
      <c r="AF88" s="3">
        <v>0.75</v>
      </c>
      <c r="AG88" s="3">
        <f t="shared" si="36"/>
        <v>0.60478217473761442</v>
      </c>
      <c r="AH88" s="3">
        <f t="shared" si="44"/>
        <v>0</v>
      </c>
      <c r="AJ88" s="3">
        <v>0.75</v>
      </c>
      <c r="AK88" s="3">
        <f t="shared" si="37"/>
        <v>0.83651164207301854</v>
      </c>
      <c r="AL88" s="3">
        <f t="shared" si="45"/>
        <v>0</v>
      </c>
      <c r="AN88" s="3">
        <v>0.75</v>
      </c>
      <c r="AO88" s="3">
        <f t="shared" si="38"/>
        <v>1</v>
      </c>
      <c r="AP88" s="3">
        <f t="shared" si="46"/>
        <v>0</v>
      </c>
      <c r="AR88" s="3">
        <v>0.75</v>
      </c>
      <c r="AS88" s="3">
        <f t="shared" si="32"/>
        <v>0.42477876106194684</v>
      </c>
      <c r="AT88" s="3">
        <f t="shared" si="47"/>
        <v>0</v>
      </c>
    </row>
    <row r="89" spans="2:46" x14ac:dyDescent="0.25">
      <c r="B89" s="2" t="e">
        <f t="shared" si="24"/>
        <v>#DIV/0!</v>
      </c>
      <c r="C89" s="2" t="e">
        <f t="shared" si="29"/>
        <v>#DIV/0!</v>
      </c>
      <c r="D89" t="e">
        <f t="shared" si="33"/>
        <v>#DIV/0!</v>
      </c>
      <c r="H89" s="48">
        <v>0.76</v>
      </c>
      <c r="I89" s="48">
        <v>0.67372744500000004</v>
      </c>
      <c r="J89" s="63">
        <f t="shared" si="25"/>
        <v>0</v>
      </c>
      <c r="K89" s="57">
        <f t="shared" si="27"/>
        <v>1</v>
      </c>
      <c r="M89" s="3">
        <v>0.76</v>
      </c>
      <c r="N89" s="3">
        <f t="shared" si="34"/>
        <v>0.47538571784683586</v>
      </c>
      <c r="O89" s="3">
        <f t="shared" si="39"/>
        <v>0</v>
      </c>
      <c r="Q89" s="3">
        <v>0.76</v>
      </c>
      <c r="R89" s="3">
        <f t="shared" si="28"/>
        <v>0.21052631578947367</v>
      </c>
      <c r="S89" s="3">
        <f t="shared" si="40"/>
        <v>0</v>
      </c>
      <c r="T89" s="3"/>
      <c r="U89" s="3">
        <v>0.76</v>
      </c>
      <c r="V89" s="3">
        <f t="shared" si="30"/>
        <v>0.35087719298245612</v>
      </c>
      <c r="W89" s="3">
        <f t="shared" si="41"/>
        <v>0</v>
      </c>
      <c r="X89" s="3"/>
      <c r="Y89" s="3">
        <v>0.76</v>
      </c>
      <c r="Z89" s="3">
        <f t="shared" si="35"/>
        <v>0.59840762568954631</v>
      </c>
      <c r="AA89" s="3">
        <f t="shared" si="42"/>
        <v>0</v>
      </c>
      <c r="AB89" s="3"/>
      <c r="AC89" s="3">
        <v>0.76</v>
      </c>
      <c r="AD89" s="3">
        <f t="shared" si="31"/>
        <v>0.52631578947368429</v>
      </c>
      <c r="AE89" s="3">
        <f t="shared" si="43"/>
        <v>0</v>
      </c>
      <c r="AF89" s="3">
        <v>0.76</v>
      </c>
      <c r="AG89" s="3">
        <f t="shared" si="36"/>
        <v>0.59840762568954631</v>
      </c>
      <c r="AH89" s="3">
        <f t="shared" si="44"/>
        <v>0</v>
      </c>
      <c r="AJ89" s="3">
        <v>0.76</v>
      </c>
      <c r="AK89" s="3">
        <f t="shared" si="37"/>
        <v>0.8276946089089906</v>
      </c>
      <c r="AL89" s="3">
        <f t="shared" si="45"/>
        <v>0</v>
      </c>
      <c r="AN89" s="3">
        <v>0.76</v>
      </c>
      <c r="AO89" s="3">
        <f t="shared" si="38"/>
        <v>1</v>
      </c>
      <c r="AP89" s="3">
        <f t="shared" si="46"/>
        <v>0</v>
      </c>
      <c r="AR89" s="3">
        <v>0.76</v>
      </c>
      <c r="AS89" s="3">
        <f t="shared" si="32"/>
        <v>0.42105263157894735</v>
      </c>
      <c r="AT89" s="3">
        <f t="shared" si="47"/>
        <v>0</v>
      </c>
    </row>
    <row r="90" spans="2:46" x14ac:dyDescent="0.25">
      <c r="B90" s="2" t="e">
        <f t="shared" ref="B90:B101" si="48">IF(B89&gt;=B88+0.05,B89+0.05,B88+0.05)</f>
        <v>#DIV/0!</v>
      </c>
      <c r="C90" s="2" t="e">
        <f t="shared" si="29"/>
        <v>#DIV/0!</v>
      </c>
      <c r="D90" t="e">
        <f t="shared" si="33"/>
        <v>#DIV/0!</v>
      </c>
      <c r="H90" s="48">
        <v>0.77</v>
      </c>
      <c r="I90" s="48">
        <v>0.66419725299999999</v>
      </c>
      <c r="J90" s="63">
        <f t="shared" si="25"/>
        <v>0</v>
      </c>
      <c r="K90" s="57">
        <f t="shared" si="27"/>
        <v>1</v>
      </c>
      <c r="M90" s="3">
        <v>0.77</v>
      </c>
      <c r="N90" s="3">
        <f t="shared" si="34"/>
        <v>0.4704401975124306</v>
      </c>
      <c r="O90" s="3">
        <f t="shared" si="39"/>
        <v>0</v>
      </c>
      <c r="Q90" s="3">
        <v>0.77</v>
      </c>
      <c r="R90" s="3">
        <f t="shared" si="28"/>
        <v>0.208695652173913</v>
      </c>
      <c r="S90" s="3">
        <f t="shared" si="40"/>
        <v>0</v>
      </c>
      <c r="T90" s="3"/>
      <c r="U90" s="3">
        <v>0.77</v>
      </c>
      <c r="V90" s="3">
        <f t="shared" si="30"/>
        <v>0.34782608695652173</v>
      </c>
      <c r="W90" s="3">
        <f t="shared" si="41"/>
        <v>0</v>
      </c>
      <c r="X90" s="3"/>
      <c r="Y90" s="3">
        <v>0.77</v>
      </c>
      <c r="Z90" s="3">
        <f t="shared" si="35"/>
        <v>0.5921822870434571</v>
      </c>
      <c r="AA90" s="3">
        <f t="shared" si="42"/>
        <v>0</v>
      </c>
      <c r="AB90" s="3"/>
      <c r="AC90" s="3">
        <v>0.77</v>
      </c>
      <c r="AD90" s="3">
        <f t="shared" si="31"/>
        <v>0.52173913043478259</v>
      </c>
      <c r="AE90" s="3">
        <f t="shared" si="43"/>
        <v>0</v>
      </c>
      <c r="AF90" s="3">
        <v>0.77</v>
      </c>
      <c r="AG90" s="3">
        <f t="shared" si="36"/>
        <v>0.5921822870434571</v>
      </c>
      <c r="AH90" s="3">
        <f t="shared" si="44"/>
        <v>0</v>
      </c>
      <c r="AJ90" s="3">
        <v>0.77</v>
      </c>
      <c r="AK90" s="3">
        <f t="shared" si="37"/>
        <v>0.81908395788317268</v>
      </c>
      <c r="AL90" s="3">
        <f t="shared" si="45"/>
        <v>0</v>
      </c>
      <c r="AN90" s="3">
        <v>0.77</v>
      </c>
      <c r="AO90" s="3">
        <f t="shared" si="38"/>
        <v>1</v>
      </c>
      <c r="AP90" s="3">
        <f t="shared" si="46"/>
        <v>0</v>
      </c>
      <c r="AR90" s="3">
        <v>0.77</v>
      </c>
      <c r="AS90" s="3">
        <f t="shared" si="32"/>
        <v>0.41739130434782601</v>
      </c>
      <c r="AT90" s="3">
        <f t="shared" si="47"/>
        <v>0</v>
      </c>
    </row>
    <row r="91" spans="2:46" x14ac:dyDescent="0.25">
      <c r="B91" s="2" t="e">
        <f t="shared" si="48"/>
        <v>#DIV/0!</v>
      </c>
      <c r="C91" s="2" t="e">
        <f t="shared" si="29"/>
        <v>#DIV/0!</v>
      </c>
      <c r="D91" t="e">
        <f t="shared" si="33"/>
        <v>#DIV/0!</v>
      </c>
      <c r="H91" s="48">
        <v>0.78</v>
      </c>
      <c r="I91" s="48">
        <v>0.65477558000000002</v>
      </c>
      <c r="J91" s="63">
        <f t="shared" si="25"/>
        <v>0</v>
      </c>
      <c r="K91" s="57">
        <f t="shared" si="27"/>
        <v>1</v>
      </c>
      <c r="M91" s="3">
        <v>0.78</v>
      </c>
      <c r="N91" s="3">
        <f t="shared" si="34"/>
        <v>0.46560895196445951</v>
      </c>
      <c r="O91" s="3">
        <f t="shared" si="39"/>
        <v>0</v>
      </c>
      <c r="Q91" s="3">
        <v>0.78</v>
      </c>
      <c r="R91" s="3">
        <f t="shared" si="28"/>
        <v>0.2068965517241379</v>
      </c>
      <c r="S91" s="3">
        <f t="shared" si="40"/>
        <v>0</v>
      </c>
      <c r="T91" s="3"/>
      <c r="U91" s="3">
        <v>0.78</v>
      </c>
      <c r="V91" s="3">
        <f t="shared" si="30"/>
        <v>0.34482758620689657</v>
      </c>
      <c r="W91" s="3">
        <f t="shared" si="41"/>
        <v>0</v>
      </c>
      <c r="X91" s="3"/>
      <c r="Y91" s="3">
        <v>0.78</v>
      </c>
      <c r="Z91" s="3">
        <f t="shared" si="35"/>
        <v>0.58610079559567219</v>
      </c>
      <c r="AA91" s="3">
        <f t="shared" si="42"/>
        <v>0</v>
      </c>
      <c r="AB91" s="3"/>
      <c r="AC91" s="3">
        <v>0.78</v>
      </c>
      <c r="AD91" s="3">
        <f t="shared" si="31"/>
        <v>0.51724137931034486</v>
      </c>
      <c r="AE91" s="3">
        <f t="shared" si="43"/>
        <v>0</v>
      </c>
      <c r="AF91" s="3">
        <v>0.78</v>
      </c>
      <c r="AG91" s="3">
        <f t="shared" si="36"/>
        <v>0.58610079559567219</v>
      </c>
      <c r="AH91" s="3">
        <f t="shared" si="44"/>
        <v>0</v>
      </c>
      <c r="AJ91" s="3">
        <v>0.78</v>
      </c>
      <c r="AK91" s="3">
        <f t="shared" si="37"/>
        <v>0.81067227081675641</v>
      </c>
      <c r="AL91" s="3">
        <f t="shared" si="45"/>
        <v>0</v>
      </c>
      <c r="AN91" s="3">
        <v>0.78</v>
      </c>
      <c r="AO91" s="3">
        <f t="shared" si="38"/>
        <v>1</v>
      </c>
      <c r="AP91" s="3">
        <f t="shared" si="46"/>
        <v>0</v>
      </c>
      <c r="AR91" s="3">
        <v>0.78</v>
      </c>
      <c r="AS91" s="3">
        <f t="shared" si="32"/>
        <v>0.4137931034482758</v>
      </c>
      <c r="AT91" s="3">
        <f t="shared" si="47"/>
        <v>0</v>
      </c>
    </row>
    <row r="92" spans="2:46" x14ac:dyDescent="0.25">
      <c r="B92" s="2" t="e">
        <f t="shared" si="48"/>
        <v>#DIV/0!</v>
      </c>
      <c r="C92" s="2" t="e">
        <f t="shared" si="29"/>
        <v>#DIV/0!</v>
      </c>
      <c r="D92" t="e">
        <f t="shared" si="33"/>
        <v>#DIV/0!</v>
      </c>
      <c r="H92" s="48">
        <v>0.79</v>
      </c>
      <c r="I92" s="48">
        <v>0.64708748999999999</v>
      </c>
      <c r="J92" s="63">
        <f t="shared" si="25"/>
        <v>0</v>
      </c>
      <c r="K92" s="57">
        <f t="shared" si="27"/>
        <v>1</v>
      </c>
      <c r="M92" s="3">
        <v>0.79</v>
      </c>
      <c r="N92" s="3">
        <f t="shared" si="34"/>
        <v>0.46088792578192728</v>
      </c>
      <c r="O92" s="3">
        <f t="shared" si="39"/>
        <v>0</v>
      </c>
      <c r="Q92" s="3">
        <v>0.79</v>
      </c>
      <c r="R92" s="3">
        <f t="shared" si="28"/>
        <v>0.20512820512820509</v>
      </c>
      <c r="S92" s="3">
        <f t="shared" si="40"/>
        <v>0</v>
      </c>
      <c r="T92" s="3"/>
      <c r="U92" s="3">
        <v>0.79</v>
      </c>
      <c r="V92" s="3">
        <f t="shared" si="30"/>
        <v>0.34188034188034183</v>
      </c>
      <c r="W92" s="3">
        <f t="shared" si="41"/>
        <v>0</v>
      </c>
      <c r="X92" s="3"/>
      <c r="Y92" s="3">
        <v>0.79</v>
      </c>
      <c r="Z92" s="3">
        <f t="shared" si="35"/>
        <v>0.58015804644977231</v>
      </c>
      <c r="AA92" s="3">
        <f t="shared" si="42"/>
        <v>0</v>
      </c>
      <c r="AB92" s="3"/>
      <c r="AC92" s="3">
        <v>0.79</v>
      </c>
      <c r="AD92" s="3">
        <f t="shared" si="31"/>
        <v>0.51282051282051277</v>
      </c>
      <c r="AE92" s="3">
        <f t="shared" si="43"/>
        <v>0</v>
      </c>
      <c r="AF92" s="3">
        <v>0.79</v>
      </c>
      <c r="AG92" s="3">
        <f t="shared" si="36"/>
        <v>0.58015804644977231</v>
      </c>
      <c r="AH92" s="3">
        <f t="shared" si="44"/>
        <v>0</v>
      </c>
      <c r="AJ92" s="3">
        <v>0.79</v>
      </c>
      <c r="AK92" s="3">
        <f t="shared" si="37"/>
        <v>0.80245248681167825</v>
      </c>
      <c r="AL92" s="3">
        <f t="shared" si="45"/>
        <v>0</v>
      </c>
      <c r="AN92" s="3">
        <v>0.79</v>
      </c>
      <c r="AO92" s="3">
        <f t="shared" si="38"/>
        <v>1</v>
      </c>
      <c r="AP92" s="3">
        <f t="shared" si="46"/>
        <v>0</v>
      </c>
      <c r="AR92" s="3">
        <v>0.79</v>
      </c>
      <c r="AS92" s="3">
        <f t="shared" si="32"/>
        <v>0.41025641025641019</v>
      </c>
      <c r="AT92" s="3">
        <f t="shared" si="47"/>
        <v>0</v>
      </c>
    </row>
    <row r="93" spans="2:46" x14ac:dyDescent="0.25">
      <c r="B93" s="2" t="e">
        <f t="shared" si="48"/>
        <v>#DIV/0!</v>
      </c>
      <c r="C93" s="2" t="e">
        <f t="shared" si="29"/>
        <v>#DIV/0!</v>
      </c>
      <c r="D93" t="e">
        <f t="shared" si="33"/>
        <v>#DIV/0!</v>
      </c>
      <c r="H93" s="48">
        <v>0.8</v>
      </c>
      <c r="I93" s="48">
        <v>0.64035344500000002</v>
      </c>
      <c r="J93" s="63">
        <f t="shared" si="25"/>
        <v>0</v>
      </c>
      <c r="K93" s="57">
        <f t="shared" si="27"/>
        <v>1</v>
      </c>
      <c r="M93" s="3">
        <v>0.8</v>
      </c>
      <c r="N93" s="3">
        <f t="shared" si="34"/>
        <v>0.45627325641990429</v>
      </c>
      <c r="O93" s="3">
        <f t="shared" si="39"/>
        <v>0</v>
      </c>
      <c r="Q93" s="3">
        <v>0.8</v>
      </c>
      <c r="R93" s="3">
        <f t="shared" si="28"/>
        <v>0.20338983050847453</v>
      </c>
      <c r="S93" s="3">
        <f t="shared" si="40"/>
        <v>0</v>
      </c>
      <c r="T93" s="3"/>
      <c r="U93" s="3">
        <v>0.8</v>
      </c>
      <c r="V93" s="3">
        <f t="shared" si="30"/>
        <v>0.33898305084745761</v>
      </c>
      <c r="W93" s="3">
        <f t="shared" si="41"/>
        <v>0</v>
      </c>
      <c r="X93" s="3"/>
      <c r="Y93" s="3">
        <v>0.8</v>
      </c>
      <c r="Z93" s="3">
        <f t="shared" si="35"/>
        <v>0.57434917749851755</v>
      </c>
      <c r="AA93" s="3">
        <f t="shared" si="42"/>
        <v>0</v>
      </c>
      <c r="AB93" s="3"/>
      <c r="AC93" s="3">
        <v>0.8</v>
      </c>
      <c r="AD93" s="3">
        <f t="shared" si="31"/>
        <v>0.50847457627118642</v>
      </c>
      <c r="AE93" s="3">
        <f t="shared" si="43"/>
        <v>0</v>
      </c>
      <c r="AF93" s="3">
        <v>0.8</v>
      </c>
      <c r="AG93" s="3">
        <f t="shared" si="36"/>
        <v>0.57434917749851755</v>
      </c>
      <c r="AH93" s="3">
        <f t="shared" si="44"/>
        <v>0</v>
      </c>
      <c r="AJ93" s="3">
        <v>0.8</v>
      </c>
      <c r="AK93" s="3">
        <f t="shared" si="37"/>
        <v>0.79441788078660913</v>
      </c>
      <c r="AL93" s="3">
        <f t="shared" si="45"/>
        <v>0</v>
      </c>
      <c r="AN93" s="3">
        <v>0.8</v>
      </c>
      <c r="AO93" s="3">
        <f t="shared" si="38"/>
        <v>1</v>
      </c>
      <c r="AP93" s="3">
        <f t="shared" si="46"/>
        <v>0</v>
      </c>
      <c r="AR93" s="3">
        <v>0.8</v>
      </c>
      <c r="AS93" s="3">
        <f t="shared" si="32"/>
        <v>0.40677966101694907</v>
      </c>
      <c r="AT93" s="3">
        <f t="shared" si="47"/>
        <v>0</v>
      </c>
    </row>
    <row r="94" spans="2:46" x14ac:dyDescent="0.25">
      <c r="B94" s="2" t="e">
        <f t="shared" si="48"/>
        <v>#DIV/0!</v>
      </c>
      <c r="C94" s="2" t="e">
        <f t="shared" si="29"/>
        <v>#DIV/0!</v>
      </c>
      <c r="D94" t="e">
        <f t="shared" si="33"/>
        <v>#DIV/0!</v>
      </c>
      <c r="H94" s="48">
        <v>0.81</v>
      </c>
      <c r="I94" s="48">
        <v>0.63629776699999996</v>
      </c>
      <c r="J94" s="63">
        <f t="shared" si="25"/>
        <v>0</v>
      </c>
      <c r="K94" s="57">
        <f t="shared" si="27"/>
        <v>1</v>
      </c>
      <c r="M94" s="3">
        <v>0.81</v>
      </c>
      <c r="N94" s="3">
        <f t="shared" si="34"/>
        <v>0.45176126276553136</v>
      </c>
      <c r="O94" s="3">
        <f t="shared" si="39"/>
        <v>0</v>
      </c>
      <c r="Q94" s="3">
        <v>0.81</v>
      </c>
      <c r="R94" s="3">
        <f t="shared" si="28"/>
        <v>0.20168067226890754</v>
      </c>
      <c r="S94" s="3">
        <f t="shared" si="40"/>
        <v>0</v>
      </c>
      <c r="T94" s="3"/>
      <c r="U94" s="3">
        <v>0.81</v>
      </c>
      <c r="V94" s="3">
        <f t="shared" si="30"/>
        <v>0.33613445378151258</v>
      </c>
      <c r="W94" s="3">
        <f t="shared" si="41"/>
        <v>0</v>
      </c>
      <c r="X94" s="3"/>
      <c r="Y94" s="3">
        <v>0.81</v>
      </c>
      <c r="Z94" s="3">
        <f t="shared" si="35"/>
        <v>0.56866955501833705</v>
      </c>
      <c r="AA94" s="3">
        <f t="shared" si="42"/>
        <v>0</v>
      </c>
      <c r="AB94" s="3"/>
      <c r="AC94" s="3">
        <v>0.81</v>
      </c>
      <c r="AD94" s="3">
        <f t="shared" si="31"/>
        <v>0.50420168067226889</v>
      </c>
      <c r="AE94" s="3">
        <f t="shared" si="43"/>
        <v>0</v>
      </c>
      <c r="AF94" s="3">
        <v>0.81</v>
      </c>
      <c r="AG94" s="3">
        <f t="shared" si="36"/>
        <v>0.56866955501833705</v>
      </c>
      <c r="AH94" s="3">
        <f t="shared" si="44"/>
        <v>0</v>
      </c>
      <c r="AJ94" s="3">
        <v>0.81</v>
      </c>
      <c r="AK94" s="3">
        <f t="shared" si="37"/>
        <v>0.78656204355180326</v>
      </c>
      <c r="AL94" s="3">
        <f t="shared" si="45"/>
        <v>0</v>
      </c>
      <c r="AN94" s="3">
        <v>0.81</v>
      </c>
      <c r="AO94" s="3">
        <f t="shared" si="38"/>
        <v>1</v>
      </c>
      <c r="AP94" s="3">
        <f t="shared" si="46"/>
        <v>0</v>
      </c>
      <c r="AR94" s="3">
        <v>0.81</v>
      </c>
      <c r="AS94" s="3">
        <f t="shared" si="32"/>
        <v>0.40336134453781508</v>
      </c>
      <c r="AT94" s="3">
        <f t="shared" si="47"/>
        <v>0</v>
      </c>
    </row>
    <row r="95" spans="2:46" x14ac:dyDescent="0.25">
      <c r="B95" s="2" t="e">
        <f t="shared" si="48"/>
        <v>#DIV/0!</v>
      </c>
      <c r="C95" s="2" t="e">
        <f t="shared" si="29"/>
        <v>#DIV/0!</v>
      </c>
      <c r="D95" t="e">
        <f t="shared" si="33"/>
        <v>#DIV/0!</v>
      </c>
      <c r="H95" s="48">
        <v>0.82</v>
      </c>
      <c r="I95" s="48">
        <v>0.63307988199999998</v>
      </c>
      <c r="J95" s="63">
        <f t="shared" si="25"/>
        <v>0</v>
      </c>
      <c r="K95" s="57">
        <f t="shared" si="27"/>
        <v>1</v>
      </c>
      <c r="M95" s="3">
        <v>0.82</v>
      </c>
      <c r="N95" s="3">
        <f t="shared" si="34"/>
        <v>0.44734843450448036</v>
      </c>
      <c r="O95" s="3">
        <f t="shared" si="39"/>
        <v>0</v>
      </c>
      <c r="Q95" s="3">
        <v>0.82</v>
      </c>
      <c r="R95" s="3">
        <f t="shared" si="28"/>
        <v>0.19999999999999998</v>
      </c>
      <c r="S95" s="3">
        <f t="shared" si="40"/>
        <v>0</v>
      </c>
      <c r="T95" s="3"/>
      <c r="U95" s="3">
        <v>0.82</v>
      </c>
      <c r="V95" s="3">
        <f t="shared" si="30"/>
        <v>0.33333333333333331</v>
      </c>
      <c r="W95" s="3">
        <f t="shared" si="41"/>
        <v>0</v>
      </c>
      <c r="X95" s="3"/>
      <c r="Y95" s="3">
        <v>0.82</v>
      </c>
      <c r="Z95" s="3">
        <f t="shared" si="35"/>
        <v>0.56311476028400698</v>
      </c>
      <c r="AA95" s="3">
        <f t="shared" si="42"/>
        <v>0</v>
      </c>
      <c r="AB95" s="3"/>
      <c r="AC95" s="3">
        <v>0.82</v>
      </c>
      <c r="AD95" s="3">
        <f t="shared" si="31"/>
        <v>0.5</v>
      </c>
      <c r="AE95" s="3">
        <f t="shared" si="43"/>
        <v>0</v>
      </c>
      <c r="AF95" s="3">
        <v>0.82</v>
      </c>
      <c r="AG95" s="3">
        <f t="shared" si="36"/>
        <v>0.56311476028400698</v>
      </c>
      <c r="AH95" s="3">
        <f t="shared" si="44"/>
        <v>0</v>
      </c>
      <c r="AJ95" s="3">
        <v>0.82</v>
      </c>
      <c r="AK95" s="3">
        <f t="shared" si="37"/>
        <v>0.7788788632950292</v>
      </c>
      <c r="AL95" s="3">
        <f t="shared" si="45"/>
        <v>0</v>
      </c>
      <c r="AN95" s="3">
        <v>0.82</v>
      </c>
      <c r="AO95" s="3">
        <f t="shared" si="38"/>
        <v>1</v>
      </c>
      <c r="AP95" s="3">
        <f t="shared" si="46"/>
        <v>0</v>
      </c>
      <c r="AR95" s="3">
        <v>0.82</v>
      </c>
      <c r="AS95" s="3">
        <f t="shared" si="32"/>
        <v>0.39999999999999997</v>
      </c>
      <c r="AT95" s="3">
        <f t="shared" si="47"/>
        <v>0</v>
      </c>
    </row>
    <row r="96" spans="2:46" x14ac:dyDescent="0.25">
      <c r="B96" s="2" t="e">
        <f t="shared" si="48"/>
        <v>#DIV/0!</v>
      </c>
      <c r="C96" s="2" t="e">
        <f t="shared" si="29"/>
        <v>#DIV/0!</v>
      </c>
      <c r="D96" t="e">
        <f t="shared" si="33"/>
        <v>#DIV/0!</v>
      </c>
      <c r="H96" s="48">
        <v>0.83</v>
      </c>
      <c r="I96" s="48">
        <v>0.63050663299999998</v>
      </c>
      <c r="J96" s="63">
        <f t="shared" si="25"/>
        <v>0</v>
      </c>
      <c r="K96" s="57">
        <f t="shared" si="27"/>
        <v>1</v>
      </c>
      <c r="M96" s="3">
        <v>0.83</v>
      </c>
      <c r="N96" s="3">
        <f t="shared" si="34"/>
        <v>0.44303142223139053</v>
      </c>
      <c r="O96" s="3">
        <f t="shared" si="39"/>
        <v>0</v>
      </c>
      <c r="Q96" s="3">
        <v>0.83</v>
      </c>
      <c r="R96" s="3">
        <f t="shared" si="28"/>
        <v>0.19834710743801653</v>
      </c>
      <c r="S96" s="3">
        <f t="shared" si="40"/>
        <v>0</v>
      </c>
      <c r="T96" s="3"/>
      <c r="U96" s="3">
        <v>0.83</v>
      </c>
      <c r="V96" s="3">
        <f t="shared" si="30"/>
        <v>0.33057851239669422</v>
      </c>
      <c r="W96" s="3">
        <f t="shared" si="41"/>
        <v>0</v>
      </c>
      <c r="X96" s="3"/>
      <c r="Y96" s="3">
        <v>0.83</v>
      </c>
      <c r="Z96" s="3">
        <f t="shared" si="35"/>
        <v>0.55768057711983254</v>
      </c>
      <c r="AA96" s="3">
        <f t="shared" si="42"/>
        <v>0</v>
      </c>
      <c r="AB96" s="3"/>
      <c r="AC96" s="3">
        <v>0.83</v>
      </c>
      <c r="AD96" s="3">
        <f t="shared" si="31"/>
        <v>0.49586776859504139</v>
      </c>
      <c r="AE96" s="3">
        <f t="shared" si="43"/>
        <v>0</v>
      </c>
      <c r="AF96" s="3">
        <v>0.83</v>
      </c>
      <c r="AG96" s="3">
        <f t="shared" si="36"/>
        <v>0.55768057711983254</v>
      </c>
      <c r="AH96" s="3">
        <f t="shared" si="44"/>
        <v>0</v>
      </c>
      <c r="AJ96" s="3">
        <v>0.83</v>
      </c>
      <c r="AK96" s="3">
        <f t="shared" si="37"/>
        <v>0.77136250836284015</v>
      </c>
      <c r="AL96" s="3">
        <f t="shared" si="45"/>
        <v>0</v>
      </c>
      <c r="AN96" s="3">
        <v>0.83</v>
      </c>
      <c r="AO96" s="3">
        <f t="shared" si="38"/>
        <v>1</v>
      </c>
      <c r="AP96" s="3">
        <f t="shared" si="46"/>
        <v>0</v>
      </c>
      <c r="AR96" s="3">
        <v>0.83</v>
      </c>
      <c r="AS96" s="3">
        <f t="shared" si="32"/>
        <v>0.39669421487603307</v>
      </c>
      <c r="AT96" s="3">
        <f t="shared" si="47"/>
        <v>0</v>
      </c>
    </row>
    <row r="97" spans="2:46" x14ac:dyDescent="0.25">
      <c r="B97" s="2" t="e">
        <f t="shared" si="48"/>
        <v>#DIV/0!</v>
      </c>
      <c r="C97" s="2" t="e">
        <f t="shared" si="29"/>
        <v>#DIV/0!</v>
      </c>
      <c r="D97" t="e">
        <f t="shared" si="33"/>
        <v>#DIV/0!</v>
      </c>
      <c r="H97" s="48">
        <v>0.84</v>
      </c>
      <c r="I97" s="48">
        <v>0.62834905699999999</v>
      </c>
      <c r="J97" s="63">
        <f t="shared" si="25"/>
        <v>0</v>
      </c>
      <c r="K97" s="57">
        <f t="shared" si="27"/>
        <v>1</v>
      </c>
      <c r="M97" s="3">
        <v>0.84</v>
      </c>
      <c r="N97" s="3">
        <f t="shared" si="34"/>
        <v>0.43880702824398121</v>
      </c>
      <c r="O97" s="3">
        <f t="shared" si="39"/>
        <v>0</v>
      </c>
      <c r="Q97" s="3">
        <v>0.84</v>
      </c>
      <c r="R97" s="3">
        <f t="shared" si="28"/>
        <v>0.1967213114754098</v>
      </c>
      <c r="S97" s="3">
        <f t="shared" si="40"/>
        <v>0</v>
      </c>
      <c r="T97" s="3"/>
      <c r="U97" s="3">
        <v>0.84</v>
      </c>
      <c r="V97" s="3">
        <f t="shared" si="30"/>
        <v>0.32786885245901637</v>
      </c>
      <c r="W97" s="3">
        <f t="shared" si="41"/>
        <v>0</v>
      </c>
      <c r="X97" s="3"/>
      <c r="Y97" s="3">
        <v>0.84</v>
      </c>
      <c r="Z97" s="3">
        <f t="shared" si="35"/>
        <v>0.55236298031142927</v>
      </c>
      <c r="AA97" s="3">
        <f t="shared" si="42"/>
        <v>0</v>
      </c>
      <c r="AB97" s="3"/>
      <c r="AC97" s="3">
        <v>0.84</v>
      </c>
      <c r="AD97" s="3">
        <f t="shared" si="31"/>
        <v>0.49180327868852464</v>
      </c>
      <c r="AE97" s="3">
        <f t="shared" si="43"/>
        <v>0</v>
      </c>
      <c r="AF97" s="3">
        <v>0.84</v>
      </c>
      <c r="AG97" s="3">
        <f t="shared" si="36"/>
        <v>0.55236298031142927</v>
      </c>
      <c r="AH97" s="3">
        <f t="shared" si="44"/>
        <v>0</v>
      </c>
      <c r="AJ97" s="3">
        <v>0.84</v>
      </c>
      <c r="AK97" s="3">
        <f t="shared" si="37"/>
        <v>0.76400741123219218</v>
      </c>
      <c r="AL97" s="3">
        <f t="shared" si="45"/>
        <v>0</v>
      </c>
      <c r="AN97" s="3">
        <v>0.84</v>
      </c>
      <c r="AO97" s="3">
        <f t="shared" si="38"/>
        <v>1</v>
      </c>
      <c r="AP97" s="3">
        <f t="shared" si="46"/>
        <v>0</v>
      </c>
      <c r="AR97" s="3">
        <v>0.84</v>
      </c>
      <c r="AS97" s="3">
        <f t="shared" si="32"/>
        <v>0.39344262295081961</v>
      </c>
      <c r="AT97" s="3">
        <f t="shared" si="47"/>
        <v>0</v>
      </c>
    </row>
    <row r="98" spans="2:46" x14ac:dyDescent="0.25">
      <c r="B98" s="2" t="e">
        <f t="shared" si="48"/>
        <v>#DIV/0!</v>
      </c>
      <c r="C98" s="2" t="e">
        <f t="shared" si="29"/>
        <v>#DIV/0!</v>
      </c>
      <c r="D98" t="e">
        <f t="shared" si="33"/>
        <v>#DIV/0!</v>
      </c>
      <c r="H98" s="48">
        <v>0.85</v>
      </c>
      <c r="I98" s="48">
        <v>0.62637127500000001</v>
      </c>
      <c r="J98" s="63">
        <f t="shared" si="25"/>
        <v>0</v>
      </c>
      <c r="K98" s="57">
        <f t="shared" si="27"/>
        <v>1</v>
      </c>
      <c r="M98" s="3">
        <v>0.85</v>
      </c>
      <c r="N98" s="3">
        <f t="shared" si="34"/>
        <v>0.43467219796608036</v>
      </c>
      <c r="O98" s="3">
        <f t="shared" si="39"/>
        <v>0</v>
      </c>
      <c r="Q98" s="3">
        <v>0.85</v>
      </c>
      <c r="R98" s="3">
        <f t="shared" si="28"/>
        <v>0.19512195121951217</v>
      </c>
      <c r="S98" s="3">
        <f t="shared" si="40"/>
        <v>0</v>
      </c>
      <c r="T98" s="3"/>
      <c r="U98" s="3">
        <v>0.85</v>
      </c>
      <c r="V98" s="3">
        <f t="shared" si="30"/>
        <v>0.32520325203252032</v>
      </c>
      <c r="W98" s="3">
        <f t="shared" si="41"/>
        <v>0</v>
      </c>
      <c r="X98" s="3"/>
      <c r="Y98" s="3">
        <v>0.85</v>
      </c>
      <c r="Z98" s="3">
        <f t="shared" si="35"/>
        <v>0.54715812480917581</v>
      </c>
      <c r="AA98" s="3">
        <f t="shared" si="42"/>
        <v>0</v>
      </c>
      <c r="AB98" s="3"/>
      <c r="AC98" s="3">
        <v>0.85</v>
      </c>
      <c r="AD98" s="3">
        <f t="shared" si="31"/>
        <v>0.48780487804878053</v>
      </c>
      <c r="AE98" s="3">
        <f t="shared" si="43"/>
        <v>0</v>
      </c>
      <c r="AF98" s="3">
        <v>0.85</v>
      </c>
      <c r="AG98" s="3">
        <f t="shared" si="36"/>
        <v>0.54715812480917581</v>
      </c>
      <c r="AH98" s="3">
        <f t="shared" si="44"/>
        <v>0</v>
      </c>
      <c r="AJ98" s="3">
        <v>0.85</v>
      </c>
      <c r="AK98" s="3">
        <f t="shared" si="37"/>
        <v>0.75680825357707127</v>
      </c>
      <c r="AL98" s="3">
        <f t="shared" si="45"/>
        <v>0</v>
      </c>
      <c r="AN98" s="3">
        <v>0.85</v>
      </c>
      <c r="AO98" s="3">
        <f t="shared" si="38"/>
        <v>1</v>
      </c>
      <c r="AP98" s="3">
        <f t="shared" si="46"/>
        <v>0</v>
      </c>
      <c r="AR98" s="3">
        <v>0.85</v>
      </c>
      <c r="AS98" s="3">
        <f t="shared" si="32"/>
        <v>0.39024390243902435</v>
      </c>
      <c r="AT98" s="3">
        <f t="shared" si="47"/>
        <v>0</v>
      </c>
    </row>
    <row r="99" spans="2:46" x14ac:dyDescent="0.25">
      <c r="B99" s="2" t="e">
        <f t="shared" si="48"/>
        <v>#DIV/0!</v>
      </c>
      <c r="C99" s="2" t="e">
        <f t="shared" si="29"/>
        <v>#DIV/0!</v>
      </c>
      <c r="D99" t="e">
        <f t="shared" si="33"/>
        <v>#DIV/0!</v>
      </c>
      <c r="H99" s="48">
        <v>0.86</v>
      </c>
      <c r="I99" s="48">
        <v>0.62436826899999998</v>
      </c>
      <c r="J99" s="63">
        <f t="shared" si="25"/>
        <v>0</v>
      </c>
      <c r="K99" s="57">
        <f t="shared" si="27"/>
        <v>1</v>
      </c>
      <c r="M99" s="3">
        <v>0.86</v>
      </c>
      <c r="N99" s="3">
        <f t="shared" si="34"/>
        <v>0.43062401194978356</v>
      </c>
      <c r="O99" s="3">
        <f t="shared" si="39"/>
        <v>0</v>
      </c>
      <c r="Q99" s="3">
        <v>0.86</v>
      </c>
      <c r="R99" s="3">
        <f t="shared" si="28"/>
        <v>0.19354838709677416</v>
      </c>
      <c r="S99" s="3">
        <f t="shared" si="40"/>
        <v>0</v>
      </c>
      <c r="T99" s="3"/>
      <c r="U99" s="3">
        <v>0.86</v>
      </c>
      <c r="V99" s="3">
        <f t="shared" si="30"/>
        <v>0.32258064516129026</v>
      </c>
      <c r="W99" s="3">
        <f t="shared" si="41"/>
        <v>0</v>
      </c>
      <c r="X99" s="3"/>
      <c r="Y99" s="3">
        <v>0.86</v>
      </c>
      <c r="Z99" s="3">
        <f t="shared" si="35"/>
        <v>0.5420623356606632</v>
      </c>
      <c r="AA99" s="3">
        <f t="shared" si="42"/>
        <v>0</v>
      </c>
      <c r="AB99" s="3"/>
      <c r="AC99" s="3">
        <v>0.86</v>
      </c>
      <c r="AD99" s="3">
        <f t="shared" si="31"/>
        <v>0.48387096774193544</v>
      </c>
      <c r="AE99" s="3">
        <f t="shared" si="43"/>
        <v>0</v>
      </c>
      <c r="AF99" s="3">
        <v>0.86</v>
      </c>
      <c r="AG99" s="3">
        <f t="shared" si="36"/>
        <v>0.5420623356606632</v>
      </c>
      <c r="AH99" s="3">
        <f t="shared" si="44"/>
        <v>0</v>
      </c>
      <c r="AJ99" s="3">
        <v>0.86</v>
      </c>
      <c r="AK99" s="3">
        <f t="shared" si="37"/>
        <v>0.74975995234344195</v>
      </c>
      <c r="AL99" s="3">
        <f t="shared" si="45"/>
        <v>0</v>
      </c>
      <c r="AN99" s="3">
        <v>0.86</v>
      </c>
      <c r="AO99" s="3">
        <f t="shared" si="38"/>
        <v>1</v>
      </c>
      <c r="AP99" s="3">
        <f t="shared" si="46"/>
        <v>0</v>
      </c>
      <c r="AR99" s="3">
        <v>0.86</v>
      </c>
      <c r="AS99" s="3">
        <f t="shared" si="32"/>
        <v>0.38709677419354832</v>
      </c>
      <c r="AT99" s="3">
        <f t="shared" si="47"/>
        <v>0</v>
      </c>
    </row>
    <row r="100" spans="2:46" x14ac:dyDescent="0.25">
      <c r="B100" s="2" t="e">
        <f t="shared" si="48"/>
        <v>#DIV/0!</v>
      </c>
      <c r="C100" s="2" t="e">
        <f t="shared" si="29"/>
        <v>#DIV/0!</v>
      </c>
      <c r="D100" t="e">
        <f t="shared" si="33"/>
        <v>#DIV/0!</v>
      </c>
      <c r="H100" s="48">
        <v>0.87</v>
      </c>
      <c r="I100" s="48">
        <v>0.62218786199999998</v>
      </c>
      <c r="J100" s="63">
        <f t="shared" si="25"/>
        <v>0</v>
      </c>
      <c r="K100" s="57">
        <f t="shared" si="27"/>
        <v>1</v>
      </c>
      <c r="M100" s="3">
        <v>0.87</v>
      </c>
      <c r="N100" s="3">
        <f t="shared" si="34"/>
        <v>0.42665967841142349</v>
      </c>
      <c r="O100" s="3">
        <f t="shared" si="39"/>
        <v>0</v>
      </c>
      <c r="Q100" s="3">
        <v>0.87</v>
      </c>
      <c r="R100" s="3">
        <f t="shared" si="28"/>
        <v>0.192</v>
      </c>
      <c r="S100" s="3">
        <f t="shared" si="40"/>
        <v>0</v>
      </c>
      <c r="T100" s="3"/>
      <c r="U100" s="3">
        <v>0.87</v>
      </c>
      <c r="V100" s="3">
        <f t="shared" si="30"/>
        <v>0.32000000000000006</v>
      </c>
      <c r="W100" s="3">
        <f t="shared" si="41"/>
        <v>0</v>
      </c>
      <c r="X100" s="3"/>
      <c r="Y100" s="3">
        <v>0.87</v>
      </c>
      <c r="Z100" s="3">
        <f t="shared" si="35"/>
        <v>0.53707209861509875</v>
      </c>
      <c r="AA100" s="3">
        <f t="shared" si="42"/>
        <v>0</v>
      </c>
      <c r="AB100" s="3"/>
      <c r="AC100" s="3">
        <v>0.87</v>
      </c>
      <c r="AD100" s="3">
        <f t="shared" si="31"/>
        <v>0.48000000000000009</v>
      </c>
      <c r="AE100" s="3">
        <f t="shared" si="43"/>
        <v>0</v>
      </c>
      <c r="AF100" s="3">
        <v>0.87</v>
      </c>
      <c r="AG100" s="3">
        <f t="shared" si="36"/>
        <v>0.53707209861509875</v>
      </c>
      <c r="AH100" s="3">
        <f t="shared" si="44"/>
        <v>0</v>
      </c>
      <c r="AJ100" s="3">
        <v>0.87</v>
      </c>
      <c r="AK100" s="3">
        <f t="shared" si="37"/>
        <v>0.74285764675361587</v>
      </c>
      <c r="AL100" s="3">
        <f t="shared" si="45"/>
        <v>0</v>
      </c>
      <c r="AN100" s="3">
        <v>0.87</v>
      </c>
      <c r="AO100" s="3">
        <f t="shared" si="38"/>
        <v>1</v>
      </c>
      <c r="AP100" s="3">
        <f t="shared" si="46"/>
        <v>0</v>
      </c>
      <c r="AR100" s="3">
        <v>0.87</v>
      </c>
      <c r="AS100" s="3">
        <f t="shared" si="32"/>
        <v>0.38400000000000001</v>
      </c>
      <c r="AT100" s="3">
        <f t="shared" si="47"/>
        <v>0</v>
      </c>
    </row>
    <row r="101" spans="2:46" x14ac:dyDescent="0.25">
      <c r="B101" s="2" t="e">
        <f t="shared" si="48"/>
        <v>#DIV/0!</v>
      </c>
      <c r="C101" s="2" t="e">
        <f t="shared" si="29"/>
        <v>#DIV/0!</v>
      </c>
      <c r="D101" t="e">
        <f t="shared" si="33"/>
        <v>#DIV/0!</v>
      </c>
      <c r="H101" s="48">
        <v>0.88</v>
      </c>
      <c r="I101" s="48">
        <v>0.61975101600000004</v>
      </c>
      <c r="J101" s="63">
        <f t="shared" ref="J101:J164" si="49">IF(AND(H101&gt;=$F$5,H101&lt;=$F$8),(I101+I100)/2*(H101-H100),0)</f>
        <v>0</v>
      </c>
      <c r="K101" s="57">
        <f t="shared" si="27"/>
        <v>1</v>
      </c>
      <c r="M101" s="3">
        <v>0.88</v>
      </c>
      <c r="N101" s="3">
        <f t="shared" si="34"/>
        <v>0.42277652626005469</v>
      </c>
      <c r="O101" s="3">
        <f t="shared" si="39"/>
        <v>0</v>
      </c>
      <c r="Q101" s="3">
        <v>0.88</v>
      </c>
      <c r="R101" s="3">
        <f t="shared" si="28"/>
        <v>0.19047619047619044</v>
      </c>
      <c r="S101" s="3">
        <f t="shared" si="40"/>
        <v>0</v>
      </c>
      <c r="T101" s="3"/>
      <c r="U101" s="3">
        <v>0.88</v>
      </c>
      <c r="V101" s="3">
        <f t="shared" si="30"/>
        <v>0.31746031746031744</v>
      </c>
      <c r="W101" s="3">
        <f t="shared" si="41"/>
        <v>0</v>
      </c>
      <c r="X101" s="3"/>
      <c r="Y101" s="3">
        <v>0.88</v>
      </c>
      <c r="Z101" s="3">
        <f t="shared" si="35"/>
        <v>0.53218405134767832</v>
      </c>
      <c r="AA101" s="3">
        <f t="shared" si="42"/>
        <v>0</v>
      </c>
      <c r="AB101" s="3"/>
      <c r="AC101" s="3">
        <v>0.88</v>
      </c>
      <c r="AD101" s="3">
        <f t="shared" si="31"/>
        <v>0.47619047619047616</v>
      </c>
      <c r="AE101" s="3">
        <f t="shared" si="43"/>
        <v>0</v>
      </c>
      <c r="AF101" s="3">
        <v>0.88</v>
      </c>
      <c r="AG101" s="3">
        <f t="shared" si="36"/>
        <v>0.53218405134767832</v>
      </c>
      <c r="AH101" s="3">
        <f t="shared" si="44"/>
        <v>0</v>
      </c>
      <c r="AJ101" s="3">
        <v>0.88</v>
      </c>
      <c r="AK101" s="3">
        <f t="shared" si="37"/>
        <v>0.73609668616813828</v>
      </c>
      <c r="AL101" s="3">
        <f t="shared" si="45"/>
        <v>0</v>
      </c>
      <c r="AN101" s="3">
        <v>0.88</v>
      </c>
      <c r="AO101" s="3">
        <f t="shared" si="38"/>
        <v>1</v>
      </c>
      <c r="AP101" s="3">
        <f t="shared" si="46"/>
        <v>0</v>
      </c>
      <c r="AR101" s="3">
        <v>0.88</v>
      </c>
      <c r="AS101" s="3">
        <f t="shared" si="32"/>
        <v>0.38095238095238088</v>
      </c>
      <c r="AT101" s="3">
        <f t="shared" si="47"/>
        <v>0</v>
      </c>
    </row>
    <row r="102" spans="2:46" x14ac:dyDescent="0.25">
      <c r="B102" s="2" t="e">
        <f t="shared" ref="B102:B165" si="50">IF(B101&gt;=B100+0.05,B101+0.05,B100+0.05)</f>
        <v>#DIV/0!</v>
      </c>
      <c r="C102" s="2" t="e">
        <f t="shared" ref="C102:C165" si="51">IF(B102&lt;=$F$1,((0.4+0.6*B102/$F$1)*$C$4),IF(B102&lt;=$F$2,$C$4,IF(B102&lt;=$F$3,($C$5/B102),($C$5*$F$3/B102^2))))</f>
        <v>#DIV/0!</v>
      </c>
      <c r="D102" t="e">
        <f t="shared" si="33"/>
        <v>#DIV/0!</v>
      </c>
      <c r="H102" s="48">
        <v>0.89</v>
      </c>
      <c r="I102" s="48">
        <v>0.61749405899999998</v>
      </c>
      <c r="J102" s="63">
        <f t="shared" si="49"/>
        <v>0</v>
      </c>
      <c r="K102" s="57">
        <f t="shared" si="27"/>
        <v>1</v>
      </c>
      <c r="M102" s="3">
        <v>0.89</v>
      </c>
      <c r="N102" s="3">
        <f t="shared" si="34"/>
        <v>0.41897199858077833</v>
      </c>
      <c r="O102" s="3">
        <f t="shared" si="39"/>
        <v>0</v>
      </c>
      <c r="Q102" s="3">
        <v>0.89</v>
      </c>
      <c r="R102" s="3">
        <f t="shared" si="28"/>
        <v>0.18897637795275588</v>
      </c>
      <c r="S102" s="3">
        <f t="shared" si="40"/>
        <v>0</v>
      </c>
      <c r="T102" s="3"/>
      <c r="U102" s="3">
        <v>0.89</v>
      </c>
      <c r="V102" s="3">
        <f t="shared" si="30"/>
        <v>0.31496062992125984</v>
      </c>
      <c r="W102" s="3">
        <f t="shared" si="41"/>
        <v>0</v>
      </c>
      <c r="X102" s="3"/>
      <c r="Y102" s="3">
        <v>0.89</v>
      </c>
      <c r="Z102" s="3">
        <f t="shared" si="35"/>
        <v>0.52739497525650436</v>
      </c>
      <c r="AA102" s="3">
        <f t="shared" si="42"/>
        <v>0</v>
      </c>
      <c r="AB102" s="3"/>
      <c r="AC102" s="3">
        <v>0.89</v>
      </c>
      <c r="AD102" s="3">
        <f t="shared" si="31"/>
        <v>0.47244094488188981</v>
      </c>
      <c r="AE102" s="3">
        <f t="shared" si="43"/>
        <v>0</v>
      </c>
      <c r="AF102" s="3">
        <v>0.89</v>
      </c>
      <c r="AG102" s="3">
        <f t="shared" si="36"/>
        <v>0.52739497525650436</v>
      </c>
      <c r="AH102" s="3">
        <f t="shared" si="44"/>
        <v>0</v>
      </c>
      <c r="AJ102" s="3">
        <v>0.89</v>
      </c>
      <c r="AK102" s="3">
        <f t="shared" si="37"/>
        <v>0.72947261873959901</v>
      </c>
      <c r="AL102" s="3">
        <f t="shared" si="45"/>
        <v>0</v>
      </c>
      <c r="AN102" s="3">
        <v>0.89</v>
      </c>
      <c r="AO102" s="3">
        <f t="shared" si="38"/>
        <v>1</v>
      </c>
      <c r="AP102" s="3">
        <f t="shared" si="46"/>
        <v>0</v>
      </c>
      <c r="AR102" s="3">
        <v>0.89</v>
      </c>
      <c r="AS102" s="3">
        <f t="shared" si="32"/>
        <v>0.37795275590551175</v>
      </c>
      <c r="AT102" s="3">
        <f t="shared" si="47"/>
        <v>0</v>
      </c>
    </row>
    <row r="103" spans="2:46" x14ac:dyDescent="0.25">
      <c r="B103" s="2" t="e">
        <f t="shared" si="50"/>
        <v>#DIV/0!</v>
      </c>
      <c r="C103" s="2" t="e">
        <f t="shared" si="51"/>
        <v>#DIV/0!</v>
      </c>
      <c r="D103" t="e">
        <f t="shared" si="33"/>
        <v>#DIV/0!</v>
      </c>
      <c r="H103" s="48">
        <v>0.9</v>
      </c>
      <c r="I103" s="48">
        <v>0.61484254000000005</v>
      </c>
      <c r="J103" s="63">
        <f t="shared" si="49"/>
        <v>0</v>
      </c>
      <c r="K103" s="57">
        <f t="shared" si="27"/>
        <v>1</v>
      </c>
      <c r="M103" s="3">
        <v>0.9</v>
      </c>
      <c r="N103" s="3">
        <f t="shared" si="34"/>
        <v>0.41524364653850576</v>
      </c>
      <c r="O103" s="3">
        <f t="shared" si="39"/>
        <v>0</v>
      </c>
      <c r="Q103" s="3">
        <v>0.9</v>
      </c>
      <c r="R103" s="3">
        <f t="shared" si="28"/>
        <v>0.18749999999999997</v>
      </c>
      <c r="S103" s="3">
        <f t="shared" si="40"/>
        <v>0</v>
      </c>
      <c r="T103" s="3"/>
      <c r="U103" s="3">
        <v>0.9</v>
      </c>
      <c r="V103" s="3">
        <f t="shared" si="30"/>
        <v>0.3125</v>
      </c>
      <c r="W103" s="3">
        <f t="shared" si="41"/>
        <v>0</v>
      </c>
      <c r="X103" s="3"/>
      <c r="Y103" s="3">
        <v>0.9</v>
      </c>
      <c r="Z103" s="3">
        <f t="shared" si="35"/>
        <v>0.52270178778874399</v>
      </c>
      <c r="AA103" s="3">
        <f t="shared" si="42"/>
        <v>0</v>
      </c>
      <c r="AB103" s="3"/>
      <c r="AC103" s="3">
        <v>0.9</v>
      </c>
      <c r="AD103" s="3">
        <f t="shared" si="31"/>
        <v>0.46875</v>
      </c>
      <c r="AE103" s="3">
        <f t="shared" si="43"/>
        <v>0</v>
      </c>
      <c r="AF103" s="3">
        <v>0.9</v>
      </c>
      <c r="AG103" s="3">
        <f t="shared" si="36"/>
        <v>0.52270178778874399</v>
      </c>
      <c r="AH103" s="3">
        <f t="shared" si="44"/>
        <v>0</v>
      </c>
      <c r="AJ103" s="3">
        <v>0.9</v>
      </c>
      <c r="AK103" s="3">
        <f t="shared" si="37"/>
        <v>0.72298118079846574</v>
      </c>
      <c r="AL103" s="3">
        <f t="shared" si="45"/>
        <v>0</v>
      </c>
      <c r="AN103" s="3">
        <v>0.9</v>
      </c>
      <c r="AO103" s="3">
        <f t="shared" si="38"/>
        <v>1</v>
      </c>
      <c r="AP103" s="3">
        <f t="shared" si="46"/>
        <v>0</v>
      </c>
      <c r="AR103" s="3">
        <v>0.9</v>
      </c>
      <c r="AS103" s="3">
        <f t="shared" si="32"/>
        <v>0.37499999999999994</v>
      </c>
      <c r="AT103" s="3">
        <f t="shared" si="47"/>
        <v>0</v>
      </c>
    </row>
    <row r="104" spans="2:46" x14ac:dyDescent="0.25">
      <c r="B104" s="2" t="e">
        <f t="shared" si="50"/>
        <v>#DIV/0!</v>
      </c>
      <c r="C104" s="2" t="e">
        <f t="shared" si="51"/>
        <v>#DIV/0!</v>
      </c>
      <c r="D104" t="e">
        <f t="shared" si="33"/>
        <v>#DIV/0!</v>
      </c>
      <c r="H104" s="48">
        <v>0.91</v>
      </c>
      <c r="I104" s="48">
        <v>0.61172536</v>
      </c>
      <c r="J104" s="63">
        <f t="shared" si="49"/>
        <v>0</v>
      </c>
      <c r="K104" s="57">
        <f t="shared" si="27"/>
        <v>1</v>
      </c>
      <c r="M104" s="3">
        <v>0.91</v>
      </c>
      <c r="N104" s="3">
        <f t="shared" si="34"/>
        <v>0.41158912367070449</v>
      </c>
      <c r="O104" s="3">
        <f t="shared" si="39"/>
        <v>0</v>
      </c>
      <c r="Q104" s="3">
        <v>0.91</v>
      </c>
      <c r="R104" s="3">
        <f t="shared" si="28"/>
        <v>0.18604651162790695</v>
      </c>
      <c r="S104" s="3">
        <f t="shared" si="40"/>
        <v>0</v>
      </c>
      <c r="T104" s="3"/>
      <c r="U104" s="3">
        <v>0.91</v>
      </c>
      <c r="V104" s="3">
        <f t="shared" si="30"/>
        <v>0.31007751937984496</v>
      </c>
      <c r="W104" s="3">
        <f t="shared" si="41"/>
        <v>0</v>
      </c>
      <c r="X104" s="3"/>
      <c r="Y104" s="3">
        <v>0.91</v>
      </c>
      <c r="Z104" s="3">
        <f t="shared" si="35"/>
        <v>0.51810153525643343</v>
      </c>
      <c r="AA104" s="3">
        <f t="shared" si="42"/>
        <v>0</v>
      </c>
      <c r="AB104" s="3"/>
      <c r="AC104" s="3">
        <v>0.91</v>
      </c>
      <c r="AD104" s="3">
        <f t="shared" si="31"/>
        <v>0.46511627906976749</v>
      </c>
      <c r="AE104" s="3">
        <f t="shared" si="43"/>
        <v>0</v>
      </c>
      <c r="AF104" s="3">
        <v>0.91</v>
      </c>
      <c r="AG104" s="3">
        <f t="shared" si="36"/>
        <v>0.51810153525643343</v>
      </c>
      <c r="AH104" s="3">
        <f t="shared" si="44"/>
        <v>0</v>
      </c>
      <c r="AJ104" s="3">
        <v>0.91</v>
      </c>
      <c r="AK104" s="3">
        <f t="shared" si="37"/>
        <v>0.71661828691618001</v>
      </c>
      <c r="AL104" s="3">
        <f t="shared" si="45"/>
        <v>0</v>
      </c>
      <c r="AN104" s="3">
        <v>0.91</v>
      </c>
      <c r="AO104" s="3">
        <f t="shared" si="38"/>
        <v>0.99119908781683841</v>
      </c>
      <c r="AP104" s="3">
        <f t="shared" si="46"/>
        <v>0</v>
      </c>
      <c r="AR104" s="3">
        <v>0.91</v>
      </c>
      <c r="AS104" s="3">
        <f t="shared" si="32"/>
        <v>0.37209302325581389</v>
      </c>
      <c r="AT104" s="3">
        <f t="shared" si="47"/>
        <v>0</v>
      </c>
    </row>
    <row r="105" spans="2:46" x14ac:dyDescent="0.25">
      <c r="B105" s="2" t="e">
        <f t="shared" si="50"/>
        <v>#DIV/0!</v>
      </c>
      <c r="C105" s="2" t="e">
        <f t="shared" si="51"/>
        <v>#DIV/0!</v>
      </c>
      <c r="D105" t="e">
        <f t="shared" si="33"/>
        <v>#DIV/0!</v>
      </c>
      <c r="H105" s="48">
        <v>0.92</v>
      </c>
      <c r="I105" s="48">
        <v>0.608096843</v>
      </c>
      <c r="J105" s="63">
        <f t="shared" si="49"/>
        <v>0</v>
      </c>
      <c r="K105" s="57">
        <f t="shared" si="27"/>
        <v>1</v>
      </c>
      <c r="M105" s="3">
        <v>0.92</v>
      </c>
      <c r="N105" s="3">
        <f t="shared" si="34"/>
        <v>0.40800618054034676</v>
      </c>
      <c r="O105" s="3">
        <f t="shared" si="39"/>
        <v>0</v>
      </c>
      <c r="Q105" s="3">
        <v>0.92</v>
      </c>
      <c r="R105" s="3">
        <f t="shared" si="28"/>
        <v>0.18461538461538457</v>
      </c>
      <c r="S105" s="3">
        <f t="shared" si="40"/>
        <v>0</v>
      </c>
      <c r="T105" s="3"/>
      <c r="U105" s="3">
        <v>0.92</v>
      </c>
      <c r="V105" s="3">
        <f t="shared" si="30"/>
        <v>0.30769230769230765</v>
      </c>
      <c r="W105" s="3">
        <f t="shared" si="41"/>
        <v>0</v>
      </c>
      <c r="X105" s="3"/>
      <c r="Y105" s="3">
        <v>0.92</v>
      </c>
      <c r="Z105" s="3">
        <f t="shared" si="35"/>
        <v>0.51359138610569932</v>
      </c>
      <c r="AA105" s="3">
        <f t="shared" si="42"/>
        <v>0</v>
      </c>
      <c r="AB105" s="3"/>
      <c r="AC105" s="3">
        <v>0.92</v>
      </c>
      <c r="AD105" s="3">
        <f t="shared" si="31"/>
        <v>0.46153846153846151</v>
      </c>
      <c r="AE105" s="3">
        <f t="shared" si="43"/>
        <v>0</v>
      </c>
      <c r="AF105" s="3">
        <v>0.92</v>
      </c>
      <c r="AG105" s="3">
        <f t="shared" si="36"/>
        <v>0.51359138610569932</v>
      </c>
      <c r="AH105" s="3">
        <f t="shared" si="44"/>
        <v>0</v>
      </c>
      <c r="AJ105" s="3">
        <v>0.92</v>
      </c>
      <c r="AK105" s="3">
        <f t="shared" si="37"/>
        <v>0.71038002059539807</v>
      </c>
      <c r="AL105" s="3">
        <f t="shared" si="45"/>
        <v>0</v>
      </c>
      <c r="AN105" s="3">
        <v>0.92</v>
      </c>
      <c r="AO105" s="3">
        <f t="shared" si="38"/>
        <v>0.98257055572435403</v>
      </c>
      <c r="AP105" s="3">
        <f t="shared" si="46"/>
        <v>0</v>
      </c>
      <c r="AR105" s="3">
        <v>0.92</v>
      </c>
      <c r="AS105" s="3">
        <f t="shared" si="32"/>
        <v>0.36923076923076914</v>
      </c>
      <c r="AT105" s="3">
        <f t="shared" si="47"/>
        <v>0</v>
      </c>
    </row>
    <row r="106" spans="2:46" x14ac:dyDescent="0.25">
      <c r="B106" s="2" t="e">
        <f t="shared" si="50"/>
        <v>#DIV/0!</v>
      </c>
      <c r="C106" s="2" t="e">
        <f t="shared" si="51"/>
        <v>#DIV/0!</v>
      </c>
      <c r="D106" t="e">
        <f t="shared" si="33"/>
        <v>#DIV/0!</v>
      </c>
      <c r="H106" s="48">
        <v>0.93</v>
      </c>
      <c r="I106" s="48">
        <v>0.60450789699999996</v>
      </c>
      <c r="J106" s="63">
        <f t="shared" si="49"/>
        <v>0</v>
      </c>
      <c r="K106" s="57">
        <f t="shared" si="27"/>
        <v>1</v>
      </c>
      <c r="M106" s="3">
        <v>0.93</v>
      </c>
      <c r="N106" s="3">
        <f t="shared" si="34"/>
        <v>0.40449265972269344</v>
      </c>
      <c r="O106" s="3">
        <f t="shared" si="39"/>
        <v>0</v>
      </c>
      <c r="Q106" s="3">
        <v>0.93</v>
      </c>
      <c r="R106" s="3">
        <f t="shared" si="28"/>
        <v>0.18320610687022898</v>
      </c>
      <c r="S106" s="3">
        <f t="shared" si="40"/>
        <v>0</v>
      </c>
      <c r="T106" s="3"/>
      <c r="U106" s="3">
        <v>0.93</v>
      </c>
      <c r="V106" s="3">
        <f t="shared" si="30"/>
        <v>0.30534351145038169</v>
      </c>
      <c r="W106" s="3">
        <f t="shared" si="41"/>
        <v>0</v>
      </c>
      <c r="X106" s="3"/>
      <c r="Y106" s="3">
        <v>0.93</v>
      </c>
      <c r="Z106" s="3">
        <f t="shared" si="35"/>
        <v>0.50916862460620438</v>
      </c>
      <c r="AA106" s="3">
        <f t="shared" si="42"/>
        <v>0</v>
      </c>
      <c r="AB106" s="3"/>
      <c r="AC106" s="3">
        <v>0.93</v>
      </c>
      <c r="AD106" s="3">
        <f t="shared" si="31"/>
        <v>0.45801526717557256</v>
      </c>
      <c r="AE106" s="3">
        <f t="shared" si="43"/>
        <v>0</v>
      </c>
      <c r="AF106" s="3">
        <v>0.93</v>
      </c>
      <c r="AG106" s="3">
        <f t="shared" si="36"/>
        <v>0.50916862460620438</v>
      </c>
      <c r="AH106" s="3">
        <f t="shared" si="44"/>
        <v>0</v>
      </c>
      <c r="AJ106" s="3">
        <v>0.93</v>
      </c>
      <c r="AK106" s="3">
        <f t="shared" si="37"/>
        <v>0.70426262554147634</v>
      </c>
      <c r="AL106" s="3">
        <f t="shared" si="45"/>
        <v>0</v>
      </c>
      <c r="AN106" s="3">
        <v>0.93</v>
      </c>
      <c r="AO106" s="3">
        <f t="shared" si="38"/>
        <v>0.97410920815903335</v>
      </c>
      <c r="AP106" s="3">
        <f t="shared" si="46"/>
        <v>0</v>
      </c>
      <c r="AR106" s="3">
        <v>0.93</v>
      </c>
      <c r="AS106" s="3">
        <f t="shared" si="32"/>
        <v>0.36641221374045796</v>
      </c>
      <c r="AT106" s="3">
        <f t="shared" si="47"/>
        <v>0</v>
      </c>
    </row>
    <row r="107" spans="2:46" x14ac:dyDescent="0.25">
      <c r="B107" s="2" t="e">
        <f t="shared" si="50"/>
        <v>#DIV/0!</v>
      </c>
      <c r="C107" s="2" t="e">
        <f t="shared" si="51"/>
        <v>#DIV/0!</v>
      </c>
      <c r="D107" t="e">
        <f t="shared" si="33"/>
        <v>#DIV/0!</v>
      </c>
      <c r="H107" s="48">
        <v>0.94</v>
      </c>
      <c r="I107" s="48">
        <v>0.600605375</v>
      </c>
      <c r="J107" s="63">
        <f t="shared" si="49"/>
        <v>0</v>
      </c>
      <c r="K107" s="57">
        <f t="shared" si="27"/>
        <v>1</v>
      </c>
      <c r="M107" s="3">
        <v>0.94</v>
      </c>
      <c r="N107" s="3">
        <f t="shared" si="34"/>
        <v>0.40104649110173729</v>
      </c>
      <c r="O107" s="3">
        <f t="shared" si="39"/>
        <v>0</v>
      </c>
      <c r="Q107" s="3">
        <v>0.94</v>
      </c>
      <c r="R107" s="3">
        <f t="shared" si="28"/>
        <v>0.18181818181818182</v>
      </c>
      <c r="S107" s="3">
        <f t="shared" si="40"/>
        <v>0</v>
      </c>
      <c r="T107" s="3"/>
      <c r="U107" s="3">
        <v>0.94</v>
      </c>
      <c r="V107" s="3">
        <f t="shared" si="30"/>
        <v>0.30303030303030304</v>
      </c>
      <c r="W107" s="3">
        <f t="shared" si="41"/>
        <v>0</v>
      </c>
      <c r="X107" s="3"/>
      <c r="Y107" s="3">
        <v>0.94</v>
      </c>
      <c r="Z107" s="3">
        <f t="shared" si="35"/>
        <v>0.50483064493038954</v>
      </c>
      <c r="AA107" s="3">
        <f t="shared" si="42"/>
        <v>0</v>
      </c>
      <c r="AB107" s="3"/>
      <c r="AC107" s="3">
        <v>0.94</v>
      </c>
      <c r="AD107" s="3">
        <f t="shared" si="31"/>
        <v>0.45454545454545459</v>
      </c>
      <c r="AE107" s="3">
        <f t="shared" si="43"/>
        <v>0</v>
      </c>
      <c r="AF107" s="3">
        <v>0.94</v>
      </c>
      <c r="AG107" s="3">
        <f t="shared" si="36"/>
        <v>0.50483064493038954</v>
      </c>
      <c r="AH107" s="3">
        <f t="shared" si="44"/>
        <v>0</v>
      </c>
      <c r="AJ107" s="3">
        <v>0.94</v>
      </c>
      <c r="AK107" s="3">
        <f t="shared" si="37"/>
        <v>0.69826249747310287</v>
      </c>
      <c r="AL107" s="3">
        <f t="shared" si="45"/>
        <v>0</v>
      </c>
      <c r="AN107" s="3">
        <v>0.94</v>
      </c>
      <c r="AO107" s="3">
        <f t="shared" si="38"/>
        <v>0.96581005981640711</v>
      </c>
      <c r="AP107" s="3">
        <f t="shared" si="46"/>
        <v>0</v>
      </c>
      <c r="AR107" s="3">
        <v>0.94</v>
      </c>
      <c r="AS107" s="3">
        <f t="shared" si="32"/>
        <v>0.36363636363636365</v>
      </c>
      <c r="AT107" s="3">
        <f t="shared" si="47"/>
        <v>0</v>
      </c>
    </row>
    <row r="108" spans="2:46" x14ac:dyDescent="0.25">
      <c r="B108" s="2" t="e">
        <f t="shared" si="50"/>
        <v>#DIV/0!</v>
      </c>
      <c r="C108" s="2" t="e">
        <f t="shared" si="51"/>
        <v>#DIV/0!</v>
      </c>
      <c r="D108" t="e">
        <f t="shared" si="33"/>
        <v>#DIV/0!</v>
      </c>
      <c r="H108" s="48">
        <v>0.95</v>
      </c>
      <c r="I108" s="48">
        <v>0.59618273499999996</v>
      </c>
      <c r="J108" s="63">
        <f t="shared" si="49"/>
        <v>0</v>
      </c>
      <c r="K108" s="57">
        <f t="shared" si="27"/>
        <v>1</v>
      </c>
      <c r="M108" s="3">
        <v>0.95</v>
      </c>
      <c r="N108" s="3">
        <f t="shared" si="34"/>
        <v>0.39766568745411734</v>
      </c>
      <c r="O108" s="3">
        <f t="shared" si="39"/>
        <v>0</v>
      </c>
      <c r="Q108" s="3">
        <v>0.95</v>
      </c>
      <c r="R108" s="3">
        <f t="shared" si="28"/>
        <v>0.18045112781954886</v>
      </c>
      <c r="S108" s="3">
        <f t="shared" si="40"/>
        <v>0</v>
      </c>
      <c r="T108" s="3"/>
      <c r="U108" s="3">
        <v>0.95</v>
      </c>
      <c r="V108" s="3">
        <f t="shared" si="30"/>
        <v>0.3007518796992481</v>
      </c>
      <c r="W108" s="3">
        <f t="shared" si="41"/>
        <v>0</v>
      </c>
      <c r="X108" s="3"/>
      <c r="Y108" s="3">
        <v>0.95</v>
      </c>
      <c r="Z108" s="3">
        <f t="shared" si="35"/>
        <v>0.50057494559457882</v>
      </c>
      <c r="AA108" s="3">
        <f t="shared" si="42"/>
        <v>0</v>
      </c>
      <c r="AB108" s="3"/>
      <c r="AC108" s="3">
        <v>0.95</v>
      </c>
      <c r="AD108" s="3">
        <f t="shared" si="31"/>
        <v>0.45112781954887221</v>
      </c>
      <c r="AE108" s="3">
        <f t="shared" si="43"/>
        <v>0</v>
      </c>
      <c r="AF108" s="3">
        <v>0.95</v>
      </c>
      <c r="AG108" s="3">
        <f t="shared" si="36"/>
        <v>0.50057494559457882</v>
      </c>
      <c r="AH108" s="3">
        <f t="shared" si="44"/>
        <v>0</v>
      </c>
      <c r="AJ108" s="3">
        <v>0.95</v>
      </c>
      <c r="AK108" s="3">
        <f t="shared" si="37"/>
        <v>0.69237617643344462</v>
      </c>
      <c r="AL108" s="3">
        <f t="shared" si="45"/>
        <v>0</v>
      </c>
      <c r="AN108" s="3">
        <v>0.95</v>
      </c>
      <c r="AO108" s="3">
        <f t="shared" si="38"/>
        <v>0.95766832501612209</v>
      </c>
      <c r="AP108" s="3">
        <f t="shared" si="46"/>
        <v>0</v>
      </c>
      <c r="AR108" s="3">
        <v>0.95</v>
      </c>
      <c r="AS108" s="3">
        <f t="shared" si="32"/>
        <v>0.36090225563909772</v>
      </c>
      <c r="AT108" s="3">
        <f t="shared" si="47"/>
        <v>0</v>
      </c>
    </row>
    <row r="109" spans="2:46" x14ac:dyDescent="0.25">
      <c r="B109" s="2" t="e">
        <f t="shared" si="50"/>
        <v>#DIV/0!</v>
      </c>
      <c r="C109" s="2" t="e">
        <f t="shared" si="51"/>
        <v>#DIV/0!</v>
      </c>
      <c r="D109" t="e">
        <f t="shared" si="33"/>
        <v>#DIV/0!</v>
      </c>
      <c r="H109" s="48">
        <v>0.96</v>
      </c>
      <c r="I109" s="48">
        <v>0.59143992400000001</v>
      </c>
      <c r="J109" s="63">
        <f t="shared" si="49"/>
        <v>0</v>
      </c>
      <c r="K109" s="57">
        <f t="shared" si="27"/>
        <v>1</v>
      </c>
      <c r="M109" s="3">
        <v>0.96</v>
      </c>
      <c r="N109" s="3">
        <f t="shared" si="34"/>
        <v>0.39434834030012084</v>
      </c>
      <c r="O109" s="3">
        <f t="shared" si="39"/>
        <v>0</v>
      </c>
      <c r="Q109" s="3">
        <v>0.96</v>
      </c>
      <c r="R109" s="3">
        <f t="shared" si="28"/>
        <v>0.17910447761194029</v>
      </c>
      <c r="S109" s="3">
        <f t="shared" si="40"/>
        <v>0</v>
      </c>
      <c r="T109" s="3"/>
      <c r="U109" s="3">
        <v>0.96</v>
      </c>
      <c r="V109" s="3">
        <f t="shared" si="30"/>
        <v>0.29850746268656714</v>
      </c>
      <c r="W109" s="3">
        <f t="shared" si="41"/>
        <v>0</v>
      </c>
      <c r="X109" s="3"/>
      <c r="Y109" s="3">
        <v>0.96</v>
      </c>
      <c r="Z109" s="3">
        <f t="shared" si="35"/>
        <v>0.49639912423628818</v>
      </c>
      <c r="AA109" s="3">
        <f t="shared" si="42"/>
        <v>0</v>
      </c>
      <c r="AB109" s="3"/>
      <c r="AC109" s="3">
        <v>0.96</v>
      </c>
      <c r="AD109" s="3">
        <f t="shared" si="31"/>
        <v>0.44776119402985076</v>
      </c>
      <c r="AE109" s="3">
        <f t="shared" si="43"/>
        <v>0</v>
      </c>
      <c r="AF109" s="3">
        <v>0.96</v>
      </c>
      <c r="AG109" s="3">
        <f t="shared" si="36"/>
        <v>0.49639912423628818</v>
      </c>
      <c r="AH109" s="3">
        <f t="shared" si="44"/>
        <v>0</v>
      </c>
      <c r="AJ109" s="3">
        <v>0.96</v>
      </c>
      <c r="AK109" s="3">
        <f t="shared" si="37"/>
        <v>0.68660033956632371</v>
      </c>
      <c r="AL109" s="3">
        <f t="shared" si="45"/>
        <v>0</v>
      </c>
      <c r="AN109" s="3">
        <v>0.96</v>
      </c>
      <c r="AO109" s="3">
        <f t="shared" si="38"/>
        <v>0.94967940771022175</v>
      </c>
      <c r="AP109" s="3">
        <f t="shared" si="46"/>
        <v>0</v>
      </c>
      <c r="AR109" s="3">
        <v>0.96</v>
      </c>
      <c r="AS109" s="3">
        <f t="shared" si="32"/>
        <v>0.35820895522388058</v>
      </c>
      <c r="AT109" s="3">
        <f t="shared" si="47"/>
        <v>0</v>
      </c>
    </row>
    <row r="110" spans="2:46" x14ac:dyDescent="0.25">
      <c r="B110" s="2" t="e">
        <f t="shared" si="50"/>
        <v>#DIV/0!</v>
      </c>
      <c r="C110" s="2" t="e">
        <f t="shared" si="51"/>
        <v>#DIV/0!</v>
      </c>
      <c r="D110" t="e">
        <f t="shared" si="33"/>
        <v>#DIV/0!</v>
      </c>
      <c r="H110" s="48">
        <v>0.97</v>
      </c>
      <c r="I110" s="48">
        <v>0.58680765199999996</v>
      </c>
      <c r="J110" s="63">
        <f t="shared" si="49"/>
        <v>0</v>
      </c>
      <c r="K110" s="57">
        <f t="shared" si="27"/>
        <v>1</v>
      </c>
      <c r="M110" s="3">
        <v>0.97</v>
      </c>
      <c r="N110" s="3">
        <f t="shared" si="34"/>
        <v>0.39109261600302636</v>
      </c>
      <c r="O110" s="3">
        <f t="shared" si="39"/>
        <v>0</v>
      </c>
      <c r="Q110" s="3">
        <v>0.97</v>
      </c>
      <c r="R110" s="3">
        <f t="shared" si="28"/>
        <v>0.17777777777777776</v>
      </c>
      <c r="S110" s="3">
        <f t="shared" si="40"/>
        <v>0</v>
      </c>
      <c r="T110" s="3"/>
      <c r="U110" s="3">
        <v>0.97</v>
      </c>
      <c r="V110" s="3">
        <f t="shared" si="30"/>
        <v>0.29629629629629628</v>
      </c>
      <c r="W110" s="3">
        <f t="shared" si="41"/>
        <v>0</v>
      </c>
      <c r="X110" s="3"/>
      <c r="Y110" s="3">
        <v>0.97</v>
      </c>
      <c r="Z110" s="3">
        <f t="shared" si="35"/>
        <v>0.49230087270414657</v>
      </c>
      <c r="AA110" s="3">
        <f t="shared" si="42"/>
        <v>0</v>
      </c>
      <c r="AB110" s="3"/>
      <c r="AC110" s="3">
        <v>0.97</v>
      </c>
      <c r="AD110" s="3">
        <f t="shared" si="31"/>
        <v>0.44444444444444448</v>
      </c>
      <c r="AE110" s="3">
        <f t="shared" si="43"/>
        <v>0</v>
      </c>
      <c r="AF110" s="3">
        <v>0.97</v>
      </c>
      <c r="AG110" s="3">
        <f t="shared" si="36"/>
        <v>0.49230087270414657</v>
      </c>
      <c r="AH110" s="3">
        <f t="shared" si="44"/>
        <v>0</v>
      </c>
      <c r="AJ110" s="3">
        <v>0.97</v>
      </c>
      <c r="AK110" s="3">
        <f t="shared" si="37"/>
        <v>0.68093179432477868</v>
      </c>
      <c r="AL110" s="3">
        <f t="shared" si="45"/>
        <v>0</v>
      </c>
      <c r="AN110" s="3">
        <v>0.97</v>
      </c>
      <c r="AO110" s="3">
        <f t="shared" si="38"/>
        <v>0.94183889208949079</v>
      </c>
      <c r="AP110" s="3">
        <f t="shared" si="46"/>
        <v>0</v>
      </c>
      <c r="AR110" s="3">
        <v>0.97</v>
      </c>
      <c r="AS110" s="3">
        <f t="shared" si="32"/>
        <v>0.35555555555555551</v>
      </c>
      <c r="AT110" s="3">
        <f t="shared" si="47"/>
        <v>0</v>
      </c>
    </row>
    <row r="111" spans="2:46" x14ac:dyDescent="0.25">
      <c r="B111" s="2" t="e">
        <f t="shared" si="50"/>
        <v>#DIV/0!</v>
      </c>
      <c r="C111" s="2" t="e">
        <f t="shared" si="51"/>
        <v>#DIV/0!</v>
      </c>
      <c r="D111" t="e">
        <f t="shared" si="33"/>
        <v>#DIV/0!</v>
      </c>
      <c r="H111" s="48">
        <v>0.98</v>
      </c>
      <c r="I111" s="48">
        <v>0.58165032800000005</v>
      </c>
      <c r="J111" s="63">
        <f t="shared" si="49"/>
        <v>0</v>
      </c>
      <c r="K111" s="57">
        <f t="shared" si="27"/>
        <v>1</v>
      </c>
      <c r="M111" s="3">
        <v>0.98</v>
      </c>
      <c r="N111" s="3">
        <f t="shared" si="34"/>
        <v>0.38789675209954361</v>
      </c>
      <c r="O111" s="3">
        <f t="shared" si="39"/>
        <v>0</v>
      </c>
      <c r="Q111" s="3">
        <v>0.98</v>
      </c>
      <c r="R111" s="3">
        <f t="shared" si="28"/>
        <v>0.1764705882352941</v>
      </c>
      <c r="S111" s="3">
        <f t="shared" si="40"/>
        <v>0</v>
      </c>
      <c r="T111" s="3"/>
      <c r="U111" s="3">
        <v>0.98</v>
      </c>
      <c r="V111" s="3">
        <f t="shared" si="30"/>
        <v>0.29411764705882354</v>
      </c>
      <c r="W111" s="3">
        <f t="shared" si="41"/>
        <v>0</v>
      </c>
      <c r="X111" s="3"/>
      <c r="Y111" s="3">
        <v>0.98</v>
      </c>
      <c r="Z111" s="3">
        <f t="shared" si="35"/>
        <v>0.48827797243871168</v>
      </c>
      <c r="AA111" s="3">
        <f t="shared" si="42"/>
        <v>0</v>
      </c>
      <c r="AB111" s="3"/>
      <c r="AC111" s="3">
        <v>0.98</v>
      </c>
      <c r="AD111" s="3">
        <f t="shared" si="31"/>
        <v>0.44117647058823534</v>
      </c>
      <c r="AE111" s="3">
        <f t="shared" si="43"/>
        <v>0</v>
      </c>
      <c r="AF111" s="3">
        <v>0.98</v>
      </c>
      <c r="AG111" s="3">
        <f t="shared" si="36"/>
        <v>0.48827797243871168</v>
      </c>
      <c r="AH111" s="3">
        <f t="shared" si="44"/>
        <v>0</v>
      </c>
      <c r="AJ111" s="3">
        <v>0.98</v>
      </c>
      <c r="AK111" s="3">
        <f t="shared" si="37"/>
        <v>0.67536747208198955</v>
      </c>
      <c r="AL111" s="3">
        <f t="shared" si="45"/>
        <v>0</v>
      </c>
      <c r="AN111" s="3">
        <v>0.98</v>
      </c>
      <c r="AO111" s="3">
        <f t="shared" si="38"/>
        <v>0.93414253374632628</v>
      </c>
      <c r="AP111" s="3">
        <f t="shared" si="46"/>
        <v>0</v>
      </c>
      <c r="AR111" s="3">
        <v>0.98</v>
      </c>
      <c r="AS111" s="3">
        <f t="shared" si="32"/>
        <v>0.3529411764705882</v>
      </c>
      <c r="AT111" s="3">
        <f t="shared" si="47"/>
        <v>0</v>
      </c>
    </row>
    <row r="112" spans="2:46" x14ac:dyDescent="0.25">
      <c r="B112" s="2" t="e">
        <f t="shared" si="50"/>
        <v>#DIV/0!</v>
      </c>
      <c r="C112" s="2" t="e">
        <f t="shared" si="51"/>
        <v>#DIV/0!</v>
      </c>
      <c r="D112" t="e">
        <f t="shared" si="33"/>
        <v>#DIV/0!</v>
      </c>
      <c r="H112" s="48">
        <v>0.99</v>
      </c>
      <c r="I112" s="48">
        <v>0.57612992799999996</v>
      </c>
      <c r="J112" s="63">
        <f t="shared" si="49"/>
        <v>0</v>
      </c>
      <c r="K112" s="57">
        <f t="shared" si="27"/>
        <v>1</v>
      </c>
      <c r="M112" s="3">
        <v>0.99</v>
      </c>
      <c r="N112" s="3">
        <f t="shared" si="34"/>
        <v>0.38475905384545578</v>
      </c>
      <c r="O112" s="3">
        <f t="shared" si="39"/>
        <v>0</v>
      </c>
      <c r="Q112" s="3">
        <v>0.99</v>
      </c>
      <c r="R112" s="3">
        <f t="shared" si="28"/>
        <v>0.1751824817518248</v>
      </c>
      <c r="S112" s="3">
        <f t="shared" si="40"/>
        <v>0</v>
      </c>
      <c r="T112" s="3"/>
      <c r="U112" s="3">
        <v>0.99</v>
      </c>
      <c r="V112" s="3">
        <f t="shared" si="30"/>
        <v>0.29197080291970806</v>
      </c>
      <c r="W112" s="3">
        <f t="shared" si="41"/>
        <v>0</v>
      </c>
      <c r="X112" s="3"/>
      <c r="Y112" s="3">
        <v>0.99</v>
      </c>
      <c r="Z112" s="3">
        <f t="shared" si="35"/>
        <v>0.48432829012418344</v>
      </c>
      <c r="AA112" s="3">
        <f t="shared" si="42"/>
        <v>0</v>
      </c>
      <c r="AB112" s="3"/>
      <c r="AC112" s="3">
        <v>0.99</v>
      </c>
      <c r="AD112" s="3">
        <f t="shared" si="31"/>
        <v>0.43795620437956212</v>
      </c>
      <c r="AE112" s="3">
        <f t="shared" si="43"/>
        <v>0</v>
      </c>
      <c r="AF112" s="3">
        <v>0.99</v>
      </c>
      <c r="AG112" s="3">
        <f t="shared" si="36"/>
        <v>0.48432829012418344</v>
      </c>
      <c r="AH112" s="3">
        <f t="shared" si="44"/>
        <v>0</v>
      </c>
      <c r="AJ112" s="3">
        <v>0.99</v>
      </c>
      <c r="AK112" s="3">
        <f t="shared" si="37"/>
        <v>0.66990442211689061</v>
      </c>
      <c r="AL112" s="3">
        <f t="shared" si="45"/>
        <v>0</v>
      </c>
      <c r="AN112" s="3">
        <v>0.99</v>
      </c>
      <c r="AO112" s="3">
        <f t="shared" si="38"/>
        <v>0.92658625135586969</v>
      </c>
      <c r="AP112" s="3">
        <f t="shared" si="46"/>
        <v>0</v>
      </c>
      <c r="AR112" s="3">
        <v>0.99</v>
      </c>
      <c r="AS112" s="3">
        <f t="shared" si="32"/>
        <v>0.3503649635036496</v>
      </c>
      <c r="AT112" s="3">
        <f t="shared" si="47"/>
        <v>0</v>
      </c>
    </row>
    <row r="113" spans="2:46" x14ac:dyDescent="0.25">
      <c r="B113" s="2" t="e">
        <f t="shared" si="50"/>
        <v>#DIV/0!</v>
      </c>
      <c r="C113" s="2" t="e">
        <f t="shared" si="51"/>
        <v>#DIV/0!</v>
      </c>
      <c r="D113" t="e">
        <f t="shared" si="33"/>
        <v>#DIV/0!</v>
      </c>
      <c r="H113" s="48">
        <v>1</v>
      </c>
      <c r="I113" s="48">
        <v>0.57082982599999998</v>
      </c>
      <c r="J113" s="63">
        <f t="shared" si="49"/>
        <v>0</v>
      </c>
      <c r="K113" s="57">
        <f t="shared" si="27"/>
        <v>1</v>
      </c>
      <c r="M113" s="3">
        <v>1</v>
      </c>
      <c r="N113" s="3">
        <f t="shared" si="34"/>
        <v>0.38167789096181753</v>
      </c>
      <c r="O113" s="3">
        <f t="shared" si="39"/>
        <v>0</v>
      </c>
      <c r="Q113" s="3">
        <v>1</v>
      </c>
      <c r="R113" s="3">
        <f t="shared" si="28"/>
        <v>0.17391304347826084</v>
      </c>
      <c r="S113" s="3">
        <f t="shared" si="40"/>
        <v>0</v>
      </c>
      <c r="T113" s="3"/>
      <c r="U113" s="3">
        <v>1</v>
      </c>
      <c r="V113" s="3">
        <f t="shared" si="30"/>
        <v>0.28985507246376807</v>
      </c>
      <c r="W113" s="3">
        <f t="shared" si="41"/>
        <v>0</v>
      </c>
      <c r="X113" s="3"/>
      <c r="Y113" s="3">
        <v>1</v>
      </c>
      <c r="Z113" s="3">
        <f t="shared" si="35"/>
        <v>0.48044977359257257</v>
      </c>
      <c r="AA113" s="3">
        <f t="shared" si="42"/>
        <v>0</v>
      </c>
      <c r="AB113" s="3"/>
      <c r="AC113" s="3">
        <v>1</v>
      </c>
      <c r="AD113" s="3">
        <f t="shared" si="31"/>
        <v>0.43478260869565216</v>
      </c>
      <c r="AE113" s="3">
        <f t="shared" si="43"/>
        <v>0</v>
      </c>
      <c r="AF113" s="3">
        <v>1</v>
      </c>
      <c r="AG113" s="3">
        <f t="shared" si="36"/>
        <v>0.48044977359257257</v>
      </c>
      <c r="AH113" s="3">
        <f t="shared" si="44"/>
        <v>0</v>
      </c>
      <c r="AJ113" s="3">
        <v>1</v>
      </c>
      <c r="AK113" s="3">
        <f t="shared" si="37"/>
        <v>0.66453980594897388</v>
      </c>
      <c r="AL113" s="3">
        <f t="shared" si="45"/>
        <v>0</v>
      </c>
      <c r="AN113" s="3">
        <v>1</v>
      </c>
      <c r="AO113" s="3">
        <f t="shared" si="38"/>
        <v>0.91916611884012167</v>
      </c>
      <c r="AP113" s="3">
        <f t="shared" si="46"/>
        <v>0</v>
      </c>
      <c r="AR113" s="3">
        <v>1</v>
      </c>
      <c r="AS113" s="3">
        <f t="shared" si="32"/>
        <v>0.34782608695652167</v>
      </c>
      <c r="AT113" s="3">
        <f t="shared" si="47"/>
        <v>0</v>
      </c>
    </row>
    <row r="114" spans="2:46" x14ac:dyDescent="0.25">
      <c r="B114" s="2" t="e">
        <f t="shared" si="50"/>
        <v>#DIV/0!</v>
      </c>
      <c r="C114" s="2" t="e">
        <f t="shared" si="51"/>
        <v>#DIV/0!</v>
      </c>
      <c r="D114" t="e">
        <f t="shared" si="33"/>
        <v>#DIV/0!</v>
      </c>
      <c r="H114" s="48">
        <v>1.01</v>
      </c>
      <c r="I114" s="48">
        <v>0.56502314600000003</v>
      </c>
      <c r="J114" s="63">
        <f t="shared" si="49"/>
        <v>0</v>
      </c>
      <c r="K114" s="57">
        <f t="shared" si="27"/>
        <v>1</v>
      </c>
      <c r="M114" s="3">
        <v>1.01</v>
      </c>
      <c r="N114" s="3">
        <f t="shared" si="34"/>
        <v>0.37865169456819348</v>
      </c>
      <c r="O114" s="3">
        <f t="shared" si="39"/>
        <v>0</v>
      </c>
      <c r="Q114" s="3">
        <v>1.01</v>
      </c>
      <c r="R114" s="3">
        <f t="shared" si="28"/>
        <v>0.1726618705035971</v>
      </c>
      <c r="S114" s="3">
        <f t="shared" si="40"/>
        <v>0</v>
      </c>
      <c r="T114" s="3"/>
      <c r="U114" s="3">
        <v>1.01</v>
      </c>
      <c r="V114" s="3">
        <f t="shared" si="30"/>
        <v>0.28776978417266186</v>
      </c>
      <c r="W114" s="3">
        <f t="shared" si="41"/>
        <v>0</v>
      </c>
      <c r="X114" s="3"/>
      <c r="Y114" s="3">
        <v>1.01</v>
      </c>
      <c r="Z114" s="3">
        <f t="shared" si="35"/>
        <v>0.4766404479633109</v>
      </c>
      <c r="AA114" s="3">
        <f t="shared" si="42"/>
        <v>0</v>
      </c>
      <c r="AB114" s="3"/>
      <c r="AC114" s="3">
        <v>1.01</v>
      </c>
      <c r="AD114" s="3">
        <f t="shared" si="31"/>
        <v>0.43165467625899284</v>
      </c>
      <c r="AE114" s="3">
        <f t="shared" si="43"/>
        <v>0</v>
      </c>
      <c r="AF114" s="3">
        <v>1.01</v>
      </c>
      <c r="AG114" s="3">
        <f t="shared" si="36"/>
        <v>0.4766404479633109</v>
      </c>
      <c r="AH114" s="3">
        <f t="shared" si="44"/>
        <v>0</v>
      </c>
      <c r="AJ114" s="3">
        <v>1.01</v>
      </c>
      <c r="AK114" s="3">
        <f t="shared" si="37"/>
        <v>0.65927089199874578</v>
      </c>
      <c r="AL114" s="3">
        <f t="shared" si="45"/>
        <v>0</v>
      </c>
      <c r="AN114" s="3">
        <v>1.01</v>
      </c>
      <c r="AO114" s="3">
        <f t="shared" si="38"/>
        <v>0.91187835798248862</v>
      </c>
      <c r="AP114" s="3">
        <f t="shared" si="46"/>
        <v>0</v>
      </c>
      <c r="AR114" s="3">
        <v>1.01</v>
      </c>
      <c r="AS114" s="3">
        <f t="shared" si="32"/>
        <v>0.34532374100719421</v>
      </c>
      <c r="AT114" s="3">
        <f t="shared" si="47"/>
        <v>0</v>
      </c>
    </row>
    <row r="115" spans="2:46" x14ac:dyDescent="0.25">
      <c r="B115" s="2" t="e">
        <f t="shared" si="50"/>
        <v>#DIV/0!</v>
      </c>
      <c r="C115" s="2" t="e">
        <f t="shared" si="51"/>
        <v>#DIV/0!</v>
      </c>
      <c r="D115" t="e">
        <f t="shared" si="33"/>
        <v>#DIV/0!</v>
      </c>
      <c r="H115" s="48">
        <v>1.02</v>
      </c>
      <c r="I115" s="48">
        <v>0.55904704599999999</v>
      </c>
      <c r="J115" s="63">
        <f t="shared" si="49"/>
        <v>0</v>
      </c>
      <c r="K115" s="57">
        <f t="shared" si="27"/>
        <v>1</v>
      </c>
      <c r="M115" s="3">
        <v>1.02</v>
      </c>
      <c r="N115" s="3">
        <f t="shared" si="34"/>
        <v>0.37567895429045284</v>
      </c>
      <c r="O115" s="3">
        <f t="shared" si="39"/>
        <v>0</v>
      </c>
      <c r="Q115" s="3">
        <v>1.02</v>
      </c>
      <c r="R115" s="3">
        <f t="shared" si="28"/>
        <v>0.1714285714285714</v>
      </c>
      <c r="S115" s="3">
        <f t="shared" si="40"/>
        <v>0</v>
      </c>
      <c r="T115" s="3"/>
      <c r="U115" s="3">
        <v>1.02</v>
      </c>
      <c r="V115" s="3">
        <f t="shared" si="30"/>
        <v>0.2857142857142857</v>
      </c>
      <c r="W115" s="3">
        <f t="shared" si="41"/>
        <v>0</v>
      </c>
      <c r="X115" s="3"/>
      <c r="Y115" s="3">
        <v>1.02</v>
      </c>
      <c r="Z115" s="3">
        <f t="shared" si="35"/>
        <v>0.47289841200259314</v>
      </c>
      <c r="AA115" s="3">
        <f t="shared" si="42"/>
        <v>0</v>
      </c>
      <c r="AB115" s="3"/>
      <c r="AC115" s="3">
        <v>1.02</v>
      </c>
      <c r="AD115" s="3">
        <f t="shared" si="31"/>
        <v>0.4285714285714286</v>
      </c>
      <c r="AE115" s="3">
        <f t="shared" si="43"/>
        <v>0</v>
      </c>
      <c r="AF115" s="3">
        <v>1.02</v>
      </c>
      <c r="AG115" s="3">
        <f t="shared" si="36"/>
        <v>0.47289841200259314</v>
      </c>
      <c r="AH115" s="3">
        <f t="shared" si="44"/>
        <v>0</v>
      </c>
      <c r="AJ115" s="3">
        <v>1.02</v>
      </c>
      <c r="AK115" s="3">
        <f t="shared" si="37"/>
        <v>0.65409505055210515</v>
      </c>
      <c r="AL115" s="3">
        <f t="shared" si="45"/>
        <v>0</v>
      </c>
      <c r="AN115" s="3">
        <v>1.02</v>
      </c>
      <c r="AO115" s="3">
        <f t="shared" si="38"/>
        <v>0.90471933146270522</v>
      </c>
      <c r="AP115" s="3">
        <f t="shared" si="46"/>
        <v>0</v>
      </c>
      <c r="AR115" s="3">
        <v>1.02</v>
      </c>
      <c r="AS115" s="3">
        <f t="shared" si="32"/>
        <v>0.3428571428571428</v>
      </c>
      <c r="AT115" s="3">
        <f t="shared" si="47"/>
        <v>0</v>
      </c>
    </row>
    <row r="116" spans="2:46" x14ac:dyDescent="0.25">
      <c r="B116" s="2" t="e">
        <f t="shared" si="50"/>
        <v>#DIV/0!</v>
      </c>
      <c r="C116" s="2" t="e">
        <f t="shared" si="51"/>
        <v>#DIV/0!</v>
      </c>
      <c r="D116" t="e">
        <f t="shared" si="33"/>
        <v>#DIV/0!</v>
      </c>
      <c r="H116" s="48">
        <v>1.03</v>
      </c>
      <c r="I116" s="48">
        <v>0.55315256000000002</v>
      </c>
      <c r="J116" s="63">
        <f t="shared" si="49"/>
        <v>0</v>
      </c>
      <c r="K116" s="57">
        <f t="shared" si="27"/>
        <v>1</v>
      </c>
      <c r="M116" s="3">
        <v>1.03</v>
      </c>
      <c r="N116" s="3">
        <f t="shared" si="34"/>
        <v>0.37275821553158706</v>
      </c>
      <c r="O116" s="3">
        <f t="shared" si="39"/>
        <v>0</v>
      </c>
      <c r="Q116" s="3">
        <v>1.03</v>
      </c>
      <c r="R116" s="3">
        <f t="shared" si="28"/>
        <v>0.17021276595744678</v>
      </c>
      <c r="S116" s="3">
        <f t="shared" si="40"/>
        <v>0</v>
      </c>
      <c r="T116" s="3"/>
      <c r="U116" s="3">
        <v>1.03</v>
      </c>
      <c r="V116" s="3">
        <f t="shared" si="30"/>
        <v>0.28368794326241131</v>
      </c>
      <c r="W116" s="3">
        <f t="shared" si="41"/>
        <v>0</v>
      </c>
      <c r="X116" s="3"/>
      <c r="Y116" s="3">
        <v>1.03</v>
      </c>
      <c r="Z116" s="3">
        <f t="shared" si="35"/>
        <v>0.46922183468792628</v>
      </c>
      <c r="AA116" s="3">
        <f t="shared" si="42"/>
        <v>0</v>
      </c>
      <c r="AB116" s="3"/>
      <c r="AC116" s="3">
        <v>1.03</v>
      </c>
      <c r="AD116" s="3">
        <f t="shared" si="31"/>
        <v>0.42553191489361702</v>
      </c>
      <c r="AE116" s="3">
        <f t="shared" si="43"/>
        <v>0</v>
      </c>
      <c r="AF116" s="3">
        <v>1.03</v>
      </c>
      <c r="AG116" s="3">
        <f t="shared" si="36"/>
        <v>0.46922183468792628</v>
      </c>
      <c r="AH116" s="3">
        <f t="shared" si="44"/>
        <v>0</v>
      </c>
      <c r="AJ116" s="3">
        <v>1.03</v>
      </c>
      <c r="AK116" s="3">
        <f t="shared" si="37"/>
        <v>0.64900974900856234</v>
      </c>
      <c r="AL116" s="3">
        <f t="shared" si="45"/>
        <v>0</v>
      </c>
      <c r="AN116" s="3">
        <v>1.03</v>
      </c>
      <c r="AO116" s="3">
        <f t="shared" si="38"/>
        <v>0.89768553628434877</v>
      </c>
      <c r="AP116" s="3">
        <f t="shared" si="46"/>
        <v>0</v>
      </c>
      <c r="AR116" s="3">
        <v>1.03</v>
      </c>
      <c r="AS116" s="3">
        <f t="shared" si="32"/>
        <v>0.34042553191489355</v>
      </c>
      <c r="AT116" s="3">
        <f t="shared" si="47"/>
        <v>0</v>
      </c>
    </row>
    <row r="117" spans="2:46" x14ac:dyDescent="0.25">
      <c r="B117" s="2" t="e">
        <f t="shared" si="50"/>
        <v>#DIV/0!</v>
      </c>
      <c r="C117" s="2" t="e">
        <f t="shared" si="51"/>
        <v>#DIV/0!</v>
      </c>
      <c r="D117" t="e">
        <f t="shared" si="33"/>
        <v>#DIV/0!</v>
      </c>
      <c r="H117" s="48">
        <v>1.04</v>
      </c>
      <c r="I117" s="48">
        <v>0.54677163200000001</v>
      </c>
      <c r="J117" s="63">
        <f t="shared" si="49"/>
        <v>0</v>
      </c>
      <c r="K117" s="57">
        <f t="shared" si="27"/>
        <v>1</v>
      </c>
      <c r="M117" s="3">
        <v>1.04</v>
      </c>
      <c r="N117" s="3">
        <f t="shared" si="34"/>
        <v>0.36988807689488001</v>
      </c>
      <c r="O117" s="3">
        <f t="shared" si="39"/>
        <v>0</v>
      </c>
      <c r="Q117" s="3">
        <v>1.04</v>
      </c>
      <c r="R117" s="3">
        <f t="shared" si="28"/>
        <v>0.16901408450704222</v>
      </c>
      <c r="S117" s="3">
        <f t="shared" si="40"/>
        <v>0</v>
      </c>
      <c r="T117" s="3"/>
      <c r="U117" s="3">
        <v>1.04</v>
      </c>
      <c r="V117" s="3">
        <f t="shared" si="30"/>
        <v>0.28169014084507044</v>
      </c>
      <c r="W117" s="3">
        <f t="shared" si="41"/>
        <v>0</v>
      </c>
      <c r="X117" s="3"/>
      <c r="Y117" s="3">
        <v>1.04</v>
      </c>
      <c r="Z117" s="3">
        <f t="shared" si="35"/>
        <v>0.46560895196445956</v>
      </c>
      <c r="AA117" s="3">
        <f t="shared" si="42"/>
        <v>0</v>
      </c>
      <c r="AB117" s="3"/>
      <c r="AC117" s="3">
        <v>1.04</v>
      </c>
      <c r="AD117" s="3">
        <f t="shared" si="31"/>
        <v>0.42253521126760568</v>
      </c>
      <c r="AE117" s="3">
        <f t="shared" si="43"/>
        <v>0</v>
      </c>
      <c r="AF117" s="3">
        <v>1.04</v>
      </c>
      <c r="AG117" s="3">
        <f t="shared" si="36"/>
        <v>0.46560895196445956</v>
      </c>
      <c r="AH117" s="3">
        <f t="shared" si="44"/>
        <v>0</v>
      </c>
      <c r="AJ117" s="3">
        <v>1.04</v>
      </c>
      <c r="AK117" s="3">
        <f t="shared" si="37"/>
        <v>0.64401254739471581</v>
      </c>
      <c r="AL117" s="3">
        <f t="shared" si="45"/>
        <v>0</v>
      </c>
      <c r="AN117" s="3">
        <v>1.04</v>
      </c>
      <c r="AO117" s="3">
        <f t="shared" si="38"/>
        <v>0.8907735975692529</v>
      </c>
      <c r="AP117" s="3">
        <f t="shared" si="46"/>
        <v>0</v>
      </c>
      <c r="AR117" s="3">
        <v>1.04</v>
      </c>
      <c r="AS117" s="3">
        <f t="shared" si="32"/>
        <v>0.33802816901408445</v>
      </c>
      <c r="AT117" s="3">
        <f t="shared" si="47"/>
        <v>0</v>
      </c>
    </row>
    <row r="118" spans="2:46" x14ac:dyDescent="0.25">
      <c r="B118" s="2" t="e">
        <f t="shared" si="50"/>
        <v>#DIV/0!</v>
      </c>
      <c r="C118" s="2" t="e">
        <f t="shared" si="51"/>
        <v>#DIV/0!</v>
      </c>
      <c r="D118" t="e">
        <f t="shared" si="33"/>
        <v>#DIV/0!</v>
      </c>
      <c r="H118" s="48">
        <v>1.05</v>
      </c>
      <c r="I118" s="48">
        <v>0.54059159899999998</v>
      </c>
      <c r="J118" s="63">
        <f t="shared" si="49"/>
        <v>0</v>
      </c>
      <c r="K118" s="57">
        <f t="shared" si="27"/>
        <v>1</v>
      </c>
      <c r="M118" s="3">
        <v>1.05</v>
      </c>
      <c r="N118" s="3">
        <f t="shared" si="34"/>
        <v>0.3670671877495541</v>
      </c>
      <c r="O118" s="3">
        <f t="shared" si="39"/>
        <v>0</v>
      </c>
      <c r="Q118" s="3">
        <v>1.05</v>
      </c>
      <c r="R118" s="3">
        <f t="shared" si="28"/>
        <v>0.16783216783216781</v>
      </c>
      <c r="S118" s="3">
        <f t="shared" si="40"/>
        <v>0</v>
      </c>
      <c r="T118" s="3"/>
      <c r="U118" s="3">
        <v>1.05</v>
      </c>
      <c r="V118" s="3">
        <f t="shared" si="30"/>
        <v>0.27972027972027974</v>
      </c>
      <c r="W118" s="3">
        <f t="shared" si="41"/>
        <v>0</v>
      </c>
      <c r="X118" s="3"/>
      <c r="Y118" s="3">
        <v>1.05</v>
      </c>
      <c r="Z118" s="3">
        <f t="shared" si="35"/>
        <v>0.4620580636806601</v>
      </c>
      <c r="AA118" s="3">
        <f t="shared" si="42"/>
        <v>0</v>
      </c>
      <c r="AB118" s="3"/>
      <c r="AC118" s="3">
        <v>1.05</v>
      </c>
      <c r="AD118" s="3">
        <f t="shared" si="31"/>
        <v>0.41958041958041964</v>
      </c>
      <c r="AE118" s="3">
        <f t="shared" si="43"/>
        <v>0</v>
      </c>
      <c r="AF118" s="3">
        <v>1.05</v>
      </c>
      <c r="AG118" s="3">
        <f t="shared" si="36"/>
        <v>0.4620580636806601</v>
      </c>
      <c r="AH118" s="3">
        <f t="shared" si="44"/>
        <v>0</v>
      </c>
      <c r="AJ118" s="3">
        <v>1.05</v>
      </c>
      <c r="AK118" s="3">
        <f t="shared" si="37"/>
        <v>0.63910109412579696</v>
      </c>
      <c r="AL118" s="3">
        <f t="shared" si="45"/>
        <v>0</v>
      </c>
      <c r="AN118" s="3">
        <v>1.05</v>
      </c>
      <c r="AO118" s="3">
        <f t="shared" si="38"/>
        <v>0.8839802626950386</v>
      </c>
      <c r="AP118" s="3">
        <f t="shared" si="46"/>
        <v>0</v>
      </c>
      <c r="AR118" s="3">
        <v>1.05</v>
      </c>
      <c r="AS118" s="3">
        <f t="shared" si="32"/>
        <v>0.33566433566433562</v>
      </c>
      <c r="AT118" s="3">
        <f t="shared" si="47"/>
        <v>0</v>
      </c>
    </row>
    <row r="119" spans="2:46" x14ac:dyDescent="0.25">
      <c r="B119" s="2" t="e">
        <f t="shared" si="50"/>
        <v>#DIV/0!</v>
      </c>
      <c r="C119" s="2" t="e">
        <f t="shared" si="51"/>
        <v>#DIV/0!</v>
      </c>
      <c r="D119" t="e">
        <f t="shared" si="33"/>
        <v>#DIV/0!</v>
      </c>
      <c r="H119" s="48">
        <v>1.06</v>
      </c>
      <c r="I119" s="48">
        <v>0.53422450399999999</v>
      </c>
      <c r="J119" s="63">
        <f t="shared" si="49"/>
        <v>0</v>
      </c>
      <c r="K119" s="57">
        <f t="shared" si="27"/>
        <v>1</v>
      </c>
      <c r="M119" s="3">
        <v>1.06</v>
      </c>
      <c r="N119" s="3">
        <f t="shared" si="34"/>
        <v>0.36429424592974419</v>
      </c>
      <c r="O119" s="3">
        <f t="shared" si="39"/>
        <v>0</v>
      </c>
      <c r="Q119" s="3">
        <v>1.06</v>
      </c>
      <c r="R119" s="3">
        <f t="shared" si="28"/>
        <v>0.16666666666666663</v>
      </c>
      <c r="S119" s="3">
        <f t="shared" si="40"/>
        <v>0</v>
      </c>
      <c r="T119" s="3"/>
      <c r="U119" s="3">
        <v>1.06</v>
      </c>
      <c r="V119" s="3">
        <f t="shared" si="30"/>
        <v>0.27777777777777773</v>
      </c>
      <c r="W119" s="3">
        <f t="shared" si="41"/>
        <v>0</v>
      </c>
      <c r="X119" s="3"/>
      <c r="Y119" s="3">
        <v>1.06</v>
      </c>
      <c r="Z119" s="3">
        <f t="shared" si="35"/>
        <v>0.45856753069182016</v>
      </c>
      <c r="AA119" s="3">
        <f t="shared" si="42"/>
        <v>0</v>
      </c>
      <c r="AB119" s="3"/>
      <c r="AC119" s="3">
        <v>1.06</v>
      </c>
      <c r="AD119" s="3">
        <f t="shared" si="31"/>
        <v>0.41666666666666663</v>
      </c>
      <c r="AE119" s="3">
        <f t="shared" si="43"/>
        <v>0</v>
      </c>
      <c r="AF119" s="3">
        <v>1.06</v>
      </c>
      <c r="AG119" s="3">
        <f t="shared" si="36"/>
        <v>0.45856753069182016</v>
      </c>
      <c r="AH119" s="3">
        <f t="shared" si="44"/>
        <v>0</v>
      </c>
      <c r="AJ119" s="3">
        <v>1.06</v>
      </c>
      <c r="AK119" s="3">
        <f t="shared" si="37"/>
        <v>0.63427312199935104</v>
      </c>
      <c r="AL119" s="3">
        <f t="shared" si="45"/>
        <v>0</v>
      </c>
      <c r="AN119" s="3">
        <v>1.06</v>
      </c>
      <c r="AO119" s="3">
        <f t="shared" si="38"/>
        <v>0.87730239575372515</v>
      </c>
      <c r="AP119" s="3">
        <f t="shared" si="46"/>
        <v>0</v>
      </c>
      <c r="AR119" s="3">
        <v>1.06</v>
      </c>
      <c r="AS119" s="3">
        <f t="shared" si="32"/>
        <v>0.33333333333333326</v>
      </c>
      <c r="AT119" s="3">
        <f t="shared" si="47"/>
        <v>0</v>
      </c>
    </row>
    <row r="120" spans="2:46" x14ac:dyDescent="0.25">
      <c r="B120" s="2" t="e">
        <f t="shared" si="50"/>
        <v>#DIV/0!</v>
      </c>
      <c r="C120" s="2" t="e">
        <f t="shared" si="51"/>
        <v>#DIV/0!</v>
      </c>
      <c r="D120" t="e">
        <f t="shared" si="33"/>
        <v>#DIV/0!</v>
      </c>
      <c r="H120" s="48">
        <v>1.07</v>
      </c>
      <c r="I120" s="48">
        <v>0.527552939</v>
      </c>
      <c r="J120" s="63">
        <f t="shared" si="49"/>
        <v>0</v>
      </c>
      <c r="K120" s="57">
        <f t="shared" si="27"/>
        <v>1</v>
      </c>
      <c r="M120" s="3">
        <v>1.07</v>
      </c>
      <c r="N120" s="3">
        <f t="shared" si="34"/>
        <v>0.36156799555831809</v>
      </c>
      <c r="O120" s="3">
        <f t="shared" si="39"/>
        <v>0</v>
      </c>
      <c r="Q120" s="3">
        <v>1.07</v>
      </c>
      <c r="R120" s="3">
        <f t="shared" si="28"/>
        <v>0.16551724137931031</v>
      </c>
      <c r="S120" s="3">
        <f t="shared" si="40"/>
        <v>0</v>
      </c>
      <c r="T120" s="3"/>
      <c r="U120" s="3">
        <v>1.07</v>
      </c>
      <c r="V120" s="3">
        <f t="shared" si="30"/>
        <v>0.27586206896551724</v>
      </c>
      <c r="W120" s="3">
        <f t="shared" si="41"/>
        <v>0</v>
      </c>
      <c r="X120" s="3"/>
      <c r="Y120" s="3">
        <v>1.07</v>
      </c>
      <c r="Z120" s="3">
        <f t="shared" si="35"/>
        <v>0.45513577212071843</v>
      </c>
      <c r="AA120" s="3">
        <f t="shared" si="42"/>
        <v>0</v>
      </c>
      <c r="AB120" s="3"/>
      <c r="AC120" s="3">
        <v>1.07</v>
      </c>
      <c r="AD120" s="3">
        <f t="shared" si="31"/>
        <v>0.41379310344827591</v>
      </c>
      <c r="AE120" s="3">
        <f t="shared" si="43"/>
        <v>0</v>
      </c>
      <c r="AF120" s="3">
        <v>1.07</v>
      </c>
      <c r="AG120" s="3">
        <f t="shared" si="36"/>
        <v>0.45513577212071843</v>
      </c>
      <c r="AH120" s="3">
        <f t="shared" si="44"/>
        <v>0</v>
      </c>
      <c r="AJ120" s="3">
        <v>1.07</v>
      </c>
      <c r="AK120" s="3">
        <f t="shared" si="37"/>
        <v>0.6295264444062888</v>
      </c>
      <c r="AL120" s="3">
        <f t="shared" si="45"/>
        <v>0</v>
      </c>
      <c r="AN120" s="3">
        <v>1.07</v>
      </c>
      <c r="AO120" s="3">
        <f t="shared" si="38"/>
        <v>0.87073697231100144</v>
      </c>
      <c r="AP120" s="3">
        <f t="shared" si="46"/>
        <v>0</v>
      </c>
      <c r="AR120" s="3">
        <v>1.07</v>
      </c>
      <c r="AS120" s="3">
        <f t="shared" si="32"/>
        <v>0.33103448275862063</v>
      </c>
      <c r="AT120" s="3">
        <f t="shared" si="47"/>
        <v>0</v>
      </c>
    </row>
    <row r="121" spans="2:46" x14ac:dyDescent="0.25">
      <c r="B121" s="2" t="e">
        <f t="shared" si="50"/>
        <v>#DIV/0!</v>
      </c>
      <c r="C121" s="2" t="e">
        <f t="shared" si="51"/>
        <v>#DIV/0!</v>
      </c>
      <c r="D121" t="e">
        <f t="shared" si="33"/>
        <v>#DIV/0!</v>
      </c>
      <c r="H121" s="48">
        <v>1.08</v>
      </c>
      <c r="I121" s="48">
        <v>0.52128469499999996</v>
      </c>
      <c r="J121" s="63">
        <f t="shared" si="49"/>
        <v>0</v>
      </c>
      <c r="K121" s="57">
        <f t="shared" si="27"/>
        <v>1</v>
      </c>
      <c r="M121" s="3">
        <v>1.08</v>
      </c>
      <c r="N121" s="3">
        <f t="shared" si="34"/>
        <v>0.35888722498767589</v>
      </c>
      <c r="O121" s="3">
        <f t="shared" si="39"/>
        <v>0</v>
      </c>
      <c r="Q121" s="3">
        <v>1.08</v>
      </c>
      <c r="R121" s="3">
        <f t="shared" si="28"/>
        <v>0.16438356164383561</v>
      </c>
      <c r="S121" s="3">
        <f t="shared" si="40"/>
        <v>0</v>
      </c>
      <c r="T121" s="3"/>
      <c r="U121" s="3">
        <v>1.08</v>
      </c>
      <c r="V121" s="3">
        <f t="shared" si="30"/>
        <v>0.27397260273972601</v>
      </c>
      <c r="W121" s="3">
        <f t="shared" si="41"/>
        <v>0</v>
      </c>
      <c r="X121" s="3"/>
      <c r="Y121" s="3">
        <v>1.08</v>
      </c>
      <c r="Z121" s="3">
        <f t="shared" si="35"/>
        <v>0.45176126276553136</v>
      </c>
      <c r="AA121" s="3">
        <f t="shared" si="42"/>
        <v>0</v>
      </c>
      <c r="AB121" s="3"/>
      <c r="AC121" s="3">
        <v>1.08</v>
      </c>
      <c r="AD121" s="3">
        <f t="shared" si="31"/>
        <v>0.41095890410958907</v>
      </c>
      <c r="AE121" s="3">
        <f t="shared" si="43"/>
        <v>0</v>
      </c>
      <c r="AF121" s="3">
        <v>1.08</v>
      </c>
      <c r="AG121" s="3">
        <f t="shared" si="36"/>
        <v>0.45176126276553136</v>
      </c>
      <c r="AH121" s="3">
        <f t="shared" si="44"/>
        <v>0</v>
      </c>
      <c r="AJ121" s="3">
        <v>1.08</v>
      </c>
      <c r="AK121" s="3">
        <f t="shared" si="37"/>
        <v>0.62485895174560824</v>
      </c>
      <c r="AL121" s="3">
        <f t="shared" si="45"/>
        <v>0</v>
      </c>
      <c r="AN121" s="3">
        <v>1.08</v>
      </c>
      <c r="AO121" s="3">
        <f t="shared" si="38"/>
        <v>0.8642810744472067</v>
      </c>
      <c r="AP121" s="3">
        <f t="shared" si="46"/>
        <v>0</v>
      </c>
      <c r="AR121" s="3">
        <v>1.08</v>
      </c>
      <c r="AS121" s="3">
        <f t="shared" si="32"/>
        <v>0.32876712328767121</v>
      </c>
      <c r="AT121" s="3">
        <f t="shared" si="47"/>
        <v>0</v>
      </c>
    </row>
    <row r="122" spans="2:46" x14ac:dyDescent="0.25">
      <c r="B122" s="2" t="e">
        <f t="shared" si="50"/>
        <v>#DIV/0!</v>
      </c>
      <c r="C122" s="2" t="e">
        <f t="shared" si="51"/>
        <v>#DIV/0!</v>
      </c>
      <c r="D122" t="e">
        <f t="shared" si="33"/>
        <v>#DIV/0!</v>
      </c>
      <c r="H122" s="48">
        <v>1.0900000000000001</v>
      </c>
      <c r="I122" s="48">
        <v>0.51473834600000001</v>
      </c>
      <c r="J122" s="63">
        <f t="shared" si="49"/>
        <v>0</v>
      </c>
      <c r="K122" s="57">
        <f t="shared" si="27"/>
        <v>1</v>
      </c>
      <c r="M122" s="3">
        <v>1.0900000000000001</v>
      </c>
      <c r="N122" s="3">
        <f t="shared" si="34"/>
        <v>0.35625076485022167</v>
      </c>
      <c r="O122" s="3">
        <f t="shared" si="39"/>
        <v>0</v>
      </c>
      <c r="Q122" s="3">
        <v>1.0900000000000001</v>
      </c>
      <c r="R122" s="3">
        <f t="shared" si="28"/>
        <v>0.16326530612244894</v>
      </c>
      <c r="S122" s="3">
        <f t="shared" si="40"/>
        <v>0</v>
      </c>
      <c r="T122" s="3"/>
      <c r="U122" s="3">
        <v>1.0900000000000001</v>
      </c>
      <c r="V122" s="3">
        <f t="shared" si="30"/>
        <v>0.27210884353741494</v>
      </c>
      <c r="W122" s="3">
        <f t="shared" si="41"/>
        <v>0</v>
      </c>
      <c r="X122" s="3"/>
      <c r="Y122" s="3">
        <v>1.0900000000000001</v>
      </c>
      <c r="Z122" s="3">
        <f t="shared" si="35"/>
        <v>0.44844253064580153</v>
      </c>
      <c r="AA122" s="3">
        <f t="shared" si="42"/>
        <v>0</v>
      </c>
      <c r="AB122" s="3"/>
      <c r="AC122" s="3">
        <v>1.0900000000000001</v>
      </c>
      <c r="AD122" s="3">
        <f t="shared" si="31"/>
        <v>0.4081632653061224</v>
      </c>
      <c r="AE122" s="3">
        <f t="shared" si="43"/>
        <v>0</v>
      </c>
      <c r="AF122" s="3">
        <v>1.0900000000000001</v>
      </c>
      <c r="AG122" s="3">
        <f t="shared" si="36"/>
        <v>0.44844253064580153</v>
      </c>
      <c r="AH122" s="3">
        <f t="shared" si="44"/>
        <v>0</v>
      </c>
      <c r="AJ122" s="3">
        <v>1.0900000000000001</v>
      </c>
      <c r="AK122" s="3">
        <f t="shared" si="37"/>
        <v>0.62026860803007111</v>
      </c>
      <c r="AL122" s="3">
        <f t="shared" si="45"/>
        <v>0</v>
      </c>
      <c r="AN122" s="3">
        <v>1.0900000000000001</v>
      </c>
      <c r="AO122" s="3">
        <f t="shared" si="38"/>
        <v>0.85793188606243109</v>
      </c>
      <c r="AP122" s="3">
        <f t="shared" si="46"/>
        <v>0</v>
      </c>
      <c r="AR122" s="3">
        <v>1.0900000000000001</v>
      </c>
      <c r="AS122" s="3">
        <f t="shared" si="32"/>
        <v>0.32653061224489788</v>
      </c>
      <c r="AT122" s="3">
        <f t="shared" si="47"/>
        <v>0</v>
      </c>
    </row>
    <row r="123" spans="2:46" x14ac:dyDescent="0.25">
      <c r="B123" s="2" t="e">
        <f t="shared" si="50"/>
        <v>#DIV/0!</v>
      </c>
      <c r="C123" s="2" t="e">
        <f t="shared" si="51"/>
        <v>#DIV/0!</v>
      </c>
      <c r="D123" t="e">
        <f t="shared" si="33"/>
        <v>#DIV/0!</v>
      </c>
      <c r="H123" s="48">
        <v>1.1000000000000001</v>
      </c>
      <c r="I123" s="48">
        <v>0.50810219599999995</v>
      </c>
      <c r="J123" s="63">
        <f t="shared" si="49"/>
        <v>0</v>
      </c>
      <c r="K123" s="57">
        <f t="shared" si="27"/>
        <v>1</v>
      </c>
      <c r="M123" s="3">
        <v>1.1000000000000001</v>
      </c>
      <c r="N123" s="3">
        <f t="shared" si="34"/>
        <v>0.35365748621172499</v>
      </c>
      <c r="O123" s="3">
        <f t="shared" si="39"/>
        <v>0</v>
      </c>
      <c r="Q123" s="3">
        <v>1.1000000000000001</v>
      </c>
      <c r="R123" s="3">
        <f t="shared" si="28"/>
        <v>0.16216216216216212</v>
      </c>
      <c r="S123" s="3">
        <f t="shared" si="40"/>
        <v>0</v>
      </c>
      <c r="T123" s="3"/>
      <c r="U123" s="3">
        <v>1.1000000000000001</v>
      </c>
      <c r="V123" s="3">
        <f t="shared" si="30"/>
        <v>0.27027027027027023</v>
      </c>
      <c r="W123" s="3">
        <f t="shared" si="41"/>
        <v>0</v>
      </c>
      <c r="X123" s="3"/>
      <c r="Y123" s="3">
        <v>1.1000000000000001</v>
      </c>
      <c r="Z123" s="3">
        <f t="shared" si="35"/>
        <v>0.4451781546779181</v>
      </c>
      <c r="AA123" s="3">
        <f t="shared" si="42"/>
        <v>0</v>
      </c>
      <c r="AB123" s="3"/>
      <c r="AC123" s="3">
        <v>1.1000000000000001</v>
      </c>
      <c r="AD123" s="3">
        <f t="shared" si="31"/>
        <v>0.40540540540540537</v>
      </c>
      <c r="AE123" s="3">
        <f t="shared" si="43"/>
        <v>0</v>
      </c>
      <c r="AF123" s="3">
        <v>1.1000000000000001</v>
      </c>
      <c r="AG123" s="3">
        <f t="shared" si="36"/>
        <v>0.4451781546779181</v>
      </c>
      <c r="AH123" s="3">
        <f t="shared" si="44"/>
        <v>0</v>
      </c>
      <c r="AJ123" s="3">
        <v>1.1000000000000001</v>
      </c>
      <c r="AK123" s="3">
        <f t="shared" si="37"/>
        <v>0.61575344767101692</v>
      </c>
      <c r="AL123" s="3">
        <f t="shared" si="45"/>
        <v>0</v>
      </c>
      <c r="AN123" s="3">
        <v>1.1000000000000001</v>
      </c>
      <c r="AO123" s="3">
        <f t="shared" si="38"/>
        <v>0.8516866884293921</v>
      </c>
      <c r="AP123" s="3">
        <f t="shared" si="46"/>
        <v>0</v>
      </c>
      <c r="AR123" s="3">
        <v>1.1000000000000001</v>
      </c>
      <c r="AS123" s="3">
        <f t="shared" si="32"/>
        <v>0.32432432432432423</v>
      </c>
      <c r="AT123" s="3">
        <f t="shared" si="47"/>
        <v>0</v>
      </c>
    </row>
    <row r="124" spans="2:46" x14ac:dyDescent="0.25">
      <c r="B124" s="2" t="e">
        <f t="shared" si="50"/>
        <v>#DIV/0!</v>
      </c>
      <c r="C124" s="2" t="e">
        <f t="shared" si="51"/>
        <v>#DIV/0!</v>
      </c>
      <c r="D124" t="e">
        <f t="shared" si="33"/>
        <v>#DIV/0!</v>
      </c>
      <c r="H124" s="48">
        <v>1.1100000000000001</v>
      </c>
      <c r="I124" s="48">
        <v>0.50175256999999995</v>
      </c>
      <c r="J124" s="63">
        <f t="shared" si="49"/>
        <v>0</v>
      </c>
      <c r="K124" s="57">
        <f t="shared" si="27"/>
        <v>1</v>
      </c>
      <c r="M124" s="3">
        <v>1.1100000000000001</v>
      </c>
      <c r="N124" s="3">
        <f t="shared" si="34"/>
        <v>0.35110629882125949</v>
      </c>
      <c r="O124" s="3">
        <f t="shared" si="39"/>
        <v>0</v>
      </c>
      <c r="Q124" s="3">
        <v>1.1100000000000001</v>
      </c>
      <c r="R124" s="3">
        <f t="shared" si="28"/>
        <v>0.16107382550335567</v>
      </c>
      <c r="S124" s="3">
        <f t="shared" si="40"/>
        <v>0</v>
      </c>
      <c r="T124" s="3"/>
      <c r="U124" s="3">
        <v>1.1100000000000001</v>
      </c>
      <c r="V124" s="3">
        <f t="shared" si="30"/>
        <v>0.26845637583892618</v>
      </c>
      <c r="W124" s="3">
        <f t="shared" si="41"/>
        <v>0</v>
      </c>
      <c r="X124" s="3"/>
      <c r="Y124" s="3">
        <v>1.1100000000000001</v>
      </c>
      <c r="Z124" s="3">
        <f t="shared" si="35"/>
        <v>0.44196676247216948</v>
      </c>
      <c r="AA124" s="3">
        <f t="shared" si="42"/>
        <v>0</v>
      </c>
      <c r="AB124" s="3"/>
      <c r="AC124" s="3">
        <v>1.1100000000000001</v>
      </c>
      <c r="AD124" s="3">
        <f t="shared" si="31"/>
        <v>0.40268456375838929</v>
      </c>
      <c r="AE124" s="3">
        <f t="shared" si="43"/>
        <v>0</v>
      </c>
      <c r="AF124" s="3">
        <v>1.1100000000000001</v>
      </c>
      <c r="AG124" s="3">
        <f t="shared" si="36"/>
        <v>0.44196676247216948</v>
      </c>
      <c r="AH124" s="3">
        <f t="shared" si="44"/>
        <v>0</v>
      </c>
      <c r="AJ124" s="3">
        <v>1.1100000000000001</v>
      </c>
      <c r="AK124" s="3">
        <f t="shared" si="37"/>
        <v>0.61131157243132961</v>
      </c>
      <c r="AL124" s="3">
        <f t="shared" si="45"/>
        <v>0</v>
      </c>
      <c r="AN124" s="3">
        <v>1.1100000000000001</v>
      </c>
      <c r="AO124" s="3">
        <f t="shared" si="38"/>
        <v>0.84554285597889633</v>
      </c>
      <c r="AP124" s="3">
        <f t="shared" si="46"/>
        <v>0</v>
      </c>
      <c r="AR124" s="3">
        <v>1.1100000000000001</v>
      </c>
      <c r="AS124" s="3">
        <f t="shared" si="32"/>
        <v>0.32214765100671133</v>
      </c>
      <c r="AT124" s="3">
        <f t="shared" si="47"/>
        <v>0</v>
      </c>
    </row>
    <row r="125" spans="2:46" x14ac:dyDescent="0.25">
      <c r="B125" s="2" t="e">
        <f t="shared" si="50"/>
        <v>#DIV/0!</v>
      </c>
      <c r="C125" s="2" t="e">
        <f t="shared" si="51"/>
        <v>#DIV/0!</v>
      </c>
      <c r="D125" t="e">
        <f t="shared" si="33"/>
        <v>#DIV/0!</v>
      </c>
      <c r="H125" s="48">
        <v>1.1200000000000001</v>
      </c>
      <c r="I125" s="48">
        <v>0.49519908299999998</v>
      </c>
      <c r="J125" s="63">
        <f t="shared" si="49"/>
        <v>0</v>
      </c>
      <c r="K125" s="57">
        <f t="shared" si="27"/>
        <v>1</v>
      </c>
      <c r="M125" s="3">
        <v>1.1200000000000001</v>
      </c>
      <c r="N125" s="3">
        <f t="shared" si="34"/>
        <v>0.3485961494518533</v>
      </c>
      <c r="O125" s="3">
        <f t="shared" si="39"/>
        <v>0</v>
      </c>
      <c r="Q125" s="3">
        <v>1.1200000000000001</v>
      </c>
      <c r="R125" s="3">
        <f t="shared" si="28"/>
        <v>0.15999999999999995</v>
      </c>
      <c r="S125" s="3">
        <f t="shared" si="40"/>
        <v>0</v>
      </c>
      <c r="T125" s="3"/>
      <c r="U125" s="3">
        <v>1.1200000000000001</v>
      </c>
      <c r="V125" s="3">
        <f t="shared" si="30"/>
        <v>0.26666666666666661</v>
      </c>
      <c r="W125" s="3">
        <f t="shared" si="41"/>
        <v>0</v>
      </c>
      <c r="X125" s="3"/>
      <c r="Y125" s="3">
        <v>1.1200000000000001</v>
      </c>
      <c r="Z125" s="3">
        <f t="shared" si="35"/>
        <v>0.43880702824398121</v>
      </c>
      <c r="AA125" s="3">
        <f t="shared" si="42"/>
        <v>0</v>
      </c>
      <c r="AB125" s="3"/>
      <c r="AC125" s="3">
        <v>1.1200000000000001</v>
      </c>
      <c r="AD125" s="3">
        <f t="shared" si="31"/>
        <v>0.39999999999999997</v>
      </c>
      <c r="AE125" s="3">
        <f t="shared" si="43"/>
        <v>0</v>
      </c>
      <c r="AF125" s="3">
        <v>1.1200000000000001</v>
      </c>
      <c r="AG125" s="3">
        <f t="shared" si="36"/>
        <v>0.43880702824398121</v>
      </c>
      <c r="AH125" s="3">
        <f t="shared" si="44"/>
        <v>0</v>
      </c>
      <c r="AJ125" s="3">
        <v>1.1200000000000001</v>
      </c>
      <c r="AK125" s="3">
        <f t="shared" si="37"/>
        <v>0.6069411485363414</v>
      </c>
      <c r="AL125" s="3">
        <f t="shared" si="45"/>
        <v>0</v>
      </c>
      <c r="AN125" s="3">
        <v>1.1200000000000001</v>
      </c>
      <c r="AO125" s="3">
        <f t="shared" si="38"/>
        <v>0.8394978523037504</v>
      </c>
      <c r="AP125" s="3">
        <f t="shared" si="46"/>
        <v>0</v>
      </c>
      <c r="AR125" s="3">
        <v>1.1200000000000001</v>
      </c>
      <c r="AS125" s="3">
        <f t="shared" si="32"/>
        <v>0.3199999999999999</v>
      </c>
      <c r="AT125" s="3">
        <f t="shared" si="47"/>
        <v>0</v>
      </c>
    </row>
    <row r="126" spans="2:46" x14ac:dyDescent="0.25">
      <c r="B126" s="2" t="e">
        <f t="shared" si="50"/>
        <v>#DIV/0!</v>
      </c>
      <c r="C126" s="2" t="e">
        <f t="shared" si="51"/>
        <v>#DIV/0!</v>
      </c>
      <c r="D126" t="e">
        <f t="shared" si="33"/>
        <v>#DIV/0!</v>
      </c>
      <c r="H126" s="48">
        <v>1.1299999999999999</v>
      </c>
      <c r="I126" s="48">
        <v>0.48859636400000001</v>
      </c>
      <c r="J126" s="63">
        <f t="shared" si="49"/>
        <v>0</v>
      </c>
      <c r="K126" s="57">
        <f t="shared" si="27"/>
        <v>1</v>
      </c>
      <c r="M126" s="3">
        <v>1.1299999999999999</v>
      </c>
      <c r="N126" s="3">
        <f t="shared" si="34"/>
        <v>0.34612602032638384</v>
      </c>
      <c r="O126" s="3">
        <f t="shared" si="39"/>
        <v>0</v>
      </c>
      <c r="Q126" s="3">
        <v>1.1299999999999999</v>
      </c>
      <c r="R126" s="3">
        <f t="shared" si="28"/>
        <v>0.15894039735099338</v>
      </c>
      <c r="S126" s="3">
        <f t="shared" si="40"/>
        <v>0</v>
      </c>
      <c r="T126" s="3"/>
      <c r="U126" s="3">
        <v>1.1299999999999999</v>
      </c>
      <c r="V126" s="3">
        <f t="shared" si="30"/>
        <v>0.26490066225165565</v>
      </c>
      <c r="W126" s="3">
        <f t="shared" si="41"/>
        <v>0</v>
      </c>
      <c r="X126" s="3"/>
      <c r="Y126" s="3">
        <v>1.1299999999999999</v>
      </c>
      <c r="Z126" s="3">
        <f t="shared" si="35"/>
        <v>0.43569767083245925</v>
      </c>
      <c r="AA126" s="3">
        <f t="shared" si="42"/>
        <v>0</v>
      </c>
      <c r="AB126" s="3"/>
      <c r="AC126" s="3">
        <v>1.1299999999999999</v>
      </c>
      <c r="AD126" s="3">
        <f t="shared" si="31"/>
        <v>0.39735099337748353</v>
      </c>
      <c r="AE126" s="3">
        <f t="shared" si="43"/>
        <v>0</v>
      </c>
      <c r="AF126" s="3">
        <v>1.1299999999999999</v>
      </c>
      <c r="AG126" s="3">
        <f t="shared" si="36"/>
        <v>0.43569767083245925</v>
      </c>
      <c r="AH126" s="3">
        <f t="shared" si="44"/>
        <v>0</v>
      </c>
      <c r="AJ126" s="3">
        <v>1.1299999999999999</v>
      </c>
      <c r="AK126" s="3">
        <f t="shared" si="37"/>
        <v>0.60264040393315832</v>
      </c>
      <c r="AL126" s="3">
        <f t="shared" si="45"/>
        <v>0</v>
      </c>
      <c r="AN126" s="3">
        <v>1.1299999999999999</v>
      </c>
      <c r="AO126" s="3">
        <f t="shared" si="38"/>
        <v>0.83354922636796425</v>
      </c>
      <c r="AP126" s="3">
        <f t="shared" si="46"/>
        <v>0</v>
      </c>
      <c r="AR126" s="3">
        <v>1.1299999999999999</v>
      </c>
      <c r="AS126" s="3">
        <f t="shared" si="32"/>
        <v>0.31788079470198677</v>
      </c>
      <c r="AT126" s="3">
        <f t="shared" si="47"/>
        <v>0</v>
      </c>
    </row>
    <row r="127" spans="2:46" x14ac:dyDescent="0.25">
      <c r="B127" s="2" t="e">
        <f t="shared" si="50"/>
        <v>#DIV/0!</v>
      </c>
      <c r="C127" s="2" t="e">
        <f t="shared" si="51"/>
        <v>#DIV/0!</v>
      </c>
      <c r="D127" t="e">
        <f t="shared" si="33"/>
        <v>#DIV/0!</v>
      </c>
      <c r="H127" s="48">
        <v>1.1399999999999999</v>
      </c>
      <c r="I127" s="48">
        <v>0.48222868600000002</v>
      </c>
      <c r="J127" s="63">
        <f t="shared" si="49"/>
        <v>0</v>
      </c>
      <c r="K127" s="57">
        <f t="shared" si="27"/>
        <v>1</v>
      </c>
      <c r="M127" s="3">
        <v>1.1399999999999999</v>
      </c>
      <c r="N127" s="3">
        <f t="shared" si="34"/>
        <v>0.34369492762363163</v>
      </c>
      <c r="O127" s="3">
        <f t="shared" si="39"/>
        <v>0</v>
      </c>
      <c r="Q127" s="3">
        <v>1.1399999999999999</v>
      </c>
      <c r="R127" s="3">
        <f t="shared" si="28"/>
        <v>0.15789473684210528</v>
      </c>
      <c r="S127" s="3">
        <f t="shared" si="40"/>
        <v>0</v>
      </c>
      <c r="T127" s="3"/>
      <c r="U127" s="3">
        <v>1.1399999999999999</v>
      </c>
      <c r="V127" s="3">
        <f t="shared" si="30"/>
        <v>0.26315789473684215</v>
      </c>
      <c r="W127" s="3">
        <f t="shared" si="41"/>
        <v>0</v>
      </c>
      <c r="X127" s="3"/>
      <c r="Y127" s="3">
        <v>1.1399999999999999</v>
      </c>
      <c r="Z127" s="3">
        <f t="shared" si="35"/>
        <v>0.4326374518198346</v>
      </c>
      <c r="AA127" s="3">
        <f t="shared" si="42"/>
        <v>0</v>
      </c>
      <c r="AB127" s="3"/>
      <c r="AC127" s="3">
        <v>1.1399999999999999</v>
      </c>
      <c r="AD127" s="3">
        <f t="shared" si="31"/>
        <v>0.39473684210526322</v>
      </c>
      <c r="AE127" s="3">
        <f t="shared" si="43"/>
        <v>0</v>
      </c>
      <c r="AF127" s="3">
        <v>1.1399999999999999</v>
      </c>
      <c r="AG127" s="3">
        <f t="shared" si="36"/>
        <v>0.4326374518198346</v>
      </c>
      <c r="AH127" s="3">
        <f t="shared" si="44"/>
        <v>0</v>
      </c>
      <c r="AJ127" s="3">
        <v>1.1399999999999999</v>
      </c>
      <c r="AK127" s="3">
        <f t="shared" si="37"/>
        <v>0.59840762568954631</v>
      </c>
      <c r="AL127" s="3">
        <f t="shared" si="45"/>
        <v>0</v>
      </c>
      <c r="AN127" s="3">
        <v>1.1399999999999999</v>
      </c>
      <c r="AO127" s="3">
        <f t="shared" si="38"/>
        <v>0.82769460890899083</v>
      </c>
      <c r="AP127" s="3">
        <f t="shared" si="46"/>
        <v>0</v>
      </c>
      <c r="AR127" s="3">
        <v>1.1399999999999999</v>
      </c>
      <c r="AS127" s="3">
        <f t="shared" si="32"/>
        <v>0.31578947368421056</v>
      </c>
      <c r="AT127" s="3">
        <f t="shared" si="47"/>
        <v>0</v>
      </c>
    </row>
    <row r="128" spans="2:46" x14ac:dyDescent="0.25">
      <c r="B128" s="2" t="e">
        <f t="shared" si="50"/>
        <v>#DIV/0!</v>
      </c>
      <c r="C128" s="2" t="e">
        <f t="shared" si="51"/>
        <v>#DIV/0!</v>
      </c>
      <c r="D128" t="e">
        <f t="shared" si="33"/>
        <v>#DIV/0!</v>
      </c>
      <c r="H128" s="48">
        <v>1.1499999999999999</v>
      </c>
      <c r="I128" s="48">
        <v>0.47565445899999997</v>
      </c>
      <c r="J128" s="63">
        <f t="shared" si="49"/>
        <v>0</v>
      </c>
      <c r="K128" s="57">
        <f t="shared" si="27"/>
        <v>1</v>
      </c>
      <c r="M128" s="3">
        <v>1.1499999999999999</v>
      </c>
      <c r="N128" s="3">
        <f t="shared" si="34"/>
        <v>0.34130192005974602</v>
      </c>
      <c r="O128" s="3">
        <f t="shared" si="39"/>
        <v>0</v>
      </c>
      <c r="Q128" s="3">
        <v>1.1499999999999999</v>
      </c>
      <c r="R128" s="3">
        <f t="shared" si="28"/>
        <v>0.15686274509803921</v>
      </c>
      <c r="S128" s="3">
        <f t="shared" si="40"/>
        <v>0</v>
      </c>
      <c r="T128" s="3"/>
      <c r="U128" s="3">
        <v>1.1499999999999999</v>
      </c>
      <c r="V128" s="3">
        <f t="shared" si="30"/>
        <v>0.26143790849673204</v>
      </c>
      <c r="W128" s="3">
        <f t="shared" si="41"/>
        <v>0</v>
      </c>
      <c r="X128" s="3"/>
      <c r="Y128" s="3">
        <v>1.1499999999999999</v>
      </c>
      <c r="Z128" s="3">
        <f t="shared" si="35"/>
        <v>0.42962517374583631</v>
      </c>
      <c r="AA128" s="3">
        <f t="shared" si="42"/>
        <v>0</v>
      </c>
      <c r="AB128" s="3"/>
      <c r="AC128" s="3">
        <v>1.1499999999999999</v>
      </c>
      <c r="AD128" s="3">
        <f t="shared" si="31"/>
        <v>0.39215686274509809</v>
      </c>
      <c r="AE128" s="3">
        <f t="shared" si="43"/>
        <v>0</v>
      </c>
      <c r="AF128" s="3">
        <v>1.1499999999999999</v>
      </c>
      <c r="AG128" s="3">
        <f t="shared" si="36"/>
        <v>0.42962517374583631</v>
      </c>
      <c r="AH128" s="3">
        <f t="shared" si="44"/>
        <v>0</v>
      </c>
      <c r="AJ128" s="3">
        <v>1.1499999999999999</v>
      </c>
      <c r="AK128" s="3">
        <f t="shared" si="37"/>
        <v>0.59424115752412121</v>
      </c>
      <c r="AL128" s="3">
        <f t="shared" si="45"/>
        <v>0</v>
      </c>
      <c r="AN128" s="3">
        <v>1.1499999999999999</v>
      </c>
      <c r="AO128" s="3">
        <f t="shared" si="38"/>
        <v>0.82193170902157786</v>
      </c>
      <c r="AP128" s="3">
        <f t="shared" si="46"/>
        <v>0</v>
      </c>
      <c r="AR128" s="3">
        <v>1.1499999999999999</v>
      </c>
      <c r="AS128" s="3">
        <f t="shared" si="32"/>
        <v>0.31372549019607843</v>
      </c>
      <c r="AT128" s="3">
        <f t="shared" si="47"/>
        <v>0</v>
      </c>
    </row>
    <row r="129" spans="2:46" x14ac:dyDescent="0.25">
      <c r="B129" s="2" t="e">
        <f t="shared" si="50"/>
        <v>#DIV/0!</v>
      </c>
      <c r="C129" s="2" t="e">
        <f t="shared" si="51"/>
        <v>#DIV/0!</v>
      </c>
      <c r="D129" t="e">
        <f t="shared" si="33"/>
        <v>#DIV/0!</v>
      </c>
      <c r="H129" s="48">
        <v>1.1599999999999999</v>
      </c>
      <c r="I129" s="48">
        <v>0.46903971300000002</v>
      </c>
      <c r="J129" s="63">
        <f t="shared" si="49"/>
        <v>0</v>
      </c>
      <c r="K129" s="57">
        <f t="shared" si="27"/>
        <v>1</v>
      </c>
      <c r="M129" s="3">
        <v>1.1599999999999999</v>
      </c>
      <c r="N129" s="3">
        <f t="shared" si="34"/>
        <v>0.33894607754069939</v>
      </c>
      <c r="O129" s="3">
        <f t="shared" si="39"/>
        <v>0</v>
      </c>
      <c r="Q129" s="3">
        <v>1.1599999999999999</v>
      </c>
      <c r="R129" s="3">
        <f t="shared" si="28"/>
        <v>0.15584415584415584</v>
      </c>
      <c r="S129" s="3">
        <f t="shared" si="40"/>
        <v>0</v>
      </c>
      <c r="T129" s="3"/>
      <c r="U129" s="3">
        <v>1.1599999999999999</v>
      </c>
      <c r="V129" s="3">
        <f t="shared" si="30"/>
        <v>0.25974025974025977</v>
      </c>
      <c r="W129" s="3">
        <f t="shared" si="41"/>
        <v>0</v>
      </c>
      <c r="X129" s="3"/>
      <c r="Y129" s="3">
        <v>1.1599999999999999</v>
      </c>
      <c r="Z129" s="3">
        <f t="shared" si="35"/>
        <v>0.42665967841142366</v>
      </c>
      <c r="AA129" s="3">
        <f t="shared" si="42"/>
        <v>0</v>
      </c>
      <c r="AB129" s="3"/>
      <c r="AC129" s="3">
        <v>1.1599999999999999</v>
      </c>
      <c r="AD129" s="3">
        <f t="shared" si="31"/>
        <v>0.38961038961038968</v>
      </c>
      <c r="AE129" s="3">
        <f t="shared" si="43"/>
        <v>0</v>
      </c>
      <c r="AF129" s="3">
        <v>1.1599999999999999</v>
      </c>
      <c r="AG129" s="3">
        <f t="shared" si="36"/>
        <v>0.42665967841142366</v>
      </c>
      <c r="AH129" s="3">
        <f t="shared" si="44"/>
        <v>0</v>
      </c>
      <c r="AJ129" s="3">
        <v>1.1599999999999999</v>
      </c>
      <c r="AK129" s="3">
        <f t="shared" si="37"/>
        <v>0.59013939746013511</v>
      </c>
      <c r="AL129" s="3">
        <f t="shared" si="45"/>
        <v>0</v>
      </c>
      <c r="AN129" s="3">
        <v>1.1599999999999999</v>
      </c>
      <c r="AO129" s="3">
        <f t="shared" si="38"/>
        <v>0.81625831091257572</v>
      </c>
      <c r="AP129" s="3">
        <f t="shared" si="46"/>
        <v>0</v>
      </c>
      <c r="AR129" s="3">
        <v>1.1599999999999999</v>
      </c>
      <c r="AS129" s="3">
        <f t="shared" si="32"/>
        <v>0.31168831168831168</v>
      </c>
      <c r="AT129" s="3">
        <f t="shared" si="47"/>
        <v>0</v>
      </c>
    </row>
    <row r="130" spans="2:46" x14ac:dyDescent="0.25">
      <c r="B130" s="2" t="e">
        <f t="shared" si="50"/>
        <v>#DIV/0!</v>
      </c>
      <c r="C130" s="2" t="e">
        <f t="shared" si="51"/>
        <v>#DIV/0!</v>
      </c>
      <c r="D130" t="e">
        <f t="shared" si="33"/>
        <v>#DIV/0!</v>
      </c>
      <c r="H130" s="48">
        <v>1.17</v>
      </c>
      <c r="I130" s="48">
        <v>0.462594493</v>
      </c>
      <c r="J130" s="63">
        <f t="shared" si="49"/>
        <v>0</v>
      </c>
      <c r="K130" s="57">
        <f t="shared" si="27"/>
        <v>1</v>
      </c>
      <c r="M130" s="3">
        <v>1.17</v>
      </c>
      <c r="N130" s="3">
        <f t="shared" si="34"/>
        <v>0.33662650988160103</v>
      </c>
      <c r="O130" s="3">
        <f t="shared" si="39"/>
        <v>0</v>
      </c>
      <c r="Q130" s="3">
        <v>1.17</v>
      </c>
      <c r="R130" s="3">
        <f t="shared" si="28"/>
        <v>0.15483870967741933</v>
      </c>
      <c r="S130" s="3">
        <f t="shared" si="40"/>
        <v>0</v>
      </c>
      <c r="T130" s="3"/>
      <c r="U130" s="3">
        <v>1.17</v>
      </c>
      <c r="V130" s="3">
        <f t="shared" si="30"/>
        <v>0.25806451612903225</v>
      </c>
      <c r="W130" s="3">
        <f t="shared" si="41"/>
        <v>0</v>
      </c>
      <c r="X130" s="3"/>
      <c r="Y130" s="3">
        <v>1.17</v>
      </c>
      <c r="Z130" s="3">
        <f t="shared" si="35"/>
        <v>0.4237398452666794</v>
      </c>
      <c r="AA130" s="3">
        <f t="shared" si="42"/>
        <v>0</v>
      </c>
      <c r="AB130" s="3"/>
      <c r="AC130" s="3">
        <v>1.17</v>
      </c>
      <c r="AD130" s="3">
        <f t="shared" si="31"/>
        <v>0.38709677419354843</v>
      </c>
      <c r="AE130" s="3">
        <f t="shared" si="43"/>
        <v>0</v>
      </c>
      <c r="AF130" s="3">
        <v>1.17</v>
      </c>
      <c r="AG130" s="3">
        <f t="shared" si="36"/>
        <v>0.4237398452666794</v>
      </c>
      <c r="AH130" s="3">
        <f t="shared" si="44"/>
        <v>0</v>
      </c>
      <c r="AJ130" s="3">
        <v>1.17</v>
      </c>
      <c r="AK130" s="3">
        <f t="shared" si="37"/>
        <v>0.58610079559567219</v>
      </c>
      <c r="AL130" s="3">
        <f t="shared" si="45"/>
        <v>0</v>
      </c>
      <c r="AN130" s="3">
        <v>1.17</v>
      </c>
      <c r="AO130" s="3">
        <f t="shared" si="38"/>
        <v>0.81067227081675652</v>
      </c>
      <c r="AP130" s="3">
        <f t="shared" si="46"/>
        <v>0</v>
      </c>
      <c r="AR130" s="3">
        <v>1.17</v>
      </c>
      <c r="AS130" s="3">
        <f t="shared" si="32"/>
        <v>0.30967741935483867</v>
      </c>
      <c r="AT130" s="3">
        <f t="shared" si="47"/>
        <v>0</v>
      </c>
    </row>
    <row r="131" spans="2:46" x14ac:dyDescent="0.25">
      <c r="B131" s="2" t="e">
        <f t="shared" si="50"/>
        <v>#DIV/0!</v>
      </c>
      <c r="C131" s="2" t="e">
        <f t="shared" si="51"/>
        <v>#DIV/0!</v>
      </c>
      <c r="D131" t="e">
        <f t="shared" si="33"/>
        <v>#DIV/0!</v>
      </c>
      <c r="H131" s="48">
        <v>1.18</v>
      </c>
      <c r="I131" s="48">
        <v>0.45593852200000001</v>
      </c>
      <c r="J131" s="63">
        <f t="shared" si="49"/>
        <v>0</v>
      </c>
      <c r="K131" s="57">
        <f t="shared" si="27"/>
        <v>1</v>
      </c>
      <c r="M131" s="3">
        <v>1.18</v>
      </c>
      <c r="N131" s="3">
        <f t="shared" si="34"/>
        <v>0.33434235558901426</v>
      </c>
      <c r="O131" s="3">
        <f t="shared" si="39"/>
        <v>0</v>
      </c>
      <c r="Q131" s="3">
        <v>1.18</v>
      </c>
      <c r="R131" s="3">
        <f t="shared" si="28"/>
        <v>0.15384615384615383</v>
      </c>
      <c r="S131" s="3">
        <f t="shared" si="40"/>
        <v>0</v>
      </c>
      <c r="T131" s="3"/>
      <c r="U131" s="3">
        <v>1.18</v>
      </c>
      <c r="V131" s="3">
        <f t="shared" si="30"/>
        <v>0.25641025641025639</v>
      </c>
      <c r="W131" s="3">
        <f t="shared" si="41"/>
        <v>0</v>
      </c>
      <c r="X131" s="3"/>
      <c r="Y131" s="3">
        <v>1.18</v>
      </c>
      <c r="Z131" s="3">
        <f t="shared" si="35"/>
        <v>0.42086458987801029</v>
      </c>
      <c r="AA131" s="3">
        <f t="shared" si="42"/>
        <v>0</v>
      </c>
      <c r="AB131" s="3"/>
      <c r="AC131" s="3">
        <v>1.18</v>
      </c>
      <c r="AD131" s="3">
        <f t="shared" si="31"/>
        <v>0.38461538461538464</v>
      </c>
      <c r="AE131" s="3">
        <f t="shared" si="43"/>
        <v>0</v>
      </c>
      <c r="AF131" s="3">
        <v>1.18</v>
      </c>
      <c r="AG131" s="3">
        <f t="shared" si="36"/>
        <v>0.42086458987801029</v>
      </c>
      <c r="AH131" s="3">
        <f t="shared" si="44"/>
        <v>0</v>
      </c>
      <c r="AJ131" s="3">
        <v>1.18</v>
      </c>
      <c r="AK131" s="3">
        <f t="shared" si="37"/>
        <v>0.58212385198353889</v>
      </c>
      <c r="AL131" s="3">
        <f t="shared" si="45"/>
        <v>0</v>
      </c>
      <c r="AN131" s="3">
        <v>1.18</v>
      </c>
      <c r="AO131" s="3">
        <f t="shared" si="38"/>
        <v>0.80517151406435927</v>
      </c>
      <c r="AP131" s="3">
        <f t="shared" si="46"/>
        <v>0</v>
      </c>
      <c r="AR131" s="3">
        <v>1.18</v>
      </c>
      <c r="AS131" s="3">
        <f t="shared" si="32"/>
        <v>0.30769230769230765</v>
      </c>
      <c r="AT131" s="3">
        <f t="shared" si="47"/>
        <v>0</v>
      </c>
    </row>
    <row r="132" spans="2:46" x14ac:dyDescent="0.25">
      <c r="B132" s="2" t="e">
        <f t="shared" si="50"/>
        <v>#DIV/0!</v>
      </c>
      <c r="C132" s="2" t="e">
        <f t="shared" si="51"/>
        <v>#DIV/0!</v>
      </c>
      <c r="D132" t="e">
        <f t="shared" si="33"/>
        <v>#DIV/0!</v>
      </c>
      <c r="H132" s="48">
        <v>1.19</v>
      </c>
      <c r="I132" s="48">
        <v>0.45025789399999999</v>
      </c>
      <c r="J132" s="63">
        <f t="shared" si="49"/>
        <v>0</v>
      </c>
      <c r="K132" s="57">
        <f t="shared" si="27"/>
        <v>1</v>
      </c>
      <c r="M132" s="3">
        <v>1.19</v>
      </c>
      <c r="N132" s="3">
        <f t="shared" si="34"/>
        <v>0.3320927807026719</v>
      </c>
      <c r="O132" s="3">
        <f t="shared" si="39"/>
        <v>0</v>
      </c>
      <c r="Q132" s="3">
        <v>1.19</v>
      </c>
      <c r="R132" s="3">
        <f t="shared" si="28"/>
        <v>0.15286624203821655</v>
      </c>
      <c r="S132" s="3">
        <f t="shared" si="40"/>
        <v>0</v>
      </c>
      <c r="T132" s="3"/>
      <c r="U132" s="3">
        <v>1.19</v>
      </c>
      <c r="V132" s="3">
        <f t="shared" si="30"/>
        <v>0.25477707006369427</v>
      </c>
      <c r="W132" s="3">
        <f t="shared" si="41"/>
        <v>0</v>
      </c>
      <c r="X132" s="3"/>
      <c r="Y132" s="3">
        <v>1.19</v>
      </c>
      <c r="Z132" s="3">
        <f t="shared" si="35"/>
        <v>0.418032862470119</v>
      </c>
      <c r="AA132" s="3">
        <f t="shared" si="42"/>
        <v>0</v>
      </c>
      <c r="AB132" s="3"/>
      <c r="AC132" s="3">
        <v>1.19</v>
      </c>
      <c r="AD132" s="3">
        <f t="shared" si="31"/>
        <v>0.38216560509554143</v>
      </c>
      <c r="AE132" s="3">
        <f t="shared" si="43"/>
        <v>0</v>
      </c>
      <c r="AF132" s="3">
        <v>1.19</v>
      </c>
      <c r="AG132" s="3">
        <f t="shared" si="36"/>
        <v>0.418032862470119</v>
      </c>
      <c r="AH132" s="3">
        <f t="shared" si="44"/>
        <v>0</v>
      </c>
      <c r="AJ132" s="3">
        <v>1.19</v>
      </c>
      <c r="AK132" s="3">
        <f t="shared" si="37"/>
        <v>0.57820711461457452</v>
      </c>
      <c r="AL132" s="3">
        <f t="shared" si="45"/>
        <v>0</v>
      </c>
      <c r="AN132" s="3">
        <v>1.19</v>
      </c>
      <c r="AO132" s="3">
        <f t="shared" si="38"/>
        <v>0.79975403229168196</v>
      </c>
      <c r="AP132" s="3">
        <f t="shared" si="46"/>
        <v>0</v>
      </c>
      <c r="AR132" s="3">
        <v>1.19</v>
      </c>
      <c r="AS132" s="3">
        <f t="shared" si="32"/>
        <v>0.30573248407643311</v>
      </c>
      <c r="AT132" s="3">
        <f t="shared" si="47"/>
        <v>0</v>
      </c>
    </row>
    <row r="133" spans="2:46" x14ac:dyDescent="0.25">
      <c r="B133" s="2" t="e">
        <f t="shared" si="50"/>
        <v>#DIV/0!</v>
      </c>
      <c r="C133" s="2" t="e">
        <f t="shared" si="51"/>
        <v>#DIV/0!</v>
      </c>
      <c r="D133" t="e">
        <f t="shared" si="33"/>
        <v>#DIV/0!</v>
      </c>
      <c r="H133" s="48">
        <v>1.2</v>
      </c>
      <c r="I133" s="48">
        <v>0.44639578000000002</v>
      </c>
      <c r="J133" s="63">
        <f t="shared" si="49"/>
        <v>0</v>
      </c>
      <c r="K133" s="57">
        <f t="shared" si="27"/>
        <v>1</v>
      </c>
      <c r="M133" s="3">
        <v>1.2</v>
      </c>
      <c r="N133" s="3">
        <f t="shared" si="34"/>
        <v>0.32987697769322361</v>
      </c>
      <c r="O133" s="3">
        <f t="shared" si="39"/>
        <v>0</v>
      </c>
      <c r="Q133" s="3">
        <v>1.2</v>
      </c>
      <c r="R133" s="3">
        <f t="shared" si="28"/>
        <v>0.15189873417721517</v>
      </c>
      <c r="S133" s="3">
        <f t="shared" si="40"/>
        <v>0</v>
      </c>
      <c r="T133" s="3"/>
      <c r="U133" s="3">
        <v>1.2</v>
      </c>
      <c r="V133" s="3">
        <f t="shared" si="30"/>
        <v>0.25316455696202528</v>
      </c>
      <c r="W133" s="3">
        <f t="shared" si="41"/>
        <v>0</v>
      </c>
      <c r="X133" s="3"/>
      <c r="Y133" s="3">
        <v>1.2</v>
      </c>
      <c r="Z133" s="3">
        <f t="shared" si="35"/>
        <v>0.41524364653850587</v>
      </c>
      <c r="AA133" s="3">
        <f t="shared" si="42"/>
        <v>0</v>
      </c>
      <c r="AB133" s="3"/>
      <c r="AC133" s="3">
        <v>1.2</v>
      </c>
      <c r="AD133" s="3">
        <f t="shared" si="31"/>
        <v>0.379746835443038</v>
      </c>
      <c r="AE133" s="3">
        <f t="shared" si="43"/>
        <v>0</v>
      </c>
      <c r="AF133" s="3">
        <v>1.2</v>
      </c>
      <c r="AG133" s="3">
        <f t="shared" si="36"/>
        <v>0.41524364653850587</v>
      </c>
      <c r="AH133" s="3">
        <f t="shared" si="44"/>
        <v>0</v>
      </c>
      <c r="AJ133" s="3">
        <v>1.2</v>
      </c>
      <c r="AK133" s="3">
        <f t="shared" si="37"/>
        <v>0.57434917749851755</v>
      </c>
      <c r="AL133" s="3">
        <f t="shared" si="45"/>
        <v>0</v>
      </c>
      <c r="AN133" s="3">
        <v>1.2</v>
      </c>
      <c r="AO133" s="3">
        <f t="shared" si="38"/>
        <v>0.79441788078660924</v>
      </c>
      <c r="AP133" s="3">
        <f t="shared" si="46"/>
        <v>0</v>
      </c>
      <c r="AR133" s="3">
        <v>1.2</v>
      </c>
      <c r="AS133" s="3">
        <f t="shared" si="32"/>
        <v>0.30379746835443033</v>
      </c>
      <c r="AT133" s="3">
        <f t="shared" si="47"/>
        <v>0</v>
      </c>
    </row>
    <row r="134" spans="2:46" x14ac:dyDescent="0.25">
      <c r="B134" s="2" t="e">
        <f t="shared" si="50"/>
        <v>#DIV/0!</v>
      </c>
      <c r="C134" s="2" t="e">
        <f t="shared" si="51"/>
        <v>#DIV/0!</v>
      </c>
      <c r="D134" t="e">
        <f t="shared" si="33"/>
        <v>#DIV/0!</v>
      </c>
      <c r="H134" s="48">
        <v>1.21</v>
      </c>
      <c r="I134" s="48">
        <v>0.44237707100000001</v>
      </c>
      <c r="J134" s="63">
        <f t="shared" si="49"/>
        <v>0</v>
      </c>
      <c r="K134" s="57">
        <f t="shared" si="27"/>
        <v>1</v>
      </c>
      <c r="M134" s="3">
        <v>1.21</v>
      </c>
      <c r="N134" s="3">
        <f t="shared" si="34"/>
        <v>0.32769416441286237</v>
      </c>
      <c r="O134" s="3">
        <f t="shared" si="39"/>
        <v>0</v>
      </c>
      <c r="Q134" s="3">
        <v>1.21</v>
      </c>
      <c r="R134" s="3">
        <f t="shared" si="28"/>
        <v>0.15094339622641512</v>
      </c>
      <c r="S134" s="3">
        <f t="shared" si="40"/>
        <v>0</v>
      </c>
      <c r="T134" s="3"/>
      <c r="U134" s="3">
        <v>1.21</v>
      </c>
      <c r="V134" s="3">
        <f t="shared" si="30"/>
        <v>0.25157232704402521</v>
      </c>
      <c r="W134" s="3">
        <f t="shared" si="41"/>
        <v>0</v>
      </c>
      <c r="X134" s="3"/>
      <c r="Y134" s="3">
        <v>1.21</v>
      </c>
      <c r="Z134" s="3">
        <f t="shared" si="35"/>
        <v>0.41249595752853552</v>
      </c>
      <c r="AA134" s="3">
        <f t="shared" si="42"/>
        <v>0</v>
      </c>
      <c r="AB134" s="3"/>
      <c r="AC134" s="3">
        <v>1.21</v>
      </c>
      <c r="AD134" s="3">
        <f t="shared" si="31"/>
        <v>0.37735849056603782</v>
      </c>
      <c r="AE134" s="3">
        <f t="shared" si="43"/>
        <v>0</v>
      </c>
      <c r="AF134" s="3">
        <v>1.21</v>
      </c>
      <c r="AG134" s="3">
        <f t="shared" si="36"/>
        <v>0.41249595752853552</v>
      </c>
      <c r="AH134" s="3">
        <f t="shared" si="44"/>
        <v>0</v>
      </c>
      <c r="AJ134" s="3">
        <v>1.21</v>
      </c>
      <c r="AK134" s="3">
        <f t="shared" si="37"/>
        <v>0.57054867883694016</v>
      </c>
      <c r="AL134" s="3">
        <f t="shared" si="45"/>
        <v>0</v>
      </c>
      <c r="AN134" s="3">
        <v>1.21</v>
      </c>
      <c r="AO134" s="3">
        <f t="shared" si="38"/>
        <v>0.78916117596148494</v>
      </c>
      <c r="AP134" s="3">
        <f t="shared" si="46"/>
        <v>0</v>
      </c>
      <c r="AR134" s="3">
        <v>1.21</v>
      </c>
      <c r="AS134" s="3">
        <f t="shared" si="32"/>
        <v>0.30188679245283023</v>
      </c>
      <c r="AT134" s="3">
        <f t="shared" si="47"/>
        <v>0</v>
      </c>
    </row>
    <row r="135" spans="2:46" x14ac:dyDescent="0.25">
      <c r="B135" s="2" t="e">
        <f t="shared" si="50"/>
        <v>#DIV/0!</v>
      </c>
      <c r="C135" s="2" t="e">
        <f t="shared" si="51"/>
        <v>#DIV/0!</v>
      </c>
      <c r="D135" t="e">
        <f t="shared" si="33"/>
        <v>#DIV/0!</v>
      </c>
      <c r="H135" s="48">
        <v>1.22</v>
      </c>
      <c r="I135" s="48">
        <v>0.43845032699999997</v>
      </c>
      <c r="J135" s="63">
        <f t="shared" si="49"/>
        <v>0</v>
      </c>
      <c r="K135" s="57">
        <f t="shared" si="27"/>
        <v>1</v>
      </c>
      <c r="M135" s="3">
        <v>1.22</v>
      </c>
      <c r="N135" s="3">
        <f t="shared" si="34"/>
        <v>0.325543583095881</v>
      </c>
      <c r="O135" s="3">
        <f t="shared" si="39"/>
        <v>0</v>
      </c>
      <c r="Q135" s="3">
        <v>1.22</v>
      </c>
      <c r="R135" s="3">
        <f t="shared" si="28"/>
        <v>0.15</v>
      </c>
      <c r="S135" s="3">
        <f t="shared" si="40"/>
        <v>0</v>
      </c>
      <c r="T135" s="3"/>
      <c r="U135" s="3">
        <v>1.22</v>
      </c>
      <c r="V135" s="3">
        <f t="shared" si="30"/>
        <v>0.25</v>
      </c>
      <c r="W135" s="3">
        <f t="shared" si="41"/>
        <v>0</v>
      </c>
      <c r="X135" s="3"/>
      <c r="Y135" s="3">
        <v>1.22</v>
      </c>
      <c r="Z135" s="3">
        <f t="shared" si="35"/>
        <v>0.40978884157735385</v>
      </c>
      <c r="AA135" s="3">
        <f t="shared" si="42"/>
        <v>0</v>
      </c>
      <c r="AB135" s="3"/>
      <c r="AC135" s="3">
        <v>1.22</v>
      </c>
      <c r="AD135" s="3">
        <f t="shared" si="31"/>
        <v>0.37500000000000006</v>
      </c>
      <c r="AE135" s="3">
        <f t="shared" si="43"/>
        <v>0</v>
      </c>
      <c r="AF135" s="3">
        <v>1.22</v>
      </c>
      <c r="AG135" s="3">
        <f t="shared" si="36"/>
        <v>0.40978884157735385</v>
      </c>
      <c r="AH135" s="3">
        <f t="shared" si="44"/>
        <v>0</v>
      </c>
      <c r="AJ135" s="3">
        <v>1.22</v>
      </c>
      <c r="AK135" s="3">
        <f t="shared" si="37"/>
        <v>0.56680429928311549</v>
      </c>
      <c r="AL135" s="3">
        <f t="shared" si="45"/>
        <v>0</v>
      </c>
      <c r="AN135" s="3">
        <v>1.22</v>
      </c>
      <c r="AO135" s="3">
        <f t="shared" si="38"/>
        <v>0.78398209294622678</v>
      </c>
      <c r="AP135" s="3">
        <f t="shared" si="46"/>
        <v>0</v>
      </c>
      <c r="AR135" s="3">
        <v>1.22</v>
      </c>
      <c r="AS135" s="3">
        <f t="shared" si="32"/>
        <v>0.3</v>
      </c>
      <c r="AT135" s="3">
        <f t="shared" si="47"/>
        <v>0</v>
      </c>
    </row>
    <row r="136" spans="2:46" x14ac:dyDescent="0.25">
      <c r="B136" s="2" t="e">
        <f t="shared" si="50"/>
        <v>#DIV/0!</v>
      </c>
      <c r="C136" s="2" t="e">
        <f t="shared" si="51"/>
        <v>#DIV/0!</v>
      </c>
      <c r="D136" t="e">
        <f t="shared" si="33"/>
        <v>#DIV/0!</v>
      </c>
      <c r="H136" s="48">
        <v>1.23</v>
      </c>
      <c r="I136" s="48">
        <v>0.43457089599999998</v>
      </c>
      <c r="J136" s="63">
        <f t="shared" si="49"/>
        <v>0</v>
      </c>
      <c r="K136" s="57">
        <f t="shared" si="27"/>
        <v>1</v>
      </c>
      <c r="M136" s="3">
        <v>1.23</v>
      </c>
      <c r="N136" s="3">
        <f t="shared" si="34"/>
        <v>0.32342449940639428</v>
      </c>
      <c r="O136" s="3">
        <f t="shared" si="39"/>
        <v>0</v>
      </c>
      <c r="Q136" s="3">
        <v>1.23</v>
      </c>
      <c r="R136" s="3">
        <f t="shared" si="28"/>
        <v>0.14906832298136641</v>
      </c>
      <c r="S136" s="3">
        <f t="shared" si="40"/>
        <v>0</v>
      </c>
      <c r="T136" s="3"/>
      <c r="U136" s="3">
        <v>1.23</v>
      </c>
      <c r="V136" s="3">
        <f t="shared" si="30"/>
        <v>0.24844720496894404</v>
      </c>
      <c r="W136" s="3">
        <f t="shared" si="41"/>
        <v>0</v>
      </c>
      <c r="X136" s="3"/>
      <c r="Y136" s="3">
        <v>1.23</v>
      </c>
      <c r="Z136" s="3">
        <f t="shared" si="35"/>
        <v>0.40712137431517637</v>
      </c>
      <c r="AA136" s="3">
        <f t="shared" si="42"/>
        <v>0</v>
      </c>
      <c r="AB136" s="3"/>
      <c r="AC136" s="3">
        <v>1.23</v>
      </c>
      <c r="AD136" s="3">
        <f t="shared" si="31"/>
        <v>0.37267080745341613</v>
      </c>
      <c r="AE136" s="3">
        <f t="shared" si="43"/>
        <v>0</v>
      </c>
      <c r="AF136" s="3">
        <v>1.23</v>
      </c>
      <c r="AG136" s="3">
        <f t="shared" si="36"/>
        <v>0.40712137431517637</v>
      </c>
      <c r="AH136" s="3">
        <f t="shared" si="44"/>
        <v>0</v>
      </c>
      <c r="AJ136" s="3">
        <v>1.23</v>
      </c>
      <c r="AK136" s="3">
        <f t="shared" si="37"/>
        <v>0.56311476028400698</v>
      </c>
      <c r="AL136" s="3">
        <f t="shared" si="45"/>
        <v>0</v>
      </c>
      <c r="AN136" s="3">
        <v>1.23</v>
      </c>
      <c r="AO136" s="3">
        <f t="shared" si="38"/>
        <v>0.7788788632950292</v>
      </c>
      <c r="AP136" s="3">
        <f t="shared" si="46"/>
        <v>0</v>
      </c>
      <c r="AR136" s="3">
        <v>1.23</v>
      </c>
      <c r="AS136" s="3">
        <f t="shared" si="32"/>
        <v>0.29813664596273282</v>
      </c>
      <c r="AT136" s="3">
        <f t="shared" si="47"/>
        <v>0</v>
      </c>
    </row>
    <row r="137" spans="2:46" x14ac:dyDescent="0.25">
      <c r="B137" s="2" t="e">
        <f t="shared" si="50"/>
        <v>#DIV/0!</v>
      </c>
      <c r="C137" s="2" t="e">
        <f t="shared" si="51"/>
        <v>#DIV/0!</v>
      </c>
      <c r="D137" t="e">
        <f t="shared" si="33"/>
        <v>#DIV/0!</v>
      </c>
      <c r="H137" s="48">
        <v>1.24</v>
      </c>
      <c r="I137" s="48">
        <v>0.430526731</v>
      </c>
      <c r="J137" s="63">
        <f t="shared" si="49"/>
        <v>0</v>
      </c>
      <c r="K137" s="57">
        <f t="shared" si="27"/>
        <v>1</v>
      </c>
      <c r="M137" s="3">
        <v>1.24</v>
      </c>
      <c r="N137" s="3">
        <f t="shared" si="34"/>
        <v>0.32133620153064113</v>
      </c>
      <c r="O137" s="3">
        <f t="shared" si="39"/>
        <v>0</v>
      </c>
      <c r="Q137" s="3">
        <v>1.24</v>
      </c>
      <c r="R137" s="3">
        <f t="shared" si="28"/>
        <v>0.14814814814814814</v>
      </c>
      <c r="S137" s="3">
        <f t="shared" si="40"/>
        <v>0</v>
      </c>
      <c r="T137" s="3"/>
      <c r="U137" s="3">
        <v>1.24</v>
      </c>
      <c r="V137" s="3">
        <f t="shared" si="30"/>
        <v>0.24691358024691357</v>
      </c>
      <c r="W137" s="3">
        <f t="shared" si="41"/>
        <v>0</v>
      </c>
      <c r="X137" s="3"/>
      <c r="Y137" s="3">
        <v>1.24</v>
      </c>
      <c r="Z137" s="3">
        <f t="shared" si="35"/>
        <v>0.40449265972269349</v>
      </c>
      <c r="AA137" s="3">
        <f t="shared" si="42"/>
        <v>0</v>
      </c>
      <c r="AB137" s="3"/>
      <c r="AC137" s="3">
        <v>1.24</v>
      </c>
      <c r="AD137" s="3">
        <f t="shared" si="31"/>
        <v>0.37037037037037041</v>
      </c>
      <c r="AE137" s="3">
        <f t="shared" si="43"/>
        <v>0</v>
      </c>
      <c r="AF137" s="3">
        <v>1.24</v>
      </c>
      <c r="AG137" s="3">
        <f t="shared" si="36"/>
        <v>0.40449265972269349</v>
      </c>
      <c r="AH137" s="3">
        <f t="shared" si="44"/>
        <v>0</v>
      </c>
      <c r="AJ137" s="3">
        <v>1.24</v>
      </c>
      <c r="AK137" s="3">
        <f t="shared" si="37"/>
        <v>0.55947882249987291</v>
      </c>
      <c r="AL137" s="3">
        <f t="shared" si="45"/>
        <v>0</v>
      </c>
      <c r="AN137" s="3">
        <v>1.24</v>
      </c>
      <c r="AO137" s="3">
        <f t="shared" si="38"/>
        <v>0.77384977280042133</v>
      </c>
      <c r="AP137" s="3">
        <f t="shared" si="46"/>
        <v>0</v>
      </c>
      <c r="AR137" s="3">
        <v>1.24</v>
      </c>
      <c r="AS137" s="3">
        <f t="shared" si="32"/>
        <v>0.29629629629629628</v>
      </c>
      <c r="AT137" s="3">
        <f t="shared" si="47"/>
        <v>0</v>
      </c>
    </row>
    <row r="138" spans="2:46" x14ac:dyDescent="0.25">
      <c r="B138" s="2" t="e">
        <f t="shared" si="50"/>
        <v>#DIV/0!</v>
      </c>
      <c r="C138" s="2" t="e">
        <f t="shared" si="51"/>
        <v>#DIV/0!</v>
      </c>
      <c r="D138" t="e">
        <f t="shared" si="33"/>
        <v>#DIV/0!</v>
      </c>
      <c r="H138" s="48">
        <v>1.25</v>
      </c>
      <c r="I138" s="48">
        <v>0.42657756299999999</v>
      </c>
      <c r="J138" s="63">
        <f t="shared" si="49"/>
        <v>0</v>
      </c>
      <c r="K138" s="57">
        <f t="shared" si="27"/>
        <v>1</v>
      </c>
      <c r="M138" s="3">
        <v>1.25</v>
      </c>
      <c r="N138" s="3">
        <f t="shared" si="34"/>
        <v>0.31927799931143658</v>
      </c>
      <c r="O138" s="3">
        <f t="shared" si="39"/>
        <v>0</v>
      </c>
      <c r="Q138" s="3">
        <v>1.25</v>
      </c>
      <c r="R138" s="3">
        <f t="shared" si="28"/>
        <v>0.14723926380368099</v>
      </c>
      <c r="S138" s="3">
        <f t="shared" si="40"/>
        <v>0</v>
      </c>
      <c r="T138" s="3"/>
      <c r="U138" s="3">
        <v>1.25</v>
      </c>
      <c r="V138" s="3">
        <f t="shared" si="30"/>
        <v>0.245398773006135</v>
      </c>
      <c r="W138" s="3">
        <f t="shared" si="41"/>
        <v>0</v>
      </c>
      <c r="X138" s="3"/>
      <c r="Y138" s="3">
        <v>1.25</v>
      </c>
      <c r="Z138" s="3">
        <f t="shared" si="35"/>
        <v>0.40190182904153282</v>
      </c>
      <c r="AA138" s="3">
        <f t="shared" si="42"/>
        <v>0</v>
      </c>
      <c r="AB138" s="3"/>
      <c r="AC138" s="3">
        <v>1.25</v>
      </c>
      <c r="AD138" s="3">
        <f t="shared" si="31"/>
        <v>0.36809815950920249</v>
      </c>
      <c r="AE138" s="3">
        <f t="shared" si="43"/>
        <v>0</v>
      </c>
      <c r="AF138" s="3">
        <v>1.25</v>
      </c>
      <c r="AG138" s="3">
        <f t="shared" si="36"/>
        <v>0.40190182904153282</v>
      </c>
      <c r="AH138" s="3">
        <f t="shared" si="44"/>
        <v>0</v>
      </c>
      <c r="AJ138" s="3">
        <v>1.25</v>
      </c>
      <c r="AK138" s="3">
        <f t="shared" si="37"/>
        <v>0.55589528429726132</v>
      </c>
      <c r="AL138" s="3">
        <f t="shared" si="45"/>
        <v>0</v>
      </c>
      <c r="AN138" s="3">
        <v>1.25</v>
      </c>
      <c r="AO138" s="3">
        <f t="shared" si="38"/>
        <v>0.76889315940883352</v>
      </c>
      <c r="AP138" s="3">
        <f t="shared" si="46"/>
        <v>0</v>
      </c>
      <c r="AR138" s="3">
        <v>1.25</v>
      </c>
      <c r="AS138" s="3">
        <f t="shared" si="32"/>
        <v>0.29447852760736198</v>
      </c>
      <c r="AT138" s="3">
        <f t="shared" si="47"/>
        <v>0</v>
      </c>
    </row>
    <row r="139" spans="2:46" x14ac:dyDescent="0.25">
      <c r="B139" s="2" t="e">
        <f t="shared" si="50"/>
        <v>#DIV/0!</v>
      </c>
      <c r="C139" s="2" t="e">
        <f t="shared" si="51"/>
        <v>#DIV/0!</v>
      </c>
      <c r="D139" t="e">
        <f t="shared" si="33"/>
        <v>#DIV/0!</v>
      </c>
      <c r="H139" s="48">
        <v>1.26</v>
      </c>
      <c r="I139" s="48">
        <v>0.42264178800000002</v>
      </c>
      <c r="J139" s="63">
        <f t="shared" si="49"/>
        <v>0</v>
      </c>
      <c r="K139" s="57">
        <f t="shared" si="27"/>
        <v>1</v>
      </c>
      <c r="M139" s="3">
        <v>1.26</v>
      </c>
      <c r="N139" s="3">
        <f t="shared" si="34"/>
        <v>0.31724922342249917</v>
      </c>
      <c r="O139" s="3">
        <f t="shared" si="39"/>
        <v>0</v>
      </c>
      <c r="Q139" s="3">
        <v>1.26</v>
      </c>
      <c r="R139" s="3">
        <f t="shared" si="28"/>
        <v>0.14634146341463414</v>
      </c>
      <c r="S139" s="3">
        <f t="shared" si="40"/>
        <v>0</v>
      </c>
      <c r="T139" s="3"/>
      <c r="U139" s="3">
        <v>1.26</v>
      </c>
      <c r="V139" s="3">
        <f t="shared" si="30"/>
        <v>0.24390243902439024</v>
      </c>
      <c r="W139" s="3">
        <f t="shared" si="41"/>
        <v>0</v>
      </c>
      <c r="X139" s="3"/>
      <c r="Y139" s="3">
        <v>1.26</v>
      </c>
      <c r="Z139" s="3">
        <f t="shared" si="35"/>
        <v>0.39934803973491689</v>
      </c>
      <c r="AA139" s="3">
        <f t="shared" si="42"/>
        <v>0</v>
      </c>
      <c r="AB139" s="3"/>
      <c r="AC139" s="3">
        <v>1.26</v>
      </c>
      <c r="AD139" s="3">
        <f t="shared" si="31"/>
        <v>0.36585365853658541</v>
      </c>
      <c r="AE139" s="3">
        <f t="shared" si="43"/>
        <v>0</v>
      </c>
      <c r="AF139" s="3">
        <v>1.26</v>
      </c>
      <c r="AG139" s="3">
        <f t="shared" si="36"/>
        <v>0.39934803973491689</v>
      </c>
      <c r="AH139" s="3">
        <f t="shared" si="44"/>
        <v>0</v>
      </c>
      <c r="AJ139" s="3">
        <v>1.26</v>
      </c>
      <c r="AK139" s="3">
        <f t="shared" si="37"/>
        <v>0.55236298031142916</v>
      </c>
      <c r="AL139" s="3">
        <f t="shared" si="45"/>
        <v>0</v>
      </c>
      <c r="AN139" s="3">
        <v>1.26</v>
      </c>
      <c r="AO139" s="3">
        <f t="shared" si="38"/>
        <v>0.76400741123219218</v>
      </c>
      <c r="AP139" s="3">
        <f t="shared" si="46"/>
        <v>0</v>
      </c>
      <c r="AR139" s="3">
        <v>1.26</v>
      </c>
      <c r="AS139" s="3">
        <f t="shared" si="32"/>
        <v>0.29268292682926828</v>
      </c>
      <c r="AT139" s="3">
        <f t="shared" si="47"/>
        <v>0</v>
      </c>
    </row>
    <row r="140" spans="2:46" x14ac:dyDescent="0.25">
      <c r="B140" s="2" t="e">
        <f t="shared" si="50"/>
        <v>#DIV/0!</v>
      </c>
      <c r="C140" s="2" t="e">
        <f t="shared" si="51"/>
        <v>#DIV/0!</v>
      </c>
      <c r="D140" t="e">
        <f t="shared" si="33"/>
        <v>#DIV/0!</v>
      </c>
      <c r="H140" s="48">
        <v>1.27</v>
      </c>
      <c r="I140" s="48">
        <v>0.41854317099999999</v>
      </c>
      <c r="J140" s="63">
        <f t="shared" si="49"/>
        <v>0</v>
      </c>
      <c r="K140" s="57">
        <f t="shared" si="27"/>
        <v>1</v>
      </c>
      <c r="M140" s="3">
        <v>1.27</v>
      </c>
      <c r="N140" s="3">
        <f t="shared" si="34"/>
        <v>0.31524922458051585</v>
      </c>
      <c r="O140" s="3">
        <f t="shared" si="39"/>
        <v>0</v>
      </c>
      <c r="Q140" s="3">
        <v>1.27</v>
      </c>
      <c r="R140" s="3">
        <f t="shared" si="28"/>
        <v>0.14545454545454542</v>
      </c>
      <c r="S140" s="3">
        <f t="shared" si="40"/>
        <v>0</v>
      </c>
      <c r="T140" s="3"/>
      <c r="U140" s="3">
        <v>1.27</v>
      </c>
      <c r="V140" s="3">
        <f t="shared" si="30"/>
        <v>0.2424242424242424</v>
      </c>
      <c r="W140" s="3">
        <f t="shared" si="41"/>
        <v>0</v>
      </c>
      <c r="X140" s="3"/>
      <c r="Y140" s="3">
        <v>1.27</v>
      </c>
      <c r="Z140" s="3">
        <f t="shared" si="35"/>
        <v>0.39683047449582248</v>
      </c>
      <c r="AA140" s="3">
        <f t="shared" si="42"/>
        <v>0</v>
      </c>
      <c r="AB140" s="3"/>
      <c r="AC140" s="3">
        <v>1.27</v>
      </c>
      <c r="AD140" s="3">
        <f t="shared" si="31"/>
        <v>0.36363636363636365</v>
      </c>
      <c r="AE140" s="3">
        <f t="shared" si="43"/>
        <v>0</v>
      </c>
      <c r="AF140" s="3">
        <v>1.27</v>
      </c>
      <c r="AG140" s="3">
        <f t="shared" si="36"/>
        <v>0.39683047449582248</v>
      </c>
      <c r="AH140" s="3">
        <f t="shared" si="44"/>
        <v>0</v>
      </c>
      <c r="AJ140" s="3">
        <v>1.27</v>
      </c>
      <c r="AK140" s="3">
        <f t="shared" si="37"/>
        <v>0.54888078007446883</v>
      </c>
      <c r="AL140" s="3">
        <f t="shared" si="45"/>
        <v>0</v>
      </c>
      <c r="AN140" s="3">
        <v>1.27</v>
      </c>
      <c r="AO140" s="3">
        <f t="shared" si="38"/>
        <v>0.75919096465039493</v>
      </c>
      <c r="AP140" s="3">
        <f t="shared" si="46"/>
        <v>0</v>
      </c>
      <c r="AR140" s="3">
        <v>1.27</v>
      </c>
      <c r="AS140" s="3">
        <f t="shared" si="32"/>
        <v>0.29090909090909084</v>
      </c>
      <c r="AT140" s="3">
        <f t="shared" si="47"/>
        <v>0</v>
      </c>
    </row>
    <row r="141" spans="2:46" x14ac:dyDescent="0.25">
      <c r="B141" s="2" t="e">
        <f t="shared" si="50"/>
        <v>#DIV/0!</v>
      </c>
      <c r="C141" s="2" t="e">
        <f t="shared" si="51"/>
        <v>#DIV/0!</v>
      </c>
      <c r="D141" t="e">
        <f t="shared" si="33"/>
        <v>#DIV/0!</v>
      </c>
      <c r="H141" s="48">
        <v>1.28</v>
      </c>
      <c r="I141" s="48">
        <v>0.41458421299999998</v>
      </c>
      <c r="J141" s="63">
        <f t="shared" si="49"/>
        <v>0</v>
      </c>
      <c r="K141" s="57">
        <f t="shared" ref="K141:K204" si="52">IF(I141&gt;Z141,1,0)</f>
        <v>1</v>
      </c>
      <c r="M141" s="3">
        <v>1.28</v>
      </c>
      <c r="N141" s="3">
        <f t="shared" si="34"/>
        <v>0.31327737279293855</v>
      </c>
      <c r="O141" s="3">
        <f t="shared" si="39"/>
        <v>0</v>
      </c>
      <c r="Q141" s="3">
        <v>1.28</v>
      </c>
      <c r="R141" s="3">
        <f t="shared" ref="R141:R204" si="53">IF(Q141&lt;=$R$6,$R$8*$R$5,IF($R$8*$R$5*(1/ABS(0.8+Q141-$R$6))&gt;$R$8*$R$5,$R$8*$R$5,$R$8*$R$5*(1/ABS(0.8+Q141-$R$6))))</f>
        <v>0.14457831325301204</v>
      </c>
      <c r="S141" s="3">
        <f t="shared" si="40"/>
        <v>0</v>
      </c>
      <c r="T141" s="3"/>
      <c r="U141" s="3">
        <v>1.28</v>
      </c>
      <c r="V141" s="3">
        <f t="shared" si="30"/>
        <v>0.24096385542168675</v>
      </c>
      <c r="W141" s="3">
        <f t="shared" si="41"/>
        <v>0</v>
      </c>
      <c r="X141" s="3"/>
      <c r="Y141" s="3">
        <v>1.28</v>
      </c>
      <c r="Z141" s="3">
        <f t="shared" si="35"/>
        <v>0.39434834030012084</v>
      </c>
      <c r="AA141" s="3">
        <f t="shared" si="42"/>
        <v>0</v>
      </c>
      <c r="AB141" s="3"/>
      <c r="AC141" s="3">
        <v>1.28</v>
      </c>
      <c r="AD141" s="3">
        <f t="shared" si="31"/>
        <v>0.36144578313253012</v>
      </c>
      <c r="AE141" s="3">
        <f t="shared" si="43"/>
        <v>0</v>
      </c>
      <c r="AF141" s="3">
        <v>1.28</v>
      </c>
      <c r="AG141" s="3">
        <f t="shared" si="36"/>
        <v>0.39434834030012084</v>
      </c>
      <c r="AH141" s="3">
        <f t="shared" si="44"/>
        <v>0</v>
      </c>
      <c r="AJ141" s="3">
        <v>1.28</v>
      </c>
      <c r="AK141" s="3">
        <f t="shared" si="37"/>
        <v>0.54544758670564508</v>
      </c>
      <c r="AL141" s="3">
        <f t="shared" si="45"/>
        <v>0</v>
      </c>
      <c r="AN141" s="3">
        <v>1.28</v>
      </c>
      <c r="AO141" s="3">
        <f t="shared" si="38"/>
        <v>0.75444230249983646</v>
      </c>
      <c r="AP141" s="3">
        <f t="shared" si="46"/>
        <v>0</v>
      </c>
      <c r="AR141" s="3">
        <v>1.28</v>
      </c>
      <c r="AS141" s="3">
        <f t="shared" si="32"/>
        <v>0.28915662650602408</v>
      </c>
      <c r="AT141" s="3">
        <f t="shared" si="47"/>
        <v>0</v>
      </c>
    </row>
    <row r="142" spans="2:46" x14ac:dyDescent="0.25">
      <c r="B142" s="2" t="e">
        <f t="shared" si="50"/>
        <v>#DIV/0!</v>
      </c>
      <c r="C142" s="2" t="e">
        <f t="shared" si="51"/>
        <v>#DIV/0!</v>
      </c>
      <c r="D142" t="e">
        <f t="shared" si="33"/>
        <v>#DIV/0!</v>
      </c>
      <c r="H142" s="48">
        <v>1.29</v>
      </c>
      <c r="I142" s="48">
        <v>0.41058041499999998</v>
      </c>
      <c r="J142" s="63">
        <f t="shared" si="49"/>
        <v>0</v>
      </c>
      <c r="K142" s="57">
        <f t="shared" si="52"/>
        <v>1</v>
      </c>
      <c r="M142" s="3">
        <v>1.29</v>
      </c>
      <c r="N142" s="3">
        <f t="shared" si="34"/>
        <v>0.31133305663962713</v>
      </c>
      <c r="O142" s="3">
        <f t="shared" si="39"/>
        <v>0</v>
      </c>
      <c r="Q142" s="3">
        <v>1.29</v>
      </c>
      <c r="R142" s="3">
        <f t="shared" si="53"/>
        <v>0.1437125748502994</v>
      </c>
      <c r="S142" s="3">
        <f t="shared" si="40"/>
        <v>0</v>
      </c>
      <c r="T142" s="3"/>
      <c r="U142" s="3">
        <v>1.29</v>
      </c>
      <c r="V142" s="3">
        <f t="shared" ref="V142:V205" si="54">IF(U142&lt;=$V$6,$V$8*$V$5,IF($V$8*$V$5*(1/ABS(0.8+U142-$V$6))&gt;$V$8*$V$5,$V$8*$V$5,$V$8*$V$5*(1/ABS(0.8+U142-$V$6))))</f>
        <v>0.23952095808383236</v>
      </c>
      <c r="W142" s="3">
        <f t="shared" si="41"/>
        <v>0</v>
      </c>
      <c r="X142" s="3"/>
      <c r="Y142" s="3">
        <v>1.29</v>
      </c>
      <c r="Z142" s="3">
        <f t="shared" si="35"/>
        <v>0.39190086750232039</v>
      </c>
      <c r="AA142" s="3">
        <f t="shared" si="42"/>
        <v>0</v>
      </c>
      <c r="AB142" s="3"/>
      <c r="AC142" s="3">
        <v>1.29</v>
      </c>
      <c r="AD142" s="3">
        <f t="shared" ref="AD142:AD205" si="55">IF(AC142&lt;=$AD$6,$AD$8*$AD$5,IF($AD$8*$AD$5*(1/ABS(0.8+AC142-$AD$6))&gt;$AD$8*$AD$5,$AD$8*$AD$5,$AD$8*$AD$5*(1/ABS(0.8+AC142-$AD$6))))</f>
        <v>0.35928143712574862</v>
      </c>
      <c r="AE142" s="3">
        <f t="shared" si="43"/>
        <v>0</v>
      </c>
      <c r="AF142" s="3">
        <v>1.29</v>
      </c>
      <c r="AG142" s="3">
        <f t="shared" si="36"/>
        <v>0.39190086750232039</v>
      </c>
      <c r="AH142" s="3">
        <f t="shared" si="44"/>
        <v>0</v>
      </c>
      <c r="AJ142" s="3">
        <v>1.29</v>
      </c>
      <c r="AK142" s="3">
        <f t="shared" si="37"/>
        <v>0.54206233566066298</v>
      </c>
      <c r="AL142" s="3">
        <f t="shared" si="45"/>
        <v>0</v>
      </c>
      <c r="AN142" s="3">
        <v>1.29</v>
      </c>
      <c r="AO142" s="3">
        <f t="shared" si="38"/>
        <v>0.74975995234344195</v>
      </c>
      <c r="AP142" s="3">
        <f t="shared" si="46"/>
        <v>0</v>
      </c>
      <c r="AR142" s="3">
        <v>1.29</v>
      </c>
      <c r="AS142" s="3">
        <f t="shared" ref="AS142:AS205" si="56">IF(AR142&lt;=$AS$6,$AS$8*$AS$5,IF($AS$8*$AS$5*(1/ABS(0.8+AR142-$AS$6))&gt;$AS$8*$AS$5,$AS$8*$AS$5,$AS$8*$AS$5*(1/ABS(0.8+AR142-$AS$6))))</f>
        <v>0.28742514970059879</v>
      </c>
      <c r="AT142" s="3">
        <f t="shared" si="47"/>
        <v>0</v>
      </c>
    </row>
    <row r="143" spans="2:46" x14ac:dyDescent="0.25">
      <c r="B143" s="2" t="e">
        <f t="shared" si="50"/>
        <v>#DIV/0!</v>
      </c>
      <c r="C143" s="2" t="e">
        <f t="shared" si="51"/>
        <v>#DIV/0!</v>
      </c>
      <c r="D143" t="e">
        <f t="shared" ref="D143:D206" si="57">IF(AND(B143&gt;=$F$5,B143&lt;=$F$8),(C143+C142)/2*(B143-B142),0)</f>
        <v>#DIV/0!</v>
      </c>
      <c r="H143" s="48">
        <v>1.3</v>
      </c>
      <c r="I143" s="48">
        <v>0.40642389499999998</v>
      </c>
      <c r="J143" s="63">
        <f t="shared" si="49"/>
        <v>0</v>
      </c>
      <c r="K143" s="57">
        <f t="shared" si="52"/>
        <v>1</v>
      </c>
      <c r="M143" s="3">
        <v>1.3</v>
      </c>
      <c r="N143" s="3">
        <f t="shared" ref="N143:N206" si="58">IF(M143&lt;=$N$1,(1+1.5*M143/$N$1)*$N$4,IF(M143&lt;=$N$2,2.5*$N$4,2.5*($N$2/M143)^0.8*$N$4))</f>
        <v>0.30941568258656704</v>
      </c>
      <c r="O143" s="3">
        <f t="shared" si="39"/>
        <v>0</v>
      </c>
      <c r="Q143" s="3">
        <v>1.3</v>
      </c>
      <c r="R143" s="3">
        <f t="shared" si="53"/>
        <v>0.14285714285714285</v>
      </c>
      <c r="S143" s="3">
        <f t="shared" si="40"/>
        <v>0</v>
      </c>
      <c r="T143" s="3"/>
      <c r="U143" s="3">
        <v>1.3</v>
      </c>
      <c r="V143" s="3">
        <f t="shared" si="54"/>
        <v>0.23809523809523811</v>
      </c>
      <c r="W143" s="3">
        <f t="shared" si="41"/>
        <v>0</v>
      </c>
      <c r="X143" s="3"/>
      <c r="Y143" s="3">
        <v>1.3</v>
      </c>
      <c r="Z143" s="3">
        <f t="shared" ref="Z143:Z206" si="59">IF(Y143&lt;=$AG$1,(1+1.5*Y143/$AG$1)*$AG$4,IF(Y143&lt;=$AG$2,2.5*$AG$4,2.5*($AG$2/Y143)^0.8*$N$4))</f>
        <v>0.38948730897168726</v>
      </c>
      <c r="AA143" s="3">
        <f t="shared" si="42"/>
        <v>0</v>
      </c>
      <c r="AB143" s="3"/>
      <c r="AC143" s="3">
        <v>1.3</v>
      </c>
      <c r="AD143" s="3">
        <f t="shared" si="55"/>
        <v>0.35714285714285721</v>
      </c>
      <c r="AE143" s="3">
        <f t="shared" si="43"/>
        <v>0</v>
      </c>
      <c r="AF143" s="3">
        <v>1.3</v>
      </c>
      <c r="AG143" s="3">
        <f t="shared" ref="AG143:AG206" si="60">IF(AF143&lt;=$AG$1,(1+1.5*AF143/$AG$1)*$AG$4,IF(AF143&lt;=$AG$2,2.5*$AG$4,2.5*($AG$2/AF143)^0.8*$N$4))</f>
        <v>0.38948730897168726</v>
      </c>
      <c r="AH143" s="3">
        <f t="shared" si="44"/>
        <v>0</v>
      </c>
      <c r="AJ143" s="3">
        <v>1.3</v>
      </c>
      <c r="AK143" s="3">
        <f t="shared" ref="AK143:AK206" si="61">IF(AJ143&lt;=$AK$1,(1+1.5*AJ143/$AK$1)*$AK$4,IF(AJ143&lt;=$AK$2,2.5*$AK$4,2.5*($AK$2/AJ143)^0.8*$N$4))</f>
        <v>0.53872399353678135</v>
      </c>
      <c r="AL143" s="3">
        <f t="shared" si="45"/>
        <v>0</v>
      </c>
      <c r="AN143" s="3">
        <v>1.3</v>
      </c>
      <c r="AO143" s="3">
        <f t="shared" ref="AO143:AO206" si="62">IF(AN143&lt;=$AO$1,(1+1.5*AN143/$AO$1)*$AO$4,IF(AN143&lt;=$AO$2,2.5*$AO$4,2.5*($AO$2/AN143)^0.8*$AO$4))</f>
        <v>0.74514248481794609</v>
      </c>
      <c r="AP143" s="3">
        <f t="shared" si="46"/>
        <v>0</v>
      </c>
      <c r="AR143" s="3">
        <v>1.3</v>
      </c>
      <c r="AS143" s="3">
        <f t="shared" si="56"/>
        <v>0.2857142857142857</v>
      </c>
      <c r="AT143" s="3">
        <f t="shared" si="47"/>
        <v>0</v>
      </c>
    </row>
    <row r="144" spans="2:46" x14ac:dyDescent="0.25">
      <c r="B144" s="2" t="e">
        <f t="shared" si="50"/>
        <v>#DIV/0!</v>
      </c>
      <c r="C144" s="2" t="e">
        <f t="shared" si="51"/>
        <v>#DIV/0!</v>
      </c>
      <c r="D144" t="e">
        <f t="shared" si="57"/>
        <v>#DIV/0!</v>
      </c>
      <c r="H144" s="48">
        <v>1.31</v>
      </c>
      <c r="I144" s="48">
        <v>0.40247027899999999</v>
      </c>
      <c r="J144" s="63">
        <f t="shared" si="49"/>
        <v>0</v>
      </c>
      <c r="K144" s="57">
        <f t="shared" si="52"/>
        <v>1</v>
      </c>
      <c r="M144" s="3">
        <v>1.31</v>
      </c>
      <c r="N144" s="3">
        <f t="shared" si="58"/>
        <v>0.30752467432999542</v>
      </c>
      <c r="O144" s="3">
        <f t="shared" ref="O144:O207" si="63">IF(AND(M144&gt;=$F$5,M144&lt;=$F$8),(N144+N143)/2*(M144-M143),0)</f>
        <v>0</v>
      </c>
      <c r="Q144" s="3">
        <v>1.31</v>
      </c>
      <c r="R144" s="3">
        <f t="shared" si="53"/>
        <v>0.1420118343195266</v>
      </c>
      <c r="S144" s="3">
        <f t="shared" ref="S144:S207" si="64">IF(AND(Q144&gt;=$F$5,Q144&lt;=$F$8),(R144+R143)/2*(Q144-Q143),0)</f>
        <v>0</v>
      </c>
      <c r="T144" s="3"/>
      <c r="U144" s="3">
        <v>1.31</v>
      </c>
      <c r="V144" s="3">
        <f t="shared" si="54"/>
        <v>0.23668639053254437</v>
      </c>
      <c r="W144" s="3">
        <f t="shared" ref="W144:W207" si="65">IF(AND(U144&gt;=$F$5,U144&lt;=$F$8),(V144+V143)/2*(U144-U143),0)</f>
        <v>0</v>
      </c>
      <c r="X144" s="3"/>
      <c r="Y144" s="3">
        <v>1.31</v>
      </c>
      <c r="Z144" s="3">
        <f t="shared" si="59"/>
        <v>0.38710693926664086</v>
      </c>
      <c r="AA144" s="3">
        <f t="shared" ref="AA144:AA207" si="66">IF(AND(Y144&gt;=$F$5,Y144&lt;=$F$8),(Z144+Z143)/2*(Y144-Y143),0)</f>
        <v>0</v>
      </c>
      <c r="AB144" s="3"/>
      <c r="AC144" s="3">
        <v>1.31</v>
      </c>
      <c r="AD144" s="3">
        <f t="shared" si="55"/>
        <v>0.35502958579881655</v>
      </c>
      <c r="AE144" s="3">
        <f t="shared" ref="AE144:AE207" si="67">IF(AND(AC144&gt;=$F$5,AC144&lt;=$F$8),(AD144+AD143)/2*(AC144-AC143),0)</f>
        <v>0</v>
      </c>
      <c r="AF144" s="3">
        <v>1.31</v>
      </c>
      <c r="AG144" s="3">
        <f t="shared" si="60"/>
        <v>0.38710693926664086</v>
      </c>
      <c r="AH144" s="3">
        <f t="shared" ref="AH144:AH207" si="68">IF(AND(AF144&gt;=$F$5,AF144&lt;=$F$8),(AG144+AG143)/2*(AF144-AF143),0)</f>
        <v>0</v>
      </c>
      <c r="AJ144" s="3">
        <v>1.31</v>
      </c>
      <c r="AK144" s="3">
        <f t="shared" si="61"/>
        <v>0.5354315569308693</v>
      </c>
      <c r="AL144" s="3">
        <f t="shared" ref="AL144:AL207" si="69">IF(AND(AJ144&gt;=$F$5,AJ144&lt;=$F$8),(AK144+AK143)/2*(AJ144-AJ143),0)</f>
        <v>0</v>
      </c>
      <c r="AN144" s="3">
        <v>1.31</v>
      </c>
      <c r="AO144" s="3">
        <f t="shared" si="62"/>
        <v>0.74058851205440057</v>
      </c>
      <c r="AP144" s="3">
        <f t="shared" ref="AP144:AP207" si="70">IF(AND(AN144&gt;=$F$5,AN144&lt;=$F$8),(AO144+AO143)/2*(AN144-AN143),0)</f>
        <v>0</v>
      </c>
      <c r="AR144" s="3">
        <v>1.31</v>
      </c>
      <c r="AS144" s="3">
        <f t="shared" si="56"/>
        <v>0.28402366863905321</v>
      </c>
      <c r="AT144" s="3">
        <f t="shared" ref="AT144:AT207" si="71">IF(AND(AR144&gt;=$F$5,AR144&lt;=$F$8),(AS144+AS143)/2*(AR144-AR143),0)</f>
        <v>0</v>
      </c>
    </row>
    <row r="145" spans="2:46" x14ac:dyDescent="0.25">
      <c r="B145" s="2" t="e">
        <f t="shared" si="50"/>
        <v>#DIV/0!</v>
      </c>
      <c r="C145" s="2" t="e">
        <f t="shared" si="51"/>
        <v>#DIV/0!</v>
      </c>
      <c r="D145" t="e">
        <f t="shared" si="57"/>
        <v>#DIV/0!</v>
      </c>
      <c r="H145" s="48">
        <v>1.32</v>
      </c>
      <c r="I145" s="48">
        <v>0.39840801599999998</v>
      </c>
      <c r="J145" s="63">
        <f t="shared" si="49"/>
        <v>0</v>
      </c>
      <c r="K145" s="57">
        <f t="shared" si="52"/>
        <v>1</v>
      </c>
      <c r="M145" s="3">
        <v>1.32</v>
      </c>
      <c r="N145" s="3">
        <f t="shared" si="58"/>
        <v>0.30565947216936779</v>
      </c>
      <c r="O145" s="3">
        <f t="shared" si="63"/>
        <v>0</v>
      </c>
      <c r="Q145" s="3">
        <v>1.32</v>
      </c>
      <c r="R145" s="3">
        <f t="shared" si="53"/>
        <v>0.14117647058823526</v>
      </c>
      <c r="S145" s="3">
        <f t="shared" si="64"/>
        <v>0</v>
      </c>
      <c r="T145" s="3"/>
      <c r="U145" s="3">
        <v>1.32</v>
      </c>
      <c r="V145" s="3">
        <f t="shared" si="54"/>
        <v>0.23529411764705879</v>
      </c>
      <c r="W145" s="3">
        <f t="shared" si="65"/>
        <v>0</v>
      </c>
      <c r="X145" s="3"/>
      <c r="Y145" s="3">
        <v>1.32</v>
      </c>
      <c r="Z145" s="3">
        <f t="shared" si="59"/>
        <v>0.38475905384545578</v>
      </c>
      <c r="AA145" s="3">
        <f t="shared" si="66"/>
        <v>0</v>
      </c>
      <c r="AB145" s="3"/>
      <c r="AC145" s="3">
        <v>1.32</v>
      </c>
      <c r="AD145" s="3">
        <f t="shared" si="55"/>
        <v>0.35294117647058826</v>
      </c>
      <c r="AE145" s="3">
        <f t="shared" si="67"/>
        <v>0</v>
      </c>
      <c r="AF145" s="3">
        <v>1.32</v>
      </c>
      <c r="AG145" s="3">
        <f t="shared" si="60"/>
        <v>0.38475905384545578</v>
      </c>
      <c r="AH145" s="3">
        <f t="shared" si="68"/>
        <v>0</v>
      </c>
      <c r="AJ145" s="3">
        <v>1.32</v>
      </c>
      <c r="AK145" s="3">
        <f t="shared" si="61"/>
        <v>0.53218405134767832</v>
      </c>
      <c r="AL145" s="3">
        <f t="shared" si="69"/>
        <v>0</v>
      </c>
      <c r="AN145" s="3">
        <v>1.32</v>
      </c>
      <c r="AO145" s="3">
        <f t="shared" si="62"/>
        <v>0.73609668616813828</v>
      </c>
      <c r="AP145" s="3">
        <f t="shared" si="70"/>
        <v>0</v>
      </c>
      <c r="AR145" s="3">
        <v>1.32</v>
      </c>
      <c r="AS145" s="3">
        <f t="shared" si="56"/>
        <v>0.28235294117647053</v>
      </c>
      <c r="AT145" s="3">
        <f t="shared" si="71"/>
        <v>0</v>
      </c>
    </row>
    <row r="146" spans="2:46" x14ac:dyDescent="0.25">
      <c r="B146" s="2" t="e">
        <f t="shared" si="50"/>
        <v>#DIV/0!</v>
      </c>
      <c r="C146" s="2" t="e">
        <f t="shared" si="51"/>
        <v>#DIV/0!</v>
      </c>
      <c r="D146" t="e">
        <f t="shared" si="57"/>
        <v>#DIV/0!</v>
      </c>
      <c r="H146" s="48">
        <v>1.33</v>
      </c>
      <c r="I146" s="48">
        <v>0.39424345799999999</v>
      </c>
      <c r="J146" s="63">
        <f t="shared" si="49"/>
        <v>0</v>
      </c>
      <c r="K146" s="57">
        <f t="shared" si="52"/>
        <v>1</v>
      </c>
      <c r="M146" s="3">
        <v>1.33</v>
      </c>
      <c r="N146" s="3">
        <f t="shared" si="58"/>
        <v>0.30381953240769022</v>
      </c>
      <c r="O146" s="3">
        <f t="shared" si="63"/>
        <v>0</v>
      </c>
      <c r="Q146" s="3">
        <v>1.33</v>
      </c>
      <c r="R146" s="3">
        <f t="shared" si="53"/>
        <v>0.14035087719298245</v>
      </c>
      <c r="S146" s="3">
        <f t="shared" si="64"/>
        <v>0</v>
      </c>
      <c r="T146" s="3"/>
      <c r="U146" s="3">
        <v>1.33</v>
      </c>
      <c r="V146" s="3">
        <f t="shared" si="54"/>
        <v>0.23391812865497075</v>
      </c>
      <c r="W146" s="3">
        <f t="shared" si="65"/>
        <v>0</v>
      </c>
      <c r="X146" s="3"/>
      <c r="Y146" s="3">
        <v>1.33</v>
      </c>
      <c r="Z146" s="3">
        <f t="shared" si="59"/>
        <v>0.38244296831140945</v>
      </c>
      <c r="AA146" s="3">
        <f t="shared" si="66"/>
        <v>0</v>
      </c>
      <c r="AB146" s="3"/>
      <c r="AC146" s="3">
        <v>1.33</v>
      </c>
      <c r="AD146" s="3">
        <f t="shared" si="55"/>
        <v>0.35087719298245618</v>
      </c>
      <c r="AE146" s="3">
        <f t="shared" si="67"/>
        <v>0</v>
      </c>
      <c r="AF146" s="3">
        <v>1.33</v>
      </c>
      <c r="AG146" s="3">
        <f t="shared" si="60"/>
        <v>0.38244296831140945</v>
      </c>
      <c r="AH146" s="3">
        <f t="shared" si="68"/>
        <v>0</v>
      </c>
      <c r="AJ146" s="3">
        <v>1.33</v>
      </c>
      <c r="AK146" s="3">
        <f t="shared" si="61"/>
        <v>0.52898053015575941</v>
      </c>
      <c r="AL146" s="3">
        <f t="shared" si="69"/>
        <v>0</v>
      </c>
      <c r="AN146" s="3">
        <v>1.33</v>
      </c>
      <c r="AO146" s="3">
        <f t="shared" si="62"/>
        <v>0.73166569781463675</v>
      </c>
      <c r="AP146" s="3">
        <f t="shared" si="70"/>
        <v>0</v>
      </c>
      <c r="AR146" s="3">
        <v>1.33</v>
      </c>
      <c r="AS146" s="3">
        <f t="shared" si="56"/>
        <v>0.2807017543859649</v>
      </c>
      <c r="AT146" s="3">
        <f t="shared" si="71"/>
        <v>0</v>
      </c>
    </row>
    <row r="147" spans="2:46" x14ac:dyDescent="0.25">
      <c r="B147" s="2" t="e">
        <f t="shared" si="50"/>
        <v>#DIV/0!</v>
      </c>
      <c r="C147" s="2" t="e">
        <f t="shared" si="51"/>
        <v>#DIV/0!</v>
      </c>
      <c r="D147" t="e">
        <f t="shared" si="57"/>
        <v>#DIV/0!</v>
      </c>
      <c r="H147" s="48">
        <v>1.34</v>
      </c>
      <c r="I147" s="48">
        <v>0.390276395</v>
      </c>
      <c r="J147" s="63">
        <f t="shared" si="49"/>
        <v>0</v>
      </c>
      <c r="K147" s="57">
        <f t="shared" si="52"/>
        <v>1</v>
      </c>
      <c r="M147" s="3">
        <v>1.34</v>
      </c>
      <c r="N147" s="3">
        <f t="shared" si="58"/>
        <v>0.30200432677782607</v>
      </c>
      <c r="O147" s="3">
        <f t="shared" si="63"/>
        <v>0</v>
      </c>
      <c r="Q147" s="3">
        <v>1.34</v>
      </c>
      <c r="R147" s="3">
        <f t="shared" si="53"/>
        <v>0.1395348837209302</v>
      </c>
      <c r="S147" s="3">
        <f t="shared" si="64"/>
        <v>0</v>
      </c>
      <c r="T147" s="3"/>
      <c r="U147" s="3">
        <v>1.34</v>
      </c>
      <c r="V147" s="3">
        <f t="shared" si="54"/>
        <v>0.23255813953488369</v>
      </c>
      <c r="W147" s="3">
        <f t="shared" si="65"/>
        <v>0</v>
      </c>
      <c r="X147" s="3"/>
      <c r="Y147" s="3">
        <v>1.34</v>
      </c>
      <c r="Z147" s="3">
        <f t="shared" si="59"/>
        <v>0.38015801769062679</v>
      </c>
      <c r="AA147" s="3">
        <f t="shared" si="66"/>
        <v>0</v>
      </c>
      <c r="AB147" s="3"/>
      <c r="AC147" s="3">
        <v>1.34</v>
      </c>
      <c r="AD147" s="3">
        <f t="shared" si="55"/>
        <v>0.34883720930232559</v>
      </c>
      <c r="AE147" s="3">
        <f t="shared" si="67"/>
        <v>0</v>
      </c>
      <c r="AF147" s="3">
        <v>1.34</v>
      </c>
      <c r="AG147" s="3">
        <f t="shared" si="60"/>
        <v>0.38015801769062679</v>
      </c>
      <c r="AH147" s="3">
        <f t="shared" si="68"/>
        <v>0</v>
      </c>
      <c r="AJ147" s="3">
        <v>1.34</v>
      </c>
      <c r="AK147" s="3">
        <f t="shared" si="61"/>
        <v>0.52582007358860638</v>
      </c>
      <c r="AL147" s="3">
        <f t="shared" si="69"/>
        <v>0</v>
      </c>
      <c r="AN147" s="3">
        <v>1.34</v>
      </c>
      <c r="AO147" s="3">
        <f t="shared" si="62"/>
        <v>0.7272942748079374</v>
      </c>
      <c r="AP147" s="3">
        <f t="shared" si="70"/>
        <v>0</v>
      </c>
      <c r="AR147" s="3">
        <v>1.34</v>
      </c>
      <c r="AS147" s="3">
        <f t="shared" si="56"/>
        <v>0.27906976744186041</v>
      </c>
      <c r="AT147" s="3">
        <f t="shared" si="71"/>
        <v>0</v>
      </c>
    </row>
    <row r="148" spans="2:46" x14ac:dyDescent="0.25">
      <c r="B148" s="2" t="e">
        <f t="shared" si="50"/>
        <v>#DIV/0!</v>
      </c>
      <c r="C148" s="2" t="e">
        <f t="shared" si="51"/>
        <v>#DIV/0!</v>
      </c>
      <c r="D148" t="e">
        <f t="shared" si="57"/>
        <v>#DIV/0!</v>
      </c>
      <c r="H148" s="48">
        <v>1.35</v>
      </c>
      <c r="I148" s="48">
        <v>0.38617888900000003</v>
      </c>
      <c r="J148" s="63">
        <f t="shared" si="49"/>
        <v>0</v>
      </c>
      <c r="K148" s="57">
        <f t="shared" si="52"/>
        <v>1</v>
      </c>
      <c r="M148" s="3">
        <v>1.35</v>
      </c>
      <c r="N148" s="3">
        <f t="shared" si="58"/>
        <v>0.3002133418934696</v>
      </c>
      <c r="O148" s="3">
        <f t="shared" si="63"/>
        <v>0</v>
      </c>
      <c r="Q148" s="3">
        <v>1.35</v>
      </c>
      <c r="R148" s="3">
        <f t="shared" si="53"/>
        <v>0.13872832369942192</v>
      </c>
      <c r="S148" s="3">
        <f t="shared" si="64"/>
        <v>0</v>
      </c>
      <c r="T148" s="3"/>
      <c r="U148" s="3">
        <v>1.35</v>
      </c>
      <c r="V148" s="3">
        <f t="shared" si="54"/>
        <v>0.23121387283236988</v>
      </c>
      <c r="W148" s="3">
        <f t="shared" si="65"/>
        <v>0</v>
      </c>
      <c r="X148" s="3"/>
      <c r="Y148" s="3">
        <v>1.35</v>
      </c>
      <c r="Z148" s="3">
        <f t="shared" si="59"/>
        <v>0.37790355574097512</v>
      </c>
      <c r="AA148" s="3">
        <f t="shared" si="66"/>
        <v>0</v>
      </c>
      <c r="AB148" s="3"/>
      <c r="AC148" s="3">
        <v>1.35</v>
      </c>
      <c r="AD148" s="3">
        <f t="shared" si="55"/>
        <v>0.34682080924855485</v>
      </c>
      <c r="AE148" s="3">
        <f t="shared" si="67"/>
        <v>0</v>
      </c>
      <c r="AF148" s="3">
        <v>1.35</v>
      </c>
      <c r="AG148" s="3">
        <f t="shared" si="60"/>
        <v>0.37790355574097512</v>
      </c>
      <c r="AH148" s="3">
        <f t="shared" si="68"/>
        <v>0</v>
      </c>
      <c r="AJ148" s="3">
        <v>1.35</v>
      </c>
      <c r="AK148" s="3">
        <f t="shared" si="61"/>
        <v>0.52270178778874377</v>
      </c>
      <c r="AL148" s="3">
        <f t="shared" si="69"/>
        <v>0</v>
      </c>
      <c r="AN148" s="3">
        <v>1.35</v>
      </c>
      <c r="AO148" s="3">
        <f t="shared" si="62"/>
        <v>0.72298118079846574</v>
      </c>
      <c r="AP148" s="3">
        <f t="shared" si="70"/>
        <v>0</v>
      </c>
      <c r="AR148" s="3">
        <v>1.35</v>
      </c>
      <c r="AS148" s="3">
        <f t="shared" si="56"/>
        <v>0.27745664739884385</v>
      </c>
      <c r="AT148" s="3">
        <f t="shared" si="71"/>
        <v>0</v>
      </c>
    </row>
    <row r="149" spans="2:46" x14ac:dyDescent="0.25">
      <c r="B149" s="2" t="e">
        <f t="shared" si="50"/>
        <v>#DIV/0!</v>
      </c>
      <c r="C149" s="2" t="e">
        <f t="shared" si="51"/>
        <v>#DIV/0!</v>
      </c>
      <c r="D149" t="e">
        <f t="shared" si="57"/>
        <v>#DIV/0!</v>
      </c>
      <c r="H149" s="48">
        <v>1.36</v>
      </c>
      <c r="I149" s="48">
        <v>0.38206138899999997</v>
      </c>
      <c r="J149" s="63">
        <f t="shared" si="49"/>
        <v>0</v>
      </c>
      <c r="K149" s="57">
        <f t="shared" si="52"/>
        <v>1</v>
      </c>
      <c r="M149" s="3">
        <v>1.36</v>
      </c>
      <c r="N149" s="3">
        <f t="shared" si="58"/>
        <v>0.29844607872355094</v>
      </c>
      <c r="O149" s="3">
        <f t="shared" si="63"/>
        <v>0</v>
      </c>
      <c r="Q149" s="3">
        <v>1.36</v>
      </c>
      <c r="R149" s="3">
        <f t="shared" si="53"/>
        <v>0.13793103448275862</v>
      </c>
      <c r="S149" s="3">
        <f t="shared" si="64"/>
        <v>0</v>
      </c>
      <c r="T149" s="3"/>
      <c r="U149" s="3">
        <v>1.36</v>
      </c>
      <c r="V149" s="3">
        <f t="shared" si="54"/>
        <v>0.22988505747126436</v>
      </c>
      <c r="W149" s="3">
        <f t="shared" si="65"/>
        <v>0</v>
      </c>
      <c r="X149" s="3"/>
      <c r="Y149" s="3">
        <v>1.36</v>
      </c>
      <c r="Z149" s="3">
        <f t="shared" si="59"/>
        <v>0.37567895429045284</v>
      </c>
      <c r="AA149" s="3">
        <f t="shared" si="66"/>
        <v>0</v>
      </c>
      <c r="AB149" s="3"/>
      <c r="AC149" s="3">
        <v>1.36</v>
      </c>
      <c r="AD149" s="3">
        <f t="shared" si="55"/>
        <v>0.34482758620689657</v>
      </c>
      <c r="AE149" s="3">
        <f t="shared" si="67"/>
        <v>0</v>
      </c>
      <c r="AF149" s="3">
        <v>1.36</v>
      </c>
      <c r="AG149" s="3">
        <f t="shared" si="60"/>
        <v>0.37567895429045284</v>
      </c>
      <c r="AH149" s="3">
        <f t="shared" si="68"/>
        <v>0</v>
      </c>
      <c r="AJ149" s="3">
        <v>1.36</v>
      </c>
      <c r="AK149" s="3">
        <f t="shared" si="61"/>
        <v>0.51962480389261334</v>
      </c>
      <c r="AL149" s="3">
        <f t="shared" si="69"/>
        <v>0</v>
      </c>
      <c r="AN149" s="3">
        <v>1.36</v>
      </c>
      <c r="AO149" s="3">
        <f t="shared" si="62"/>
        <v>0.71872521400728029</v>
      </c>
      <c r="AP149" s="3">
        <f t="shared" si="70"/>
        <v>0</v>
      </c>
      <c r="AR149" s="3">
        <v>1.36</v>
      </c>
      <c r="AS149" s="3">
        <f t="shared" si="56"/>
        <v>0.27586206896551724</v>
      </c>
      <c r="AT149" s="3">
        <f t="shared" si="71"/>
        <v>0</v>
      </c>
    </row>
    <row r="150" spans="2:46" x14ac:dyDescent="0.25">
      <c r="B150" s="2" t="e">
        <f t="shared" si="50"/>
        <v>#DIV/0!</v>
      </c>
      <c r="C150" s="2" t="e">
        <f t="shared" si="51"/>
        <v>#DIV/0!</v>
      </c>
      <c r="D150" t="e">
        <f t="shared" si="57"/>
        <v>#DIV/0!</v>
      </c>
      <c r="H150" s="48">
        <v>1.37</v>
      </c>
      <c r="I150" s="48">
        <v>0.37806971</v>
      </c>
      <c r="J150" s="63">
        <f t="shared" si="49"/>
        <v>0</v>
      </c>
      <c r="K150" s="57">
        <f t="shared" si="52"/>
        <v>1</v>
      </c>
      <c r="M150" s="3">
        <v>1.37</v>
      </c>
      <c r="N150" s="3">
        <f t="shared" si="58"/>
        <v>0.29670205208890849</v>
      </c>
      <c r="O150" s="3">
        <f t="shared" si="63"/>
        <v>0</v>
      </c>
      <c r="Q150" s="3">
        <v>1.37</v>
      </c>
      <c r="R150" s="3">
        <f t="shared" si="53"/>
        <v>0.13714285714285712</v>
      </c>
      <c r="S150" s="3">
        <f t="shared" si="64"/>
        <v>0</v>
      </c>
      <c r="T150" s="3"/>
      <c r="U150" s="3">
        <v>1.37</v>
      </c>
      <c r="V150" s="3">
        <f t="shared" si="54"/>
        <v>0.22857142857142856</v>
      </c>
      <c r="W150" s="3">
        <f t="shared" si="65"/>
        <v>0</v>
      </c>
      <c r="X150" s="3"/>
      <c r="Y150" s="3">
        <v>1.37</v>
      </c>
      <c r="Z150" s="3">
        <f t="shared" si="59"/>
        <v>0.37348360260361074</v>
      </c>
      <c r="AA150" s="3">
        <f t="shared" si="66"/>
        <v>0</v>
      </c>
      <c r="AB150" s="3"/>
      <c r="AC150" s="3">
        <v>1.37</v>
      </c>
      <c r="AD150" s="3">
        <f t="shared" si="55"/>
        <v>0.34285714285714292</v>
      </c>
      <c r="AE150" s="3">
        <f t="shared" si="67"/>
        <v>0</v>
      </c>
      <c r="AF150" s="3">
        <v>1.37</v>
      </c>
      <c r="AG150" s="3">
        <f t="shared" si="60"/>
        <v>0.37348360260361074</v>
      </c>
      <c r="AH150" s="3">
        <f t="shared" si="68"/>
        <v>0</v>
      </c>
      <c r="AJ150" s="3">
        <v>1.37</v>
      </c>
      <c r="AK150" s="3">
        <f t="shared" si="61"/>
        <v>0.51658827715423061</v>
      </c>
      <c r="AL150" s="3">
        <f t="shared" si="69"/>
        <v>0</v>
      </c>
      <c r="AN150" s="3">
        <v>1.37</v>
      </c>
      <c r="AO150" s="3">
        <f t="shared" si="62"/>
        <v>0.71452520601394731</v>
      </c>
      <c r="AP150" s="3">
        <f t="shared" si="70"/>
        <v>0</v>
      </c>
      <c r="AR150" s="3">
        <v>1.37</v>
      </c>
      <c r="AS150" s="3">
        <f t="shared" si="56"/>
        <v>0.27428571428571424</v>
      </c>
      <c r="AT150" s="3">
        <f t="shared" si="71"/>
        <v>0</v>
      </c>
    </row>
    <row r="151" spans="2:46" x14ac:dyDescent="0.25">
      <c r="B151" s="2" t="e">
        <f t="shared" si="50"/>
        <v>#DIV/0!</v>
      </c>
      <c r="C151" s="2" t="e">
        <f t="shared" si="51"/>
        <v>#DIV/0!</v>
      </c>
      <c r="D151" t="e">
        <f t="shared" si="57"/>
        <v>#DIV/0!</v>
      </c>
      <c r="H151" s="48">
        <v>1.38</v>
      </c>
      <c r="I151" s="48">
        <v>0.37396702100000001</v>
      </c>
      <c r="J151" s="63">
        <f t="shared" si="49"/>
        <v>0</v>
      </c>
      <c r="K151" s="57">
        <f t="shared" si="52"/>
        <v>1</v>
      </c>
      <c r="M151" s="3">
        <v>1.38</v>
      </c>
      <c r="N151" s="3">
        <f t="shared" si="58"/>
        <v>0.29498079018013196</v>
      </c>
      <c r="O151" s="3">
        <f t="shared" si="63"/>
        <v>0</v>
      </c>
      <c r="Q151" s="3">
        <v>1.38</v>
      </c>
      <c r="R151" s="3">
        <f t="shared" si="53"/>
        <v>0.13636363636363638</v>
      </c>
      <c r="S151" s="3">
        <f t="shared" si="64"/>
        <v>0</v>
      </c>
      <c r="T151" s="3"/>
      <c r="U151" s="3">
        <v>1.38</v>
      </c>
      <c r="V151" s="3">
        <f t="shared" si="54"/>
        <v>0.22727272727272729</v>
      </c>
      <c r="W151" s="3">
        <f t="shared" si="65"/>
        <v>0</v>
      </c>
      <c r="X151" s="3"/>
      <c r="Y151" s="3">
        <v>1.38</v>
      </c>
      <c r="Z151" s="3">
        <f t="shared" si="59"/>
        <v>0.37131690677461926</v>
      </c>
      <c r="AA151" s="3">
        <f t="shared" si="66"/>
        <v>0</v>
      </c>
      <c r="AB151" s="3"/>
      <c r="AC151" s="3">
        <v>1.38</v>
      </c>
      <c r="AD151" s="3">
        <f t="shared" si="55"/>
        <v>0.34090909090909099</v>
      </c>
      <c r="AE151" s="3">
        <f t="shared" si="67"/>
        <v>0</v>
      </c>
      <c r="AF151" s="3">
        <v>1.38</v>
      </c>
      <c r="AG151" s="3">
        <f t="shared" si="60"/>
        <v>0.37131690677461926</v>
      </c>
      <c r="AH151" s="3">
        <f t="shared" si="68"/>
        <v>0</v>
      </c>
      <c r="AJ151" s="3">
        <v>1.38</v>
      </c>
      <c r="AK151" s="3">
        <f t="shared" si="61"/>
        <v>0.51359138610569932</v>
      </c>
      <c r="AL151" s="3">
        <f t="shared" si="69"/>
        <v>0</v>
      </c>
      <c r="AN151" s="3">
        <v>1.38</v>
      </c>
      <c r="AO151" s="3">
        <f t="shared" si="62"/>
        <v>0.71038002059539818</v>
      </c>
      <c r="AP151" s="3">
        <f t="shared" si="70"/>
        <v>0</v>
      </c>
      <c r="AR151" s="3">
        <v>1.38</v>
      </c>
      <c r="AS151" s="3">
        <f t="shared" si="56"/>
        <v>0.27272727272727276</v>
      </c>
      <c r="AT151" s="3">
        <f t="shared" si="71"/>
        <v>0</v>
      </c>
    </row>
    <row r="152" spans="2:46" x14ac:dyDescent="0.25">
      <c r="B152" s="2" t="e">
        <f t="shared" si="50"/>
        <v>#DIV/0!</v>
      </c>
      <c r="C152" s="2" t="e">
        <f t="shared" si="51"/>
        <v>#DIV/0!</v>
      </c>
      <c r="D152" t="e">
        <f t="shared" si="57"/>
        <v>#DIV/0!</v>
      </c>
      <c r="H152" s="48">
        <v>1.39</v>
      </c>
      <c r="I152" s="48">
        <v>0.36991924399999998</v>
      </c>
      <c r="J152" s="63">
        <f t="shared" si="49"/>
        <v>0</v>
      </c>
      <c r="K152" s="57">
        <f t="shared" si="52"/>
        <v>1</v>
      </c>
      <c r="M152" s="3">
        <v>1.39</v>
      </c>
      <c r="N152" s="3">
        <f t="shared" si="58"/>
        <v>0.29328183409553793</v>
      </c>
      <c r="O152" s="3">
        <f t="shared" si="63"/>
        <v>0</v>
      </c>
      <c r="Q152" s="3">
        <v>1.39</v>
      </c>
      <c r="R152" s="3">
        <f t="shared" si="53"/>
        <v>0.13559322033898305</v>
      </c>
      <c r="S152" s="3">
        <f t="shared" si="64"/>
        <v>0</v>
      </c>
      <c r="T152" s="3"/>
      <c r="U152" s="3">
        <v>1.39</v>
      </c>
      <c r="V152" s="3">
        <f t="shared" si="54"/>
        <v>0.22598870056497178</v>
      </c>
      <c r="W152" s="3">
        <f t="shared" si="65"/>
        <v>0</v>
      </c>
      <c r="X152" s="3"/>
      <c r="Y152" s="3">
        <v>1.39</v>
      </c>
      <c r="Z152" s="3">
        <f t="shared" si="59"/>
        <v>0.36917828914568102</v>
      </c>
      <c r="AA152" s="3">
        <f t="shared" si="66"/>
        <v>0</v>
      </c>
      <c r="AB152" s="3"/>
      <c r="AC152" s="3">
        <v>1.39</v>
      </c>
      <c r="AD152" s="3">
        <f t="shared" si="55"/>
        <v>0.33898305084745767</v>
      </c>
      <c r="AE152" s="3">
        <f t="shared" si="67"/>
        <v>0</v>
      </c>
      <c r="AF152" s="3">
        <v>1.39</v>
      </c>
      <c r="AG152" s="3">
        <f t="shared" si="60"/>
        <v>0.36917828914568102</v>
      </c>
      <c r="AH152" s="3">
        <f t="shared" si="68"/>
        <v>0</v>
      </c>
      <c r="AJ152" s="3">
        <v>1.39</v>
      </c>
      <c r="AK152" s="3">
        <f t="shared" si="61"/>
        <v>0.51063333175278192</v>
      </c>
      <c r="AL152" s="3">
        <f t="shared" si="69"/>
        <v>0</v>
      </c>
      <c r="AN152" s="3">
        <v>1.39</v>
      </c>
      <c r="AO152" s="3">
        <f t="shared" si="62"/>
        <v>0.70628855261327106</v>
      </c>
      <c r="AP152" s="3">
        <f t="shared" si="70"/>
        <v>0</v>
      </c>
      <c r="AR152" s="3">
        <v>1.39</v>
      </c>
      <c r="AS152" s="3">
        <f t="shared" si="56"/>
        <v>0.2711864406779661</v>
      </c>
      <c r="AT152" s="3">
        <f t="shared" si="71"/>
        <v>0</v>
      </c>
    </row>
    <row r="153" spans="2:46" x14ac:dyDescent="0.25">
      <c r="B153" s="2" t="e">
        <f t="shared" si="50"/>
        <v>#DIV/0!</v>
      </c>
      <c r="C153" s="2" t="e">
        <f t="shared" si="51"/>
        <v>#DIV/0!</v>
      </c>
      <c r="D153" t="e">
        <f t="shared" si="57"/>
        <v>#DIV/0!</v>
      </c>
      <c r="H153" s="48">
        <v>1.4</v>
      </c>
      <c r="I153" s="48">
        <v>0.36593489600000001</v>
      </c>
      <c r="J153" s="63">
        <f t="shared" si="49"/>
        <v>0</v>
      </c>
      <c r="K153" s="57">
        <f t="shared" si="52"/>
        <v>0</v>
      </c>
      <c r="M153" s="3">
        <v>1.4</v>
      </c>
      <c r="N153" s="3">
        <f t="shared" si="58"/>
        <v>0.29160473739830112</v>
      </c>
      <c r="O153" s="3">
        <f t="shared" si="63"/>
        <v>0</v>
      </c>
      <c r="Q153" s="3">
        <v>1.4</v>
      </c>
      <c r="R153" s="3">
        <f t="shared" si="53"/>
        <v>0.13483146067415727</v>
      </c>
      <c r="S153" s="3">
        <f t="shared" si="64"/>
        <v>0</v>
      </c>
      <c r="T153" s="3"/>
      <c r="U153" s="3">
        <v>1.4</v>
      </c>
      <c r="V153" s="3">
        <f t="shared" si="54"/>
        <v>0.2247191011235955</v>
      </c>
      <c r="W153" s="3">
        <f t="shared" si="65"/>
        <v>0</v>
      </c>
      <c r="X153" s="3"/>
      <c r="Y153" s="3">
        <v>1.4</v>
      </c>
      <c r="Z153" s="3">
        <f t="shared" si="59"/>
        <v>0.36706718774955416</v>
      </c>
      <c r="AA153" s="3">
        <f t="shared" si="66"/>
        <v>0</v>
      </c>
      <c r="AB153" s="3"/>
      <c r="AC153" s="3">
        <v>1.4</v>
      </c>
      <c r="AD153" s="3">
        <f t="shared" si="55"/>
        <v>0.33707865168539325</v>
      </c>
      <c r="AE153" s="3">
        <f t="shared" si="67"/>
        <v>0</v>
      </c>
      <c r="AF153" s="3">
        <v>1.4</v>
      </c>
      <c r="AG153" s="3">
        <f t="shared" si="60"/>
        <v>0.36706718774955416</v>
      </c>
      <c r="AH153" s="3">
        <f t="shared" si="68"/>
        <v>0</v>
      </c>
      <c r="AJ153" s="3">
        <v>1.4</v>
      </c>
      <c r="AK153" s="3">
        <f t="shared" si="61"/>
        <v>0.50771333680381892</v>
      </c>
      <c r="AL153" s="3">
        <f t="shared" si="69"/>
        <v>0</v>
      </c>
      <c r="AN153" s="3">
        <v>1.4</v>
      </c>
      <c r="AO153" s="3">
        <f t="shared" si="62"/>
        <v>0.70224972694738264</v>
      </c>
      <c r="AP153" s="3">
        <f t="shared" si="70"/>
        <v>0</v>
      </c>
      <c r="AR153" s="3">
        <v>1.4</v>
      </c>
      <c r="AS153" s="3">
        <f t="shared" si="56"/>
        <v>0.26966292134831454</v>
      </c>
      <c r="AT153" s="3">
        <f t="shared" si="71"/>
        <v>0</v>
      </c>
    </row>
    <row r="154" spans="2:46" x14ac:dyDescent="0.25">
      <c r="B154" s="2" t="e">
        <f t="shared" si="50"/>
        <v>#DIV/0!</v>
      </c>
      <c r="C154" s="2" t="e">
        <f t="shared" si="51"/>
        <v>#DIV/0!</v>
      </c>
      <c r="D154" t="e">
        <f t="shared" si="57"/>
        <v>#DIV/0!</v>
      </c>
      <c r="H154" s="48">
        <v>1.41</v>
      </c>
      <c r="I154" s="48">
        <v>0.36185871800000002</v>
      </c>
      <c r="J154" s="63">
        <f t="shared" si="49"/>
        <v>0</v>
      </c>
      <c r="K154" s="57">
        <f t="shared" si="52"/>
        <v>0</v>
      </c>
      <c r="M154" s="3">
        <v>1.41</v>
      </c>
      <c r="N154" s="3">
        <f t="shared" si="58"/>
        <v>0.28994906569181533</v>
      </c>
      <c r="O154" s="3">
        <f t="shared" si="63"/>
        <v>0</v>
      </c>
      <c r="Q154" s="3">
        <v>1.41</v>
      </c>
      <c r="R154" s="3">
        <f t="shared" si="53"/>
        <v>0.13407821229050279</v>
      </c>
      <c r="S154" s="3">
        <f t="shared" si="64"/>
        <v>0</v>
      </c>
      <c r="T154" s="3"/>
      <c r="U154" s="3">
        <v>1.41</v>
      </c>
      <c r="V154" s="3">
        <f t="shared" si="54"/>
        <v>0.22346368715083798</v>
      </c>
      <c r="W154" s="3">
        <f t="shared" si="65"/>
        <v>0</v>
      </c>
      <c r="X154" s="3"/>
      <c r="Y154" s="3">
        <v>1.41</v>
      </c>
      <c r="Z154" s="3">
        <f t="shared" si="59"/>
        <v>0.36498305577502399</v>
      </c>
      <c r="AA154" s="3">
        <f t="shared" si="66"/>
        <v>0</v>
      </c>
      <c r="AB154" s="3"/>
      <c r="AC154" s="3">
        <v>1.41</v>
      </c>
      <c r="AD154" s="3">
        <f t="shared" si="55"/>
        <v>0.33519553072625702</v>
      </c>
      <c r="AE154" s="3">
        <f t="shared" si="67"/>
        <v>0</v>
      </c>
      <c r="AF154" s="3">
        <v>1.41</v>
      </c>
      <c r="AG154" s="3">
        <f t="shared" si="60"/>
        <v>0.36498305577502399</v>
      </c>
      <c r="AH154" s="3">
        <f t="shared" si="68"/>
        <v>0</v>
      </c>
      <c r="AJ154" s="3">
        <v>1.41</v>
      </c>
      <c r="AK154" s="3">
        <f t="shared" si="61"/>
        <v>0.50483064493038943</v>
      </c>
      <c r="AL154" s="3">
        <f t="shared" si="69"/>
        <v>0</v>
      </c>
      <c r="AN154" s="3">
        <v>1.41</v>
      </c>
      <c r="AO154" s="3">
        <f t="shared" si="62"/>
        <v>0.69826249747310287</v>
      </c>
      <c r="AP154" s="3">
        <f t="shared" si="70"/>
        <v>0</v>
      </c>
      <c r="AR154" s="3">
        <v>1.41</v>
      </c>
      <c r="AS154" s="3">
        <f t="shared" si="56"/>
        <v>0.26815642458100558</v>
      </c>
      <c r="AT154" s="3">
        <f t="shared" si="71"/>
        <v>0</v>
      </c>
    </row>
    <row r="155" spans="2:46" x14ac:dyDescent="0.25">
      <c r="B155" s="2" t="e">
        <f t="shared" si="50"/>
        <v>#DIV/0!</v>
      </c>
      <c r="C155" s="2" t="e">
        <f t="shared" si="51"/>
        <v>#DIV/0!</v>
      </c>
      <c r="D155" t="e">
        <f t="shared" si="57"/>
        <v>#DIV/0!</v>
      </c>
      <c r="H155" s="48">
        <v>1.42</v>
      </c>
      <c r="I155" s="48">
        <v>0.357913113</v>
      </c>
      <c r="J155" s="63">
        <f t="shared" si="49"/>
        <v>0</v>
      </c>
      <c r="K155" s="57">
        <f t="shared" si="52"/>
        <v>0</v>
      </c>
      <c r="M155" s="3">
        <v>1.42</v>
      </c>
      <c r="N155" s="3">
        <f t="shared" si="58"/>
        <v>0.28831439621241112</v>
      </c>
      <c r="O155" s="3">
        <f t="shared" si="63"/>
        <v>0</v>
      </c>
      <c r="Q155" s="3">
        <v>1.42</v>
      </c>
      <c r="R155" s="3">
        <f t="shared" si="53"/>
        <v>0.13333333333333333</v>
      </c>
      <c r="S155" s="3">
        <f t="shared" si="64"/>
        <v>0</v>
      </c>
      <c r="T155" s="3"/>
      <c r="U155" s="3">
        <v>1.42</v>
      </c>
      <c r="V155" s="3">
        <f t="shared" si="54"/>
        <v>0.22222222222222224</v>
      </c>
      <c r="W155" s="3">
        <f t="shared" si="65"/>
        <v>0</v>
      </c>
      <c r="X155" s="3"/>
      <c r="Y155" s="3">
        <v>1.42</v>
      </c>
      <c r="Z155" s="3">
        <f t="shared" si="59"/>
        <v>0.36292536105422341</v>
      </c>
      <c r="AA155" s="3">
        <f t="shared" si="66"/>
        <v>0</v>
      </c>
      <c r="AB155" s="3"/>
      <c r="AC155" s="3">
        <v>1.42</v>
      </c>
      <c r="AD155" s="3">
        <f t="shared" si="55"/>
        <v>0.33333333333333337</v>
      </c>
      <c r="AE155" s="3">
        <f t="shared" si="67"/>
        <v>0</v>
      </c>
      <c r="AF155" s="3">
        <v>1.42</v>
      </c>
      <c r="AG155" s="3">
        <f t="shared" si="60"/>
        <v>0.36292536105422341</v>
      </c>
      <c r="AH155" s="3">
        <f t="shared" si="68"/>
        <v>0</v>
      </c>
      <c r="AJ155" s="3">
        <v>1.42</v>
      </c>
      <c r="AK155" s="3">
        <f t="shared" si="61"/>
        <v>0.50198452005819283</v>
      </c>
      <c r="AL155" s="3">
        <f t="shared" si="69"/>
        <v>0</v>
      </c>
      <c r="AN155" s="3">
        <v>1.42</v>
      </c>
      <c r="AO155" s="3">
        <f t="shared" si="62"/>
        <v>0.69432584608052661</v>
      </c>
      <c r="AP155" s="3">
        <f t="shared" si="70"/>
        <v>0</v>
      </c>
      <c r="AR155" s="3">
        <v>1.42</v>
      </c>
      <c r="AS155" s="3">
        <f t="shared" si="56"/>
        <v>0.26666666666666666</v>
      </c>
      <c r="AT155" s="3">
        <f t="shared" si="71"/>
        <v>0</v>
      </c>
    </row>
    <row r="156" spans="2:46" x14ac:dyDescent="0.25">
      <c r="B156" s="2" t="e">
        <f t="shared" si="50"/>
        <v>#DIV/0!</v>
      </c>
      <c r="C156" s="2" t="e">
        <f t="shared" si="51"/>
        <v>#DIV/0!</v>
      </c>
      <c r="D156" t="e">
        <f t="shared" si="57"/>
        <v>#DIV/0!</v>
      </c>
      <c r="H156" s="48">
        <v>1.43</v>
      </c>
      <c r="I156" s="48">
        <v>0.35396718900000002</v>
      </c>
      <c r="J156" s="63">
        <f t="shared" si="49"/>
        <v>0</v>
      </c>
      <c r="K156" s="57">
        <f t="shared" si="52"/>
        <v>0</v>
      </c>
      <c r="M156" s="3">
        <v>1.43</v>
      </c>
      <c r="N156" s="3">
        <f t="shared" si="58"/>
        <v>0.28670031743860486</v>
      </c>
      <c r="O156" s="3">
        <f t="shared" si="63"/>
        <v>0</v>
      </c>
      <c r="Q156" s="3">
        <v>1.43</v>
      </c>
      <c r="R156" s="3">
        <f t="shared" si="53"/>
        <v>0.13259668508287292</v>
      </c>
      <c r="S156" s="3">
        <f t="shared" si="64"/>
        <v>0</v>
      </c>
      <c r="T156" s="3"/>
      <c r="U156" s="3">
        <v>1.43</v>
      </c>
      <c r="V156" s="3">
        <f t="shared" si="54"/>
        <v>0.22099447513812157</v>
      </c>
      <c r="W156" s="3">
        <f t="shared" si="65"/>
        <v>0</v>
      </c>
      <c r="X156" s="3"/>
      <c r="Y156" s="3">
        <v>1.43</v>
      </c>
      <c r="Z156" s="3">
        <f t="shared" si="59"/>
        <v>0.36089358557076112</v>
      </c>
      <c r="AA156" s="3">
        <f t="shared" si="66"/>
        <v>0</v>
      </c>
      <c r="AB156" s="3"/>
      <c r="AC156" s="3">
        <v>1.43</v>
      </c>
      <c r="AD156" s="3">
        <f t="shared" si="55"/>
        <v>0.33149171270718236</v>
      </c>
      <c r="AE156" s="3">
        <f t="shared" si="67"/>
        <v>0</v>
      </c>
      <c r="AF156" s="3">
        <v>1.43</v>
      </c>
      <c r="AG156" s="3">
        <f t="shared" si="60"/>
        <v>0.36089358557076112</v>
      </c>
      <c r="AH156" s="3">
        <f t="shared" si="68"/>
        <v>0</v>
      </c>
      <c r="AJ156" s="3">
        <v>1.43</v>
      </c>
      <c r="AK156" s="3">
        <f t="shared" si="61"/>
        <v>0.49917424568671004</v>
      </c>
      <c r="AL156" s="3">
        <f t="shared" si="69"/>
        <v>0</v>
      </c>
      <c r="AN156" s="3">
        <v>1.43</v>
      </c>
      <c r="AO156" s="3">
        <f t="shared" si="62"/>
        <v>0.69043878173345874</v>
      </c>
      <c r="AP156" s="3">
        <f t="shared" si="70"/>
        <v>0</v>
      </c>
      <c r="AR156" s="3">
        <v>1.43</v>
      </c>
      <c r="AS156" s="3">
        <f t="shared" si="56"/>
        <v>0.26519337016574585</v>
      </c>
      <c r="AT156" s="3">
        <f t="shared" si="71"/>
        <v>0</v>
      </c>
    </row>
    <row r="157" spans="2:46" x14ac:dyDescent="0.25">
      <c r="B157" s="2" t="e">
        <f t="shared" si="50"/>
        <v>#DIV/0!</v>
      </c>
      <c r="C157" s="2" t="e">
        <f t="shared" si="51"/>
        <v>#DIV/0!</v>
      </c>
      <c r="D157" t="e">
        <f t="shared" si="57"/>
        <v>#DIV/0!</v>
      </c>
      <c r="H157" s="48">
        <v>1.44</v>
      </c>
      <c r="I157" s="48">
        <v>0.34995115599999999</v>
      </c>
      <c r="J157" s="63">
        <f t="shared" si="49"/>
        <v>0</v>
      </c>
      <c r="K157" s="57">
        <f t="shared" si="52"/>
        <v>0</v>
      </c>
      <c r="M157" s="3">
        <v>1.44</v>
      </c>
      <c r="N157" s="3">
        <f t="shared" si="58"/>
        <v>0.28510642871609648</v>
      </c>
      <c r="O157" s="3">
        <f t="shared" si="63"/>
        <v>0</v>
      </c>
      <c r="Q157" s="3">
        <v>1.44</v>
      </c>
      <c r="R157" s="3">
        <f t="shared" si="53"/>
        <v>0.13186813186813184</v>
      </c>
      <c r="S157" s="3">
        <f t="shared" si="64"/>
        <v>0</v>
      </c>
      <c r="T157" s="3"/>
      <c r="U157" s="3">
        <v>1.44</v>
      </c>
      <c r="V157" s="3">
        <f t="shared" si="54"/>
        <v>0.21978021978021978</v>
      </c>
      <c r="W157" s="3">
        <f t="shared" si="65"/>
        <v>0</v>
      </c>
      <c r="X157" s="3"/>
      <c r="Y157" s="3">
        <v>1.44</v>
      </c>
      <c r="Z157" s="3">
        <f t="shared" si="59"/>
        <v>0.358887224987676</v>
      </c>
      <c r="AA157" s="3">
        <f t="shared" si="66"/>
        <v>0</v>
      </c>
      <c r="AB157" s="3"/>
      <c r="AC157" s="3">
        <v>1.44</v>
      </c>
      <c r="AD157" s="3">
        <f t="shared" si="55"/>
        <v>0.32967032967032966</v>
      </c>
      <c r="AE157" s="3">
        <f t="shared" si="67"/>
        <v>0</v>
      </c>
      <c r="AF157" s="3">
        <v>1.44</v>
      </c>
      <c r="AG157" s="3">
        <f t="shared" si="60"/>
        <v>0.358887224987676</v>
      </c>
      <c r="AH157" s="3">
        <f t="shared" si="68"/>
        <v>0</v>
      </c>
      <c r="AJ157" s="3">
        <v>1.44</v>
      </c>
      <c r="AK157" s="3">
        <f t="shared" si="61"/>
        <v>0.49639912423628818</v>
      </c>
      <c r="AL157" s="3">
        <f t="shared" si="69"/>
        <v>0</v>
      </c>
      <c r="AN157" s="3">
        <v>1.44</v>
      </c>
      <c r="AO157" s="3">
        <f t="shared" si="62"/>
        <v>0.68660033956632371</v>
      </c>
      <c r="AP157" s="3">
        <f t="shared" si="70"/>
        <v>0</v>
      </c>
      <c r="AR157" s="3">
        <v>1.44</v>
      </c>
      <c r="AS157" s="3">
        <f t="shared" si="56"/>
        <v>0.26373626373626369</v>
      </c>
      <c r="AT157" s="3">
        <f t="shared" si="71"/>
        <v>0</v>
      </c>
    </row>
    <row r="158" spans="2:46" x14ac:dyDescent="0.25">
      <c r="B158" s="2" t="e">
        <f t="shared" si="50"/>
        <v>#DIV/0!</v>
      </c>
      <c r="C158" s="2" t="e">
        <f t="shared" si="51"/>
        <v>#DIV/0!</v>
      </c>
      <c r="D158" t="e">
        <f t="shared" si="57"/>
        <v>#DIV/0!</v>
      </c>
      <c r="H158" s="48">
        <v>1.45</v>
      </c>
      <c r="I158" s="48">
        <v>0.346138852</v>
      </c>
      <c r="J158" s="63">
        <f t="shared" si="49"/>
        <v>0</v>
      </c>
      <c r="K158" s="57">
        <f t="shared" si="52"/>
        <v>0</v>
      </c>
      <c r="M158" s="3">
        <v>1.45</v>
      </c>
      <c r="N158" s="3">
        <f t="shared" si="58"/>
        <v>0.28353233989777904</v>
      </c>
      <c r="O158" s="3">
        <f t="shared" si="63"/>
        <v>0</v>
      </c>
      <c r="Q158" s="3">
        <v>1.45</v>
      </c>
      <c r="R158" s="3">
        <f t="shared" si="53"/>
        <v>0.13114754098360654</v>
      </c>
      <c r="S158" s="3">
        <f t="shared" si="64"/>
        <v>0</v>
      </c>
      <c r="T158" s="3"/>
      <c r="U158" s="3">
        <v>1.45</v>
      </c>
      <c r="V158" s="3">
        <f t="shared" si="54"/>
        <v>0.21857923497267759</v>
      </c>
      <c r="W158" s="3">
        <f t="shared" si="65"/>
        <v>0</v>
      </c>
      <c r="X158" s="3"/>
      <c r="Y158" s="3">
        <v>1.45</v>
      </c>
      <c r="Z158" s="3">
        <f t="shared" si="59"/>
        <v>0.35690578819428592</v>
      </c>
      <c r="AA158" s="3">
        <f t="shared" si="66"/>
        <v>0</v>
      </c>
      <c r="AB158" s="3"/>
      <c r="AC158" s="3">
        <v>1.45</v>
      </c>
      <c r="AD158" s="3">
        <f t="shared" si="55"/>
        <v>0.32786885245901642</v>
      </c>
      <c r="AE158" s="3">
        <f t="shared" si="67"/>
        <v>0</v>
      </c>
      <c r="AF158" s="3">
        <v>1.45</v>
      </c>
      <c r="AG158" s="3">
        <f t="shared" si="60"/>
        <v>0.35690578819428592</v>
      </c>
      <c r="AH158" s="3">
        <f t="shared" si="68"/>
        <v>0</v>
      </c>
      <c r="AJ158" s="3">
        <v>1.45</v>
      </c>
      <c r="AK158" s="3">
        <f t="shared" si="61"/>
        <v>0.4936584764213594</v>
      </c>
      <c r="AL158" s="3">
        <f t="shared" si="69"/>
        <v>0</v>
      </c>
      <c r="AN158" s="3">
        <v>1.45</v>
      </c>
      <c r="AO158" s="3">
        <f t="shared" si="62"/>
        <v>0.68280958001722714</v>
      </c>
      <c r="AP158" s="3">
        <f t="shared" si="70"/>
        <v>0</v>
      </c>
      <c r="AR158" s="3">
        <v>1.45</v>
      </c>
      <c r="AS158" s="3">
        <f t="shared" si="56"/>
        <v>0.26229508196721307</v>
      </c>
      <c r="AT158" s="3">
        <f t="shared" si="71"/>
        <v>0</v>
      </c>
    </row>
    <row r="159" spans="2:46" x14ac:dyDescent="0.25">
      <c r="B159" s="2" t="e">
        <f t="shared" si="50"/>
        <v>#DIV/0!</v>
      </c>
      <c r="C159" s="2" t="e">
        <f t="shared" si="51"/>
        <v>#DIV/0!</v>
      </c>
      <c r="D159" t="e">
        <f t="shared" si="57"/>
        <v>#DIV/0!</v>
      </c>
      <c r="H159" s="48">
        <v>1.46</v>
      </c>
      <c r="I159" s="48">
        <v>0.34225890599999997</v>
      </c>
      <c r="J159" s="63">
        <f t="shared" si="49"/>
        <v>0</v>
      </c>
      <c r="K159" s="57">
        <f t="shared" si="52"/>
        <v>0</v>
      </c>
      <c r="M159" s="3">
        <v>1.46</v>
      </c>
      <c r="N159" s="3">
        <f t="shared" si="58"/>
        <v>0.28197767099805759</v>
      </c>
      <c r="O159" s="3">
        <f t="shared" si="63"/>
        <v>0</v>
      </c>
      <c r="Q159" s="3">
        <v>1.46</v>
      </c>
      <c r="R159" s="3">
        <f t="shared" si="53"/>
        <v>0.13043478260869568</v>
      </c>
      <c r="S159" s="3">
        <f t="shared" si="64"/>
        <v>0</v>
      </c>
      <c r="T159" s="3"/>
      <c r="U159" s="3">
        <v>1.46</v>
      </c>
      <c r="V159" s="3">
        <f t="shared" si="54"/>
        <v>0.21739130434782614</v>
      </c>
      <c r="W159" s="3">
        <f t="shared" si="65"/>
        <v>0</v>
      </c>
      <c r="X159" s="3"/>
      <c r="Y159" s="3">
        <v>1.46</v>
      </c>
      <c r="Z159" s="3">
        <f t="shared" si="59"/>
        <v>0.35494879687105185</v>
      </c>
      <c r="AA159" s="3">
        <f t="shared" si="66"/>
        <v>0</v>
      </c>
      <c r="AB159" s="3"/>
      <c r="AC159" s="3">
        <v>1.46</v>
      </c>
      <c r="AD159" s="3">
        <f t="shared" si="55"/>
        <v>0.32608695652173925</v>
      </c>
      <c r="AE159" s="3">
        <f t="shared" si="67"/>
        <v>0</v>
      </c>
      <c r="AF159" s="3">
        <v>1.46</v>
      </c>
      <c r="AG159" s="3">
        <f t="shared" si="60"/>
        <v>0.35494879687105185</v>
      </c>
      <c r="AH159" s="3">
        <f t="shared" si="68"/>
        <v>0</v>
      </c>
      <c r="AJ159" s="3">
        <v>1.46</v>
      </c>
      <c r="AK159" s="3">
        <f t="shared" si="61"/>
        <v>0.49095164064857644</v>
      </c>
      <c r="AL159" s="3">
        <f t="shared" si="69"/>
        <v>0</v>
      </c>
      <c r="AN159" s="3">
        <v>1.46</v>
      </c>
      <c r="AO159" s="3">
        <f t="shared" si="62"/>
        <v>0.67906558799547989</v>
      </c>
      <c r="AP159" s="3">
        <f t="shared" si="70"/>
        <v>0</v>
      </c>
      <c r="AR159" s="3">
        <v>1.46</v>
      </c>
      <c r="AS159" s="3">
        <f t="shared" si="56"/>
        <v>0.26086956521739135</v>
      </c>
      <c r="AT159" s="3">
        <f t="shared" si="71"/>
        <v>0</v>
      </c>
    </row>
    <row r="160" spans="2:46" x14ac:dyDescent="0.25">
      <c r="B160" s="2" t="e">
        <f t="shared" si="50"/>
        <v>#DIV/0!</v>
      </c>
      <c r="C160" s="2" t="e">
        <f t="shared" si="51"/>
        <v>#DIV/0!</v>
      </c>
      <c r="D160" t="e">
        <f t="shared" si="57"/>
        <v>#DIV/0!</v>
      </c>
      <c r="H160" s="48">
        <v>1.47</v>
      </c>
      <c r="I160" s="48">
        <v>0.33841566299999998</v>
      </c>
      <c r="J160" s="63">
        <f t="shared" si="49"/>
        <v>0</v>
      </c>
      <c r="K160" s="57">
        <f t="shared" si="52"/>
        <v>0</v>
      </c>
      <c r="M160" s="3">
        <v>1.47</v>
      </c>
      <c r="N160" s="3">
        <f t="shared" si="58"/>
        <v>0.28044205186081778</v>
      </c>
      <c r="O160" s="3">
        <f t="shared" si="63"/>
        <v>0</v>
      </c>
      <c r="Q160" s="3">
        <v>1.47</v>
      </c>
      <c r="R160" s="3">
        <f t="shared" si="53"/>
        <v>0.12972972972972971</v>
      </c>
      <c r="S160" s="3">
        <f t="shared" si="64"/>
        <v>0</v>
      </c>
      <c r="T160" s="3"/>
      <c r="U160" s="3">
        <v>1.47</v>
      </c>
      <c r="V160" s="3">
        <f t="shared" si="54"/>
        <v>0.2162162162162162</v>
      </c>
      <c r="W160" s="3">
        <f t="shared" si="65"/>
        <v>0</v>
      </c>
      <c r="X160" s="3"/>
      <c r="Y160" s="3">
        <v>1.47</v>
      </c>
      <c r="Z160" s="3">
        <f t="shared" si="59"/>
        <v>0.35301578507162046</v>
      </c>
      <c r="AA160" s="3">
        <f t="shared" si="66"/>
        <v>0</v>
      </c>
      <c r="AB160" s="3"/>
      <c r="AC160" s="3">
        <v>1.47</v>
      </c>
      <c r="AD160" s="3">
        <f t="shared" si="55"/>
        <v>0.32432432432432434</v>
      </c>
      <c r="AE160" s="3">
        <f t="shared" si="67"/>
        <v>0</v>
      </c>
      <c r="AF160" s="3">
        <v>1.47</v>
      </c>
      <c r="AG160" s="3">
        <f t="shared" si="60"/>
        <v>0.35301578507162046</v>
      </c>
      <c r="AH160" s="3">
        <f t="shared" si="68"/>
        <v>0</v>
      </c>
      <c r="AJ160" s="3">
        <v>1.47</v>
      </c>
      <c r="AK160" s="3">
        <f t="shared" si="61"/>
        <v>0.48827797243871168</v>
      </c>
      <c r="AL160" s="3">
        <f t="shared" si="69"/>
        <v>0</v>
      </c>
      <c r="AN160" s="3">
        <v>1.47</v>
      </c>
      <c r="AO160" s="3">
        <f t="shared" si="62"/>
        <v>0.67536747208198955</v>
      </c>
      <c r="AP160" s="3">
        <f t="shared" si="70"/>
        <v>0</v>
      </c>
      <c r="AR160" s="3">
        <v>1.47</v>
      </c>
      <c r="AS160" s="3">
        <f t="shared" si="56"/>
        <v>0.25945945945945942</v>
      </c>
      <c r="AT160" s="3">
        <f t="shared" si="71"/>
        <v>0</v>
      </c>
    </row>
    <row r="161" spans="2:46" x14ac:dyDescent="0.25">
      <c r="B161" s="2" t="e">
        <f t="shared" si="50"/>
        <v>#DIV/0!</v>
      </c>
      <c r="C161" s="2" t="e">
        <f t="shared" si="51"/>
        <v>#DIV/0!</v>
      </c>
      <c r="D161" t="e">
        <f t="shared" si="57"/>
        <v>#DIV/0!</v>
      </c>
      <c r="H161" s="48">
        <v>1.48</v>
      </c>
      <c r="I161" s="48">
        <v>0.33467736599999998</v>
      </c>
      <c r="J161" s="63">
        <f t="shared" si="49"/>
        <v>0</v>
      </c>
      <c r="K161" s="57">
        <f t="shared" si="52"/>
        <v>0</v>
      </c>
      <c r="M161" s="3">
        <v>1.48</v>
      </c>
      <c r="N161" s="3">
        <f t="shared" si="58"/>
        <v>0.2789251218404149</v>
      </c>
      <c r="O161" s="3">
        <f t="shared" si="63"/>
        <v>0</v>
      </c>
      <c r="Q161" s="3">
        <v>1.48</v>
      </c>
      <c r="R161" s="3">
        <f t="shared" si="53"/>
        <v>0.1290322580645161</v>
      </c>
      <c r="S161" s="3">
        <f t="shared" si="64"/>
        <v>0</v>
      </c>
      <c r="T161" s="3"/>
      <c r="U161" s="3">
        <v>1.48</v>
      </c>
      <c r="V161" s="3">
        <f t="shared" si="54"/>
        <v>0.21505376344086016</v>
      </c>
      <c r="W161" s="3">
        <f t="shared" si="65"/>
        <v>0</v>
      </c>
      <c r="X161" s="3"/>
      <c r="Y161" s="3">
        <v>1.48</v>
      </c>
      <c r="Z161" s="3">
        <f t="shared" si="59"/>
        <v>0.35110629882125954</v>
      </c>
      <c r="AA161" s="3">
        <f t="shared" si="66"/>
        <v>0</v>
      </c>
      <c r="AB161" s="3"/>
      <c r="AC161" s="3">
        <v>1.48</v>
      </c>
      <c r="AD161" s="3">
        <f t="shared" si="55"/>
        <v>0.32258064516129026</v>
      </c>
      <c r="AE161" s="3">
        <f t="shared" si="67"/>
        <v>0</v>
      </c>
      <c r="AF161" s="3">
        <v>1.48</v>
      </c>
      <c r="AG161" s="3">
        <f t="shared" si="60"/>
        <v>0.35110629882125954</v>
      </c>
      <c r="AH161" s="3">
        <f t="shared" si="68"/>
        <v>0</v>
      </c>
      <c r="AJ161" s="3">
        <v>1.48</v>
      </c>
      <c r="AK161" s="3">
        <f t="shared" si="61"/>
        <v>0.48563684387122646</v>
      </c>
      <c r="AL161" s="3">
        <f t="shared" si="69"/>
        <v>0</v>
      </c>
      <c r="AN161" s="3">
        <v>1.48</v>
      </c>
      <c r="AO161" s="3">
        <f t="shared" si="62"/>
        <v>0.67171436376101201</v>
      </c>
      <c r="AP161" s="3">
        <f t="shared" si="70"/>
        <v>0</v>
      </c>
      <c r="AR161" s="3">
        <v>1.48</v>
      </c>
      <c r="AS161" s="3">
        <f t="shared" si="56"/>
        <v>0.2580645161290322</v>
      </c>
      <c r="AT161" s="3">
        <f t="shared" si="71"/>
        <v>0</v>
      </c>
    </row>
    <row r="162" spans="2:46" x14ac:dyDescent="0.25">
      <c r="B162" s="2" t="e">
        <f t="shared" si="50"/>
        <v>#DIV/0!</v>
      </c>
      <c r="C162" s="2" t="e">
        <f t="shared" si="51"/>
        <v>#DIV/0!</v>
      </c>
      <c r="D162" t="e">
        <f t="shared" si="57"/>
        <v>#DIV/0!</v>
      </c>
      <c r="H162" s="48">
        <v>1.49</v>
      </c>
      <c r="I162" s="48">
        <v>0.33088587200000003</v>
      </c>
      <c r="J162" s="63">
        <f t="shared" si="49"/>
        <v>0</v>
      </c>
      <c r="K162" s="57">
        <f t="shared" si="52"/>
        <v>0</v>
      </c>
      <c r="M162" s="3">
        <v>1.49</v>
      </c>
      <c r="N162" s="3">
        <f t="shared" si="58"/>
        <v>0.277426529495089</v>
      </c>
      <c r="O162" s="3">
        <f t="shared" si="63"/>
        <v>0</v>
      </c>
      <c r="Q162" s="3">
        <v>1.49</v>
      </c>
      <c r="R162" s="3">
        <f t="shared" si="53"/>
        <v>0.1283422459893048</v>
      </c>
      <c r="S162" s="3">
        <f t="shared" si="64"/>
        <v>0</v>
      </c>
      <c r="T162" s="3"/>
      <c r="U162" s="3">
        <v>1.49</v>
      </c>
      <c r="V162" s="3">
        <f t="shared" si="54"/>
        <v>0.21390374331550799</v>
      </c>
      <c r="W162" s="3">
        <f t="shared" si="65"/>
        <v>0</v>
      </c>
      <c r="X162" s="3"/>
      <c r="Y162" s="3">
        <v>1.49</v>
      </c>
      <c r="Z162" s="3">
        <f t="shared" si="59"/>
        <v>0.34921989573093365</v>
      </c>
      <c r="AA162" s="3">
        <f t="shared" si="66"/>
        <v>0</v>
      </c>
      <c r="AB162" s="3"/>
      <c r="AC162" s="3">
        <v>1.49</v>
      </c>
      <c r="AD162" s="3">
        <f t="shared" si="55"/>
        <v>0.32085561497326204</v>
      </c>
      <c r="AE162" s="3">
        <f t="shared" si="67"/>
        <v>0</v>
      </c>
      <c r="AF162" s="3">
        <v>1.49</v>
      </c>
      <c r="AG162" s="3">
        <f t="shared" si="60"/>
        <v>0.34921989573093365</v>
      </c>
      <c r="AH162" s="3">
        <f t="shared" si="68"/>
        <v>0</v>
      </c>
      <c r="AJ162" s="3">
        <v>1.49</v>
      </c>
      <c r="AK162" s="3">
        <f t="shared" si="61"/>
        <v>0.48302764305047702</v>
      </c>
      <c r="AL162" s="3">
        <f t="shared" si="69"/>
        <v>0</v>
      </c>
      <c r="AN162" s="3">
        <v>1.49</v>
      </c>
      <c r="AO162" s="3">
        <f t="shared" si="62"/>
        <v>0.66810541668182533</v>
      </c>
      <c r="AP162" s="3">
        <f t="shared" si="70"/>
        <v>0</v>
      </c>
      <c r="AR162" s="3">
        <v>1.49</v>
      </c>
      <c r="AS162" s="3">
        <f t="shared" si="56"/>
        <v>0.2566844919786096</v>
      </c>
      <c r="AT162" s="3">
        <f t="shared" si="71"/>
        <v>0</v>
      </c>
    </row>
    <row r="163" spans="2:46" x14ac:dyDescent="0.25">
      <c r="B163" s="2" t="e">
        <f t="shared" si="50"/>
        <v>#DIV/0!</v>
      </c>
      <c r="C163" s="2" t="e">
        <f t="shared" si="51"/>
        <v>#DIV/0!</v>
      </c>
      <c r="D163" t="e">
        <f t="shared" si="57"/>
        <v>#DIV/0!</v>
      </c>
      <c r="H163" s="48">
        <v>1.5</v>
      </c>
      <c r="I163" s="48">
        <v>0.32723508200000001</v>
      </c>
      <c r="J163" s="63">
        <f t="shared" si="49"/>
        <v>0</v>
      </c>
      <c r="K163" s="57">
        <f t="shared" si="52"/>
        <v>0</v>
      </c>
      <c r="M163" s="3">
        <v>1.5</v>
      </c>
      <c r="N163" s="3">
        <f t="shared" si="58"/>
        <v>0.2759459322922429</v>
      </c>
      <c r="O163" s="3">
        <f t="shared" si="63"/>
        <v>0</v>
      </c>
      <c r="Q163" s="3">
        <v>1.5</v>
      </c>
      <c r="R163" s="3">
        <f t="shared" si="53"/>
        <v>0.1276595744680851</v>
      </c>
      <c r="S163" s="3">
        <f t="shared" si="64"/>
        <v>0</v>
      </c>
      <c r="T163" s="3"/>
      <c r="U163" s="3">
        <v>1.5</v>
      </c>
      <c r="V163" s="3">
        <f t="shared" si="54"/>
        <v>0.21276595744680851</v>
      </c>
      <c r="W163" s="3">
        <f t="shared" si="65"/>
        <v>0</v>
      </c>
      <c r="X163" s="3"/>
      <c r="Y163" s="3">
        <v>1.5</v>
      </c>
      <c r="Z163" s="3">
        <f t="shared" si="59"/>
        <v>0.34735614462631359</v>
      </c>
      <c r="AA163" s="3">
        <f t="shared" si="66"/>
        <v>0</v>
      </c>
      <c r="AB163" s="3"/>
      <c r="AC163" s="3">
        <v>1.5</v>
      </c>
      <c r="AD163" s="3">
        <f t="shared" si="55"/>
        <v>0.31914893617021278</v>
      </c>
      <c r="AE163" s="3">
        <f t="shared" si="67"/>
        <v>0</v>
      </c>
      <c r="AF163" s="3">
        <v>1.5</v>
      </c>
      <c r="AG163" s="3">
        <f t="shared" si="60"/>
        <v>0.34735614462631359</v>
      </c>
      <c r="AH163" s="3">
        <f t="shared" si="68"/>
        <v>0</v>
      </c>
      <c r="AJ163" s="3">
        <v>1.5</v>
      </c>
      <c r="AK163" s="3">
        <f t="shared" si="61"/>
        <v>0.48044977359257246</v>
      </c>
      <c r="AL163" s="3">
        <f t="shared" si="69"/>
        <v>0</v>
      </c>
      <c r="AN163" s="3">
        <v>1.5</v>
      </c>
      <c r="AO163" s="3">
        <f t="shared" si="62"/>
        <v>0.66453980594897388</v>
      </c>
      <c r="AP163" s="3">
        <f t="shared" si="70"/>
        <v>0</v>
      </c>
      <c r="AR163" s="3">
        <v>1.5</v>
      </c>
      <c r="AS163" s="3">
        <f t="shared" si="56"/>
        <v>0.25531914893617019</v>
      </c>
      <c r="AT163" s="3">
        <f t="shared" si="71"/>
        <v>0</v>
      </c>
    </row>
    <row r="164" spans="2:46" x14ac:dyDescent="0.25">
      <c r="B164" s="2" t="e">
        <f t="shared" si="50"/>
        <v>#DIV/0!</v>
      </c>
      <c r="C164" s="2" t="e">
        <f t="shared" si="51"/>
        <v>#DIV/0!</v>
      </c>
      <c r="D164" t="e">
        <f t="shared" si="57"/>
        <v>#DIV/0!</v>
      </c>
      <c r="H164" s="48">
        <v>1.51</v>
      </c>
      <c r="I164" s="48">
        <v>0.32359004800000002</v>
      </c>
      <c r="J164" s="63">
        <f t="shared" si="49"/>
        <v>0</v>
      </c>
      <c r="K164" s="57">
        <f t="shared" si="52"/>
        <v>0</v>
      </c>
      <c r="M164" s="3">
        <v>1.51</v>
      </c>
      <c r="N164" s="3">
        <f t="shared" si="58"/>
        <v>0.27448299632504836</v>
      </c>
      <c r="O164" s="3">
        <f t="shared" si="63"/>
        <v>0</v>
      </c>
      <c r="Q164" s="3">
        <v>1.51</v>
      </c>
      <c r="R164" s="3">
        <f t="shared" si="53"/>
        <v>0.12698412698412698</v>
      </c>
      <c r="S164" s="3">
        <f t="shared" si="64"/>
        <v>0</v>
      </c>
      <c r="T164" s="3"/>
      <c r="U164" s="3">
        <v>1.51</v>
      </c>
      <c r="V164" s="3">
        <f t="shared" si="54"/>
        <v>0.21164021164021163</v>
      </c>
      <c r="W164" s="3">
        <f t="shared" si="65"/>
        <v>0</v>
      </c>
      <c r="X164" s="3"/>
      <c r="Y164" s="3">
        <v>1.51</v>
      </c>
      <c r="Z164" s="3">
        <f t="shared" si="59"/>
        <v>0.34551462519104359</v>
      </c>
      <c r="AA164" s="3">
        <f t="shared" si="66"/>
        <v>0</v>
      </c>
      <c r="AB164" s="3"/>
      <c r="AC164" s="3">
        <v>1.51</v>
      </c>
      <c r="AD164" s="3">
        <f t="shared" si="55"/>
        <v>0.3174603174603175</v>
      </c>
      <c r="AE164" s="3">
        <f t="shared" si="67"/>
        <v>0</v>
      </c>
      <c r="AF164" s="3">
        <v>1.51</v>
      </c>
      <c r="AG164" s="3">
        <f t="shared" si="60"/>
        <v>0.34551462519104359</v>
      </c>
      <c r="AH164" s="3">
        <f t="shared" si="68"/>
        <v>0</v>
      </c>
      <c r="AJ164" s="3">
        <v>1.51</v>
      </c>
      <c r="AK164" s="3">
        <f t="shared" si="61"/>
        <v>0.4779026541319577</v>
      </c>
      <c r="AL164" s="3">
        <f t="shared" si="69"/>
        <v>0</v>
      </c>
      <c r="AN164" s="3">
        <v>1.51</v>
      </c>
      <c r="AO164" s="3">
        <f t="shared" si="62"/>
        <v>0.66101672743979112</v>
      </c>
      <c r="AP164" s="3">
        <f t="shared" si="70"/>
        <v>0</v>
      </c>
      <c r="AR164" s="3">
        <v>1.51</v>
      </c>
      <c r="AS164" s="3">
        <f t="shared" si="56"/>
        <v>0.25396825396825395</v>
      </c>
      <c r="AT164" s="3">
        <f t="shared" si="71"/>
        <v>0</v>
      </c>
    </row>
    <row r="165" spans="2:46" x14ac:dyDescent="0.25">
      <c r="B165" s="2" t="e">
        <f t="shared" si="50"/>
        <v>#DIV/0!</v>
      </c>
      <c r="C165" s="2" t="e">
        <f t="shared" si="51"/>
        <v>#DIV/0!</v>
      </c>
      <c r="D165" t="e">
        <f t="shared" si="57"/>
        <v>#DIV/0!</v>
      </c>
      <c r="H165" s="48">
        <v>1.52</v>
      </c>
      <c r="I165" s="48">
        <v>0.319956992</v>
      </c>
      <c r="J165" s="63">
        <f t="shared" ref="J165:J228" si="72">IF(AND(H165&gt;=$F$5,H165&lt;=$F$8),(I165+I164)/2*(H165-H164),0)</f>
        <v>0</v>
      </c>
      <c r="K165" s="57">
        <f t="shared" si="52"/>
        <v>0</v>
      </c>
      <c r="M165" s="3">
        <v>1.52</v>
      </c>
      <c r="N165" s="3">
        <f t="shared" si="58"/>
        <v>0.27303739603987248</v>
      </c>
      <c r="O165" s="3">
        <f t="shared" si="63"/>
        <v>0</v>
      </c>
      <c r="Q165" s="3">
        <v>1.52</v>
      </c>
      <c r="R165" s="3">
        <f t="shared" si="53"/>
        <v>0.12631578947368416</v>
      </c>
      <c r="S165" s="3">
        <f t="shared" si="64"/>
        <v>0</v>
      </c>
      <c r="T165" s="3"/>
      <c r="U165" s="3">
        <v>1.52</v>
      </c>
      <c r="V165" s="3">
        <f t="shared" si="54"/>
        <v>0.21052631578947364</v>
      </c>
      <c r="W165" s="3">
        <f t="shared" si="65"/>
        <v>0</v>
      </c>
      <c r="X165" s="3"/>
      <c r="Y165" s="3">
        <v>1.52</v>
      </c>
      <c r="Z165" s="3">
        <f t="shared" si="59"/>
        <v>0.34369492762363163</v>
      </c>
      <c r="AA165" s="3">
        <f t="shared" si="66"/>
        <v>0</v>
      </c>
      <c r="AB165" s="3"/>
      <c r="AC165" s="3">
        <v>1.52</v>
      </c>
      <c r="AD165" s="3">
        <f t="shared" si="55"/>
        <v>0.31578947368421051</v>
      </c>
      <c r="AE165" s="3">
        <f t="shared" si="67"/>
        <v>0</v>
      </c>
      <c r="AF165" s="3">
        <v>1.52</v>
      </c>
      <c r="AG165" s="3">
        <f t="shared" si="60"/>
        <v>0.34369492762363163</v>
      </c>
      <c r="AH165" s="3">
        <f t="shared" si="68"/>
        <v>0</v>
      </c>
      <c r="AJ165" s="3">
        <v>1.52</v>
      </c>
      <c r="AK165" s="3">
        <f t="shared" si="61"/>
        <v>0.47538571784683586</v>
      </c>
      <c r="AL165" s="3">
        <f t="shared" si="69"/>
        <v>0</v>
      </c>
      <c r="AN165" s="3">
        <v>1.52</v>
      </c>
      <c r="AO165" s="3">
        <f t="shared" si="62"/>
        <v>0.65753539714798159</v>
      </c>
      <c r="AP165" s="3">
        <f t="shared" si="70"/>
        <v>0</v>
      </c>
      <c r="AR165" s="3">
        <v>1.52</v>
      </c>
      <c r="AS165" s="3">
        <f t="shared" si="56"/>
        <v>0.25263157894736832</v>
      </c>
      <c r="AT165" s="3">
        <f t="shared" si="71"/>
        <v>0</v>
      </c>
    </row>
    <row r="166" spans="2:46" x14ac:dyDescent="0.25">
      <c r="B166" s="2" t="e">
        <f t="shared" ref="B166:B218" si="73">IF(B165&gt;=B164+0.05,B165+0.05,B164+0.05)</f>
        <v>#DIV/0!</v>
      </c>
      <c r="C166" s="2" t="e">
        <f t="shared" ref="C166:C218" si="74">IF(B166&lt;=$F$1,((0.4+0.6*B166/$F$1)*$C$4),IF(B166&lt;=$F$2,$C$4,IF(B166&lt;=$F$3,($C$5/B166),($C$5*$F$3/B166^2))))</f>
        <v>#DIV/0!</v>
      </c>
      <c r="D166" t="e">
        <f t="shared" si="57"/>
        <v>#DIV/0!</v>
      </c>
      <c r="H166" s="48">
        <v>1.53</v>
      </c>
      <c r="I166" s="48">
        <v>0.31645688100000002</v>
      </c>
      <c r="J166" s="63">
        <f t="shared" si="72"/>
        <v>0</v>
      </c>
      <c r="K166" s="57">
        <f t="shared" si="52"/>
        <v>0</v>
      </c>
      <c r="M166" s="3">
        <v>1.53</v>
      </c>
      <c r="N166" s="3">
        <f t="shared" si="58"/>
        <v>0.27160881397404446</v>
      </c>
      <c r="O166" s="3">
        <f t="shared" si="63"/>
        <v>0</v>
      </c>
      <c r="Q166" s="3">
        <v>1.53</v>
      </c>
      <c r="R166" s="3">
        <f t="shared" si="53"/>
        <v>0.1256544502617801</v>
      </c>
      <c r="S166" s="3">
        <f t="shared" si="64"/>
        <v>0</v>
      </c>
      <c r="T166" s="3"/>
      <c r="U166" s="3">
        <v>1.53</v>
      </c>
      <c r="V166" s="3">
        <f t="shared" si="54"/>
        <v>0.20942408376963351</v>
      </c>
      <c r="W166" s="3">
        <f t="shared" si="65"/>
        <v>0</v>
      </c>
      <c r="X166" s="3"/>
      <c r="Y166" s="3">
        <v>1.53</v>
      </c>
      <c r="Z166" s="3">
        <f t="shared" si="59"/>
        <v>0.34189665230735417</v>
      </c>
      <c r="AA166" s="3">
        <f t="shared" si="66"/>
        <v>0</v>
      </c>
      <c r="AB166" s="3"/>
      <c r="AC166" s="3">
        <v>1.53</v>
      </c>
      <c r="AD166" s="3">
        <f t="shared" si="55"/>
        <v>0.31413612565445032</v>
      </c>
      <c r="AE166" s="3">
        <f t="shared" si="67"/>
        <v>0</v>
      </c>
      <c r="AF166" s="3">
        <v>1.53</v>
      </c>
      <c r="AG166" s="3">
        <f t="shared" si="60"/>
        <v>0.34189665230735417</v>
      </c>
      <c r="AH166" s="3">
        <f t="shared" si="68"/>
        <v>0</v>
      </c>
      <c r="AJ166" s="3">
        <v>1.53</v>
      </c>
      <c r="AK166" s="3">
        <f t="shared" si="61"/>
        <v>0.47289841200259314</v>
      </c>
      <c r="AL166" s="3">
        <f t="shared" si="69"/>
        <v>0</v>
      </c>
      <c r="AN166" s="3">
        <v>1.53</v>
      </c>
      <c r="AO166" s="3">
        <f t="shared" si="62"/>
        <v>0.65409505055210515</v>
      </c>
      <c r="AP166" s="3">
        <f t="shared" si="70"/>
        <v>0</v>
      </c>
      <c r="AR166" s="3">
        <v>1.53</v>
      </c>
      <c r="AS166" s="3">
        <f t="shared" si="56"/>
        <v>0.2513089005235602</v>
      </c>
      <c r="AT166" s="3">
        <f t="shared" si="71"/>
        <v>0</v>
      </c>
    </row>
    <row r="167" spans="2:46" x14ac:dyDescent="0.25">
      <c r="B167" s="2" t="e">
        <f t="shared" si="73"/>
        <v>#DIV/0!</v>
      </c>
      <c r="C167" s="2" t="e">
        <f t="shared" si="74"/>
        <v>#DIV/0!</v>
      </c>
      <c r="D167" t="e">
        <f t="shared" si="57"/>
        <v>#DIV/0!</v>
      </c>
      <c r="H167" s="48">
        <v>1.54</v>
      </c>
      <c r="I167" s="48">
        <v>0.31291849100000002</v>
      </c>
      <c r="J167" s="63">
        <f t="shared" si="72"/>
        <v>0</v>
      </c>
      <c r="K167" s="57">
        <f t="shared" si="52"/>
        <v>0</v>
      </c>
      <c r="M167" s="3">
        <v>1.54</v>
      </c>
      <c r="N167" s="3">
        <f t="shared" si="58"/>
        <v>0.27019694050350468</v>
      </c>
      <c r="O167" s="3">
        <f t="shared" si="63"/>
        <v>0</v>
      </c>
      <c r="Q167" s="3">
        <v>1.54</v>
      </c>
      <c r="R167" s="3">
        <f t="shared" si="53"/>
        <v>0.125</v>
      </c>
      <c r="S167" s="3">
        <f t="shared" si="64"/>
        <v>0</v>
      </c>
      <c r="T167" s="3"/>
      <c r="U167" s="3">
        <v>1.54</v>
      </c>
      <c r="V167" s="3">
        <f t="shared" si="54"/>
        <v>0.20833333333333337</v>
      </c>
      <c r="W167" s="3">
        <f t="shared" si="65"/>
        <v>0</v>
      </c>
      <c r="X167" s="3"/>
      <c r="Y167" s="3">
        <v>1.54</v>
      </c>
      <c r="Z167" s="3">
        <f t="shared" si="59"/>
        <v>0.34011940949260056</v>
      </c>
      <c r="AA167" s="3">
        <f t="shared" si="66"/>
        <v>0</v>
      </c>
      <c r="AB167" s="3"/>
      <c r="AC167" s="3">
        <v>1.54</v>
      </c>
      <c r="AD167" s="3">
        <f t="shared" si="55"/>
        <v>0.31250000000000006</v>
      </c>
      <c r="AE167" s="3">
        <f t="shared" si="67"/>
        <v>0</v>
      </c>
      <c r="AF167" s="3">
        <v>1.54</v>
      </c>
      <c r="AG167" s="3">
        <f t="shared" si="60"/>
        <v>0.34011940949260056</v>
      </c>
      <c r="AH167" s="3">
        <f t="shared" si="68"/>
        <v>0</v>
      </c>
      <c r="AJ167" s="3">
        <v>1.54</v>
      </c>
      <c r="AK167" s="3">
        <f t="shared" si="61"/>
        <v>0.4704401975124306</v>
      </c>
      <c r="AL167" s="3">
        <f t="shared" si="69"/>
        <v>0</v>
      </c>
      <c r="AN167" s="3">
        <v>1.54</v>
      </c>
      <c r="AO167" s="3">
        <f t="shared" si="62"/>
        <v>0.65069494200785827</v>
      </c>
      <c r="AP167" s="3">
        <f t="shared" si="70"/>
        <v>0</v>
      </c>
      <c r="AR167" s="3">
        <v>1.54</v>
      </c>
      <c r="AS167" s="3">
        <f t="shared" si="56"/>
        <v>0.25</v>
      </c>
      <c r="AT167" s="3">
        <f t="shared" si="71"/>
        <v>0</v>
      </c>
    </row>
    <row r="168" spans="2:46" x14ac:dyDescent="0.25">
      <c r="B168" s="2" t="e">
        <f t="shared" si="73"/>
        <v>#DIV/0!</v>
      </c>
      <c r="C168" s="2" t="e">
        <f t="shared" si="74"/>
        <v>#DIV/0!</v>
      </c>
      <c r="D168" t="e">
        <f t="shared" si="57"/>
        <v>#DIV/0!</v>
      </c>
      <c r="H168" s="48">
        <v>1.55</v>
      </c>
      <c r="I168" s="48">
        <v>0.30950028000000002</v>
      </c>
      <c r="J168" s="63">
        <f t="shared" si="72"/>
        <v>0</v>
      </c>
      <c r="K168" s="57">
        <f t="shared" si="52"/>
        <v>0</v>
      </c>
      <c r="M168" s="3">
        <v>1.55</v>
      </c>
      <c r="N168" s="3">
        <f t="shared" si="58"/>
        <v>0.26880147359990308</v>
      </c>
      <c r="O168" s="3">
        <f t="shared" si="63"/>
        <v>0</v>
      </c>
      <c r="Q168" s="3">
        <v>1.55</v>
      </c>
      <c r="R168" s="3">
        <f t="shared" si="53"/>
        <v>0.1243523316062176</v>
      </c>
      <c r="S168" s="3">
        <f t="shared" si="64"/>
        <v>0</v>
      </c>
      <c r="T168" s="3"/>
      <c r="U168" s="3">
        <v>1.55</v>
      </c>
      <c r="V168" s="3">
        <f t="shared" si="54"/>
        <v>0.20725388601036268</v>
      </c>
      <c r="W168" s="3">
        <f t="shared" si="65"/>
        <v>0</v>
      </c>
      <c r="X168" s="3"/>
      <c r="Y168" s="3">
        <v>1.55</v>
      </c>
      <c r="Z168" s="3">
        <f t="shared" si="59"/>
        <v>0.33836281899111298</v>
      </c>
      <c r="AA168" s="3">
        <f t="shared" si="66"/>
        <v>0</v>
      </c>
      <c r="AB168" s="3"/>
      <c r="AC168" s="3">
        <v>1.55</v>
      </c>
      <c r="AD168" s="3">
        <f t="shared" si="55"/>
        <v>0.31088082901554404</v>
      </c>
      <c r="AE168" s="3">
        <f t="shared" si="67"/>
        <v>0</v>
      </c>
      <c r="AF168" s="3">
        <v>1.55</v>
      </c>
      <c r="AG168" s="3">
        <f t="shared" si="60"/>
        <v>0.33836281899111298</v>
      </c>
      <c r="AH168" s="3">
        <f t="shared" si="68"/>
        <v>0</v>
      </c>
      <c r="AJ168" s="3">
        <v>1.55</v>
      </c>
      <c r="AK168" s="3">
        <f t="shared" si="61"/>
        <v>0.46801054851444768</v>
      </c>
      <c r="AL168" s="3">
        <f t="shared" si="69"/>
        <v>0</v>
      </c>
      <c r="AN168" s="3">
        <v>1.55</v>
      </c>
      <c r="AO168" s="3">
        <f t="shared" si="62"/>
        <v>0.64733434416311286</v>
      </c>
      <c r="AP168" s="3">
        <f t="shared" si="70"/>
        <v>0</v>
      </c>
      <c r="AR168" s="3">
        <v>1.55</v>
      </c>
      <c r="AS168" s="3">
        <f t="shared" si="56"/>
        <v>0.2487046632124352</v>
      </c>
      <c r="AT168" s="3">
        <f t="shared" si="71"/>
        <v>0</v>
      </c>
    </row>
    <row r="169" spans="2:46" x14ac:dyDescent="0.25">
      <c r="B169" s="2" t="e">
        <f t="shared" si="73"/>
        <v>#DIV/0!</v>
      </c>
      <c r="C169" s="2" t="e">
        <f t="shared" si="74"/>
        <v>#DIV/0!</v>
      </c>
      <c r="D169" t="e">
        <f t="shared" si="57"/>
        <v>#DIV/0!</v>
      </c>
      <c r="H169" s="48">
        <v>1.56</v>
      </c>
      <c r="I169" s="48">
        <v>0.30610659499999998</v>
      </c>
      <c r="J169" s="63">
        <f t="shared" si="72"/>
        <v>0</v>
      </c>
      <c r="K169" s="57">
        <f t="shared" si="52"/>
        <v>0</v>
      </c>
      <c r="M169" s="3">
        <v>1.56</v>
      </c>
      <c r="N169" s="3">
        <f t="shared" si="58"/>
        <v>0.26742211859673398</v>
      </c>
      <c r="O169" s="3">
        <f t="shared" si="63"/>
        <v>0</v>
      </c>
      <c r="Q169" s="3">
        <v>1.56</v>
      </c>
      <c r="R169" s="3">
        <f t="shared" si="53"/>
        <v>0.12371134020618554</v>
      </c>
      <c r="S169" s="3">
        <f t="shared" si="64"/>
        <v>0</v>
      </c>
      <c r="T169" s="3"/>
      <c r="U169" s="3">
        <v>1.56</v>
      </c>
      <c r="V169" s="3">
        <f t="shared" si="54"/>
        <v>0.20618556701030927</v>
      </c>
      <c r="W169" s="3">
        <f t="shared" si="65"/>
        <v>0</v>
      </c>
      <c r="X169" s="3"/>
      <c r="Y169" s="3">
        <v>1.56</v>
      </c>
      <c r="Z169" s="3">
        <f t="shared" si="59"/>
        <v>0.33662650988160103</v>
      </c>
      <c r="AA169" s="3">
        <f t="shared" si="66"/>
        <v>0</v>
      </c>
      <c r="AB169" s="3"/>
      <c r="AC169" s="3">
        <v>1.56</v>
      </c>
      <c r="AD169" s="3">
        <f t="shared" si="55"/>
        <v>0.30927835051546393</v>
      </c>
      <c r="AE169" s="3">
        <f t="shared" si="67"/>
        <v>0</v>
      </c>
      <c r="AF169" s="3">
        <v>1.56</v>
      </c>
      <c r="AG169" s="3">
        <f t="shared" si="60"/>
        <v>0.33662650988160103</v>
      </c>
      <c r="AH169" s="3">
        <f t="shared" si="68"/>
        <v>0</v>
      </c>
      <c r="AJ169" s="3">
        <v>1.56</v>
      </c>
      <c r="AK169" s="3">
        <f t="shared" si="61"/>
        <v>0.46560895196445951</v>
      </c>
      <c r="AL169" s="3">
        <f t="shared" si="69"/>
        <v>0</v>
      </c>
      <c r="AN169" s="3">
        <v>1.56</v>
      </c>
      <c r="AO169" s="3">
        <f t="shared" si="62"/>
        <v>0.64401254739471581</v>
      </c>
      <c r="AP169" s="3">
        <f t="shared" si="70"/>
        <v>0</v>
      </c>
      <c r="AR169" s="3">
        <v>1.56</v>
      </c>
      <c r="AS169" s="3">
        <f t="shared" si="56"/>
        <v>0.24742268041237109</v>
      </c>
      <c r="AT169" s="3">
        <f t="shared" si="71"/>
        <v>0</v>
      </c>
    </row>
    <row r="170" spans="2:46" x14ac:dyDescent="0.25">
      <c r="B170" s="2" t="e">
        <f t="shared" si="73"/>
        <v>#DIV/0!</v>
      </c>
      <c r="C170" s="2" t="e">
        <f t="shared" si="74"/>
        <v>#DIV/0!</v>
      </c>
      <c r="D170" t="e">
        <f t="shared" si="57"/>
        <v>#DIV/0!</v>
      </c>
      <c r="H170" s="48">
        <v>1.57</v>
      </c>
      <c r="I170" s="48">
        <v>0.30272459000000002</v>
      </c>
      <c r="J170" s="63">
        <f t="shared" si="72"/>
        <v>0</v>
      </c>
      <c r="K170" s="57">
        <f t="shared" si="52"/>
        <v>0</v>
      </c>
      <c r="M170" s="3">
        <v>1.57</v>
      </c>
      <c r="N170" s="3">
        <f t="shared" si="58"/>
        <v>0.26605858796411669</v>
      </c>
      <c r="O170" s="3">
        <f t="shared" si="63"/>
        <v>0</v>
      </c>
      <c r="Q170" s="3">
        <v>1.57</v>
      </c>
      <c r="R170" s="3">
        <f t="shared" si="53"/>
        <v>0.12307692307692306</v>
      </c>
      <c r="S170" s="3">
        <f t="shared" si="64"/>
        <v>0</v>
      </c>
      <c r="T170" s="3"/>
      <c r="U170" s="3">
        <v>1.57</v>
      </c>
      <c r="V170" s="3">
        <f t="shared" si="54"/>
        <v>0.20512820512820512</v>
      </c>
      <c r="W170" s="3">
        <f t="shared" si="65"/>
        <v>0</v>
      </c>
      <c r="X170" s="3"/>
      <c r="Y170" s="3">
        <v>1.57</v>
      </c>
      <c r="Z170" s="3">
        <f t="shared" si="59"/>
        <v>0.33491012022623834</v>
      </c>
      <c r="AA170" s="3">
        <f t="shared" si="66"/>
        <v>0</v>
      </c>
      <c r="AB170" s="3"/>
      <c r="AC170" s="3">
        <v>1.57</v>
      </c>
      <c r="AD170" s="3">
        <f t="shared" si="55"/>
        <v>0.30769230769230771</v>
      </c>
      <c r="AE170" s="3">
        <f t="shared" si="67"/>
        <v>0</v>
      </c>
      <c r="AF170" s="3">
        <v>1.57</v>
      </c>
      <c r="AG170" s="3">
        <f t="shared" si="60"/>
        <v>0.33491012022623834</v>
      </c>
      <c r="AH170" s="3">
        <f t="shared" si="68"/>
        <v>0</v>
      </c>
      <c r="AJ170" s="3">
        <v>1.57</v>
      </c>
      <c r="AK170" s="3">
        <f t="shared" si="61"/>
        <v>0.46323490724386646</v>
      </c>
      <c r="AL170" s="3">
        <f t="shared" si="69"/>
        <v>0</v>
      </c>
      <c r="AN170" s="3">
        <v>1.57</v>
      </c>
      <c r="AO170" s="3">
        <f t="shared" si="62"/>
        <v>0.64072885926611045</v>
      </c>
      <c r="AP170" s="3">
        <f t="shared" si="70"/>
        <v>0</v>
      </c>
      <c r="AR170" s="3">
        <v>1.57</v>
      </c>
      <c r="AS170" s="3">
        <f t="shared" si="56"/>
        <v>0.24615384615384611</v>
      </c>
      <c r="AT170" s="3">
        <f t="shared" si="71"/>
        <v>0</v>
      </c>
    </row>
    <row r="171" spans="2:46" x14ac:dyDescent="0.25">
      <c r="B171" s="2" t="e">
        <f t="shared" si="73"/>
        <v>#DIV/0!</v>
      </c>
      <c r="C171" s="2" t="e">
        <f t="shared" si="74"/>
        <v>#DIV/0!</v>
      </c>
      <c r="D171" t="e">
        <f t="shared" si="57"/>
        <v>#DIV/0!</v>
      </c>
      <c r="H171" s="48">
        <v>1.58</v>
      </c>
      <c r="I171" s="48">
        <v>0.29947151900000002</v>
      </c>
      <c r="J171" s="63">
        <f t="shared" si="72"/>
        <v>0</v>
      </c>
      <c r="K171" s="57">
        <f t="shared" si="52"/>
        <v>0</v>
      </c>
      <c r="M171" s="3">
        <v>1.58</v>
      </c>
      <c r="N171" s="3">
        <f t="shared" si="58"/>
        <v>0.26471060109184769</v>
      </c>
      <c r="O171" s="3">
        <f t="shared" si="63"/>
        <v>0</v>
      </c>
      <c r="Q171" s="3">
        <v>1.58</v>
      </c>
      <c r="R171" s="3">
        <f t="shared" si="53"/>
        <v>0.12244897959183673</v>
      </c>
      <c r="S171" s="3">
        <f t="shared" si="64"/>
        <v>0</v>
      </c>
      <c r="T171" s="3"/>
      <c r="U171" s="3">
        <v>1.58</v>
      </c>
      <c r="V171" s="3">
        <f t="shared" si="54"/>
        <v>0.20408163265306123</v>
      </c>
      <c r="W171" s="3">
        <f t="shared" si="65"/>
        <v>0</v>
      </c>
      <c r="X171" s="3"/>
      <c r="Y171" s="3">
        <v>1.58</v>
      </c>
      <c r="Z171" s="3">
        <f t="shared" si="59"/>
        <v>0.3332132967975735</v>
      </c>
      <c r="AA171" s="3">
        <f t="shared" si="66"/>
        <v>0</v>
      </c>
      <c r="AB171" s="3"/>
      <c r="AC171" s="3">
        <v>1.58</v>
      </c>
      <c r="AD171" s="3">
        <f t="shared" si="55"/>
        <v>0.3061224489795919</v>
      </c>
      <c r="AE171" s="3">
        <f t="shared" si="67"/>
        <v>0</v>
      </c>
      <c r="AF171" s="3">
        <v>1.58</v>
      </c>
      <c r="AG171" s="3">
        <f t="shared" si="60"/>
        <v>0.3332132967975735</v>
      </c>
      <c r="AH171" s="3">
        <f t="shared" si="68"/>
        <v>0</v>
      </c>
      <c r="AJ171" s="3">
        <v>1.58</v>
      </c>
      <c r="AK171" s="3">
        <f t="shared" si="61"/>
        <v>0.46088792578192728</v>
      </c>
      <c r="AL171" s="3">
        <f t="shared" si="69"/>
        <v>0</v>
      </c>
      <c r="AN171" s="3">
        <v>1.58</v>
      </c>
      <c r="AO171" s="3">
        <f t="shared" si="62"/>
        <v>0.637482604004878</v>
      </c>
      <c r="AP171" s="3">
        <f t="shared" si="70"/>
        <v>0</v>
      </c>
      <c r="AR171" s="3">
        <v>1.58</v>
      </c>
      <c r="AS171" s="3">
        <f t="shared" si="56"/>
        <v>0.24489795918367346</v>
      </c>
      <c r="AT171" s="3">
        <f t="shared" si="71"/>
        <v>0</v>
      </c>
    </row>
    <row r="172" spans="2:46" x14ac:dyDescent="0.25">
      <c r="B172" s="2" t="e">
        <f t="shared" si="73"/>
        <v>#DIV/0!</v>
      </c>
      <c r="C172" s="2" t="e">
        <f t="shared" si="74"/>
        <v>#DIV/0!</v>
      </c>
      <c r="D172" t="e">
        <f t="shared" si="57"/>
        <v>#DIV/0!</v>
      </c>
      <c r="H172" s="48">
        <v>1.59</v>
      </c>
      <c r="I172" s="48">
        <v>0.29618953199999998</v>
      </c>
      <c r="J172" s="63">
        <f t="shared" si="72"/>
        <v>0</v>
      </c>
      <c r="K172" s="57">
        <f t="shared" si="52"/>
        <v>0</v>
      </c>
      <c r="M172" s="3">
        <v>1.59</v>
      </c>
      <c r="N172" s="3">
        <f t="shared" si="58"/>
        <v>0.26337788408037305</v>
      </c>
      <c r="O172" s="3">
        <f t="shared" si="63"/>
        <v>0</v>
      </c>
      <c r="Q172" s="3">
        <v>1.59</v>
      </c>
      <c r="R172" s="3">
        <f t="shared" si="53"/>
        <v>0.12182741116751268</v>
      </c>
      <c r="S172" s="3">
        <f t="shared" si="64"/>
        <v>0</v>
      </c>
      <c r="T172" s="3"/>
      <c r="U172" s="3">
        <v>1.59</v>
      </c>
      <c r="V172" s="3">
        <f t="shared" si="54"/>
        <v>0.20304568527918782</v>
      </c>
      <c r="W172" s="3">
        <f t="shared" si="65"/>
        <v>0</v>
      </c>
      <c r="X172" s="3"/>
      <c r="Y172" s="3">
        <v>1.59</v>
      </c>
      <c r="Z172" s="3">
        <f t="shared" si="59"/>
        <v>0.3315356948154089</v>
      </c>
      <c r="AA172" s="3">
        <f t="shared" si="66"/>
        <v>0</v>
      </c>
      <c r="AB172" s="3"/>
      <c r="AC172" s="3">
        <v>1.59</v>
      </c>
      <c r="AD172" s="3">
        <f t="shared" si="55"/>
        <v>0.30456852791878175</v>
      </c>
      <c r="AE172" s="3">
        <f t="shared" si="67"/>
        <v>0</v>
      </c>
      <c r="AF172" s="3">
        <v>1.59</v>
      </c>
      <c r="AG172" s="3">
        <f t="shared" si="60"/>
        <v>0.3315356948154089</v>
      </c>
      <c r="AH172" s="3">
        <f t="shared" si="68"/>
        <v>0</v>
      </c>
      <c r="AJ172" s="3">
        <v>1.59</v>
      </c>
      <c r="AK172" s="3">
        <f t="shared" si="61"/>
        <v>0.45856753069182016</v>
      </c>
      <c r="AL172" s="3">
        <f t="shared" si="69"/>
        <v>0</v>
      </c>
      <c r="AN172" s="3">
        <v>1.59</v>
      </c>
      <c r="AO172" s="3">
        <f t="shared" si="62"/>
        <v>0.63427312199935104</v>
      </c>
      <c r="AP172" s="3">
        <f t="shared" si="70"/>
        <v>0</v>
      </c>
      <c r="AR172" s="3">
        <v>1.59</v>
      </c>
      <c r="AS172" s="3">
        <f t="shared" si="56"/>
        <v>0.24365482233502536</v>
      </c>
      <c r="AT172" s="3">
        <f t="shared" si="71"/>
        <v>0</v>
      </c>
    </row>
    <row r="173" spans="2:46" x14ac:dyDescent="0.25">
      <c r="B173" s="2" t="e">
        <f t="shared" si="73"/>
        <v>#DIV/0!</v>
      </c>
      <c r="C173" s="2" t="e">
        <f t="shared" si="74"/>
        <v>#DIV/0!</v>
      </c>
      <c r="D173" t="e">
        <f t="shared" si="57"/>
        <v>#DIV/0!</v>
      </c>
      <c r="H173" s="48">
        <v>1.6</v>
      </c>
      <c r="I173" s="48">
        <v>0.29301344099999999</v>
      </c>
      <c r="J173" s="63">
        <f t="shared" si="72"/>
        <v>0</v>
      </c>
      <c r="K173" s="57">
        <f t="shared" si="52"/>
        <v>0</v>
      </c>
      <c r="M173" s="3">
        <v>1.6</v>
      </c>
      <c r="N173" s="3">
        <f t="shared" si="58"/>
        <v>0.26206016953934219</v>
      </c>
      <c r="O173" s="3">
        <f t="shared" si="63"/>
        <v>0</v>
      </c>
      <c r="Q173" s="3">
        <v>1.6</v>
      </c>
      <c r="R173" s="3">
        <f t="shared" si="53"/>
        <v>0.12121212121212119</v>
      </c>
      <c r="S173" s="3">
        <f t="shared" si="64"/>
        <v>0</v>
      </c>
      <c r="T173" s="3"/>
      <c r="U173" s="3">
        <v>1.6</v>
      </c>
      <c r="V173" s="3">
        <f t="shared" si="54"/>
        <v>0.20202020202020199</v>
      </c>
      <c r="W173" s="3">
        <f t="shared" si="65"/>
        <v>0</v>
      </c>
      <c r="X173" s="3"/>
      <c r="Y173" s="3">
        <v>1.6</v>
      </c>
      <c r="Z173" s="3">
        <f t="shared" si="59"/>
        <v>0.32987697769322361</v>
      </c>
      <c r="AA173" s="3">
        <f t="shared" si="66"/>
        <v>0</v>
      </c>
      <c r="AB173" s="3"/>
      <c r="AC173" s="3">
        <v>1.6</v>
      </c>
      <c r="AD173" s="3">
        <f t="shared" si="55"/>
        <v>0.30303030303030304</v>
      </c>
      <c r="AE173" s="3">
        <f t="shared" si="67"/>
        <v>0</v>
      </c>
      <c r="AF173" s="3">
        <v>1.6</v>
      </c>
      <c r="AG173" s="3">
        <f t="shared" si="60"/>
        <v>0.32987697769322361</v>
      </c>
      <c r="AH173" s="3">
        <f t="shared" si="68"/>
        <v>0</v>
      </c>
      <c r="AJ173" s="3">
        <v>1.6</v>
      </c>
      <c r="AK173" s="3">
        <f t="shared" si="61"/>
        <v>0.45627325641990429</v>
      </c>
      <c r="AL173" s="3">
        <f t="shared" si="69"/>
        <v>0</v>
      </c>
      <c r="AN173" s="3">
        <v>1.6</v>
      </c>
      <c r="AO173" s="3">
        <f t="shared" si="62"/>
        <v>0.63109976931348732</v>
      </c>
      <c r="AP173" s="3">
        <f t="shared" si="70"/>
        <v>0</v>
      </c>
      <c r="AR173" s="3">
        <v>1.6</v>
      </c>
      <c r="AS173" s="3">
        <f t="shared" si="56"/>
        <v>0.24242424242424238</v>
      </c>
      <c r="AT173" s="3">
        <f t="shared" si="71"/>
        <v>0</v>
      </c>
    </row>
    <row r="174" spans="2:46" x14ac:dyDescent="0.25">
      <c r="B174" s="2" t="e">
        <f t="shared" si="73"/>
        <v>#DIV/0!</v>
      </c>
      <c r="C174" s="2" t="e">
        <f t="shared" si="74"/>
        <v>#DIV/0!</v>
      </c>
      <c r="D174" t="e">
        <f t="shared" si="57"/>
        <v>#DIV/0!</v>
      </c>
      <c r="H174" s="48">
        <v>1.61</v>
      </c>
      <c r="I174" s="48">
        <v>0.28986814399999999</v>
      </c>
      <c r="J174" s="63">
        <f t="shared" si="72"/>
        <v>0</v>
      </c>
      <c r="K174" s="57">
        <f t="shared" si="52"/>
        <v>0</v>
      </c>
      <c r="M174" s="3">
        <v>1.61</v>
      </c>
      <c r="N174" s="3">
        <f t="shared" si="58"/>
        <v>0.26075719639342315</v>
      </c>
      <c r="O174" s="3">
        <f t="shared" si="63"/>
        <v>0</v>
      </c>
      <c r="Q174" s="3">
        <v>1.61</v>
      </c>
      <c r="R174" s="3">
        <f t="shared" si="53"/>
        <v>0.12060301507537687</v>
      </c>
      <c r="S174" s="3">
        <f t="shared" si="64"/>
        <v>0</v>
      </c>
      <c r="T174" s="3"/>
      <c r="U174" s="3">
        <v>1.61</v>
      </c>
      <c r="V174" s="3">
        <f t="shared" si="54"/>
        <v>0.20100502512562812</v>
      </c>
      <c r="W174" s="3">
        <f t="shared" si="65"/>
        <v>0</v>
      </c>
      <c r="X174" s="3"/>
      <c r="Y174" s="3">
        <v>1.61</v>
      </c>
      <c r="Z174" s="3">
        <f t="shared" si="59"/>
        <v>0.32823681679373706</v>
      </c>
      <c r="AA174" s="3">
        <f t="shared" si="66"/>
        <v>0</v>
      </c>
      <c r="AB174" s="3"/>
      <c r="AC174" s="3">
        <v>1.61</v>
      </c>
      <c r="AD174" s="3">
        <f t="shared" si="55"/>
        <v>0.30150753768844224</v>
      </c>
      <c r="AE174" s="3">
        <f t="shared" si="67"/>
        <v>0</v>
      </c>
      <c r="AF174" s="3">
        <v>1.61</v>
      </c>
      <c r="AG174" s="3">
        <f t="shared" si="60"/>
        <v>0.32823681679373706</v>
      </c>
      <c r="AH174" s="3">
        <f t="shared" si="68"/>
        <v>0</v>
      </c>
      <c r="AJ174" s="3">
        <v>1.61</v>
      </c>
      <c r="AK174" s="3">
        <f t="shared" si="61"/>
        <v>0.45400464840762506</v>
      </c>
      <c r="AL174" s="3">
        <f t="shared" si="69"/>
        <v>0</v>
      </c>
      <c r="AN174" s="3">
        <v>1.61</v>
      </c>
      <c r="AO174" s="3">
        <f t="shared" si="62"/>
        <v>0.62796191721922689</v>
      </c>
      <c r="AP174" s="3">
        <f t="shared" si="70"/>
        <v>0</v>
      </c>
      <c r="AR174" s="3">
        <v>1.61</v>
      </c>
      <c r="AS174" s="3">
        <f t="shared" si="56"/>
        <v>0.24120603015075373</v>
      </c>
      <c r="AT174" s="3">
        <f t="shared" si="71"/>
        <v>0</v>
      </c>
    </row>
    <row r="175" spans="2:46" x14ac:dyDescent="0.25">
      <c r="B175" s="2" t="e">
        <f t="shared" si="73"/>
        <v>#DIV/0!</v>
      </c>
      <c r="C175" s="2" t="e">
        <f t="shared" si="74"/>
        <v>#DIV/0!</v>
      </c>
      <c r="D175" t="e">
        <f t="shared" si="57"/>
        <v>#DIV/0!</v>
      </c>
      <c r="H175" s="48">
        <v>1.62</v>
      </c>
      <c r="I175" s="48">
        <v>0.28673545</v>
      </c>
      <c r="J175" s="63">
        <f t="shared" si="72"/>
        <v>0</v>
      </c>
      <c r="K175" s="57">
        <f t="shared" si="52"/>
        <v>0</v>
      </c>
      <c r="M175" s="3">
        <v>1.62</v>
      </c>
      <c r="N175" s="3">
        <f t="shared" si="58"/>
        <v>0.25946870969507452</v>
      </c>
      <c r="O175" s="3">
        <f t="shared" si="63"/>
        <v>0</v>
      </c>
      <c r="Q175" s="3">
        <v>1.62</v>
      </c>
      <c r="R175" s="3">
        <f t="shared" si="53"/>
        <v>0.12</v>
      </c>
      <c r="S175" s="3">
        <f t="shared" si="64"/>
        <v>0</v>
      </c>
      <c r="T175" s="3"/>
      <c r="U175" s="3">
        <v>1.62</v>
      </c>
      <c r="V175" s="3">
        <f t="shared" si="54"/>
        <v>0.2</v>
      </c>
      <c r="W175" s="3">
        <f t="shared" si="65"/>
        <v>0</v>
      </c>
      <c r="X175" s="3"/>
      <c r="Y175" s="3">
        <v>1.62</v>
      </c>
      <c r="Z175" s="3">
        <f t="shared" si="59"/>
        <v>0.32661489119322984</v>
      </c>
      <c r="AA175" s="3">
        <f t="shared" si="66"/>
        <v>0</v>
      </c>
      <c r="AB175" s="3"/>
      <c r="AC175" s="3">
        <v>1.62</v>
      </c>
      <c r="AD175" s="3">
        <f t="shared" si="55"/>
        <v>0.30000000000000004</v>
      </c>
      <c r="AE175" s="3">
        <f t="shared" si="67"/>
        <v>0</v>
      </c>
      <c r="AF175" s="3">
        <v>1.62</v>
      </c>
      <c r="AG175" s="3">
        <f t="shared" si="60"/>
        <v>0.32661489119322984</v>
      </c>
      <c r="AH175" s="3">
        <f t="shared" si="68"/>
        <v>0</v>
      </c>
      <c r="AJ175" s="3">
        <v>1.62</v>
      </c>
      <c r="AK175" s="3">
        <f t="shared" si="61"/>
        <v>0.45176126276553136</v>
      </c>
      <c r="AL175" s="3">
        <f t="shared" si="69"/>
        <v>0</v>
      </c>
      <c r="AN175" s="3">
        <v>1.62</v>
      </c>
      <c r="AO175" s="3">
        <f t="shared" si="62"/>
        <v>0.62485895174560824</v>
      </c>
      <c r="AP175" s="3">
        <f t="shared" si="70"/>
        <v>0</v>
      </c>
      <c r="AR175" s="3">
        <v>1.62</v>
      </c>
      <c r="AS175" s="3">
        <f t="shared" si="56"/>
        <v>0.24</v>
      </c>
      <c r="AT175" s="3">
        <f t="shared" si="71"/>
        <v>0</v>
      </c>
    </row>
    <row r="176" spans="2:46" x14ac:dyDescent="0.25">
      <c r="B176" s="2" t="e">
        <f t="shared" si="73"/>
        <v>#DIV/0!</v>
      </c>
      <c r="C176" s="2" t="e">
        <f t="shared" si="74"/>
        <v>#DIV/0!</v>
      </c>
      <c r="D176" t="e">
        <f t="shared" si="57"/>
        <v>#DIV/0!</v>
      </c>
      <c r="H176" s="48">
        <v>1.63</v>
      </c>
      <c r="I176" s="48">
        <v>0.28372117499999999</v>
      </c>
      <c r="J176" s="63">
        <f t="shared" si="72"/>
        <v>0</v>
      </c>
      <c r="K176" s="57">
        <f t="shared" si="52"/>
        <v>0</v>
      </c>
      <c r="M176" s="3">
        <v>1.63</v>
      </c>
      <c r="N176" s="3">
        <f t="shared" si="58"/>
        <v>0.25819446044398447</v>
      </c>
      <c r="O176" s="3">
        <f t="shared" si="63"/>
        <v>0</v>
      </c>
      <c r="Q176" s="3">
        <v>1.63</v>
      </c>
      <c r="R176" s="3">
        <f t="shared" si="53"/>
        <v>0.11940298507462688</v>
      </c>
      <c r="S176" s="3">
        <f t="shared" si="64"/>
        <v>0</v>
      </c>
      <c r="T176" s="3"/>
      <c r="U176" s="3">
        <v>1.63</v>
      </c>
      <c r="V176" s="3">
        <f t="shared" si="54"/>
        <v>0.19900497512437815</v>
      </c>
      <c r="W176" s="3">
        <f t="shared" si="65"/>
        <v>0</v>
      </c>
      <c r="X176" s="3"/>
      <c r="Y176" s="3">
        <v>1.63</v>
      </c>
      <c r="Z176" s="3">
        <f t="shared" si="59"/>
        <v>0.32501088745425522</v>
      </c>
      <c r="AA176" s="3">
        <f t="shared" si="66"/>
        <v>0</v>
      </c>
      <c r="AB176" s="3"/>
      <c r="AC176" s="3">
        <v>1.63</v>
      </c>
      <c r="AD176" s="3">
        <f t="shared" si="55"/>
        <v>0.29850746268656725</v>
      </c>
      <c r="AE176" s="3">
        <f t="shared" si="67"/>
        <v>0</v>
      </c>
      <c r="AF176" s="3">
        <v>1.63</v>
      </c>
      <c r="AG176" s="3">
        <f t="shared" si="60"/>
        <v>0.32501088745425522</v>
      </c>
      <c r="AH176" s="3">
        <f t="shared" si="68"/>
        <v>0</v>
      </c>
      <c r="AJ176" s="3">
        <v>1.63</v>
      </c>
      <c r="AK176" s="3">
        <f t="shared" si="61"/>
        <v>0.44954266595889908</v>
      </c>
      <c r="AL176" s="3">
        <f t="shared" si="69"/>
        <v>0</v>
      </c>
      <c r="AN176" s="3">
        <v>1.63</v>
      </c>
      <c r="AO176" s="3">
        <f t="shared" si="62"/>
        <v>0.62179027324393266</v>
      </c>
      <c r="AP176" s="3">
        <f t="shared" si="70"/>
        <v>0</v>
      </c>
      <c r="AR176" s="3">
        <v>1.63</v>
      </c>
      <c r="AS176" s="3">
        <f t="shared" si="56"/>
        <v>0.23880597014925375</v>
      </c>
      <c r="AT176" s="3">
        <f t="shared" si="71"/>
        <v>0</v>
      </c>
    </row>
    <row r="177" spans="2:46" x14ac:dyDescent="0.25">
      <c r="B177" s="2" t="e">
        <f t="shared" si="73"/>
        <v>#DIV/0!</v>
      </c>
      <c r="C177" s="2" t="e">
        <f t="shared" si="74"/>
        <v>#DIV/0!</v>
      </c>
      <c r="D177" t="e">
        <f t="shared" si="57"/>
        <v>#DIV/0!</v>
      </c>
      <c r="H177" s="48">
        <v>1.64</v>
      </c>
      <c r="I177" s="48">
        <v>0.28068320800000002</v>
      </c>
      <c r="J177" s="63">
        <f t="shared" si="72"/>
        <v>0</v>
      </c>
      <c r="K177" s="57">
        <f t="shared" si="52"/>
        <v>0</v>
      </c>
      <c r="M177" s="3">
        <v>1.64</v>
      </c>
      <c r="N177" s="3">
        <f t="shared" si="58"/>
        <v>0.25693420541289763</v>
      </c>
      <c r="O177" s="3">
        <f t="shared" si="63"/>
        <v>0</v>
      </c>
      <c r="Q177" s="3">
        <v>1.64</v>
      </c>
      <c r="R177" s="3">
        <f t="shared" si="53"/>
        <v>0.11881188118811881</v>
      </c>
      <c r="S177" s="3">
        <f t="shared" si="64"/>
        <v>0</v>
      </c>
      <c r="T177" s="3"/>
      <c r="U177" s="3">
        <v>1.64</v>
      </c>
      <c r="V177" s="3">
        <f t="shared" si="54"/>
        <v>0.19801980198019803</v>
      </c>
      <c r="W177" s="3">
        <f t="shared" si="65"/>
        <v>0</v>
      </c>
      <c r="X177" s="3"/>
      <c r="Y177" s="3">
        <v>1.64</v>
      </c>
      <c r="Z177" s="3">
        <f t="shared" si="59"/>
        <v>0.32342449940639428</v>
      </c>
      <c r="AA177" s="3">
        <f t="shared" si="66"/>
        <v>0</v>
      </c>
      <c r="AB177" s="3"/>
      <c r="AC177" s="3">
        <v>1.64</v>
      </c>
      <c r="AD177" s="3">
        <f t="shared" si="55"/>
        <v>0.29702970297029707</v>
      </c>
      <c r="AE177" s="3">
        <f t="shared" si="67"/>
        <v>0</v>
      </c>
      <c r="AF177" s="3">
        <v>1.64</v>
      </c>
      <c r="AG177" s="3">
        <f t="shared" si="60"/>
        <v>0.32342449940639428</v>
      </c>
      <c r="AH177" s="3">
        <f t="shared" si="68"/>
        <v>0</v>
      </c>
      <c r="AJ177" s="3">
        <v>1.64</v>
      </c>
      <c r="AK177" s="3">
        <f t="shared" si="61"/>
        <v>0.44734843450448036</v>
      </c>
      <c r="AL177" s="3">
        <f t="shared" si="69"/>
        <v>0</v>
      </c>
      <c r="AN177" s="3">
        <v>1.64</v>
      </c>
      <c r="AO177" s="3">
        <f t="shared" si="62"/>
        <v>0.61875529596832024</v>
      </c>
      <c r="AP177" s="3">
        <f t="shared" si="70"/>
        <v>0</v>
      </c>
      <c r="AR177" s="3">
        <v>1.64</v>
      </c>
      <c r="AS177" s="3">
        <f t="shared" si="56"/>
        <v>0.23762376237623761</v>
      </c>
      <c r="AT177" s="3">
        <f t="shared" si="71"/>
        <v>0</v>
      </c>
    </row>
    <row r="178" spans="2:46" x14ac:dyDescent="0.25">
      <c r="B178" s="2" t="e">
        <f t="shared" si="73"/>
        <v>#DIV/0!</v>
      </c>
      <c r="C178" s="2" t="e">
        <f t="shared" si="74"/>
        <v>#DIV/0!</v>
      </c>
      <c r="D178" t="e">
        <f t="shared" si="57"/>
        <v>#DIV/0!</v>
      </c>
      <c r="H178" s="48">
        <v>1.65</v>
      </c>
      <c r="I178" s="48">
        <v>0.27775340100000001</v>
      </c>
      <c r="J178" s="63">
        <f t="shared" si="72"/>
        <v>0</v>
      </c>
      <c r="K178" s="57">
        <f t="shared" si="52"/>
        <v>0</v>
      </c>
      <c r="M178" s="3">
        <v>1.65</v>
      </c>
      <c r="N178" s="3">
        <f t="shared" si="58"/>
        <v>0.25568770697957</v>
      </c>
      <c r="O178" s="3">
        <f t="shared" si="63"/>
        <v>0</v>
      </c>
      <c r="Q178" s="3">
        <v>1.65</v>
      </c>
      <c r="R178" s="3">
        <f t="shared" si="53"/>
        <v>0.11822660098522166</v>
      </c>
      <c r="S178" s="3">
        <f t="shared" si="64"/>
        <v>0</v>
      </c>
      <c r="T178" s="3"/>
      <c r="U178" s="3">
        <v>1.65</v>
      </c>
      <c r="V178" s="3">
        <f t="shared" si="54"/>
        <v>0.19704433497536944</v>
      </c>
      <c r="W178" s="3">
        <f t="shared" si="65"/>
        <v>0</v>
      </c>
      <c r="X178" s="3"/>
      <c r="Y178" s="3">
        <v>1.65</v>
      </c>
      <c r="Z178" s="3">
        <f t="shared" si="59"/>
        <v>0.32185542793472321</v>
      </c>
      <c r="AA178" s="3">
        <f t="shared" si="66"/>
        <v>0</v>
      </c>
      <c r="AB178" s="3"/>
      <c r="AC178" s="3">
        <v>1.65</v>
      </c>
      <c r="AD178" s="3">
        <f t="shared" si="55"/>
        <v>0.29556650246305421</v>
      </c>
      <c r="AE178" s="3">
        <f t="shared" si="67"/>
        <v>0</v>
      </c>
      <c r="AF178" s="3">
        <v>1.65</v>
      </c>
      <c r="AG178" s="3">
        <f t="shared" si="60"/>
        <v>0.32185542793472321</v>
      </c>
      <c r="AH178" s="3">
        <f t="shared" si="68"/>
        <v>0</v>
      </c>
      <c r="AJ178" s="3">
        <v>1.65</v>
      </c>
      <c r="AK178" s="3">
        <f t="shared" si="61"/>
        <v>0.4451781546779181</v>
      </c>
      <c r="AL178" s="3">
        <f t="shared" si="69"/>
        <v>0</v>
      </c>
      <c r="AN178" s="3">
        <v>1.65</v>
      </c>
      <c r="AO178" s="3">
        <f t="shared" si="62"/>
        <v>0.61575344767101692</v>
      </c>
      <c r="AP178" s="3">
        <f t="shared" si="70"/>
        <v>0</v>
      </c>
      <c r="AR178" s="3">
        <v>1.65</v>
      </c>
      <c r="AS178" s="3">
        <f t="shared" si="56"/>
        <v>0.23645320197044331</v>
      </c>
      <c r="AT178" s="3">
        <f t="shared" si="71"/>
        <v>0</v>
      </c>
    </row>
    <row r="179" spans="2:46" x14ac:dyDescent="0.25">
      <c r="B179" s="2" t="e">
        <f t="shared" si="73"/>
        <v>#DIV/0!</v>
      </c>
      <c r="C179" s="2" t="e">
        <f t="shared" si="74"/>
        <v>#DIV/0!</v>
      </c>
      <c r="D179" t="e">
        <f t="shared" si="57"/>
        <v>#DIV/0!</v>
      </c>
      <c r="H179" s="48">
        <v>1.66</v>
      </c>
      <c r="I179" s="48">
        <v>0.27484030500000001</v>
      </c>
      <c r="J179" s="63">
        <f t="shared" si="72"/>
        <v>0</v>
      </c>
      <c r="K179" s="57">
        <f t="shared" si="52"/>
        <v>0</v>
      </c>
      <c r="M179" s="3">
        <v>1.66</v>
      </c>
      <c r="N179" s="3">
        <f t="shared" si="58"/>
        <v>0.25445473296459753</v>
      </c>
      <c r="O179" s="3">
        <f t="shared" si="63"/>
        <v>0</v>
      </c>
      <c r="Q179" s="3">
        <v>1.66</v>
      </c>
      <c r="R179" s="3">
        <f t="shared" si="53"/>
        <v>0.1176470588235294</v>
      </c>
      <c r="S179" s="3">
        <f t="shared" si="64"/>
        <v>0</v>
      </c>
      <c r="T179" s="3"/>
      <c r="U179" s="3">
        <v>1.66</v>
      </c>
      <c r="V179" s="3">
        <f t="shared" si="54"/>
        <v>0.19607843137254902</v>
      </c>
      <c r="W179" s="3">
        <f t="shared" si="65"/>
        <v>0</v>
      </c>
      <c r="X179" s="3"/>
      <c r="Y179" s="3">
        <v>1.66</v>
      </c>
      <c r="Z179" s="3">
        <f t="shared" si="59"/>
        <v>0.32030338077567438</v>
      </c>
      <c r="AA179" s="3">
        <f t="shared" si="66"/>
        <v>0</v>
      </c>
      <c r="AB179" s="3"/>
      <c r="AC179" s="3">
        <v>1.66</v>
      </c>
      <c r="AD179" s="3">
        <f t="shared" si="55"/>
        <v>0.29411764705882354</v>
      </c>
      <c r="AE179" s="3">
        <f t="shared" si="67"/>
        <v>0</v>
      </c>
      <c r="AF179" s="3">
        <v>1.66</v>
      </c>
      <c r="AG179" s="3">
        <f t="shared" si="60"/>
        <v>0.32030338077567438</v>
      </c>
      <c r="AH179" s="3">
        <f t="shared" si="68"/>
        <v>0</v>
      </c>
      <c r="AJ179" s="3">
        <v>1.66</v>
      </c>
      <c r="AK179" s="3">
        <f t="shared" si="61"/>
        <v>0.44303142223139053</v>
      </c>
      <c r="AL179" s="3">
        <f t="shared" si="69"/>
        <v>0</v>
      </c>
      <c r="AN179" s="3">
        <v>1.66</v>
      </c>
      <c r="AO179" s="3">
        <f t="shared" si="62"/>
        <v>0.61278416921185053</v>
      </c>
      <c r="AP179" s="3">
        <f t="shared" si="70"/>
        <v>0</v>
      </c>
      <c r="AR179" s="3">
        <v>1.66</v>
      </c>
      <c r="AS179" s="3">
        <f t="shared" si="56"/>
        <v>0.23529411764705879</v>
      </c>
      <c r="AT179" s="3">
        <f t="shared" si="71"/>
        <v>0</v>
      </c>
    </row>
    <row r="180" spans="2:46" x14ac:dyDescent="0.25">
      <c r="B180" s="2" t="e">
        <f t="shared" si="73"/>
        <v>#DIV/0!</v>
      </c>
      <c r="C180" s="2" t="e">
        <f t="shared" si="74"/>
        <v>#DIV/0!</v>
      </c>
      <c r="D180" t="e">
        <f t="shared" si="57"/>
        <v>#DIV/0!</v>
      </c>
      <c r="H180" s="48">
        <v>1.67</v>
      </c>
      <c r="I180" s="48">
        <v>0.27196260100000003</v>
      </c>
      <c r="J180" s="63">
        <f t="shared" si="72"/>
        <v>0</v>
      </c>
      <c r="K180" s="57">
        <f t="shared" si="52"/>
        <v>0</v>
      </c>
      <c r="M180" s="3">
        <v>1.67</v>
      </c>
      <c r="N180" s="3">
        <f t="shared" si="58"/>
        <v>0.25323505647488126</v>
      </c>
      <c r="O180" s="3">
        <f t="shared" si="63"/>
        <v>0</v>
      </c>
      <c r="Q180" s="3">
        <v>1.67</v>
      </c>
      <c r="R180" s="3">
        <f t="shared" si="53"/>
        <v>0.11707317073170732</v>
      </c>
      <c r="S180" s="3">
        <f t="shared" si="64"/>
        <v>0</v>
      </c>
      <c r="T180" s="3"/>
      <c r="U180" s="3">
        <v>1.67</v>
      </c>
      <c r="V180" s="3">
        <f t="shared" si="54"/>
        <v>0.19512195121951223</v>
      </c>
      <c r="W180" s="3">
        <f t="shared" si="65"/>
        <v>0</v>
      </c>
      <c r="X180" s="3"/>
      <c r="Y180" s="3">
        <v>1.67</v>
      </c>
      <c r="Z180" s="3">
        <f t="shared" si="59"/>
        <v>0.31876807231999282</v>
      </c>
      <c r="AA180" s="3">
        <f t="shared" si="66"/>
        <v>0</v>
      </c>
      <c r="AB180" s="3"/>
      <c r="AC180" s="3">
        <v>1.67</v>
      </c>
      <c r="AD180" s="3">
        <f t="shared" si="55"/>
        <v>0.29268292682926839</v>
      </c>
      <c r="AE180" s="3">
        <f t="shared" si="67"/>
        <v>0</v>
      </c>
      <c r="AF180" s="3">
        <v>1.67</v>
      </c>
      <c r="AG180" s="3">
        <f t="shared" si="60"/>
        <v>0.31876807231999282</v>
      </c>
      <c r="AH180" s="3">
        <f t="shared" si="68"/>
        <v>0</v>
      </c>
      <c r="AJ180" s="3">
        <v>1.67</v>
      </c>
      <c r="AK180" s="3">
        <f t="shared" si="61"/>
        <v>0.44090784212106737</v>
      </c>
      <c r="AL180" s="3">
        <f t="shared" si="69"/>
        <v>0</v>
      </c>
      <c r="AN180" s="3">
        <v>1.67</v>
      </c>
      <c r="AO180" s="3">
        <f t="shared" si="62"/>
        <v>0.60984691418125925</v>
      </c>
      <c r="AP180" s="3">
        <f t="shared" si="70"/>
        <v>0</v>
      </c>
      <c r="AR180" s="3">
        <v>1.67</v>
      </c>
      <c r="AS180" s="3">
        <f t="shared" si="56"/>
        <v>0.23414634146341465</v>
      </c>
      <c r="AT180" s="3">
        <f t="shared" si="71"/>
        <v>0</v>
      </c>
    </row>
    <row r="181" spans="2:46" x14ac:dyDescent="0.25">
      <c r="B181" s="2" t="e">
        <f t="shared" si="73"/>
        <v>#DIV/0!</v>
      </c>
      <c r="C181" s="2" t="e">
        <f t="shared" si="74"/>
        <v>#DIV/0!</v>
      </c>
      <c r="D181" t="e">
        <f t="shared" si="57"/>
        <v>#DIV/0!</v>
      </c>
      <c r="H181" s="48">
        <v>1.68</v>
      </c>
      <c r="I181" s="48">
        <v>0.26916805900000002</v>
      </c>
      <c r="J181" s="63">
        <f t="shared" si="72"/>
        <v>0</v>
      </c>
      <c r="K181" s="57">
        <f t="shared" si="52"/>
        <v>0</v>
      </c>
      <c r="M181" s="3">
        <v>1.68</v>
      </c>
      <c r="N181" s="3">
        <f t="shared" si="58"/>
        <v>0.25202845575249927</v>
      </c>
      <c r="O181" s="3">
        <f t="shared" si="63"/>
        <v>0</v>
      </c>
      <c r="Q181" s="3">
        <v>1.68</v>
      </c>
      <c r="R181" s="3">
        <f t="shared" si="53"/>
        <v>0.11650485436893204</v>
      </c>
      <c r="S181" s="3">
        <f t="shared" si="64"/>
        <v>0</v>
      </c>
      <c r="T181" s="3"/>
      <c r="U181" s="3">
        <v>1.68</v>
      </c>
      <c r="V181" s="3">
        <f t="shared" si="54"/>
        <v>0.19417475728155342</v>
      </c>
      <c r="W181" s="3">
        <f t="shared" si="65"/>
        <v>0</v>
      </c>
      <c r="X181" s="3"/>
      <c r="Y181" s="3">
        <v>1.68</v>
      </c>
      <c r="Z181" s="3">
        <f t="shared" si="59"/>
        <v>0.31724922342249917</v>
      </c>
      <c r="AA181" s="3">
        <f t="shared" si="66"/>
        <v>0</v>
      </c>
      <c r="AB181" s="3"/>
      <c r="AC181" s="3">
        <v>1.68</v>
      </c>
      <c r="AD181" s="3">
        <f t="shared" si="55"/>
        <v>0.29126213592233013</v>
      </c>
      <c r="AE181" s="3">
        <f t="shared" si="67"/>
        <v>0</v>
      </c>
      <c r="AF181" s="3">
        <v>1.68</v>
      </c>
      <c r="AG181" s="3">
        <f t="shared" si="60"/>
        <v>0.31724922342249917</v>
      </c>
      <c r="AH181" s="3">
        <f t="shared" si="68"/>
        <v>0</v>
      </c>
      <c r="AJ181" s="3">
        <v>1.68</v>
      </c>
      <c r="AK181" s="3">
        <f t="shared" si="61"/>
        <v>0.43880702824398121</v>
      </c>
      <c r="AL181" s="3">
        <f t="shared" si="69"/>
        <v>0</v>
      </c>
      <c r="AN181" s="3">
        <v>1.68</v>
      </c>
      <c r="AO181" s="3">
        <f t="shared" si="62"/>
        <v>0.6069411485363414</v>
      </c>
      <c r="AP181" s="3">
        <f t="shared" si="70"/>
        <v>0</v>
      </c>
      <c r="AR181" s="3">
        <v>1.68</v>
      </c>
      <c r="AS181" s="3">
        <f t="shared" si="56"/>
        <v>0.23300970873786409</v>
      </c>
      <c r="AT181" s="3">
        <f t="shared" si="71"/>
        <v>0</v>
      </c>
    </row>
    <row r="182" spans="2:46" x14ac:dyDescent="0.25">
      <c r="B182" s="2" t="e">
        <f t="shared" si="73"/>
        <v>#DIV/0!</v>
      </c>
      <c r="C182" s="2" t="e">
        <f t="shared" si="74"/>
        <v>#DIV/0!</v>
      </c>
      <c r="D182" t="e">
        <f t="shared" si="57"/>
        <v>#DIV/0!</v>
      </c>
      <c r="H182" s="48">
        <v>1.69</v>
      </c>
      <c r="I182" s="48">
        <v>0.26635252199999998</v>
      </c>
      <c r="J182" s="63">
        <f t="shared" si="72"/>
        <v>0</v>
      </c>
      <c r="K182" s="57">
        <f t="shared" si="52"/>
        <v>0</v>
      </c>
      <c r="M182" s="3">
        <v>1.69</v>
      </c>
      <c r="N182" s="3">
        <f t="shared" si="58"/>
        <v>0.250834714028769</v>
      </c>
      <c r="O182" s="3">
        <f t="shared" si="63"/>
        <v>0</v>
      </c>
      <c r="Q182" s="3">
        <v>1.69</v>
      </c>
      <c r="R182" s="3">
        <f t="shared" si="53"/>
        <v>0.11594202898550722</v>
      </c>
      <c r="S182" s="3">
        <f t="shared" si="64"/>
        <v>0</v>
      </c>
      <c r="T182" s="3"/>
      <c r="U182" s="3">
        <v>1.69</v>
      </c>
      <c r="V182" s="3">
        <f t="shared" si="54"/>
        <v>0.19323671497584538</v>
      </c>
      <c r="W182" s="3">
        <f t="shared" si="65"/>
        <v>0</v>
      </c>
      <c r="X182" s="3"/>
      <c r="Y182" s="3">
        <v>1.69</v>
      </c>
      <c r="Z182" s="3">
        <f t="shared" si="59"/>
        <v>0.3157465612183854</v>
      </c>
      <c r="AA182" s="3">
        <f t="shared" si="66"/>
        <v>0</v>
      </c>
      <c r="AB182" s="3"/>
      <c r="AC182" s="3">
        <v>1.69</v>
      </c>
      <c r="AD182" s="3">
        <f t="shared" si="55"/>
        <v>0.28985507246376813</v>
      </c>
      <c r="AE182" s="3">
        <f t="shared" si="67"/>
        <v>0</v>
      </c>
      <c r="AF182" s="3">
        <v>1.69</v>
      </c>
      <c r="AG182" s="3">
        <f t="shared" si="60"/>
        <v>0.3157465612183854</v>
      </c>
      <c r="AH182" s="3">
        <f t="shared" si="68"/>
        <v>0</v>
      </c>
      <c r="AJ182" s="3">
        <v>1.69</v>
      </c>
      <c r="AK182" s="3">
        <f t="shared" si="61"/>
        <v>0.43672860318393419</v>
      </c>
      <c r="AL182" s="3">
        <f t="shared" si="69"/>
        <v>0</v>
      </c>
      <c r="AN182" s="3">
        <v>1.69</v>
      </c>
      <c r="AO182" s="3">
        <f t="shared" si="62"/>
        <v>0.60406635024940492</v>
      </c>
      <c r="AP182" s="3">
        <f t="shared" si="70"/>
        <v>0</v>
      </c>
      <c r="AR182" s="3">
        <v>1.69</v>
      </c>
      <c r="AS182" s="3">
        <f t="shared" si="56"/>
        <v>0.23188405797101444</v>
      </c>
      <c r="AT182" s="3">
        <f t="shared" si="71"/>
        <v>0</v>
      </c>
    </row>
    <row r="183" spans="2:46" x14ac:dyDescent="0.25">
      <c r="B183" s="2" t="e">
        <f t="shared" si="73"/>
        <v>#DIV/0!</v>
      </c>
      <c r="C183" s="2" t="e">
        <f t="shared" si="74"/>
        <v>#DIV/0!</v>
      </c>
      <c r="D183" t="e">
        <f t="shared" si="57"/>
        <v>#DIV/0!</v>
      </c>
      <c r="H183" s="48">
        <v>1.7</v>
      </c>
      <c r="I183" s="48">
        <v>0.26503862299999997</v>
      </c>
      <c r="J183" s="63">
        <f t="shared" si="72"/>
        <v>0</v>
      </c>
      <c r="K183" s="57">
        <f t="shared" si="52"/>
        <v>0</v>
      </c>
      <c r="M183" s="3">
        <v>1.7</v>
      </c>
      <c r="N183" s="3">
        <f t="shared" si="58"/>
        <v>0.249653619383291</v>
      </c>
      <c r="O183" s="3">
        <f t="shared" si="63"/>
        <v>0</v>
      </c>
      <c r="Q183" s="3">
        <v>1.7</v>
      </c>
      <c r="R183" s="3">
        <f t="shared" si="53"/>
        <v>0.11538461538461536</v>
      </c>
      <c r="S183" s="3">
        <f t="shared" si="64"/>
        <v>0</v>
      </c>
      <c r="T183" s="3"/>
      <c r="U183" s="3">
        <v>1.7</v>
      </c>
      <c r="V183" s="3">
        <f t="shared" si="54"/>
        <v>0.19230769230769229</v>
      </c>
      <c r="W183" s="3">
        <f t="shared" si="65"/>
        <v>0</v>
      </c>
      <c r="X183" s="3"/>
      <c r="Y183" s="3">
        <v>1.7</v>
      </c>
      <c r="Z183" s="3">
        <f t="shared" si="59"/>
        <v>0.31425981894578126</v>
      </c>
      <c r="AA183" s="3">
        <f t="shared" si="66"/>
        <v>0</v>
      </c>
      <c r="AB183" s="3"/>
      <c r="AC183" s="3">
        <v>1.7</v>
      </c>
      <c r="AD183" s="3">
        <f t="shared" si="55"/>
        <v>0.28846153846153849</v>
      </c>
      <c r="AE183" s="3">
        <f t="shared" si="67"/>
        <v>0</v>
      </c>
      <c r="AF183" s="3">
        <v>1.7</v>
      </c>
      <c r="AG183" s="3">
        <f t="shared" si="60"/>
        <v>0.31425981894578126</v>
      </c>
      <c r="AH183" s="3">
        <f t="shared" si="68"/>
        <v>0</v>
      </c>
      <c r="AJ183" s="3">
        <v>1.7</v>
      </c>
      <c r="AK183" s="3">
        <f t="shared" si="61"/>
        <v>0.43467219796608036</v>
      </c>
      <c r="AL183" s="3">
        <f t="shared" si="69"/>
        <v>0</v>
      </c>
      <c r="AN183" s="3">
        <v>1.7</v>
      </c>
      <c r="AO183" s="3">
        <f t="shared" si="62"/>
        <v>0.60122200896851163</v>
      </c>
      <c r="AP183" s="3">
        <f t="shared" si="70"/>
        <v>0</v>
      </c>
      <c r="AR183" s="3">
        <v>1.7</v>
      </c>
      <c r="AS183" s="3">
        <f t="shared" si="56"/>
        <v>0.23076923076923073</v>
      </c>
      <c r="AT183" s="3">
        <f t="shared" si="71"/>
        <v>0</v>
      </c>
    </row>
    <row r="184" spans="2:46" x14ac:dyDescent="0.25">
      <c r="B184" s="2" t="e">
        <f t="shared" si="73"/>
        <v>#DIV/0!</v>
      </c>
      <c r="C184" s="2" t="e">
        <f t="shared" si="74"/>
        <v>#DIV/0!</v>
      </c>
      <c r="D184" t="e">
        <f t="shared" si="57"/>
        <v>#DIV/0!</v>
      </c>
      <c r="H184" s="48">
        <v>1.71</v>
      </c>
      <c r="I184" s="48">
        <v>0.26365083499999997</v>
      </c>
      <c r="J184" s="63">
        <f t="shared" si="72"/>
        <v>0</v>
      </c>
      <c r="K184" s="57">
        <f t="shared" si="52"/>
        <v>0</v>
      </c>
      <c r="M184" s="3">
        <v>1.71</v>
      </c>
      <c r="N184" s="3">
        <f t="shared" si="58"/>
        <v>0.24848496460777639</v>
      </c>
      <c r="O184" s="3">
        <f t="shared" si="63"/>
        <v>0</v>
      </c>
      <c r="Q184" s="3">
        <v>1.71</v>
      </c>
      <c r="R184" s="3">
        <f t="shared" si="53"/>
        <v>0.11483253588516747</v>
      </c>
      <c r="S184" s="3">
        <f t="shared" si="64"/>
        <v>0</v>
      </c>
      <c r="T184" s="3"/>
      <c r="U184" s="3">
        <v>1.71</v>
      </c>
      <c r="V184" s="3">
        <f t="shared" si="54"/>
        <v>0.19138755980861247</v>
      </c>
      <c r="W184" s="3">
        <f t="shared" si="65"/>
        <v>0</v>
      </c>
      <c r="X184" s="3"/>
      <c r="Y184" s="3">
        <v>1.71</v>
      </c>
      <c r="Z184" s="3">
        <f t="shared" si="59"/>
        <v>0.3127887357743433</v>
      </c>
      <c r="AA184" s="3">
        <f t="shared" si="66"/>
        <v>0</v>
      </c>
      <c r="AB184" s="3"/>
      <c r="AC184" s="3">
        <v>1.71</v>
      </c>
      <c r="AD184" s="3">
        <f t="shared" si="55"/>
        <v>0.28708133971291872</v>
      </c>
      <c r="AE184" s="3">
        <f t="shared" si="67"/>
        <v>0</v>
      </c>
      <c r="AF184" s="3">
        <v>1.71</v>
      </c>
      <c r="AG184" s="3">
        <f t="shared" si="60"/>
        <v>0.3127887357743433</v>
      </c>
      <c r="AH184" s="3">
        <f t="shared" si="68"/>
        <v>0</v>
      </c>
      <c r="AJ184" s="3">
        <v>1.71</v>
      </c>
      <c r="AK184" s="3">
        <f t="shared" si="61"/>
        <v>0.43263745181983454</v>
      </c>
      <c r="AL184" s="3">
        <f t="shared" si="69"/>
        <v>0</v>
      </c>
      <c r="AN184" s="3">
        <v>1.71</v>
      </c>
      <c r="AO184" s="3">
        <f t="shared" si="62"/>
        <v>0.59840762568954631</v>
      </c>
      <c r="AP184" s="3">
        <f t="shared" si="70"/>
        <v>0</v>
      </c>
      <c r="AR184" s="3">
        <v>1.71</v>
      </c>
      <c r="AS184" s="3">
        <f t="shared" si="56"/>
        <v>0.22966507177033493</v>
      </c>
      <c r="AT184" s="3">
        <f t="shared" si="71"/>
        <v>0</v>
      </c>
    </row>
    <row r="185" spans="2:46" x14ac:dyDescent="0.25">
      <c r="B185" s="2" t="e">
        <f t="shared" si="73"/>
        <v>#DIV/0!</v>
      </c>
      <c r="C185" s="2" t="e">
        <f t="shared" si="74"/>
        <v>#DIV/0!</v>
      </c>
      <c r="D185" t="e">
        <f t="shared" si="57"/>
        <v>#DIV/0!</v>
      </c>
      <c r="H185" s="48">
        <v>1.72</v>
      </c>
      <c r="I185" s="48">
        <v>0.26206168200000002</v>
      </c>
      <c r="J185" s="63">
        <f t="shared" si="72"/>
        <v>0</v>
      </c>
      <c r="K185" s="57">
        <f t="shared" si="52"/>
        <v>0</v>
      </c>
      <c r="M185" s="3">
        <v>1.72</v>
      </c>
      <c r="N185" s="3">
        <f t="shared" si="58"/>
        <v>0.24732854707446991</v>
      </c>
      <c r="O185" s="3">
        <f t="shared" si="63"/>
        <v>0</v>
      </c>
      <c r="Q185" s="3">
        <v>1.72</v>
      </c>
      <c r="R185" s="3">
        <f t="shared" si="53"/>
        <v>0.11428571428571427</v>
      </c>
      <c r="S185" s="3">
        <f t="shared" si="64"/>
        <v>0</v>
      </c>
      <c r="T185" s="3"/>
      <c r="U185" s="3">
        <v>1.72</v>
      </c>
      <c r="V185" s="3">
        <f t="shared" si="54"/>
        <v>0.19047619047619047</v>
      </c>
      <c r="W185" s="3">
        <f t="shared" si="65"/>
        <v>0</v>
      </c>
      <c r="X185" s="3"/>
      <c r="Y185" s="3">
        <v>1.72</v>
      </c>
      <c r="Z185" s="3">
        <f t="shared" si="59"/>
        <v>0.31133305663962713</v>
      </c>
      <c r="AA185" s="3">
        <f t="shared" si="66"/>
        <v>0</v>
      </c>
      <c r="AB185" s="3"/>
      <c r="AC185" s="3">
        <v>1.72</v>
      </c>
      <c r="AD185" s="3">
        <f t="shared" si="55"/>
        <v>0.28571428571428575</v>
      </c>
      <c r="AE185" s="3">
        <f t="shared" si="67"/>
        <v>0</v>
      </c>
      <c r="AF185" s="3">
        <v>1.72</v>
      </c>
      <c r="AG185" s="3">
        <f t="shared" si="60"/>
        <v>0.31133305663962713</v>
      </c>
      <c r="AH185" s="3">
        <f t="shared" si="68"/>
        <v>0</v>
      </c>
      <c r="AJ185" s="3">
        <v>1.72</v>
      </c>
      <c r="AK185" s="3">
        <f t="shared" si="61"/>
        <v>0.43062401194978356</v>
      </c>
      <c r="AL185" s="3">
        <f t="shared" si="69"/>
        <v>0</v>
      </c>
      <c r="AN185" s="3">
        <v>1.72</v>
      </c>
      <c r="AO185" s="3">
        <f t="shared" si="62"/>
        <v>0.59562271243934628</v>
      </c>
      <c r="AP185" s="3">
        <f t="shared" si="70"/>
        <v>0</v>
      </c>
      <c r="AR185" s="3">
        <v>1.72</v>
      </c>
      <c r="AS185" s="3">
        <f t="shared" si="56"/>
        <v>0.22857142857142854</v>
      </c>
      <c r="AT185" s="3">
        <f t="shared" si="71"/>
        <v>0</v>
      </c>
    </row>
    <row r="186" spans="2:46" x14ac:dyDescent="0.25">
      <c r="B186" s="2" t="e">
        <f t="shared" si="73"/>
        <v>#DIV/0!</v>
      </c>
      <c r="C186" s="2" t="e">
        <f t="shared" si="74"/>
        <v>#DIV/0!</v>
      </c>
      <c r="D186" t="e">
        <f t="shared" si="57"/>
        <v>#DIV/0!</v>
      </c>
      <c r="H186" s="48">
        <v>1.73</v>
      </c>
      <c r="I186" s="48">
        <v>0.26028724399999997</v>
      </c>
      <c r="J186" s="63">
        <f t="shared" si="72"/>
        <v>0</v>
      </c>
      <c r="K186" s="57">
        <f t="shared" si="52"/>
        <v>0</v>
      </c>
      <c r="M186" s="3">
        <v>1.73</v>
      </c>
      <c r="N186" s="3">
        <f t="shared" si="58"/>
        <v>0.24618416860898532</v>
      </c>
      <c r="O186" s="3">
        <f t="shared" si="63"/>
        <v>0</v>
      </c>
      <c r="Q186" s="3">
        <v>1.73</v>
      </c>
      <c r="R186" s="3">
        <f t="shared" si="53"/>
        <v>0.11374407582938387</v>
      </c>
      <c r="S186" s="3">
        <f t="shared" si="64"/>
        <v>0</v>
      </c>
      <c r="T186" s="3"/>
      <c r="U186" s="3">
        <v>1.73</v>
      </c>
      <c r="V186" s="3">
        <f t="shared" si="54"/>
        <v>0.1895734597156398</v>
      </c>
      <c r="W186" s="3">
        <f t="shared" si="65"/>
        <v>0</v>
      </c>
      <c r="X186" s="3"/>
      <c r="Y186" s="3">
        <v>1.73</v>
      </c>
      <c r="Z186" s="3">
        <f t="shared" si="59"/>
        <v>0.30989253208301543</v>
      </c>
      <c r="AA186" s="3">
        <f t="shared" si="66"/>
        <v>0</v>
      </c>
      <c r="AB186" s="3"/>
      <c r="AC186" s="3">
        <v>1.73</v>
      </c>
      <c r="AD186" s="3">
        <f t="shared" si="55"/>
        <v>0.28436018957345971</v>
      </c>
      <c r="AE186" s="3">
        <f t="shared" si="67"/>
        <v>0</v>
      </c>
      <c r="AF186" s="3">
        <v>1.73</v>
      </c>
      <c r="AG186" s="3">
        <f t="shared" si="60"/>
        <v>0.30989253208301543</v>
      </c>
      <c r="AH186" s="3">
        <f t="shared" si="68"/>
        <v>0</v>
      </c>
      <c r="AJ186" s="3">
        <v>1.73</v>
      </c>
      <c r="AK186" s="3">
        <f t="shared" si="61"/>
        <v>0.42863153331428033</v>
      </c>
      <c r="AL186" s="3">
        <f t="shared" si="69"/>
        <v>0</v>
      </c>
      <c r="AN186" s="3">
        <v>1.73</v>
      </c>
      <c r="AO186" s="3">
        <f t="shared" si="62"/>
        <v>0.59286679196946257</v>
      </c>
      <c r="AP186" s="3">
        <f t="shared" si="70"/>
        <v>0</v>
      </c>
      <c r="AR186" s="3">
        <v>1.73</v>
      </c>
      <c r="AS186" s="3">
        <f t="shared" si="56"/>
        <v>0.22748815165876773</v>
      </c>
      <c r="AT186" s="3">
        <f t="shared" si="71"/>
        <v>0</v>
      </c>
    </row>
    <row r="187" spans="2:46" x14ac:dyDescent="0.25">
      <c r="B187" s="2" t="e">
        <f t="shared" si="73"/>
        <v>#DIV/0!</v>
      </c>
      <c r="C187" s="2" t="e">
        <f t="shared" si="74"/>
        <v>#DIV/0!</v>
      </c>
      <c r="D187" t="e">
        <f t="shared" si="57"/>
        <v>#DIV/0!</v>
      </c>
      <c r="H187" s="48">
        <v>1.74</v>
      </c>
      <c r="I187" s="48">
        <v>0.25836201600000003</v>
      </c>
      <c r="J187" s="63">
        <f t="shared" si="72"/>
        <v>0</v>
      </c>
      <c r="K187" s="57">
        <f t="shared" si="52"/>
        <v>0</v>
      </c>
      <c r="M187" s="3">
        <v>1.74</v>
      </c>
      <c r="N187" s="3">
        <f t="shared" si="58"/>
        <v>0.24505163536738311</v>
      </c>
      <c r="O187" s="3">
        <f t="shared" si="63"/>
        <v>0</v>
      </c>
      <c r="Q187" s="3">
        <v>1.74</v>
      </c>
      <c r="R187" s="3">
        <f t="shared" si="53"/>
        <v>0.11320754716981131</v>
      </c>
      <c r="S187" s="3">
        <f t="shared" si="64"/>
        <v>0</v>
      </c>
      <c r="T187" s="3"/>
      <c r="U187" s="3">
        <v>1.74</v>
      </c>
      <c r="V187" s="3">
        <f t="shared" si="54"/>
        <v>0.18867924528301885</v>
      </c>
      <c r="W187" s="3">
        <f t="shared" si="65"/>
        <v>0</v>
      </c>
      <c r="X187" s="3"/>
      <c r="Y187" s="3">
        <v>1.74</v>
      </c>
      <c r="Z187" s="3">
        <f t="shared" si="59"/>
        <v>0.30846691809698473</v>
      </c>
      <c r="AA187" s="3">
        <f t="shared" si="66"/>
        <v>0</v>
      </c>
      <c r="AB187" s="3"/>
      <c r="AC187" s="3">
        <v>1.74</v>
      </c>
      <c r="AD187" s="3">
        <f t="shared" si="55"/>
        <v>0.28301886792452829</v>
      </c>
      <c r="AE187" s="3">
        <f t="shared" si="67"/>
        <v>0</v>
      </c>
      <c r="AF187" s="3">
        <v>1.74</v>
      </c>
      <c r="AG187" s="3">
        <f t="shared" si="60"/>
        <v>0.30846691809698473</v>
      </c>
      <c r="AH187" s="3">
        <f t="shared" si="68"/>
        <v>0</v>
      </c>
      <c r="AJ187" s="3">
        <v>1.74</v>
      </c>
      <c r="AK187" s="3">
        <f t="shared" si="61"/>
        <v>0.42665967841142349</v>
      </c>
      <c r="AL187" s="3">
        <f t="shared" si="69"/>
        <v>0</v>
      </c>
      <c r="AN187" s="3">
        <v>1.74</v>
      </c>
      <c r="AO187" s="3">
        <f t="shared" si="62"/>
        <v>0.59013939746013511</v>
      </c>
      <c r="AP187" s="3">
        <f t="shared" si="70"/>
        <v>0</v>
      </c>
      <c r="AR187" s="3">
        <v>1.74</v>
      </c>
      <c r="AS187" s="3">
        <f t="shared" si="56"/>
        <v>0.22641509433962262</v>
      </c>
      <c r="AT187" s="3">
        <f t="shared" si="71"/>
        <v>0</v>
      </c>
    </row>
    <row r="188" spans="2:46" x14ac:dyDescent="0.25">
      <c r="B188" s="2" t="e">
        <f t="shared" si="73"/>
        <v>#DIV/0!</v>
      </c>
      <c r="C188" s="2" t="e">
        <f t="shared" si="74"/>
        <v>#DIV/0!</v>
      </c>
      <c r="D188" t="e">
        <f t="shared" si="57"/>
        <v>#DIV/0!</v>
      </c>
      <c r="H188" s="48">
        <v>1.75</v>
      </c>
      <c r="I188" s="48">
        <v>0.25633757699999998</v>
      </c>
      <c r="J188" s="63">
        <f t="shared" si="72"/>
        <v>0</v>
      </c>
      <c r="K188" s="57">
        <f t="shared" si="52"/>
        <v>0</v>
      </c>
      <c r="M188" s="3">
        <v>1.75</v>
      </c>
      <c r="N188" s="3">
        <f t="shared" si="58"/>
        <v>0.24393075771732425</v>
      </c>
      <c r="O188" s="3">
        <f t="shared" si="63"/>
        <v>0</v>
      </c>
      <c r="Q188" s="3">
        <v>1.75</v>
      </c>
      <c r="R188" s="3">
        <f t="shared" si="53"/>
        <v>0.11267605633802817</v>
      </c>
      <c r="S188" s="3">
        <f t="shared" si="64"/>
        <v>0</v>
      </c>
      <c r="T188" s="3"/>
      <c r="U188" s="3">
        <v>1.75</v>
      </c>
      <c r="V188" s="3">
        <f t="shared" si="54"/>
        <v>0.18779342723004697</v>
      </c>
      <c r="W188" s="3">
        <f t="shared" si="65"/>
        <v>0</v>
      </c>
      <c r="X188" s="3"/>
      <c r="Y188" s="3">
        <v>1.75</v>
      </c>
      <c r="Z188" s="3">
        <f t="shared" si="59"/>
        <v>0.30705597597550449</v>
      </c>
      <c r="AA188" s="3">
        <f t="shared" si="66"/>
        <v>0</v>
      </c>
      <c r="AB188" s="3"/>
      <c r="AC188" s="3">
        <v>1.75</v>
      </c>
      <c r="AD188" s="3">
        <f t="shared" si="55"/>
        <v>0.28169014084507049</v>
      </c>
      <c r="AE188" s="3">
        <f t="shared" si="67"/>
        <v>0</v>
      </c>
      <c r="AF188" s="3">
        <v>1.75</v>
      </c>
      <c r="AG188" s="3">
        <f t="shared" si="60"/>
        <v>0.30705597597550449</v>
      </c>
      <c r="AH188" s="3">
        <f t="shared" si="68"/>
        <v>0</v>
      </c>
      <c r="AJ188" s="3">
        <v>1.75</v>
      </c>
      <c r="AK188" s="3">
        <f t="shared" si="61"/>
        <v>0.42470811707213407</v>
      </c>
      <c r="AL188" s="3">
        <f t="shared" si="69"/>
        <v>0</v>
      </c>
      <c r="AN188" s="3">
        <v>1.75</v>
      </c>
      <c r="AO188" s="3">
        <f t="shared" si="62"/>
        <v>0.58744007223408401</v>
      </c>
      <c r="AP188" s="3">
        <f t="shared" si="70"/>
        <v>0</v>
      </c>
      <c r="AR188" s="3">
        <v>1.75</v>
      </c>
      <c r="AS188" s="3">
        <f t="shared" si="56"/>
        <v>0.22535211267605634</v>
      </c>
      <c r="AT188" s="3">
        <f t="shared" si="71"/>
        <v>0</v>
      </c>
    </row>
    <row r="189" spans="2:46" x14ac:dyDescent="0.25">
      <c r="B189" s="2" t="e">
        <f t="shared" si="73"/>
        <v>#DIV/0!</v>
      </c>
      <c r="C189" s="2" t="e">
        <f t="shared" si="74"/>
        <v>#DIV/0!</v>
      </c>
      <c r="D189" t="e">
        <f t="shared" si="57"/>
        <v>#DIV/0!</v>
      </c>
      <c r="H189" s="48">
        <v>1.76</v>
      </c>
      <c r="I189" s="48">
        <v>0.25427237499999999</v>
      </c>
      <c r="J189" s="63">
        <f t="shared" si="72"/>
        <v>0</v>
      </c>
      <c r="K189" s="57">
        <f t="shared" si="52"/>
        <v>0</v>
      </c>
      <c r="M189" s="3">
        <v>1.76</v>
      </c>
      <c r="N189" s="3">
        <f t="shared" si="58"/>
        <v>0.24282135012314277</v>
      </c>
      <c r="O189" s="3">
        <f t="shared" si="63"/>
        <v>0</v>
      </c>
      <c r="Q189" s="3">
        <v>1.76</v>
      </c>
      <c r="R189" s="3">
        <f t="shared" si="53"/>
        <v>0.11214953271028037</v>
      </c>
      <c r="S189" s="3">
        <f t="shared" si="64"/>
        <v>0</v>
      </c>
      <c r="T189" s="3"/>
      <c r="U189" s="3">
        <v>1.76</v>
      </c>
      <c r="V189" s="3">
        <f t="shared" si="54"/>
        <v>0.18691588785046731</v>
      </c>
      <c r="W189" s="3">
        <f t="shared" si="65"/>
        <v>0</v>
      </c>
      <c r="X189" s="3"/>
      <c r="Y189" s="3">
        <v>1.76</v>
      </c>
      <c r="Z189" s="3">
        <f t="shared" si="59"/>
        <v>0.30565947216936795</v>
      </c>
      <c r="AA189" s="3">
        <f t="shared" si="66"/>
        <v>0</v>
      </c>
      <c r="AB189" s="3"/>
      <c r="AC189" s="3">
        <v>1.76</v>
      </c>
      <c r="AD189" s="3">
        <f t="shared" si="55"/>
        <v>0.28037383177570097</v>
      </c>
      <c r="AE189" s="3">
        <f t="shared" si="67"/>
        <v>0</v>
      </c>
      <c r="AF189" s="3">
        <v>1.76</v>
      </c>
      <c r="AG189" s="3">
        <f t="shared" si="60"/>
        <v>0.30565947216936795</v>
      </c>
      <c r="AH189" s="3">
        <f t="shared" si="68"/>
        <v>0</v>
      </c>
      <c r="AJ189" s="3">
        <v>1.76</v>
      </c>
      <c r="AK189" s="3">
        <f t="shared" si="61"/>
        <v>0.42277652626005469</v>
      </c>
      <c r="AL189" s="3">
        <f t="shared" si="69"/>
        <v>0</v>
      </c>
      <c r="AN189" s="3">
        <v>1.76</v>
      </c>
      <c r="AO189" s="3">
        <f t="shared" si="62"/>
        <v>0.5847683694797382</v>
      </c>
      <c r="AP189" s="3">
        <f t="shared" si="70"/>
        <v>0</v>
      </c>
      <c r="AR189" s="3">
        <v>1.76</v>
      </c>
      <c r="AS189" s="3">
        <f t="shared" si="56"/>
        <v>0.22429906542056074</v>
      </c>
      <c r="AT189" s="3">
        <f t="shared" si="71"/>
        <v>0</v>
      </c>
    </row>
    <row r="190" spans="2:46" x14ac:dyDescent="0.25">
      <c r="B190" s="2" t="e">
        <f t="shared" si="73"/>
        <v>#DIV/0!</v>
      </c>
      <c r="C190" s="2" t="e">
        <f t="shared" si="74"/>
        <v>#DIV/0!</v>
      </c>
      <c r="D190" t="e">
        <f t="shared" si="57"/>
        <v>#DIV/0!</v>
      </c>
      <c r="H190" s="48">
        <v>1.77</v>
      </c>
      <c r="I190" s="48">
        <v>0.25222545699999999</v>
      </c>
      <c r="J190" s="63">
        <f t="shared" si="72"/>
        <v>0</v>
      </c>
      <c r="K190" s="57">
        <f t="shared" si="52"/>
        <v>0</v>
      </c>
      <c r="M190" s="3">
        <v>1.77</v>
      </c>
      <c r="N190" s="3">
        <f t="shared" si="58"/>
        <v>0.24172323103468607</v>
      </c>
      <c r="O190" s="3">
        <f t="shared" si="63"/>
        <v>0</v>
      </c>
      <c r="Q190" s="3">
        <v>1.77</v>
      </c>
      <c r="R190" s="3">
        <f t="shared" si="53"/>
        <v>0.11162790697674417</v>
      </c>
      <c r="S190" s="3">
        <f t="shared" si="64"/>
        <v>0</v>
      </c>
      <c r="T190" s="3"/>
      <c r="U190" s="3">
        <v>1.77</v>
      </c>
      <c r="V190" s="3">
        <f t="shared" si="54"/>
        <v>0.18604651162790697</v>
      </c>
      <c r="W190" s="3">
        <f t="shared" si="65"/>
        <v>0</v>
      </c>
      <c r="X190" s="3"/>
      <c r="Y190" s="3">
        <v>1.77</v>
      </c>
      <c r="Z190" s="3">
        <f t="shared" si="59"/>
        <v>0.30427717814626587</v>
      </c>
      <c r="AA190" s="3">
        <f t="shared" si="66"/>
        <v>0</v>
      </c>
      <c r="AB190" s="3"/>
      <c r="AC190" s="3">
        <v>1.77</v>
      </c>
      <c r="AD190" s="3">
        <f t="shared" si="55"/>
        <v>0.27906976744186046</v>
      </c>
      <c r="AE190" s="3">
        <f t="shared" si="67"/>
        <v>0</v>
      </c>
      <c r="AF190" s="3">
        <v>1.77</v>
      </c>
      <c r="AG190" s="3">
        <f t="shared" si="60"/>
        <v>0.30427717814626587</v>
      </c>
      <c r="AH190" s="3">
        <f t="shared" si="68"/>
        <v>0</v>
      </c>
      <c r="AJ190" s="3">
        <v>1.77</v>
      </c>
      <c r="AK190" s="3">
        <f t="shared" si="61"/>
        <v>0.42086458987801029</v>
      </c>
      <c r="AL190" s="3">
        <f t="shared" si="69"/>
        <v>0</v>
      </c>
      <c r="AN190" s="3">
        <v>1.77</v>
      </c>
      <c r="AO190" s="3">
        <f t="shared" si="62"/>
        <v>0.58212385198353889</v>
      </c>
      <c r="AP190" s="3">
        <f t="shared" si="70"/>
        <v>0</v>
      </c>
      <c r="AR190" s="3">
        <v>1.77</v>
      </c>
      <c r="AS190" s="3">
        <f t="shared" si="56"/>
        <v>0.22325581395348834</v>
      </c>
      <c r="AT190" s="3">
        <f t="shared" si="71"/>
        <v>0</v>
      </c>
    </row>
    <row r="191" spans="2:46" x14ac:dyDescent="0.25">
      <c r="B191" s="2" t="e">
        <f t="shared" si="73"/>
        <v>#DIV/0!</v>
      </c>
      <c r="C191" s="2" t="e">
        <f t="shared" si="74"/>
        <v>#DIV/0!</v>
      </c>
      <c r="D191" t="e">
        <f t="shared" si="57"/>
        <v>#DIV/0!</v>
      </c>
      <c r="H191" s="48">
        <v>1.78</v>
      </c>
      <c r="I191" s="48">
        <v>0.250319503</v>
      </c>
      <c r="J191" s="63">
        <f t="shared" si="72"/>
        <v>0</v>
      </c>
      <c r="K191" s="57">
        <f t="shared" si="52"/>
        <v>0</v>
      </c>
      <c r="M191" s="3">
        <v>1.78</v>
      </c>
      <c r="N191" s="3">
        <f t="shared" si="58"/>
        <v>0.24063622277978008</v>
      </c>
      <c r="O191" s="3">
        <f t="shared" si="63"/>
        <v>0</v>
      </c>
      <c r="Q191" s="3">
        <v>1.78</v>
      </c>
      <c r="R191" s="3">
        <f t="shared" si="53"/>
        <v>0.11111111111111109</v>
      </c>
      <c r="S191" s="3">
        <f t="shared" si="64"/>
        <v>0</v>
      </c>
      <c r="T191" s="3"/>
      <c r="U191" s="3">
        <v>1.78</v>
      </c>
      <c r="V191" s="3">
        <f t="shared" si="54"/>
        <v>0.18518518518518517</v>
      </c>
      <c r="W191" s="3">
        <f t="shared" si="65"/>
        <v>0</v>
      </c>
      <c r="X191" s="3"/>
      <c r="Y191" s="3">
        <v>1.78</v>
      </c>
      <c r="Z191" s="3">
        <f t="shared" si="59"/>
        <v>0.30290887025542418</v>
      </c>
      <c r="AA191" s="3">
        <f t="shared" si="66"/>
        <v>0</v>
      </c>
      <c r="AB191" s="3"/>
      <c r="AC191" s="3">
        <v>1.78</v>
      </c>
      <c r="AD191" s="3">
        <f t="shared" si="55"/>
        <v>0.27777777777777779</v>
      </c>
      <c r="AE191" s="3">
        <f t="shared" si="67"/>
        <v>0</v>
      </c>
      <c r="AF191" s="3">
        <v>1.78</v>
      </c>
      <c r="AG191" s="3">
        <f t="shared" si="60"/>
        <v>0.30290887025542418</v>
      </c>
      <c r="AH191" s="3">
        <f t="shared" si="68"/>
        <v>0</v>
      </c>
      <c r="AJ191" s="3">
        <v>1.78</v>
      </c>
      <c r="AK191" s="3">
        <f t="shared" si="61"/>
        <v>0.41897199858077833</v>
      </c>
      <c r="AL191" s="3">
        <f t="shared" si="69"/>
        <v>0</v>
      </c>
      <c r="AN191" s="3">
        <v>1.78</v>
      </c>
      <c r="AO191" s="3">
        <f t="shared" si="62"/>
        <v>0.57950609187097035</v>
      </c>
      <c r="AP191" s="3">
        <f t="shared" si="70"/>
        <v>0</v>
      </c>
      <c r="AR191" s="3">
        <v>1.78</v>
      </c>
      <c r="AS191" s="3">
        <f t="shared" si="56"/>
        <v>0.22222222222222218</v>
      </c>
      <c r="AT191" s="3">
        <f t="shared" si="71"/>
        <v>0</v>
      </c>
    </row>
    <row r="192" spans="2:46" x14ac:dyDescent="0.25">
      <c r="B192" s="2" t="e">
        <f t="shared" si="73"/>
        <v>#DIV/0!</v>
      </c>
      <c r="C192" s="2" t="e">
        <f t="shared" si="74"/>
        <v>#DIV/0!</v>
      </c>
      <c r="D192" t="e">
        <f t="shared" si="57"/>
        <v>#DIV/0!</v>
      </c>
      <c r="H192" s="48">
        <v>1.79</v>
      </c>
      <c r="I192" s="48">
        <v>0.24843295500000001</v>
      </c>
      <c r="J192" s="63">
        <f t="shared" si="72"/>
        <v>0</v>
      </c>
      <c r="K192" s="57">
        <f t="shared" si="52"/>
        <v>0</v>
      </c>
      <c r="M192" s="3">
        <v>1.79</v>
      </c>
      <c r="N192" s="3">
        <f t="shared" si="58"/>
        <v>0.23956015146017992</v>
      </c>
      <c r="O192" s="3">
        <f t="shared" si="63"/>
        <v>0</v>
      </c>
      <c r="Q192" s="3">
        <v>1.79</v>
      </c>
      <c r="R192" s="3">
        <f t="shared" si="53"/>
        <v>0.11059907834101382</v>
      </c>
      <c r="S192" s="3">
        <f t="shared" si="64"/>
        <v>0</v>
      </c>
      <c r="T192" s="3"/>
      <c r="U192" s="3">
        <v>1.79</v>
      </c>
      <c r="V192" s="3">
        <f t="shared" si="54"/>
        <v>0.18433179723502305</v>
      </c>
      <c r="W192" s="3">
        <f t="shared" si="65"/>
        <v>0</v>
      </c>
      <c r="X192" s="3"/>
      <c r="Y192" s="3">
        <v>1.79</v>
      </c>
      <c r="Z192" s="3">
        <f t="shared" si="59"/>
        <v>0.30155432959662809</v>
      </c>
      <c r="AA192" s="3">
        <f t="shared" si="66"/>
        <v>0</v>
      </c>
      <c r="AB192" s="3"/>
      <c r="AC192" s="3">
        <v>1.79</v>
      </c>
      <c r="AD192" s="3">
        <f t="shared" si="55"/>
        <v>0.27649769585253459</v>
      </c>
      <c r="AE192" s="3">
        <f t="shared" si="67"/>
        <v>0</v>
      </c>
      <c r="AF192" s="3">
        <v>1.79</v>
      </c>
      <c r="AG192" s="3">
        <f t="shared" si="60"/>
        <v>0.30155432959662809</v>
      </c>
      <c r="AH192" s="3">
        <f t="shared" si="68"/>
        <v>0</v>
      </c>
      <c r="AJ192" s="3">
        <v>1.79</v>
      </c>
      <c r="AK192" s="3">
        <f t="shared" si="61"/>
        <v>0.41709844959392889</v>
      </c>
      <c r="AL192" s="3">
        <f t="shared" si="69"/>
        <v>0</v>
      </c>
      <c r="AN192" s="3">
        <v>1.79</v>
      </c>
      <c r="AO192" s="3">
        <f t="shared" si="62"/>
        <v>0.57691467035598676</v>
      </c>
      <c r="AP192" s="3">
        <f t="shared" si="70"/>
        <v>0</v>
      </c>
      <c r="AR192" s="3">
        <v>1.79</v>
      </c>
      <c r="AS192" s="3">
        <f t="shared" si="56"/>
        <v>0.22119815668202764</v>
      </c>
      <c r="AT192" s="3">
        <f t="shared" si="71"/>
        <v>0</v>
      </c>
    </row>
    <row r="193" spans="2:46" x14ac:dyDescent="0.25">
      <c r="B193" s="2" t="e">
        <f t="shared" si="73"/>
        <v>#DIV/0!</v>
      </c>
      <c r="C193" s="2" t="e">
        <f t="shared" si="74"/>
        <v>#DIV/0!</v>
      </c>
      <c r="D193" t="e">
        <f t="shared" si="57"/>
        <v>#DIV/0!</v>
      </c>
      <c r="H193" s="48">
        <v>1.8</v>
      </c>
      <c r="I193" s="48">
        <v>0.24664824399999999</v>
      </c>
      <c r="J193" s="63">
        <f t="shared" si="72"/>
        <v>0</v>
      </c>
      <c r="K193" s="57">
        <f t="shared" si="52"/>
        <v>0</v>
      </c>
      <c r="M193" s="3">
        <v>1.8</v>
      </c>
      <c r="N193" s="3">
        <f t="shared" si="58"/>
        <v>0.23849484685087591</v>
      </c>
      <c r="O193" s="3">
        <f t="shared" si="63"/>
        <v>0</v>
      </c>
      <c r="Q193" s="3">
        <v>1.8</v>
      </c>
      <c r="R193" s="3">
        <f t="shared" si="53"/>
        <v>0.11009174311926605</v>
      </c>
      <c r="S193" s="3">
        <f t="shared" si="64"/>
        <v>0</v>
      </c>
      <c r="T193" s="3"/>
      <c r="U193" s="3">
        <v>1.8</v>
      </c>
      <c r="V193" s="3">
        <f t="shared" si="54"/>
        <v>0.1834862385321101</v>
      </c>
      <c r="W193" s="3">
        <f t="shared" si="65"/>
        <v>0</v>
      </c>
      <c r="X193" s="3"/>
      <c r="Y193" s="3">
        <v>1.8</v>
      </c>
      <c r="Z193" s="3">
        <f t="shared" si="59"/>
        <v>0.30021334189346965</v>
      </c>
      <c r="AA193" s="3">
        <f t="shared" si="66"/>
        <v>0</v>
      </c>
      <c r="AB193" s="3"/>
      <c r="AC193" s="3">
        <v>1.8</v>
      </c>
      <c r="AD193" s="3">
        <f t="shared" si="55"/>
        <v>0.27522935779816515</v>
      </c>
      <c r="AE193" s="3">
        <f t="shared" si="67"/>
        <v>0</v>
      </c>
      <c r="AF193" s="3">
        <v>1.8</v>
      </c>
      <c r="AG193" s="3">
        <f t="shared" si="60"/>
        <v>0.30021334189346965</v>
      </c>
      <c r="AH193" s="3">
        <f t="shared" si="68"/>
        <v>0</v>
      </c>
      <c r="AJ193" s="3">
        <v>1.8</v>
      </c>
      <c r="AK193" s="3">
        <f t="shared" si="61"/>
        <v>0.41524364653850576</v>
      </c>
      <c r="AL193" s="3">
        <f t="shared" si="69"/>
        <v>0</v>
      </c>
      <c r="AN193" s="3">
        <v>1.8</v>
      </c>
      <c r="AO193" s="3">
        <f t="shared" si="62"/>
        <v>0.57434917749851755</v>
      </c>
      <c r="AP193" s="3">
        <f t="shared" si="70"/>
        <v>0</v>
      </c>
      <c r="AR193" s="3">
        <v>1.8</v>
      </c>
      <c r="AS193" s="3">
        <f t="shared" si="56"/>
        <v>0.22018348623853209</v>
      </c>
      <c r="AT193" s="3">
        <f t="shared" si="71"/>
        <v>0</v>
      </c>
    </row>
    <row r="194" spans="2:46" x14ac:dyDescent="0.25">
      <c r="B194" s="2" t="e">
        <f t="shared" si="73"/>
        <v>#DIV/0!</v>
      </c>
      <c r="C194" s="2" t="e">
        <f t="shared" si="74"/>
        <v>#DIV/0!</v>
      </c>
      <c r="D194" t="e">
        <f t="shared" si="57"/>
        <v>#DIV/0!</v>
      </c>
      <c r="H194" s="48">
        <v>1.81</v>
      </c>
      <c r="I194" s="48">
        <v>0.24485960000000001</v>
      </c>
      <c r="J194" s="63">
        <f t="shared" si="72"/>
        <v>0</v>
      </c>
      <c r="K194" s="57">
        <f t="shared" si="52"/>
        <v>0</v>
      </c>
      <c r="M194" s="3">
        <v>1.81</v>
      </c>
      <c r="N194" s="3">
        <f t="shared" si="58"/>
        <v>0.23744014230262739</v>
      </c>
      <c r="O194" s="3">
        <f t="shared" si="63"/>
        <v>0</v>
      </c>
      <c r="Q194" s="3">
        <v>1.81</v>
      </c>
      <c r="R194" s="3">
        <f t="shared" si="53"/>
        <v>0.10958904109589039</v>
      </c>
      <c r="S194" s="3">
        <f t="shared" si="64"/>
        <v>0</v>
      </c>
      <c r="T194" s="3"/>
      <c r="U194" s="3">
        <v>1.81</v>
      </c>
      <c r="V194" s="3">
        <f t="shared" si="54"/>
        <v>0.18264840182648401</v>
      </c>
      <c r="W194" s="3">
        <f t="shared" si="65"/>
        <v>0</v>
      </c>
      <c r="X194" s="3"/>
      <c r="Y194" s="3">
        <v>1.81</v>
      </c>
      <c r="Z194" s="3">
        <f t="shared" si="59"/>
        <v>0.29888569737065984</v>
      </c>
      <c r="AA194" s="3">
        <f t="shared" si="66"/>
        <v>0</v>
      </c>
      <c r="AB194" s="3"/>
      <c r="AC194" s="3">
        <v>1.81</v>
      </c>
      <c r="AD194" s="3">
        <f t="shared" si="55"/>
        <v>0.27397260273972601</v>
      </c>
      <c r="AE194" s="3">
        <f t="shared" si="67"/>
        <v>0</v>
      </c>
      <c r="AF194" s="3">
        <v>1.81</v>
      </c>
      <c r="AG194" s="3">
        <f t="shared" si="60"/>
        <v>0.29888569737065984</v>
      </c>
      <c r="AH194" s="3">
        <f t="shared" si="68"/>
        <v>0</v>
      </c>
      <c r="AJ194" s="3">
        <v>1.81</v>
      </c>
      <c r="AK194" s="3">
        <f t="shared" si="61"/>
        <v>0.41340729926132841</v>
      </c>
      <c r="AL194" s="3">
        <f t="shared" si="69"/>
        <v>0</v>
      </c>
      <c r="AN194" s="3">
        <v>1.81</v>
      </c>
      <c r="AO194" s="3">
        <f t="shared" si="62"/>
        <v>0.57180921196974754</v>
      </c>
      <c r="AP194" s="3">
        <f t="shared" si="70"/>
        <v>0</v>
      </c>
      <c r="AR194" s="3">
        <v>1.81</v>
      </c>
      <c r="AS194" s="3">
        <f t="shared" si="56"/>
        <v>0.21917808219178078</v>
      </c>
      <c r="AT194" s="3">
        <f t="shared" si="71"/>
        <v>0</v>
      </c>
    </row>
    <row r="195" spans="2:46" x14ac:dyDescent="0.25">
      <c r="B195" s="2" t="e">
        <f t="shared" si="73"/>
        <v>#DIV/0!</v>
      </c>
      <c r="C195" s="2" t="e">
        <f t="shared" si="74"/>
        <v>#DIV/0!</v>
      </c>
      <c r="D195" t="e">
        <f t="shared" si="57"/>
        <v>#DIV/0!</v>
      </c>
      <c r="H195" s="48">
        <v>1.82</v>
      </c>
      <c r="I195" s="48">
        <v>0.243048338</v>
      </c>
      <c r="J195" s="63">
        <f t="shared" si="72"/>
        <v>0</v>
      </c>
      <c r="K195" s="57">
        <f t="shared" si="52"/>
        <v>0</v>
      </c>
      <c r="M195" s="3">
        <v>1.82</v>
      </c>
      <c r="N195" s="3">
        <f t="shared" si="58"/>
        <v>0.23639587464760475</v>
      </c>
      <c r="O195" s="3">
        <f t="shared" si="63"/>
        <v>0</v>
      </c>
      <c r="Q195" s="3">
        <v>1.82</v>
      </c>
      <c r="R195" s="3">
        <f t="shared" si="53"/>
        <v>0.10909090909090909</v>
      </c>
      <c r="S195" s="3">
        <f t="shared" si="64"/>
        <v>0</v>
      </c>
      <c r="T195" s="3"/>
      <c r="U195" s="3">
        <v>1.82</v>
      </c>
      <c r="V195" s="3">
        <f t="shared" si="54"/>
        <v>0.18181818181818182</v>
      </c>
      <c r="W195" s="3">
        <f t="shared" si="65"/>
        <v>0</v>
      </c>
      <c r="X195" s="3"/>
      <c r="Y195" s="3">
        <v>1.82</v>
      </c>
      <c r="Z195" s="3">
        <f t="shared" si="59"/>
        <v>0.29757119063525167</v>
      </c>
      <c r="AA195" s="3">
        <f t="shared" si="66"/>
        <v>0</v>
      </c>
      <c r="AB195" s="3"/>
      <c r="AC195" s="3">
        <v>1.82</v>
      </c>
      <c r="AD195" s="3">
        <f t="shared" si="55"/>
        <v>0.27272727272727276</v>
      </c>
      <c r="AE195" s="3">
        <f t="shared" si="67"/>
        <v>0</v>
      </c>
      <c r="AF195" s="3">
        <v>1.82</v>
      </c>
      <c r="AG195" s="3">
        <f t="shared" si="60"/>
        <v>0.29757119063525167</v>
      </c>
      <c r="AH195" s="3">
        <f t="shared" si="68"/>
        <v>0</v>
      </c>
      <c r="AJ195" s="3">
        <v>1.82</v>
      </c>
      <c r="AK195" s="3">
        <f t="shared" si="61"/>
        <v>0.41158912367070449</v>
      </c>
      <c r="AL195" s="3">
        <f t="shared" si="69"/>
        <v>0</v>
      </c>
      <c r="AN195" s="3">
        <v>1.82</v>
      </c>
      <c r="AO195" s="3">
        <f t="shared" si="62"/>
        <v>0.56929438082488193</v>
      </c>
      <c r="AP195" s="3">
        <f t="shared" si="70"/>
        <v>0</v>
      </c>
      <c r="AR195" s="3">
        <v>1.82</v>
      </c>
      <c r="AS195" s="3">
        <f t="shared" si="56"/>
        <v>0.21818181818181817</v>
      </c>
      <c r="AT195" s="3">
        <f t="shared" si="71"/>
        <v>0</v>
      </c>
    </row>
    <row r="196" spans="2:46" x14ac:dyDescent="0.25">
      <c r="B196" s="2" t="e">
        <f t="shared" si="73"/>
        <v>#DIV/0!</v>
      </c>
      <c r="C196" s="2" t="e">
        <f t="shared" si="74"/>
        <v>#DIV/0!</v>
      </c>
      <c r="D196" t="e">
        <f t="shared" si="57"/>
        <v>#DIV/0!</v>
      </c>
      <c r="H196" s="48">
        <v>1.83</v>
      </c>
      <c r="I196" s="48">
        <v>0.24119541799999999</v>
      </c>
      <c r="J196" s="63">
        <f t="shared" si="72"/>
        <v>0</v>
      </c>
      <c r="K196" s="57">
        <f t="shared" si="52"/>
        <v>0</v>
      </c>
      <c r="M196" s="3">
        <v>1.83</v>
      </c>
      <c r="N196" s="3">
        <f t="shared" si="58"/>
        <v>0.23536188410802344</v>
      </c>
      <c r="O196" s="3">
        <f t="shared" si="63"/>
        <v>0</v>
      </c>
      <c r="Q196" s="3">
        <v>1.83</v>
      </c>
      <c r="R196" s="3">
        <f t="shared" si="53"/>
        <v>0.10859728506787331</v>
      </c>
      <c r="S196" s="3">
        <f t="shared" si="64"/>
        <v>0</v>
      </c>
      <c r="T196" s="3"/>
      <c r="U196" s="3">
        <v>1.83</v>
      </c>
      <c r="V196" s="3">
        <f t="shared" si="54"/>
        <v>0.1809954751131222</v>
      </c>
      <c r="W196" s="3">
        <f t="shared" si="65"/>
        <v>0</v>
      </c>
      <c r="X196" s="3"/>
      <c r="Y196" s="3">
        <v>1.83</v>
      </c>
      <c r="Z196" s="3">
        <f t="shared" si="59"/>
        <v>0.2962696205616307</v>
      </c>
      <c r="AA196" s="3">
        <f t="shared" si="66"/>
        <v>0</v>
      </c>
      <c r="AB196" s="3"/>
      <c r="AC196" s="3">
        <v>1.83</v>
      </c>
      <c r="AD196" s="3">
        <f t="shared" si="55"/>
        <v>0.27149321266968329</v>
      </c>
      <c r="AE196" s="3">
        <f t="shared" si="67"/>
        <v>0</v>
      </c>
      <c r="AF196" s="3">
        <v>1.83</v>
      </c>
      <c r="AG196" s="3">
        <f t="shared" si="60"/>
        <v>0.2962696205616307</v>
      </c>
      <c r="AH196" s="3">
        <f t="shared" si="68"/>
        <v>0</v>
      </c>
      <c r="AJ196" s="3">
        <v>1.83</v>
      </c>
      <c r="AK196" s="3">
        <f t="shared" si="61"/>
        <v>0.40978884157735379</v>
      </c>
      <c r="AL196" s="3">
        <f t="shared" si="69"/>
        <v>0</v>
      </c>
      <c r="AN196" s="3">
        <v>1.83</v>
      </c>
      <c r="AO196" s="3">
        <f t="shared" si="62"/>
        <v>0.56680429928311549</v>
      </c>
      <c r="AP196" s="3">
        <f t="shared" si="70"/>
        <v>0</v>
      </c>
      <c r="AR196" s="3">
        <v>1.83</v>
      </c>
      <c r="AS196" s="3">
        <f t="shared" si="56"/>
        <v>0.21719457013574661</v>
      </c>
      <c r="AT196" s="3">
        <f t="shared" si="71"/>
        <v>0</v>
      </c>
    </row>
    <row r="197" spans="2:46" x14ac:dyDescent="0.25">
      <c r="B197" s="2" t="e">
        <f t="shared" si="73"/>
        <v>#DIV/0!</v>
      </c>
      <c r="C197" s="2" t="e">
        <f t="shared" si="74"/>
        <v>#DIV/0!</v>
      </c>
      <c r="D197" t="e">
        <f t="shared" si="57"/>
        <v>#DIV/0!</v>
      </c>
      <c r="H197" s="48">
        <v>1.84</v>
      </c>
      <c r="I197" s="48">
        <v>0.23928132999999999</v>
      </c>
      <c r="J197" s="63">
        <f t="shared" si="72"/>
        <v>0</v>
      </c>
      <c r="K197" s="57">
        <f t="shared" si="52"/>
        <v>0</v>
      </c>
      <c r="M197" s="3">
        <v>1.84</v>
      </c>
      <c r="N197" s="3">
        <f t="shared" si="58"/>
        <v>0.23433801420765976</v>
      </c>
      <c r="O197" s="3">
        <f t="shared" si="63"/>
        <v>0</v>
      </c>
      <c r="Q197" s="3">
        <v>1.84</v>
      </c>
      <c r="R197" s="3">
        <f t="shared" si="53"/>
        <v>0.10810810810810809</v>
      </c>
      <c r="S197" s="3">
        <f t="shared" si="64"/>
        <v>0</v>
      </c>
      <c r="T197" s="3"/>
      <c r="U197" s="3">
        <v>1.84</v>
      </c>
      <c r="V197" s="3">
        <f t="shared" si="54"/>
        <v>0.18018018018018017</v>
      </c>
      <c r="W197" s="3">
        <f t="shared" si="65"/>
        <v>0</v>
      </c>
      <c r="X197" s="3"/>
      <c r="Y197" s="3">
        <v>1.84</v>
      </c>
      <c r="Z197" s="3">
        <f t="shared" si="59"/>
        <v>0.2949807901801319</v>
      </c>
      <c r="AA197" s="3">
        <f t="shared" si="66"/>
        <v>0</v>
      </c>
      <c r="AB197" s="3"/>
      <c r="AC197" s="3">
        <v>1.84</v>
      </c>
      <c r="AD197" s="3">
        <f t="shared" si="55"/>
        <v>0.27027027027027029</v>
      </c>
      <c r="AE197" s="3">
        <f t="shared" si="67"/>
        <v>0</v>
      </c>
      <c r="AF197" s="3">
        <v>1.84</v>
      </c>
      <c r="AG197" s="3">
        <f t="shared" si="60"/>
        <v>0.2949807901801319</v>
      </c>
      <c r="AH197" s="3">
        <f t="shared" si="68"/>
        <v>0</v>
      </c>
      <c r="AJ197" s="3">
        <v>1.84</v>
      </c>
      <c r="AK197" s="3">
        <f t="shared" si="61"/>
        <v>0.40800618054034676</v>
      </c>
      <c r="AL197" s="3">
        <f t="shared" si="69"/>
        <v>0</v>
      </c>
      <c r="AN197" s="3">
        <v>1.84</v>
      </c>
      <c r="AO197" s="3">
        <f t="shared" si="62"/>
        <v>0.56433859051454405</v>
      </c>
      <c r="AP197" s="3">
        <f t="shared" si="70"/>
        <v>0</v>
      </c>
      <c r="AR197" s="3">
        <v>1.84</v>
      </c>
      <c r="AS197" s="3">
        <f t="shared" si="56"/>
        <v>0.21621621621621617</v>
      </c>
      <c r="AT197" s="3">
        <f t="shared" si="71"/>
        <v>0</v>
      </c>
    </row>
    <row r="198" spans="2:46" x14ac:dyDescent="0.25">
      <c r="B198" s="2" t="e">
        <f t="shared" si="73"/>
        <v>#DIV/0!</v>
      </c>
      <c r="C198" s="2" t="e">
        <f t="shared" si="74"/>
        <v>#DIV/0!</v>
      </c>
      <c r="D198" t="e">
        <f t="shared" si="57"/>
        <v>#DIV/0!</v>
      </c>
      <c r="H198" s="48">
        <v>1.85</v>
      </c>
      <c r="I198" s="48">
        <v>0.237290266</v>
      </c>
      <c r="J198" s="63">
        <f t="shared" si="72"/>
        <v>0</v>
      </c>
      <c r="K198" s="57">
        <f t="shared" si="52"/>
        <v>0</v>
      </c>
      <c r="M198" s="3">
        <v>1.85</v>
      </c>
      <c r="N198" s="3">
        <f t="shared" si="58"/>
        <v>0.2333241116861422</v>
      </c>
      <c r="O198" s="3">
        <f t="shared" si="63"/>
        <v>0</v>
      </c>
      <c r="Q198" s="3">
        <v>1.85</v>
      </c>
      <c r="R198" s="3">
        <f t="shared" si="53"/>
        <v>0.1076233183856502</v>
      </c>
      <c r="S198" s="3">
        <f t="shared" si="64"/>
        <v>0</v>
      </c>
      <c r="T198" s="3"/>
      <c r="U198" s="3">
        <v>1.85</v>
      </c>
      <c r="V198" s="3">
        <f t="shared" si="54"/>
        <v>0.179372197309417</v>
      </c>
      <c r="W198" s="3">
        <f t="shared" si="65"/>
        <v>0</v>
      </c>
      <c r="X198" s="3"/>
      <c r="Y198" s="3">
        <v>1.85</v>
      </c>
      <c r="Z198" s="3">
        <f t="shared" si="59"/>
        <v>0.29370450656915176</v>
      </c>
      <c r="AA198" s="3">
        <f t="shared" si="66"/>
        <v>0</v>
      </c>
      <c r="AB198" s="3"/>
      <c r="AC198" s="3">
        <v>1.85</v>
      </c>
      <c r="AD198" s="3">
        <f t="shared" si="55"/>
        <v>0.26905829596412556</v>
      </c>
      <c r="AE198" s="3">
        <f t="shared" si="67"/>
        <v>0</v>
      </c>
      <c r="AF198" s="3">
        <v>1.85</v>
      </c>
      <c r="AG198" s="3">
        <f t="shared" si="60"/>
        <v>0.29370450656915176</v>
      </c>
      <c r="AH198" s="3">
        <f t="shared" si="68"/>
        <v>0</v>
      </c>
      <c r="AJ198" s="3">
        <v>1.85</v>
      </c>
      <c r="AK198" s="3">
        <f t="shared" si="61"/>
        <v>0.40624087371787782</v>
      </c>
      <c r="AL198" s="3">
        <f t="shared" si="69"/>
        <v>0</v>
      </c>
      <c r="AN198" s="3">
        <v>1.85</v>
      </c>
      <c r="AO198" s="3">
        <f t="shared" si="62"/>
        <v>0.56189688543375693</v>
      </c>
      <c r="AP198" s="3">
        <f t="shared" si="70"/>
        <v>0</v>
      </c>
      <c r="AR198" s="3">
        <v>1.85</v>
      </c>
      <c r="AS198" s="3">
        <f t="shared" si="56"/>
        <v>0.2152466367713004</v>
      </c>
      <c r="AT198" s="3">
        <f t="shared" si="71"/>
        <v>0</v>
      </c>
    </row>
    <row r="199" spans="2:46" x14ac:dyDescent="0.25">
      <c r="B199" s="2" t="e">
        <f t="shared" si="73"/>
        <v>#DIV/0!</v>
      </c>
      <c r="C199" s="2" t="e">
        <f t="shared" si="74"/>
        <v>#DIV/0!</v>
      </c>
      <c r="D199" t="e">
        <f t="shared" si="57"/>
        <v>#DIV/0!</v>
      </c>
      <c r="H199" s="48">
        <v>1.86</v>
      </c>
      <c r="I199" s="48">
        <v>0.23521207099999999</v>
      </c>
      <c r="J199" s="63">
        <f t="shared" si="72"/>
        <v>0</v>
      </c>
      <c r="K199" s="57">
        <f t="shared" si="52"/>
        <v>0</v>
      </c>
      <c r="M199" s="3">
        <v>1.86</v>
      </c>
      <c r="N199" s="3">
        <f t="shared" si="58"/>
        <v>0.23232002641591665</v>
      </c>
      <c r="O199" s="3">
        <f t="shared" si="63"/>
        <v>0</v>
      </c>
      <c r="Q199" s="3">
        <v>1.86</v>
      </c>
      <c r="R199" s="3">
        <f t="shared" si="53"/>
        <v>0.10714285714285714</v>
      </c>
      <c r="S199" s="3">
        <f t="shared" si="64"/>
        <v>0</v>
      </c>
      <c r="T199" s="3"/>
      <c r="U199" s="3">
        <v>1.86</v>
      </c>
      <c r="V199" s="3">
        <f t="shared" si="54"/>
        <v>0.17857142857142858</v>
      </c>
      <c r="W199" s="3">
        <f t="shared" si="65"/>
        <v>0</v>
      </c>
      <c r="X199" s="3"/>
      <c r="Y199" s="3">
        <v>1.86</v>
      </c>
      <c r="Z199" s="3">
        <f t="shared" si="59"/>
        <v>0.2924405807506249</v>
      </c>
      <c r="AA199" s="3">
        <f t="shared" si="66"/>
        <v>0</v>
      </c>
      <c r="AB199" s="3"/>
      <c r="AC199" s="3">
        <v>1.86</v>
      </c>
      <c r="AD199" s="3">
        <f t="shared" si="55"/>
        <v>0.2678571428571429</v>
      </c>
      <c r="AE199" s="3">
        <f t="shared" si="67"/>
        <v>0</v>
      </c>
      <c r="AF199" s="3">
        <v>1.86</v>
      </c>
      <c r="AG199" s="3">
        <f t="shared" si="60"/>
        <v>0.2924405807506249</v>
      </c>
      <c r="AH199" s="3">
        <f t="shared" si="68"/>
        <v>0</v>
      </c>
      <c r="AJ199" s="3">
        <v>1.86</v>
      </c>
      <c r="AK199" s="3">
        <f t="shared" si="61"/>
        <v>0.40449265972269344</v>
      </c>
      <c r="AL199" s="3">
        <f t="shared" si="69"/>
        <v>0</v>
      </c>
      <c r="AN199" s="3">
        <v>1.86</v>
      </c>
      <c r="AO199" s="3">
        <f t="shared" si="62"/>
        <v>0.55947882249987291</v>
      </c>
      <c r="AP199" s="3">
        <f t="shared" si="70"/>
        <v>0</v>
      </c>
      <c r="AR199" s="3">
        <v>1.86</v>
      </c>
      <c r="AS199" s="3">
        <f t="shared" si="56"/>
        <v>0.21428571428571427</v>
      </c>
      <c r="AT199" s="3">
        <f t="shared" si="71"/>
        <v>0</v>
      </c>
    </row>
    <row r="200" spans="2:46" x14ac:dyDescent="0.25">
      <c r="B200" s="2" t="e">
        <f t="shared" si="73"/>
        <v>#DIV/0!</v>
      </c>
      <c r="C200" s="2" t="e">
        <f t="shared" si="74"/>
        <v>#DIV/0!</v>
      </c>
      <c r="D200" t="e">
        <f t="shared" si="57"/>
        <v>#DIV/0!</v>
      </c>
      <c r="H200" s="48">
        <v>1.87</v>
      </c>
      <c r="I200" s="48">
        <v>0.23304212399999999</v>
      </c>
      <c r="J200" s="63">
        <f t="shared" si="72"/>
        <v>0</v>
      </c>
      <c r="K200" s="57">
        <f t="shared" si="52"/>
        <v>0</v>
      </c>
      <c r="M200" s="3">
        <v>1.87</v>
      </c>
      <c r="N200" s="3">
        <f t="shared" si="58"/>
        <v>0.23132561132178867</v>
      </c>
      <c r="O200" s="3">
        <f t="shared" si="63"/>
        <v>0</v>
      </c>
      <c r="Q200" s="3">
        <v>1.87</v>
      </c>
      <c r="R200" s="3">
        <f t="shared" si="53"/>
        <v>0.10666666666666666</v>
      </c>
      <c r="S200" s="3">
        <f t="shared" si="64"/>
        <v>0</v>
      </c>
      <c r="T200" s="3"/>
      <c r="U200" s="3">
        <v>1.87</v>
      </c>
      <c r="V200" s="3">
        <f t="shared" si="54"/>
        <v>0.17777777777777778</v>
      </c>
      <c r="W200" s="3">
        <f t="shared" si="65"/>
        <v>0</v>
      </c>
      <c r="X200" s="3"/>
      <c r="Y200" s="3">
        <v>1.87</v>
      </c>
      <c r="Z200" s="3">
        <f t="shared" si="59"/>
        <v>0.2911888275887457</v>
      </c>
      <c r="AA200" s="3">
        <f t="shared" si="66"/>
        <v>0</v>
      </c>
      <c r="AB200" s="3"/>
      <c r="AC200" s="3">
        <v>1.87</v>
      </c>
      <c r="AD200" s="3">
        <f t="shared" si="55"/>
        <v>0.26666666666666672</v>
      </c>
      <c r="AE200" s="3">
        <f t="shared" si="67"/>
        <v>0</v>
      </c>
      <c r="AF200" s="3">
        <v>1.87</v>
      </c>
      <c r="AG200" s="3">
        <f t="shared" si="60"/>
        <v>0.2911888275887457</v>
      </c>
      <c r="AH200" s="3">
        <f t="shared" si="68"/>
        <v>0</v>
      </c>
      <c r="AJ200" s="3">
        <v>1.87</v>
      </c>
      <c r="AK200" s="3">
        <f t="shared" si="61"/>
        <v>0.40276128248200671</v>
      </c>
      <c r="AL200" s="3">
        <f t="shared" si="69"/>
        <v>0</v>
      </c>
      <c r="AN200" s="3">
        <v>1.87</v>
      </c>
      <c r="AO200" s="3">
        <f t="shared" si="62"/>
        <v>0.55708404752277818</v>
      </c>
      <c r="AP200" s="3">
        <f t="shared" si="70"/>
        <v>0</v>
      </c>
      <c r="AR200" s="3">
        <v>1.87</v>
      </c>
      <c r="AS200" s="3">
        <f t="shared" si="56"/>
        <v>0.21333333333333332</v>
      </c>
      <c r="AT200" s="3">
        <f t="shared" si="71"/>
        <v>0</v>
      </c>
    </row>
    <row r="201" spans="2:46" x14ac:dyDescent="0.25">
      <c r="B201" s="2" t="e">
        <f t="shared" si="73"/>
        <v>#DIV/0!</v>
      </c>
      <c r="C201" s="2" t="e">
        <f t="shared" si="74"/>
        <v>#DIV/0!</v>
      </c>
      <c r="D201" t="e">
        <f t="shared" si="57"/>
        <v>#DIV/0!</v>
      </c>
      <c r="H201" s="48">
        <v>1.88</v>
      </c>
      <c r="I201" s="48">
        <v>0.230781663</v>
      </c>
      <c r="J201" s="63">
        <f t="shared" si="72"/>
        <v>0</v>
      </c>
      <c r="K201" s="57">
        <f t="shared" si="52"/>
        <v>0</v>
      </c>
      <c r="M201" s="3">
        <v>1.88</v>
      </c>
      <c r="N201" s="3">
        <f t="shared" si="58"/>
        <v>0.23034072230294927</v>
      </c>
      <c r="O201" s="3">
        <f t="shared" si="63"/>
        <v>0</v>
      </c>
      <c r="Q201" s="3">
        <v>1.88</v>
      </c>
      <c r="R201" s="3">
        <f t="shared" si="53"/>
        <v>0.10619469026548672</v>
      </c>
      <c r="S201" s="3">
        <f t="shared" si="64"/>
        <v>0</v>
      </c>
      <c r="T201" s="3"/>
      <c r="U201" s="3">
        <v>1.88</v>
      </c>
      <c r="V201" s="3">
        <f t="shared" si="54"/>
        <v>0.1769911504424779</v>
      </c>
      <c r="W201" s="3">
        <f t="shared" si="65"/>
        <v>0</v>
      </c>
      <c r="X201" s="3"/>
      <c r="Y201" s="3">
        <v>1.88</v>
      </c>
      <c r="Z201" s="3">
        <f t="shared" si="59"/>
        <v>0.28994906569181539</v>
      </c>
      <c r="AA201" s="3">
        <f t="shared" si="66"/>
        <v>0</v>
      </c>
      <c r="AB201" s="3"/>
      <c r="AC201" s="3">
        <v>1.88</v>
      </c>
      <c r="AD201" s="3">
        <f t="shared" si="55"/>
        <v>0.26548672566371689</v>
      </c>
      <c r="AE201" s="3">
        <f t="shared" si="67"/>
        <v>0</v>
      </c>
      <c r="AF201" s="3">
        <v>1.88</v>
      </c>
      <c r="AG201" s="3">
        <f t="shared" si="60"/>
        <v>0.28994906569181539</v>
      </c>
      <c r="AH201" s="3">
        <f t="shared" si="68"/>
        <v>0</v>
      </c>
      <c r="AJ201" s="3">
        <v>1.88</v>
      </c>
      <c r="AK201" s="3">
        <f t="shared" si="61"/>
        <v>0.40104649110173729</v>
      </c>
      <c r="AL201" s="3">
        <f t="shared" si="69"/>
        <v>0</v>
      </c>
      <c r="AN201" s="3">
        <v>1.88</v>
      </c>
      <c r="AO201" s="3">
        <f t="shared" si="62"/>
        <v>0.55471221347534727</v>
      </c>
      <c r="AP201" s="3">
        <f t="shared" si="70"/>
        <v>0</v>
      </c>
      <c r="AR201" s="3">
        <v>1.88</v>
      </c>
      <c r="AS201" s="3">
        <f t="shared" si="56"/>
        <v>0.21238938053097345</v>
      </c>
      <c r="AT201" s="3">
        <f t="shared" si="71"/>
        <v>0</v>
      </c>
    </row>
    <row r="202" spans="2:46" x14ac:dyDescent="0.25">
      <c r="B202" s="2" t="e">
        <f t="shared" si="73"/>
        <v>#DIV/0!</v>
      </c>
      <c r="C202" s="2" t="e">
        <f t="shared" si="74"/>
        <v>#DIV/0!</v>
      </c>
      <c r="D202" t="e">
        <f t="shared" si="57"/>
        <v>#DIV/0!</v>
      </c>
      <c r="H202" s="48">
        <v>1.89</v>
      </c>
      <c r="I202" s="48">
        <v>0.22843764699999999</v>
      </c>
      <c r="J202" s="63">
        <f t="shared" si="72"/>
        <v>0</v>
      </c>
      <c r="K202" s="57">
        <f t="shared" si="52"/>
        <v>0</v>
      </c>
      <c r="M202" s="3">
        <v>1.89</v>
      </c>
      <c r="N202" s="3">
        <f t="shared" si="58"/>
        <v>0.22936521815739469</v>
      </c>
      <c r="O202" s="3">
        <f t="shared" si="63"/>
        <v>0</v>
      </c>
      <c r="Q202" s="3">
        <v>1.89</v>
      </c>
      <c r="R202" s="3">
        <f t="shared" si="53"/>
        <v>0.10572687224669602</v>
      </c>
      <c r="S202" s="3">
        <f t="shared" si="64"/>
        <v>0</v>
      </c>
      <c r="T202" s="3"/>
      <c r="U202" s="3">
        <v>1.89</v>
      </c>
      <c r="V202" s="3">
        <f t="shared" si="54"/>
        <v>0.1762114537444934</v>
      </c>
      <c r="W202" s="3">
        <f t="shared" si="65"/>
        <v>0</v>
      </c>
      <c r="X202" s="3"/>
      <c r="Y202" s="3">
        <v>1.89</v>
      </c>
      <c r="Z202" s="3">
        <f t="shared" si="59"/>
        <v>0.2887211173171027</v>
      </c>
      <c r="AA202" s="3">
        <f t="shared" si="66"/>
        <v>0</v>
      </c>
      <c r="AB202" s="3"/>
      <c r="AC202" s="3">
        <v>1.89</v>
      </c>
      <c r="AD202" s="3">
        <f t="shared" si="55"/>
        <v>0.26431718061674014</v>
      </c>
      <c r="AE202" s="3">
        <f t="shared" si="67"/>
        <v>0</v>
      </c>
      <c r="AF202" s="3">
        <v>1.89</v>
      </c>
      <c r="AG202" s="3">
        <f t="shared" si="60"/>
        <v>0.2887211173171027</v>
      </c>
      <c r="AH202" s="3">
        <f t="shared" si="68"/>
        <v>0</v>
      </c>
      <c r="AJ202" s="3">
        <v>1.89</v>
      </c>
      <c r="AK202" s="3">
        <f t="shared" si="61"/>
        <v>0.39934803973491673</v>
      </c>
      <c r="AL202" s="3">
        <f t="shared" si="69"/>
        <v>0</v>
      </c>
      <c r="AN202" s="3">
        <v>1.89</v>
      </c>
      <c r="AO202" s="3">
        <f t="shared" si="62"/>
        <v>0.55236298031142927</v>
      </c>
      <c r="AP202" s="3">
        <f t="shared" si="70"/>
        <v>0</v>
      </c>
      <c r="AR202" s="3">
        <v>1.89</v>
      </c>
      <c r="AS202" s="3">
        <f t="shared" si="56"/>
        <v>0.21145374449339205</v>
      </c>
      <c r="AT202" s="3">
        <f t="shared" si="71"/>
        <v>0</v>
      </c>
    </row>
    <row r="203" spans="2:46" x14ac:dyDescent="0.25">
      <c r="B203" s="2" t="e">
        <f t="shared" si="73"/>
        <v>#DIV/0!</v>
      </c>
      <c r="C203" s="2" t="e">
        <f t="shared" si="74"/>
        <v>#DIV/0!</v>
      </c>
      <c r="D203" t="e">
        <f t="shared" si="57"/>
        <v>#DIV/0!</v>
      </c>
      <c r="H203" s="48">
        <v>1.9</v>
      </c>
      <c r="I203" s="48">
        <v>0.22601885999999999</v>
      </c>
      <c r="J203" s="63">
        <f t="shared" si="72"/>
        <v>0</v>
      </c>
      <c r="K203" s="57">
        <f t="shared" si="52"/>
        <v>0</v>
      </c>
      <c r="M203" s="3">
        <v>1.9</v>
      </c>
      <c r="N203" s="3">
        <f t="shared" si="58"/>
        <v>0.22839896050865482</v>
      </c>
      <c r="O203" s="3">
        <f t="shared" si="63"/>
        <v>0</v>
      </c>
      <c r="Q203" s="3">
        <v>1.9</v>
      </c>
      <c r="R203" s="3">
        <f t="shared" si="53"/>
        <v>0.10526315789473684</v>
      </c>
      <c r="S203" s="3">
        <f t="shared" si="64"/>
        <v>0</v>
      </c>
      <c r="T203" s="3"/>
      <c r="U203" s="3">
        <v>1.9</v>
      </c>
      <c r="V203" s="3">
        <f t="shared" si="54"/>
        <v>0.17543859649122806</v>
      </c>
      <c r="W203" s="3">
        <f t="shared" si="65"/>
        <v>0</v>
      </c>
      <c r="X203" s="3"/>
      <c r="Y203" s="3">
        <v>1.9</v>
      </c>
      <c r="Z203" s="3">
        <f t="shared" si="59"/>
        <v>0.28750480827861147</v>
      </c>
      <c r="AA203" s="3">
        <f t="shared" si="66"/>
        <v>0</v>
      </c>
      <c r="AB203" s="3"/>
      <c r="AC203" s="3">
        <v>1.9</v>
      </c>
      <c r="AD203" s="3">
        <f t="shared" si="55"/>
        <v>0.26315789473684215</v>
      </c>
      <c r="AE203" s="3">
        <f t="shared" si="67"/>
        <v>0</v>
      </c>
      <c r="AF203" s="3">
        <v>1.9</v>
      </c>
      <c r="AG203" s="3">
        <f t="shared" si="60"/>
        <v>0.28750480827861147</v>
      </c>
      <c r="AH203" s="3">
        <f t="shared" si="68"/>
        <v>0</v>
      </c>
      <c r="AJ203" s="3">
        <v>1.9</v>
      </c>
      <c r="AK203" s="3">
        <f t="shared" si="61"/>
        <v>0.39766568745411734</v>
      </c>
      <c r="AL203" s="3">
        <f t="shared" si="69"/>
        <v>0</v>
      </c>
      <c r="AN203" s="3">
        <v>1.9</v>
      </c>
      <c r="AO203" s="3">
        <f t="shared" si="62"/>
        <v>0.55003601478939257</v>
      </c>
      <c r="AP203" s="3">
        <f t="shared" si="70"/>
        <v>0</v>
      </c>
      <c r="AR203" s="3">
        <v>1.9</v>
      </c>
      <c r="AS203" s="3">
        <f t="shared" si="56"/>
        <v>0.21052631578947367</v>
      </c>
      <c r="AT203" s="3">
        <f t="shared" si="71"/>
        <v>0</v>
      </c>
    </row>
    <row r="204" spans="2:46" x14ac:dyDescent="0.25">
      <c r="B204" s="2" t="e">
        <f t="shared" si="73"/>
        <v>#DIV/0!</v>
      </c>
      <c r="C204" s="2" t="e">
        <f t="shared" si="74"/>
        <v>#DIV/0!</v>
      </c>
      <c r="D204" t="e">
        <f t="shared" si="57"/>
        <v>#DIV/0!</v>
      </c>
      <c r="H204" s="48">
        <v>1.91</v>
      </c>
      <c r="I204" s="48">
        <v>0.22353020200000001</v>
      </c>
      <c r="J204" s="63">
        <f t="shared" si="72"/>
        <v>0</v>
      </c>
      <c r="K204" s="57">
        <f t="shared" si="52"/>
        <v>0</v>
      </c>
      <c r="M204" s="3">
        <v>1.91</v>
      </c>
      <c r="N204" s="3">
        <f t="shared" si="58"/>
        <v>0.22744181373474742</v>
      </c>
      <c r="O204" s="3">
        <f t="shared" si="63"/>
        <v>0</v>
      </c>
      <c r="Q204" s="3">
        <v>1.91</v>
      </c>
      <c r="R204" s="3">
        <f t="shared" si="53"/>
        <v>0.10480349344978165</v>
      </c>
      <c r="S204" s="3">
        <f t="shared" si="64"/>
        <v>0</v>
      </c>
      <c r="T204" s="3"/>
      <c r="U204" s="3">
        <v>1.91</v>
      </c>
      <c r="V204" s="3">
        <f t="shared" si="54"/>
        <v>0.17467248908296945</v>
      </c>
      <c r="W204" s="3">
        <f t="shared" si="65"/>
        <v>0</v>
      </c>
      <c r="X204" s="3"/>
      <c r="Y204" s="3">
        <v>1.91</v>
      </c>
      <c r="Z204" s="3">
        <f t="shared" si="59"/>
        <v>0.28629996785764844</v>
      </c>
      <c r="AA204" s="3">
        <f t="shared" si="66"/>
        <v>0</v>
      </c>
      <c r="AB204" s="3"/>
      <c r="AC204" s="3">
        <v>1.91</v>
      </c>
      <c r="AD204" s="3">
        <f t="shared" si="55"/>
        <v>0.2620087336244542</v>
      </c>
      <c r="AE204" s="3">
        <f t="shared" si="67"/>
        <v>0</v>
      </c>
      <c r="AF204" s="3">
        <v>1.91</v>
      </c>
      <c r="AG204" s="3">
        <f t="shared" si="60"/>
        <v>0.28629996785764844</v>
      </c>
      <c r="AH204" s="3">
        <f t="shared" si="68"/>
        <v>0</v>
      </c>
      <c r="AJ204" s="3">
        <v>1.91</v>
      </c>
      <c r="AK204" s="3">
        <f t="shared" si="61"/>
        <v>0.39599919812775303</v>
      </c>
      <c r="AL204" s="3">
        <f t="shared" si="69"/>
        <v>0</v>
      </c>
      <c r="AN204" s="3">
        <v>1.91</v>
      </c>
      <c r="AO204" s="3">
        <f t="shared" si="62"/>
        <v>0.54773099030103189</v>
      </c>
      <c r="AP204" s="3">
        <f t="shared" si="70"/>
        <v>0</v>
      </c>
      <c r="AR204" s="3">
        <v>1.91</v>
      </c>
      <c r="AS204" s="3">
        <f t="shared" si="56"/>
        <v>0.20960698689956331</v>
      </c>
      <c r="AT204" s="3">
        <f t="shared" si="71"/>
        <v>0</v>
      </c>
    </row>
    <row r="205" spans="2:46" x14ac:dyDescent="0.25">
      <c r="B205" s="2" t="e">
        <f t="shared" si="73"/>
        <v>#DIV/0!</v>
      </c>
      <c r="C205" s="2" t="e">
        <f t="shared" si="74"/>
        <v>#DIV/0!</v>
      </c>
      <c r="D205" t="e">
        <f t="shared" si="57"/>
        <v>#DIV/0!</v>
      </c>
      <c r="H205" s="48">
        <v>1.92</v>
      </c>
      <c r="I205" s="48">
        <v>0.220971629</v>
      </c>
      <c r="J205" s="63">
        <f t="shared" si="72"/>
        <v>0</v>
      </c>
      <c r="K205" s="57">
        <f t="shared" ref="K205:K268" si="75">IF(I205&gt;Z205,1,0)</f>
        <v>0</v>
      </c>
      <c r="M205" s="3">
        <v>1.92</v>
      </c>
      <c r="N205" s="3">
        <f t="shared" si="58"/>
        <v>0.22649364489927987</v>
      </c>
      <c r="O205" s="3">
        <f t="shared" si="63"/>
        <v>0</v>
      </c>
      <c r="Q205" s="3">
        <v>1.92</v>
      </c>
      <c r="R205" s="3">
        <f t="shared" ref="R205:R268" si="76">IF(Q205&lt;=$R$6,$R$8*$R$5,IF($R$8*$R$5*(1/ABS(0.8+Q205-$R$6))&gt;$R$8*$R$5,$R$8*$R$5,$R$8*$R$5*(1/ABS(0.8+Q205-$R$6))))</f>
        <v>0.10434782608695653</v>
      </c>
      <c r="S205" s="3">
        <f t="shared" si="64"/>
        <v>0</v>
      </c>
      <c r="T205" s="3"/>
      <c r="U205" s="3">
        <v>1.92</v>
      </c>
      <c r="V205" s="3">
        <f t="shared" si="54"/>
        <v>0.17391304347826089</v>
      </c>
      <c r="W205" s="3">
        <f t="shared" si="65"/>
        <v>0</v>
      </c>
      <c r="X205" s="3"/>
      <c r="Y205" s="3">
        <v>1.92</v>
      </c>
      <c r="Z205" s="3">
        <f t="shared" si="59"/>
        <v>0.28510642871609648</v>
      </c>
      <c r="AA205" s="3">
        <f t="shared" si="66"/>
        <v>0</v>
      </c>
      <c r="AB205" s="3"/>
      <c r="AC205" s="3">
        <v>1.92</v>
      </c>
      <c r="AD205" s="3">
        <f t="shared" si="55"/>
        <v>0.26086956521739135</v>
      </c>
      <c r="AE205" s="3">
        <f t="shared" si="67"/>
        <v>0</v>
      </c>
      <c r="AF205" s="3">
        <v>1.92</v>
      </c>
      <c r="AG205" s="3">
        <f t="shared" si="60"/>
        <v>0.28510642871609648</v>
      </c>
      <c r="AH205" s="3">
        <f t="shared" si="68"/>
        <v>0</v>
      </c>
      <c r="AJ205" s="3">
        <v>1.92</v>
      </c>
      <c r="AK205" s="3">
        <f t="shared" si="61"/>
        <v>0.39434834030012084</v>
      </c>
      <c r="AL205" s="3">
        <f t="shared" si="69"/>
        <v>0</v>
      </c>
      <c r="AN205" s="3">
        <v>1.92</v>
      </c>
      <c r="AO205" s="3">
        <f t="shared" si="62"/>
        <v>0.54544758670564508</v>
      </c>
      <c r="AP205" s="3">
        <f t="shared" si="70"/>
        <v>0</v>
      </c>
      <c r="AR205" s="3">
        <v>1.92</v>
      </c>
      <c r="AS205" s="3">
        <f t="shared" si="56"/>
        <v>0.20869565217391306</v>
      </c>
      <c r="AT205" s="3">
        <f t="shared" si="71"/>
        <v>0</v>
      </c>
    </row>
    <row r="206" spans="2:46" x14ac:dyDescent="0.25">
      <c r="B206" s="2" t="e">
        <f t="shared" si="73"/>
        <v>#DIV/0!</v>
      </c>
      <c r="C206" s="2" t="e">
        <f t="shared" si="74"/>
        <v>#DIV/0!</v>
      </c>
      <c r="D206" t="e">
        <f t="shared" si="57"/>
        <v>#DIV/0!</v>
      </c>
      <c r="H206" s="48">
        <v>1.93</v>
      </c>
      <c r="I206" s="48">
        <v>0.21834252700000001</v>
      </c>
      <c r="J206" s="63">
        <f t="shared" si="72"/>
        <v>0</v>
      </c>
      <c r="K206" s="57">
        <f t="shared" si="75"/>
        <v>0</v>
      </c>
      <c r="M206" s="3">
        <v>1.93</v>
      </c>
      <c r="N206" s="3">
        <f t="shared" si="58"/>
        <v>0.22555432368462267</v>
      </c>
      <c r="O206" s="3">
        <f t="shared" si="63"/>
        <v>0</v>
      </c>
      <c r="Q206" s="3">
        <v>1.93</v>
      </c>
      <c r="R206" s="3">
        <f t="shared" si="76"/>
        <v>0.10389610389610389</v>
      </c>
      <c r="S206" s="3">
        <f t="shared" si="64"/>
        <v>0</v>
      </c>
      <c r="T206" s="3"/>
      <c r="U206" s="3">
        <v>1.93</v>
      </c>
      <c r="V206" s="3">
        <f t="shared" ref="V206:V269" si="77">IF(U206&lt;=$V$6,$V$8*$V$5,IF($V$8*$V$5*(1/ABS(0.8+U206-$V$6))&gt;$V$8*$V$5,$V$8*$V$5,$V$8*$V$5*(1/ABS(0.8+U206-$V$6))))</f>
        <v>0.17316017316017318</v>
      </c>
      <c r="W206" s="3">
        <f t="shared" si="65"/>
        <v>0</v>
      </c>
      <c r="X206" s="3"/>
      <c r="Y206" s="3">
        <v>1.93</v>
      </c>
      <c r="Z206" s="3">
        <f t="shared" si="59"/>
        <v>0.28392402681229362</v>
      </c>
      <c r="AA206" s="3">
        <f t="shared" si="66"/>
        <v>0</v>
      </c>
      <c r="AB206" s="3"/>
      <c r="AC206" s="3">
        <v>1.93</v>
      </c>
      <c r="AD206" s="3">
        <f t="shared" ref="AD206:AD269" si="78">IF(AC206&lt;=$AD$6,$AD$8*$AD$5,IF($AD$8*$AD$5*(1/ABS(0.8+AC206-$AD$6))&gt;$AD$8*$AD$5,$AD$8*$AD$5,$AD$8*$AD$5*(1/ABS(0.8+AC206-$AD$6))))</f>
        <v>0.25974025974025977</v>
      </c>
      <c r="AE206" s="3">
        <f t="shared" si="67"/>
        <v>0</v>
      </c>
      <c r="AF206" s="3">
        <v>1.93</v>
      </c>
      <c r="AG206" s="3">
        <f t="shared" si="60"/>
        <v>0.28392402681229362</v>
      </c>
      <c r="AH206" s="3">
        <f t="shared" si="68"/>
        <v>0</v>
      </c>
      <c r="AJ206" s="3">
        <v>1.93</v>
      </c>
      <c r="AK206" s="3">
        <f t="shared" si="61"/>
        <v>0.39271288707504914</v>
      </c>
      <c r="AL206" s="3">
        <f t="shared" si="69"/>
        <v>0</v>
      </c>
      <c r="AN206" s="3">
        <v>1.93</v>
      </c>
      <c r="AO206" s="3">
        <f t="shared" si="62"/>
        <v>0.54318549016909989</v>
      </c>
      <c r="AP206" s="3">
        <f t="shared" si="70"/>
        <v>0</v>
      </c>
      <c r="AR206" s="3">
        <v>1.93</v>
      </c>
      <c r="AS206" s="3">
        <f t="shared" ref="AS206:AS269" si="79">IF(AR206&lt;=$AS$6,$AS$8*$AS$5,IF($AS$8*$AS$5*(1/ABS(0.8+AR206-$AS$6))&gt;$AS$8*$AS$5,$AS$8*$AS$5,$AS$8*$AS$5*(1/ABS(0.8+AR206-$AS$6))))</f>
        <v>0.20779220779220778</v>
      </c>
      <c r="AT206" s="3">
        <f t="shared" si="71"/>
        <v>0</v>
      </c>
    </row>
    <row r="207" spans="2:46" x14ac:dyDescent="0.25">
      <c r="B207" s="2" t="e">
        <f t="shared" si="73"/>
        <v>#DIV/0!</v>
      </c>
      <c r="C207" s="2" t="e">
        <f t="shared" si="74"/>
        <v>#DIV/0!</v>
      </c>
      <c r="D207" t="e">
        <f t="shared" ref="D207:D218" si="80">IF(AND(B207&gt;=$F$5,B207&lt;=$F$8),(C207+C206)/2*(B207-B206),0)</f>
        <v>#DIV/0!</v>
      </c>
      <c r="H207" s="48">
        <v>1.94</v>
      </c>
      <c r="I207" s="48">
        <v>0.215646914</v>
      </c>
      <c r="J207" s="63">
        <f t="shared" si="72"/>
        <v>0</v>
      </c>
      <c r="K207" s="57">
        <f t="shared" si="75"/>
        <v>0</v>
      </c>
      <c r="M207" s="3">
        <v>1.94</v>
      </c>
      <c r="N207" s="3">
        <f t="shared" ref="N207:N270" si="81">IF(M207&lt;=$N$1,(1+1.5*M207/$N$1)*$N$4,IF(M207&lt;=$N$2,2.5*$N$4,2.5*($N$2/M207)^0.8*$N$4))</f>
        <v>0.22462372232708169</v>
      </c>
      <c r="O207" s="3">
        <f t="shared" si="63"/>
        <v>0</v>
      </c>
      <c r="Q207" s="3">
        <v>1.94</v>
      </c>
      <c r="R207" s="3">
        <f t="shared" si="76"/>
        <v>0.10344827586206895</v>
      </c>
      <c r="S207" s="3">
        <f t="shared" si="64"/>
        <v>0</v>
      </c>
      <c r="T207" s="3"/>
      <c r="U207" s="3">
        <v>1.94</v>
      </c>
      <c r="V207" s="3">
        <f t="shared" si="77"/>
        <v>0.17241379310344829</v>
      </c>
      <c r="W207" s="3">
        <f t="shared" si="65"/>
        <v>0</v>
      </c>
      <c r="X207" s="3"/>
      <c r="Y207" s="3">
        <v>1.94</v>
      </c>
      <c r="Z207" s="3">
        <f t="shared" ref="Z207:Z270" si="82">IF(Y207&lt;=$AG$1,(1+1.5*Y207/$AG$1)*$AG$4,IF(Y207&lt;=$AG$2,2.5*$AG$4,2.5*($AG$2/Y207)^0.8*$N$4))</f>
        <v>0.28275260131942886</v>
      </c>
      <c r="AA207" s="3">
        <f t="shared" si="66"/>
        <v>0</v>
      </c>
      <c r="AB207" s="3"/>
      <c r="AC207" s="3">
        <v>1.94</v>
      </c>
      <c r="AD207" s="3">
        <f t="shared" si="78"/>
        <v>0.25862068965517243</v>
      </c>
      <c r="AE207" s="3">
        <f t="shared" si="67"/>
        <v>0</v>
      </c>
      <c r="AF207" s="3">
        <v>1.94</v>
      </c>
      <c r="AG207" s="3">
        <f t="shared" ref="AG207:AG270" si="83">IF(AF207&lt;=$AG$1,(1+1.5*AF207/$AG$1)*$AG$4,IF(AF207&lt;=$AG$2,2.5*$AG$4,2.5*($AG$2/AF207)^0.8*$N$4))</f>
        <v>0.28275260131942886</v>
      </c>
      <c r="AH207" s="3">
        <f t="shared" si="68"/>
        <v>0</v>
      </c>
      <c r="AJ207" s="3">
        <v>1.94</v>
      </c>
      <c r="AK207" s="3">
        <f t="shared" ref="AK207:AK270" si="84">IF(AJ207&lt;=$AK$1,(1+1.5*AJ207/$AK$1)*$AK$4,IF(AJ207&lt;=$AK$2,2.5*$AK$4,2.5*($AK$2/AJ207)^0.8*$N$4))</f>
        <v>0.39109261600302636</v>
      </c>
      <c r="AL207" s="3">
        <f t="shared" si="69"/>
        <v>0</v>
      </c>
      <c r="AN207" s="3">
        <v>1.94</v>
      </c>
      <c r="AO207" s="3">
        <f t="shared" ref="AO207:AO270" si="85">IF(AN207&lt;=$AO$1,(1+1.5*AN207/$AO$1)*$AO$4,IF(AN207&lt;=$AO$2,2.5*$AO$4,2.5*($AO$2/AN207)^0.8*$AO$4))</f>
        <v>0.54094439300771402</v>
      </c>
      <c r="AP207" s="3">
        <f t="shared" si="70"/>
        <v>0</v>
      </c>
      <c r="AR207" s="3">
        <v>1.94</v>
      </c>
      <c r="AS207" s="3">
        <f t="shared" si="79"/>
        <v>0.2068965517241379</v>
      </c>
      <c r="AT207" s="3">
        <f t="shared" si="71"/>
        <v>0</v>
      </c>
    </row>
    <row r="208" spans="2:46" x14ac:dyDescent="0.25">
      <c r="B208" s="2" t="e">
        <f t="shared" si="73"/>
        <v>#DIV/0!</v>
      </c>
      <c r="C208" s="2" t="e">
        <f t="shared" si="74"/>
        <v>#DIV/0!</v>
      </c>
      <c r="D208" t="e">
        <f t="shared" si="80"/>
        <v>#DIV/0!</v>
      </c>
      <c r="H208" s="48">
        <v>1.95</v>
      </c>
      <c r="I208" s="48">
        <v>0.21338431199999999</v>
      </c>
      <c r="J208" s="63">
        <f t="shared" si="72"/>
        <v>0</v>
      </c>
      <c r="K208" s="57">
        <f t="shared" si="75"/>
        <v>0</v>
      </c>
      <c r="M208" s="3">
        <v>1.95</v>
      </c>
      <c r="N208" s="3">
        <f t="shared" si="81"/>
        <v>0.22370171555399959</v>
      </c>
      <c r="O208" s="3">
        <f t="shared" ref="O208:O271" si="86">IF(AND(M208&gt;=$F$5,M208&lt;=$F$8),(N208+N207)/2*(M208-M207),0)</f>
        <v>0</v>
      </c>
      <c r="Q208" s="3">
        <v>1.95</v>
      </c>
      <c r="R208" s="3">
        <f t="shared" si="76"/>
        <v>0.10300429184549356</v>
      </c>
      <c r="S208" s="3">
        <f t="shared" ref="S208:S271" si="87">IF(AND(Q208&gt;=$F$5,Q208&lt;=$F$8),(R208+R207)/2*(Q208-Q207),0)</f>
        <v>0</v>
      </c>
      <c r="T208" s="3"/>
      <c r="U208" s="3">
        <v>1.95</v>
      </c>
      <c r="V208" s="3">
        <f t="shared" si="77"/>
        <v>0.1716738197424893</v>
      </c>
      <c r="W208" s="3">
        <f t="shared" ref="W208:W271" si="88">IF(AND(U208&gt;=$F$5,U208&lt;=$F$8),(V208+V207)/2*(U208-U207),0)</f>
        <v>0</v>
      </c>
      <c r="X208" s="3"/>
      <c r="Y208" s="3">
        <v>1.95</v>
      </c>
      <c r="Z208" s="3">
        <f t="shared" si="82"/>
        <v>0.28159199454636735</v>
      </c>
      <c r="AA208" s="3">
        <f t="shared" ref="AA208:AA271" si="89">IF(AND(Y208&gt;=$F$5,Y208&lt;=$F$8),(Z208+Z207)/2*(Y208-Y207),0)</f>
        <v>0</v>
      </c>
      <c r="AB208" s="3"/>
      <c r="AC208" s="3">
        <v>1.95</v>
      </c>
      <c r="AD208" s="3">
        <f t="shared" si="78"/>
        <v>0.25751072961373395</v>
      </c>
      <c r="AE208" s="3">
        <f t="shared" ref="AE208:AE271" si="90">IF(AND(AC208&gt;=$F$5,AC208&lt;=$F$8),(AD208+AD207)/2*(AC208-AC207),0)</f>
        <v>0</v>
      </c>
      <c r="AF208" s="3">
        <v>1.95</v>
      </c>
      <c r="AG208" s="3">
        <f t="shared" si="83"/>
        <v>0.28159199454636735</v>
      </c>
      <c r="AH208" s="3">
        <f t="shared" ref="AH208:AH271" si="91">IF(AND(AF208&gt;=$F$5,AF208&lt;=$F$8),(AG208+AG207)/2*(AF208-AF207),0)</f>
        <v>0</v>
      </c>
      <c r="AJ208" s="3">
        <v>1.95</v>
      </c>
      <c r="AK208" s="3">
        <f t="shared" si="84"/>
        <v>0.38948730897168726</v>
      </c>
      <c r="AL208" s="3">
        <f t="shared" ref="AL208:AL271" si="92">IF(AND(AJ208&gt;=$F$5,AJ208&lt;=$F$8),(AK208+AK207)/2*(AJ208-AJ207),0)</f>
        <v>0</v>
      </c>
      <c r="AN208" s="3">
        <v>1.95</v>
      </c>
      <c r="AO208" s="3">
        <f t="shared" si="85"/>
        <v>0.53872399353678146</v>
      </c>
      <c r="AP208" s="3">
        <f t="shared" ref="AP208:AP271" si="93">IF(AND(AN208&gt;=$F$5,AN208&lt;=$F$8),(AO208+AO207)/2*(AN208-AN207),0)</f>
        <v>0</v>
      </c>
      <c r="AR208" s="3">
        <v>1.95</v>
      </c>
      <c r="AS208" s="3">
        <f t="shared" si="79"/>
        <v>0.20600858369098712</v>
      </c>
      <c r="AT208" s="3">
        <f t="shared" ref="AT208:AT271" si="94">IF(AND(AR208&gt;=$F$5,AR208&lt;=$F$8),(AS208+AS207)/2*(AR208-AR207),0)</f>
        <v>0</v>
      </c>
    </row>
    <row r="209" spans="2:46" x14ac:dyDescent="0.25">
      <c r="B209" s="2" t="e">
        <f t="shared" si="73"/>
        <v>#DIV/0!</v>
      </c>
      <c r="C209" s="2" t="e">
        <f t="shared" si="74"/>
        <v>#DIV/0!</v>
      </c>
      <c r="D209" t="e">
        <f t="shared" si="80"/>
        <v>#DIV/0!</v>
      </c>
      <c r="H209" s="48">
        <v>1.96</v>
      </c>
      <c r="I209" s="48">
        <v>0.21169242199999999</v>
      </c>
      <c r="J209" s="63">
        <f t="shared" si="72"/>
        <v>0</v>
      </c>
      <c r="K209" s="57">
        <f t="shared" si="75"/>
        <v>0</v>
      </c>
      <c r="M209" s="3">
        <v>1.96</v>
      </c>
      <c r="N209" s="3">
        <f t="shared" si="81"/>
        <v>0.22278818052271926</v>
      </c>
      <c r="O209" s="3">
        <f t="shared" si="86"/>
        <v>0</v>
      </c>
      <c r="Q209" s="3">
        <v>1.96</v>
      </c>
      <c r="R209" s="3">
        <f t="shared" si="76"/>
        <v>0.10256410256410257</v>
      </c>
      <c r="S209" s="3">
        <f t="shared" si="87"/>
        <v>0</v>
      </c>
      <c r="T209" s="3"/>
      <c r="U209" s="3">
        <v>1.96</v>
      </c>
      <c r="V209" s="3">
        <f t="shared" si="77"/>
        <v>0.17094017094017097</v>
      </c>
      <c r="W209" s="3">
        <f t="shared" si="88"/>
        <v>0</v>
      </c>
      <c r="X209" s="3"/>
      <c r="Y209" s="3">
        <v>1.96</v>
      </c>
      <c r="Z209" s="3">
        <f t="shared" si="82"/>
        <v>0.28044205186081778</v>
      </c>
      <c r="AA209" s="3">
        <f t="shared" si="89"/>
        <v>0</v>
      </c>
      <c r="AB209" s="3"/>
      <c r="AC209" s="3">
        <v>1.96</v>
      </c>
      <c r="AD209" s="3">
        <f t="shared" si="78"/>
        <v>0.25641025641025644</v>
      </c>
      <c r="AE209" s="3">
        <f t="shared" si="90"/>
        <v>0</v>
      </c>
      <c r="AF209" s="3">
        <v>1.96</v>
      </c>
      <c r="AG209" s="3">
        <f t="shared" si="83"/>
        <v>0.28044205186081778</v>
      </c>
      <c r="AH209" s="3">
        <f t="shared" si="91"/>
        <v>0</v>
      </c>
      <c r="AJ209" s="3">
        <v>1.96</v>
      </c>
      <c r="AK209" s="3">
        <f t="shared" si="84"/>
        <v>0.38789675209954361</v>
      </c>
      <c r="AL209" s="3">
        <f t="shared" si="92"/>
        <v>0</v>
      </c>
      <c r="AN209" s="3">
        <v>1.96</v>
      </c>
      <c r="AO209" s="3">
        <f t="shared" si="85"/>
        <v>0.53652399592358357</v>
      </c>
      <c r="AP209" s="3">
        <f t="shared" si="93"/>
        <v>0</v>
      </c>
      <c r="AR209" s="3">
        <v>1.96</v>
      </c>
      <c r="AS209" s="3">
        <f t="shared" si="79"/>
        <v>0.20512820512820515</v>
      </c>
      <c r="AT209" s="3">
        <f t="shared" si="94"/>
        <v>0</v>
      </c>
    </row>
    <row r="210" spans="2:46" x14ac:dyDescent="0.25">
      <c r="B210" s="2" t="e">
        <f t="shared" si="73"/>
        <v>#DIV/0!</v>
      </c>
      <c r="C210" s="2" t="e">
        <f t="shared" si="74"/>
        <v>#DIV/0!</v>
      </c>
      <c r="D210" t="e">
        <f t="shared" si="80"/>
        <v>#DIV/0!</v>
      </c>
      <c r="H210" s="48">
        <v>1.97</v>
      </c>
      <c r="I210" s="48">
        <v>0.209967559</v>
      </c>
      <c r="J210" s="63">
        <f t="shared" si="72"/>
        <v>0</v>
      </c>
      <c r="K210" s="57">
        <f t="shared" si="75"/>
        <v>0</v>
      </c>
      <c r="M210" s="3">
        <v>1.97</v>
      </c>
      <c r="N210" s="3">
        <f t="shared" si="81"/>
        <v>0.2218829967613461</v>
      </c>
      <c r="O210" s="3">
        <f t="shared" si="86"/>
        <v>0</v>
      </c>
      <c r="Q210" s="3">
        <v>1.97</v>
      </c>
      <c r="R210" s="3">
        <f t="shared" si="76"/>
        <v>0.10212765957446808</v>
      </c>
      <c r="S210" s="3">
        <f t="shared" si="87"/>
        <v>0</v>
      </c>
      <c r="T210" s="3"/>
      <c r="U210" s="3">
        <v>1.97</v>
      </c>
      <c r="V210" s="3">
        <f t="shared" si="77"/>
        <v>0.17021276595744683</v>
      </c>
      <c r="W210" s="3">
        <f t="shared" si="88"/>
        <v>0</v>
      </c>
      <c r="X210" s="3"/>
      <c r="Y210" s="3">
        <v>1.97</v>
      </c>
      <c r="Z210" s="3">
        <f t="shared" si="82"/>
        <v>0.27930262161476543</v>
      </c>
      <c r="AA210" s="3">
        <f t="shared" si="89"/>
        <v>0</v>
      </c>
      <c r="AB210" s="3"/>
      <c r="AC210" s="3">
        <v>1.97</v>
      </c>
      <c r="AD210" s="3">
        <f t="shared" si="78"/>
        <v>0.25531914893617025</v>
      </c>
      <c r="AE210" s="3">
        <f t="shared" si="90"/>
        <v>0</v>
      </c>
      <c r="AF210" s="3">
        <v>1.97</v>
      </c>
      <c r="AG210" s="3">
        <f t="shared" si="83"/>
        <v>0.27930262161476543</v>
      </c>
      <c r="AH210" s="3">
        <f t="shared" si="91"/>
        <v>0</v>
      </c>
      <c r="AJ210" s="3">
        <v>1.97</v>
      </c>
      <c r="AK210" s="3">
        <f t="shared" si="84"/>
        <v>0.38632073563284391</v>
      </c>
      <c r="AL210" s="3">
        <f t="shared" si="92"/>
        <v>0</v>
      </c>
      <c r="AN210" s="3">
        <v>1.97</v>
      </c>
      <c r="AO210" s="3">
        <f t="shared" si="85"/>
        <v>0.53434411004472959</v>
      </c>
      <c r="AP210" s="3">
        <f t="shared" si="93"/>
        <v>0</v>
      </c>
      <c r="AR210" s="3">
        <v>1.97</v>
      </c>
      <c r="AS210" s="3">
        <f t="shared" si="79"/>
        <v>0.20425531914893616</v>
      </c>
      <c r="AT210" s="3">
        <f t="shared" si="94"/>
        <v>0</v>
      </c>
    </row>
    <row r="211" spans="2:46" x14ac:dyDescent="0.25">
      <c r="B211" s="2" t="e">
        <f t="shared" si="73"/>
        <v>#DIV/0!</v>
      </c>
      <c r="C211" s="2" t="e">
        <f t="shared" si="74"/>
        <v>#DIV/0!</v>
      </c>
      <c r="D211" t="e">
        <f t="shared" si="80"/>
        <v>#DIV/0!</v>
      </c>
      <c r="H211" s="48">
        <v>1.98</v>
      </c>
      <c r="I211" s="48">
        <v>0.208225355</v>
      </c>
      <c r="J211" s="63">
        <f t="shared" si="72"/>
        <v>0</v>
      </c>
      <c r="K211" s="57">
        <f t="shared" si="75"/>
        <v>0</v>
      </c>
      <c r="M211" s="3">
        <v>1.98</v>
      </c>
      <c r="N211" s="3">
        <f t="shared" si="81"/>
        <v>0.22098604611124537</v>
      </c>
      <c r="O211" s="3">
        <f t="shared" si="86"/>
        <v>0</v>
      </c>
      <c r="Q211" s="3">
        <v>1.98</v>
      </c>
      <c r="R211" s="3">
        <f t="shared" si="76"/>
        <v>0.10169491525423727</v>
      </c>
      <c r="S211" s="3">
        <f t="shared" si="87"/>
        <v>0</v>
      </c>
      <c r="T211" s="3"/>
      <c r="U211" s="3">
        <v>1.98</v>
      </c>
      <c r="V211" s="3">
        <f t="shared" si="77"/>
        <v>0.16949152542372881</v>
      </c>
      <c r="W211" s="3">
        <f t="shared" si="88"/>
        <v>0</v>
      </c>
      <c r="X211" s="3"/>
      <c r="Y211" s="3">
        <v>1.98</v>
      </c>
      <c r="Z211" s="3">
        <f t="shared" si="82"/>
        <v>0.27817355507208813</v>
      </c>
      <c r="AA211" s="3">
        <f t="shared" si="89"/>
        <v>0</v>
      </c>
      <c r="AB211" s="3"/>
      <c r="AC211" s="3">
        <v>1.98</v>
      </c>
      <c r="AD211" s="3">
        <f t="shared" si="78"/>
        <v>0.25423728813559321</v>
      </c>
      <c r="AE211" s="3">
        <f t="shared" si="90"/>
        <v>0</v>
      </c>
      <c r="AF211" s="3">
        <v>1.98</v>
      </c>
      <c r="AG211" s="3">
        <f t="shared" si="83"/>
        <v>0.27817355507208813</v>
      </c>
      <c r="AH211" s="3">
        <f t="shared" si="91"/>
        <v>0</v>
      </c>
      <c r="AJ211" s="3">
        <v>1.98</v>
      </c>
      <c r="AK211" s="3">
        <f t="shared" si="84"/>
        <v>0.38475905384545578</v>
      </c>
      <c r="AL211" s="3">
        <f t="shared" si="92"/>
        <v>0</v>
      </c>
      <c r="AN211" s="3">
        <v>1.98</v>
      </c>
      <c r="AO211" s="3">
        <f t="shared" si="85"/>
        <v>0.53218405134767832</v>
      </c>
      <c r="AP211" s="3">
        <f t="shared" si="93"/>
        <v>0</v>
      </c>
      <c r="AR211" s="3">
        <v>1.98</v>
      </c>
      <c r="AS211" s="3">
        <f t="shared" si="79"/>
        <v>0.20338983050847453</v>
      </c>
      <c r="AT211" s="3">
        <f t="shared" si="94"/>
        <v>0</v>
      </c>
    </row>
    <row r="212" spans="2:46" x14ac:dyDescent="0.25">
      <c r="B212" s="2" t="e">
        <f t="shared" si="73"/>
        <v>#DIV/0!</v>
      </c>
      <c r="C212" s="2" t="e">
        <f t="shared" si="74"/>
        <v>#DIV/0!</v>
      </c>
      <c r="D212" t="e">
        <f t="shared" si="80"/>
        <v>#DIV/0!</v>
      </c>
      <c r="H212" s="48">
        <v>1.99</v>
      </c>
      <c r="I212" s="48">
        <v>0.206503254</v>
      </c>
      <c r="J212" s="63">
        <f t="shared" si="72"/>
        <v>0</v>
      </c>
      <c r="K212" s="57">
        <f t="shared" si="75"/>
        <v>0</v>
      </c>
      <c r="M212" s="3">
        <v>1.99</v>
      </c>
      <c r="N212" s="3">
        <f t="shared" si="81"/>
        <v>0.22009721267121668</v>
      </c>
      <c r="O212" s="3">
        <f t="shared" si="86"/>
        <v>0</v>
      </c>
      <c r="Q212" s="3">
        <v>1.99</v>
      </c>
      <c r="R212" s="3">
        <f t="shared" si="76"/>
        <v>0.10126582278481011</v>
      </c>
      <c r="S212" s="3">
        <f t="shared" si="87"/>
        <v>0</v>
      </c>
      <c r="T212" s="3"/>
      <c r="U212" s="3">
        <v>1.99</v>
      </c>
      <c r="V212" s="3">
        <f t="shared" si="77"/>
        <v>0.16877637130801687</v>
      </c>
      <c r="W212" s="3">
        <f t="shared" si="88"/>
        <v>0</v>
      </c>
      <c r="X212" s="3"/>
      <c r="Y212" s="3">
        <v>1.99</v>
      </c>
      <c r="Z212" s="3">
        <f t="shared" si="82"/>
        <v>0.277054706338285</v>
      </c>
      <c r="AA212" s="3">
        <f t="shared" si="89"/>
        <v>0</v>
      </c>
      <c r="AB212" s="3"/>
      <c r="AC212" s="3">
        <v>1.99</v>
      </c>
      <c r="AD212" s="3">
        <f t="shared" si="78"/>
        <v>0.25316455696202533</v>
      </c>
      <c r="AE212" s="3">
        <f t="shared" si="90"/>
        <v>0</v>
      </c>
      <c r="AF212" s="3">
        <v>1.99</v>
      </c>
      <c r="AG212" s="3">
        <f t="shared" si="83"/>
        <v>0.277054706338285</v>
      </c>
      <c r="AH212" s="3">
        <f t="shared" si="91"/>
        <v>0</v>
      </c>
      <c r="AJ212" s="3">
        <v>1.99</v>
      </c>
      <c r="AK212" s="3">
        <f t="shared" si="84"/>
        <v>0.38321150494166906</v>
      </c>
      <c r="AL212" s="3">
        <f t="shared" si="92"/>
        <v>0</v>
      </c>
      <c r="AN212" s="3">
        <v>1.99</v>
      </c>
      <c r="AO212" s="3">
        <f t="shared" si="85"/>
        <v>0.53004354071629844</v>
      </c>
      <c r="AP212" s="3">
        <f t="shared" si="93"/>
        <v>0</v>
      </c>
      <c r="AR212" s="3">
        <v>1.99</v>
      </c>
      <c r="AS212" s="3">
        <f t="shared" si="79"/>
        <v>0.20253164556962022</v>
      </c>
      <c r="AT212" s="3">
        <f t="shared" si="94"/>
        <v>0</v>
      </c>
    </row>
    <row r="213" spans="2:46" x14ac:dyDescent="0.25">
      <c r="B213" s="2" t="e">
        <f t="shared" si="73"/>
        <v>#DIV/0!</v>
      </c>
      <c r="C213" s="2" t="e">
        <f t="shared" si="74"/>
        <v>#DIV/0!</v>
      </c>
      <c r="D213" t="e">
        <f t="shared" si="80"/>
        <v>#DIV/0!</v>
      </c>
      <c r="H213" s="48">
        <v>2</v>
      </c>
      <c r="I213" s="48">
        <v>0.20475325899999999</v>
      </c>
      <c r="J213" s="63">
        <f t="shared" si="72"/>
        <v>0</v>
      </c>
      <c r="K213" s="57">
        <f t="shared" si="75"/>
        <v>0</v>
      </c>
      <c r="M213" s="3">
        <v>2</v>
      </c>
      <c r="N213" s="3">
        <f t="shared" si="81"/>
        <v>0.21921638274328883</v>
      </c>
      <c r="O213" s="3">
        <f t="shared" si="86"/>
        <v>0</v>
      </c>
      <c r="Q213" s="3">
        <v>2</v>
      </c>
      <c r="R213" s="3">
        <f t="shared" si="76"/>
        <v>0.10084033613445378</v>
      </c>
      <c r="S213" s="3">
        <f t="shared" si="87"/>
        <v>0</v>
      </c>
      <c r="T213" s="3"/>
      <c r="U213" s="3">
        <v>2</v>
      </c>
      <c r="V213" s="3">
        <f t="shared" si="77"/>
        <v>0.16806722689075632</v>
      </c>
      <c r="W213" s="3">
        <f t="shared" si="88"/>
        <v>0</v>
      </c>
      <c r="X213" s="3"/>
      <c r="Y213" s="3">
        <v>2</v>
      </c>
      <c r="Z213" s="3">
        <f t="shared" si="82"/>
        <v>0.27594593229224301</v>
      </c>
      <c r="AA213" s="3">
        <f t="shared" si="89"/>
        <v>0</v>
      </c>
      <c r="AB213" s="3"/>
      <c r="AC213" s="3">
        <v>2</v>
      </c>
      <c r="AD213" s="3">
        <f t="shared" si="78"/>
        <v>0.2521008403361345</v>
      </c>
      <c r="AE213" s="3">
        <f t="shared" si="90"/>
        <v>0</v>
      </c>
      <c r="AF213" s="3">
        <v>2</v>
      </c>
      <c r="AG213" s="3">
        <f t="shared" si="83"/>
        <v>0.27594593229224301</v>
      </c>
      <c r="AH213" s="3">
        <f t="shared" si="91"/>
        <v>0</v>
      </c>
      <c r="AJ213" s="3">
        <v>2</v>
      </c>
      <c r="AK213" s="3">
        <f t="shared" si="84"/>
        <v>0.38167789096181753</v>
      </c>
      <c r="AL213" s="3">
        <f t="shared" si="92"/>
        <v>0</v>
      </c>
      <c r="AN213" s="3">
        <v>2</v>
      </c>
      <c r="AO213" s="3">
        <f t="shared" si="85"/>
        <v>0.52792230434032839</v>
      </c>
      <c r="AP213" s="3">
        <f t="shared" si="93"/>
        <v>0</v>
      </c>
      <c r="AR213" s="3">
        <v>2</v>
      </c>
      <c r="AS213" s="3">
        <f t="shared" si="79"/>
        <v>0.20168067226890757</v>
      </c>
      <c r="AT213" s="3">
        <f t="shared" si="94"/>
        <v>0</v>
      </c>
    </row>
    <row r="214" spans="2:46" x14ac:dyDescent="0.25">
      <c r="B214" s="2" t="e">
        <f t="shared" si="73"/>
        <v>#DIV/0!</v>
      </c>
      <c r="C214" s="2" t="e">
        <f t="shared" si="74"/>
        <v>#DIV/0!</v>
      </c>
      <c r="D214" t="e">
        <f t="shared" si="80"/>
        <v>#DIV/0!</v>
      </c>
      <c r="H214" s="48">
        <v>2.0099999999999998</v>
      </c>
      <c r="I214" s="48">
        <v>0.20298022700000001</v>
      </c>
      <c r="J214" s="63">
        <f t="shared" si="72"/>
        <v>0</v>
      </c>
      <c r="K214" s="57">
        <f t="shared" si="75"/>
        <v>0</v>
      </c>
      <c r="M214" s="3">
        <v>2.0099999999999998</v>
      </c>
      <c r="N214" s="3">
        <f t="shared" si="81"/>
        <v>0.21834344478007842</v>
      </c>
      <c r="O214" s="3">
        <f t="shared" si="86"/>
        <v>0</v>
      </c>
      <c r="Q214" s="3">
        <v>2.0099999999999998</v>
      </c>
      <c r="R214" s="3">
        <f t="shared" si="76"/>
        <v>0.100418410041841</v>
      </c>
      <c r="S214" s="3">
        <f t="shared" si="87"/>
        <v>0</v>
      </c>
      <c r="T214" s="3"/>
      <c r="U214" s="3">
        <v>2.0099999999999998</v>
      </c>
      <c r="V214" s="3">
        <f t="shared" si="77"/>
        <v>0.16736401673640169</v>
      </c>
      <c r="W214" s="3">
        <f t="shared" si="88"/>
        <v>0</v>
      </c>
      <c r="X214" s="3"/>
      <c r="Y214" s="3">
        <v>2.0099999999999998</v>
      </c>
      <c r="Z214" s="3">
        <f t="shared" si="82"/>
        <v>0.27484709251997341</v>
      </c>
      <c r="AA214" s="3">
        <f t="shared" si="89"/>
        <v>0</v>
      </c>
      <c r="AB214" s="3"/>
      <c r="AC214" s="3">
        <v>2.0099999999999998</v>
      </c>
      <c r="AD214" s="3">
        <f t="shared" si="78"/>
        <v>0.25104602510460255</v>
      </c>
      <c r="AE214" s="3">
        <f t="shared" si="90"/>
        <v>0</v>
      </c>
      <c r="AF214" s="3">
        <v>2.0099999999999998</v>
      </c>
      <c r="AG214" s="3">
        <f t="shared" si="83"/>
        <v>0.27484709251997341</v>
      </c>
      <c r="AH214" s="3">
        <f t="shared" si="91"/>
        <v>0</v>
      </c>
      <c r="AJ214" s="3">
        <v>2.0099999999999998</v>
      </c>
      <c r="AK214" s="3">
        <f t="shared" si="84"/>
        <v>0.38015801769062696</v>
      </c>
      <c r="AL214" s="3">
        <f t="shared" si="92"/>
        <v>0</v>
      </c>
      <c r="AN214" s="3">
        <v>2.0099999999999998</v>
      </c>
      <c r="AO214" s="3">
        <f t="shared" si="85"/>
        <v>0.52582007358860661</v>
      </c>
      <c r="AP214" s="3">
        <f t="shared" si="93"/>
        <v>0</v>
      </c>
      <c r="AR214" s="3">
        <v>2.0099999999999998</v>
      </c>
      <c r="AS214" s="3">
        <f t="shared" si="79"/>
        <v>0.20083682008368201</v>
      </c>
      <c r="AT214" s="3">
        <f t="shared" si="94"/>
        <v>0</v>
      </c>
    </row>
    <row r="215" spans="2:46" x14ac:dyDescent="0.25">
      <c r="B215" s="2" t="e">
        <f t="shared" si="73"/>
        <v>#DIV/0!</v>
      </c>
      <c r="C215" s="2" t="e">
        <f t="shared" si="74"/>
        <v>#DIV/0!</v>
      </c>
      <c r="D215" t="e">
        <f t="shared" si="80"/>
        <v>#DIV/0!</v>
      </c>
      <c r="H215" s="48">
        <v>2.02</v>
      </c>
      <c r="I215" s="48">
        <v>0.20121501</v>
      </c>
      <c r="J215" s="63">
        <f t="shared" si="72"/>
        <v>0</v>
      </c>
      <c r="K215" s="57">
        <f t="shared" si="75"/>
        <v>0</v>
      </c>
      <c r="M215" s="3">
        <v>2.02</v>
      </c>
      <c r="N215" s="3">
        <f t="shared" si="81"/>
        <v>0.21747828933366181</v>
      </c>
      <c r="O215" s="3">
        <f t="shared" si="86"/>
        <v>0</v>
      </c>
      <c r="Q215" s="3">
        <v>2.02</v>
      </c>
      <c r="R215" s="3">
        <f t="shared" si="76"/>
        <v>9.9999999999999992E-2</v>
      </c>
      <c r="S215" s="3">
        <f t="shared" si="87"/>
        <v>0</v>
      </c>
      <c r="T215" s="3"/>
      <c r="U215" s="3">
        <v>2.02</v>
      </c>
      <c r="V215" s="3">
        <f t="shared" si="77"/>
        <v>0.16666666666666666</v>
      </c>
      <c r="W215" s="3">
        <f t="shared" si="88"/>
        <v>0</v>
      </c>
      <c r="X215" s="3"/>
      <c r="Y215" s="3">
        <v>2.02</v>
      </c>
      <c r="Z215" s="3">
        <f t="shared" si="82"/>
        <v>0.27375804925025254</v>
      </c>
      <c r="AA215" s="3">
        <f t="shared" si="89"/>
        <v>0</v>
      </c>
      <c r="AB215" s="3"/>
      <c r="AC215" s="3">
        <v>2.02</v>
      </c>
      <c r="AD215" s="3">
        <f t="shared" si="78"/>
        <v>0.25</v>
      </c>
      <c r="AE215" s="3">
        <f t="shared" si="90"/>
        <v>0</v>
      </c>
      <c r="AF215" s="3">
        <v>2.02</v>
      </c>
      <c r="AG215" s="3">
        <f t="shared" si="83"/>
        <v>0.27375804925025254</v>
      </c>
      <c r="AH215" s="3">
        <f t="shared" si="91"/>
        <v>0</v>
      </c>
      <c r="AJ215" s="3">
        <v>2.02</v>
      </c>
      <c r="AK215" s="3">
        <f t="shared" si="84"/>
        <v>0.37865169456819348</v>
      </c>
      <c r="AL215" s="3">
        <f t="shared" si="92"/>
        <v>0</v>
      </c>
      <c r="AN215" s="3">
        <v>2.02</v>
      </c>
      <c r="AO215" s="3">
        <f t="shared" si="85"/>
        <v>0.52373658488594099</v>
      </c>
      <c r="AP215" s="3">
        <f t="shared" si="93"/>
        <v>0</v>
      </c>
      <c r="AR215" s="3">
        <v>2.02</v>
      </c>
      <c r="AS215" s="3">
        <f t="shared" si="79"/>
        <v>0.19999999999999998</v>
      </c>
      <c r="AT215" s="3">
        <f t="shared" si="94"/>
        <v>0</v>
      </c>
    </row>
    <row r="216" spans="2:46" x14ac:dyDescent="0.25">
      <c r="B216" s="2" t="e">
        <f t="shared" si="73"/>
        <v>#DIV/0!</v>
      </c>
      <c r="C216" s="2" t="e">
        <f t="shared" si="74"/>
        <v>#DIV/0!</v>
      </c>
      <c r="D216" t="e">
        <f t="shared" si="80"/>
        <v>#DIV/0!</v>
      </c>
      <c r="H216" s="48">
        <v>2.0299999999999998</v>
      </c>
      <c r="I216" s="48">
        <v>0.19945738800000001</v>
      </c>
      <c r="J216" s="63">
        <f t="shared" si="72"/>
        <v>0</v>
      </c>
      <c r="K216" s="57">
        <f t="shared" si="75"/>
        <v>0</v>
      </c>
      <c r="M216" s="3">
        <v>2.0299999999999998</v>
      </c>
      <c r="N216" s="3">
        <f t="shared" si="81"/>
        <v>0.21662080900590813</v>
      </c>
      <c r="O216" s="3">
        <f t="shared" si="86"/>
        <v>0</v>
      </c>
      <c r="Q216" s="3">
        <v>2.0299999999999998</v>
      </c>
      <c r="R216" s="3">
        <f t="shared" si="76"/>
        <v>9.9585062240663894E-2</v>
      </c>
      <c r="S216" s="3">
        <f t="shared" si="87"/>
        <v>0</v>
      </c>
      <c r="T216" s="3"/>
      <c r="U216" s="3">
        <v>2.0299999999999998</v>
      </c>
      <c r="V216" s="3">
        <f t="shared" si="77"/>
        <v>0.16597510373443983</v>
      </c>
      <c r="W216" s="3">
        <f t="shared" si="88"/>
        <v>0</v>
      </c>
      <c r="X216" s="3"/>
      <c r="Y216" s="3">
        <v>2.0299999999999998</v>
      </c>
      <c r="Z216" s="3">
        <f t="shared" si="82"/>
        <v>0.2726786672921015</v>
      </c>
      <c r="AA216" s="3">
        <f t="shared" si="89"/>
        <v>0</v>
      </c>
      <c r="AB216" s="3"/>
      <c r="AC216" s="3">
        <v>2.0299999999999998</v>
      </c>
      <c r="AD216" s="3">
        <f t="shared" si="78"/>
        <v>0.24896265560165978</v>
      </c>
      <c r="AE216" s="3">
        <f t="shared" si="90"/>
        <v>0</v>
      </c>
      <c r="AF216" s="3">
        <v>2.0299999999999998</v>
      </c>
      <c r="AG216" s="3">
        <f t="shared" si="83"/>
        <v>0.2726786672921015</v>
      </c>
      <c r="AH216" s="3">
        <f t="shared" si="91"/>
        <v>0</v>
      </c>
      <c r="AJ216" s="3">
        <v>2.0299999999999998</v>
      </c>
      <c r="AK216" s="3">
        <f t="shared" si="84"/>
        <v>0.37715873460351101</v>
      </c>
      <c r="AL216" s="3">
        <f t="shared" si="92"/>
        <v>0</v>
      </c>
      <c r="AN216" s="3">
        <v>2.0299999999999998</v>
      </c>
      <c r="AO216" s="3">
        <f t="shared" si="85"/>
        <v>0.52167157959350208</v>
      </c>
      <c r="AP216" s="3">
        <f t="shared" si="93"/>
        <v>0</v>
      </c>
      <c r="AR216" s="3">
        <v>2.0299999999999998</v>
      </c>
      <c r="AS216" s="3">
        <f t="shared" si="79"/>
        <v>0.19917012448132779</v>
      </c>
      <c r="AT216" s="3">
        <f t="shared" si="94"/>
        <v>0</v>
      </c>
    </row>
    <row r="217" spans="2:46" x14ac:dyDescent="0.25">
      <c r="B217" s="2" t="e">
        <f t="shared" si="73"/>
        <v>#DIV/0!</v>
      </c>
      <c r="C217" s="2" t="e">
        <f t="shared" si="74"/>
        <v>#DIV/0!</v>
      </c>
      <c r="D217" t="e">
        <f t="shared" si="80"/>
        <v>#DIV/0!</v>
      </c>
      <c r="H217" s="48">
        <v>2.04</v>
      </c>
      <c r="I217" s="48">
        <v>0.19768379899999999</v>
      </c>
      <c r="J217" s="63">
        <f t="shared" si="72"/>
        <v>0</v>
      </c>
      <c r="K217" s="57">
        <f t="shared" si="75"/>
        <v>0</v>
      </c>
      <c r="M217" s="3">
        <v>2.04</v>
      </c>
      <c r="N217" s="3">
        <f t="shared" si="81"/>
        <v>0.21577089840022473</v>
      </c>
      <c r="O217" s="3">
        <f t="shared" si="86"/>
        <v>0</v>
      </c>
      <c r="Q217" s="3">
        <v>2.04</v>
      </c>
      <c r="R217" s="3">
        <f t="shared" si="76"/>
        <v>9.9173553719008267E-2</v>
      </c>
      <c r="S217" s="3">
        <f t="shared" si="87"/>
        <v>0</v>
      </c>
      <c r="T217" s="3"/>
      <c r="U217" s="3">
        <v>2.04</v>
      </c>
      <c r="V217" s="3">
        <f t="shared" si="77"/>
        <v>0.16528925619834711</v>
      </c>
      <c r="W217" s="3">
        <f t="shared" si="88"/>
        <v>0</v>
      </c>
      <c r="X217" s="3"/>
      <c r="Y217" s="3">
        <v>2.04</v>
      </c>
      <c r="Z217" s="3">
        <f t="shared" si="82"/>
        <v>0.27160881397404446</v>
      </c>
      <c r="AA217" s="3">
        <f t="shared" si="89"/>
        <v>0</v>
      </c>
      <c r="AB217" s="3"/>
      <c r="AC217" s="3">
        <v>2.04</v>
      </c>
      <c r="AD217" s="3">
        <f t="shared" si="78"/>
        <v>0.2479338842975207</v>
      </c>
      <c r="AE217" s="3">
        <f t="shared" si="90"/>
        <v>0</v>
      </c>
      <c r="AF217" s="3">
        <v>2.04</v>
      </c>
      <c r="AG217" s="3">
        <f t="shared" si="83"/>
        <v>0.27160881397404446</v>
      </c>
      <c r="AH217" s="3">
        <f t="shared" si="91"/>
        <v>0</v>
      </c>
      <c r="AJ217" s="3">
        <v>2.04</v>
      </c>
      <c r="AK217" s="3">
        <f t="shared" si="84"/>
        <v>0.37567895429045284</v>
      </c>
      <c r="AL217" s="3">
        <f t="shared" si="92"/>
        <v>0</v>
      </c>
      <c r="AN217" s="3">
        <v>2.04</v>
      </c>
      <c r="AO217" s="3">
        <f t="shared" si="85"/>
        <v>0.51962480389261334</v>
      </c>
      <c r="AP217" s="3">
        <f t="shared" si="93"/>
        <v>0</v>
      </c>
      <c r="AR217" s="3">
        <v>2.04</v>
      </c>
      <c r="AS217" s="3">
        <f t="shared" si="79"/>
        <v>0.19834710743801653</v>
      </c>
      <c r="AT217" s="3">
        <f t="shared" si="94"/>
        <v>0</v>
      </c>
    </row>
    <row r="218" spans="2:46" x14ac:dyDescent="0.25">
      <c r="B218" s="2" t="e">
        <f t="shared" si="73"/>
        <v>#DIV/0!</v>
      </c>
      <c r="C218" s="2" t="e">
        <f t="shared" si="74"/>
        <v>#DIV/0!</v>
      </c>
      <c r="D218" t="e">
        <f t="shared" si="80"/>
        <v>#DIV/0!</v>
      </c>
      <c r="H218" s="48">
        <v>2.0499999999999998</v>
      </c>
      <c r="I218" s="48">
        <v>0.195897285</v>
      </c>
      <c r="J218" s="63">
        <f t="shared" si="72"/>
        <v>0</v>
      </c>
      <c r="K218" s="57">
        <f t="shared" si="75"/>
        <v>0</v>
      </c>
      <c r="M218" s="3">
        <v>2.0499999999999998</v>
      </c>
      <c r="N218" s="3">
        <f t="shared" si="81"/>
        <v>0.21492845407466932</v>
      </c>
      <c r="O218" s="3">
        <f t="shared" si="86"/>
        <v>0</v>
      </c>
      <c r="Q218" s="3">
        <v>2.0499999999999998</v>
      </c>
      <c r="R218" s="3">
        <f t="shared" si="76"/>
        <v>9.876543209876544E-2</v>
      </c>
      <c r="S218" s="3">
        <f t="shared" si="87"/>
        <v>0</v>
      </c>
      <c r="T218" s="3"/>
      <c r="U218" s="3">
        <v>2.0499999999999998</v>
      </c>
      <c r="V218" s="3">
        <f t="shared" si="77"/>
        <v>0.16460905349794241</v>
      </c>
      <c r="W218" s="3">
        <f t="shared" si="88"/>
        <v>0</v>
      </c>
      <c r="X218" s="3"/>
      <c r="Y218" s="3">
        <v>2.0499999999999998</v>
      </c>
      <c r="Z218" s="3">
        <f t="shared" si="82"/>
        <v>0.2705483590850869</v>
      </c>
      <c r="AA218" s="3">
        <f t="shared" si="89"/>
        <v>0</v>
      </c>
      <c r="AB218" s="3"/>
      <c r="AC218" s="3">
        <v>2.0499999999999998</v>
      </c>
      <c r="AD218" s="3">
        <f t="shared" si="78"/>
        <v>0.24691358024691365</v>
      </c>
      <c r="AE218" s="3">
        <f t="shared" si="90"/>
        <v>0</v>
      </c>
      <c r="AF218" s="3">
        <v>2.0499999999999998</v>
      </c>
      <c r="AG218" s="3">
        <f t="shared" si="83"/>
        <v>0.2705483590850869</v>
      </c>
      <c r="AH218" s="3">
        <f t="shared" si="91"/>
        <v>0</v>
      </c>
      <c r="AJ218" s="3">
        <v>2.0499999999999998</v>
      </c>
      <c r="AK218" s="3">
        <f t="shared" si="84"/>
        <v>0.374212173526137</v>
      </c>
      <c r="AL218" s="3">
        <f t="shared" si="92"/>
        <v>0</v>
      </c>
      <c r="AN218" s="3">
        <v>2.0499999999999998</v>
      </c>
      <c r="AO218" s="3">
        <f t="shared" si="85"/>
        <v>0.51759600867183619</v>
      </c>
      <c r="AP218" s="3">
        <f t="shared" si="93"/>
        <v>0</v>
      </c>
      <c r="AR218" s="3">
        <v>2.0499999999999998</v>
      </c>
      <c r="AS218" s="3">
        <f t="shared" si="79"/>
        <v>0.19753086419753088</v>
      </c>
      <c r="AT218" s="3">
        <f t="shared" si="94"/>
        <v>0</v>
      </c>
    </row>
    <row r="219" spans="2:46" x14ac:dyDescent="0.25">
      <c r="B219" s="2"/>
      <c r="C219" s="2"/>
      <c r="H219" s="48">
        <v>2.06</v>
      </c>
      <c r="I219" s="48">
        <v>0.19412109999999999</v>
      </c>
      <c r="J219" s="63">
        <f t="shared" si="72"/>
        <v>0</v>
      </c>
      <c r="K219" s="57">
        <f t="shared" si="75"/>
        <v>0</v>
      </c>
      <c r="M219" s="3">
        <v>2.06</v>
      </c>
      <c r="N219" s="3">
        <f t="shared" si="81"/>
        <v>0.21409337449638211</v>
      </c>
      <c r="O219" s="3">
        <f t="shared" si="86"/>
        <v>0</v>
      </c>
      <c r="Q219" s="3">
        <v>2.06</v>
      </c>
      <c r="R219" s="3">
        <f t="shared" si="76"/>
        <v>9.8360655737704902E-2</v>
      </c>
      <c r="S219" s="3">
        <f t="shared" si="87"/>
        <v>0</v>
      </c>
      <c r="T219" s="3"/>
      <c r="U219" s="3">
        <v>2.06</v>
      </c>
      <c r="V219" s="3">
        <f t="shared" si="77"/>
        <v>0.16393442622950818</v>
      </c>
      <c r="W219" s="3">
        <f t="shared" si="88"/>
        <v>0</v>
      </c>
      <c r="X219" s="3"/>
      <c r="Y219" s="3">
        <v>2.06</v>
      </c>
      <c r="Z219" s="3">
        <f t="shared" si="82"/>
        <v>0.2694971748173558</v>
      </c>
      <c r="AA219" s="3">
        <f t="shared" si="89"/>
        <v>0</v>
      </c>
      <c r="AB219" s="3"/>
      <c r="AC219" s="3">
        <v>2.06</v>
      </c>
      <c r="AD219" s="3">
        <f t="shared" si="78"/>
        <v>0.24590163934426232</v>
      </c>
      <c r="AE219" s="3">
        <f t="shared" si="90"/>
        <v>0</v>
      </c>
      <c r="AF219" s="3">
        <v>2.06</v>
      </c>
      <c r="AG219" s="3">
        <f t="shared" si="83"/>
        <v>0.2694971748173558</v>
      </c>
      <c r="AH219" s="3">
        <f t="shared" si="91"/>
        <v>0</v>
      </c>
      <c r="AJ219" s="3">
        <v>2.06</v>
      </c>
      <c r="AK219" s="3">
        <f t="shared" si="84"/>
        <v>0.37275821553158706</v>
      </c>
      <c r="AL219" s="3">
        <f t="shared" si="92"/>
        <v>0</v>
      </c>
      <c r="AN219" s="3">
        <v>2.06</v>
      </c>
      <c r="AO219" s="3">
        <f t="shared" si="85"/>
        <v>0.51558494941723121</v>
      </c>
      <c r="AP219" s="3">
        <f t="shared" si="93"/>
        <v>0</v>
      </c>
      <c r="AR219" s="3">
        <v>2.06</v>
      </c>
      <c r="AS219" s="3">
        <f t="shared" si="79"/>
        <v>0.1967213114754098</v>
      </c>
      <c r="AT219" s="3">
        <f t="shared" si="94"/>
        <v>0</v>
      </c>
    </row>
    <row r="220" spans="2:46" x14ac:dyDescent="0.25">
      <c r="B220" s="2"/>
      <c r="C220" s="2"/>
      <c r="H220" s="48">
        <v>2.0699999999999998</v>
      </c>
      <c r="I220" s="48">
        <v>0.19236020000000001</v>
      </c>
      <c r="J220" s="63">
        <f t="shared" si="72"/>
        <v>0</v>
      </c>
      <c r="K220" s="57">
        <f t="shared" si="75"/>
        <v>0</v>
      </c>
      <c r="M220" s="3">
        <v>2.0699999999999998</v>
      </c>
      <c r="N220" s="3">
        <f t="shared" si="81"/>
        <v>0.21326555999729627</v>
      </c>
      <c r="O220" s="3">
        <f t="shared" si="86"/>
        <v>0</v>
      </c>
      <c r="Q220" s="3">
        <v>2.0699999999999998</v>
      </c>
      <c r="R220" s="3">
        <f t="shared" si="76"/>
        <v>9.7959183673469369E-2</v>
      </c>
      <c r="S220" s="3">
        <f t="shared" si="87"/>
        <v>0</v>
      </c>
      <c r="T220" s="3"/>
      <c r="U220" s="3">
        <v>2.0699999999999998</v>
      </c>
      <c r="V220" s="3">
        <f t="shared" si="77"/>
        <v>0.16326530612244897</v>
      </c>
      <c r="W220" s="3">
        <f t="shared" si="88"/>
        <v>0</v>
      </c>
      <c r="X220" s="3"/>
      <c r="Y220" s="3">
        <v>2.0699999999999998</v>
      </c>
      <c r="Z220" s="3">
        <f t="shared" si="82"/>
        <v>0.26845513571034801</v>
      </c>
      <c r="AA220" s="3">
        <f t="shared" si="89"/>
        <v>0</v>
      </c>
      <c r="AB220" s="3"/>
      <c r="AC220" s="3">
        <v>2.0699999999999998</v>
      </c>
      <c r="AD220" s="3">
        <f t="shared" si="78"/>
        <v>0.24489795918367349</v>
      </c>
      <c r="AE220" s="3">
        <f t="shared" si="90"/>
        <v>0</v>
      </c>
      <c r="AF220" s="3">
        <v>2.0699999999999998</v>
      </c>
      <c r="AG220" s="3">
        <f t="shared" si="83"/>
        <v>0.26845513571034801</v>
      </c>
      <c r="AH220" s="3">
        <f t="shared" si="91"/>
        <v>0</v>
      </c>
      <c r="AJ220" s="3">
        <v>2.0699999999999998</v>
      </c>
      <c r="AK220" s="3">
        <f t="shared" si="84"/>
        <v>0.3713169067746192</v>
      </c>
      <c r="AL220" s="3">
        <f t="shared" si="92"/>
        <v>0</v>
      </c>
      <c r="AN220" s="3">
        <v>2.0699999999999998</v>
      </c>
      <c r="AO220" s="3">
        <f t="shared" si="85"/>
        <v>0.51359138610569932</v>
      </c>
      <c r="AP220" s="3">
        <f t="shared" si="93"/>
        <v>0</v>
      </c>
      <c r="AR220" s="3">
        <v>2.0699999999999998</v>
      </c>
      <c r="AS220" s="3">
        <f t="shared" si="79"/>
        <v>0.19591836734693874</v>
      </c>
      <c r="AT220" s="3">
        <f t="shared" si="94"/>
        <v>0</v>
      </c>
    </row>
    <row r="221" spans="2:46" x14ac:dyDescent="0.25">
      <c r="B221" s="2"/>
      <c r="C221" s="2"/>
      <c r="H221" s="48">
        <v>2.08</v>
      </c>
      <c r="I221" s="48">
        <v>0.190597243</v>
      </c>
      <c r="J221" s="63">
        <f t="shared" si="72"/>
        <v>0</v>
      </c>
      <c r="K221" s="57">
        <f t="shared" si="75"/>
        <v>0</v>
      </c>
      <c r="M221" s="3">
        <v>2.08</v>
      </c>
      <c r="N221" s="3">
        <f t="shared" si="81"/>
        <v>0.21244491273108271</v>
      </c>
      <c r="O221" s="3">
        <f t="shared" si="86"/>
        <v>0</v>
      </c>
      <c r="Q221" s="3">
        <v>2.08</v>
      </c>
      <c r="R221" s="3">
        <f t="shared" si="76"/>
        <v>9.7560975609756087E-2</v>
      </c>
      <c r="S221" s="3">
        <f t="shared" si="87"/>
        <v>0</v>
      </c>
      <c r="T221" s="3"/>
      <c r="U221" s="3">
        <v>2.08</v>
      </c>
      <c r="V221" s="3">
        <f t="shared" si="77"/>
        <v>0.16260162601626016</v>
      </c>
      <c r="W221" s="3">
        <f t="shared" si="88"/>
        <v>0</v>
      </c>
      <c r="X221" s="3"/>
      <c r="Y221" s="3">
        <v>2.08</v>
      </c>
      <c r="Z221" s="3">
        <f t="shared" si="82"/>
        <v>0.26742211859673404</v>
      </c>
      <c r="AA221" s="3">
        <f t="shared" si="89"/>
        <v>0</v>
      </c>
      <c r="AB221" s="3"/>
      <c r="AC221" s="3">
        <v>2.08</v>
      </c>
      <c r="AD221" s="3">
        <f t="shared" si="78"/>
        <v>0.24390243902439027</v>
      </c>
      <c r="AE221" s="3">
        <f t="shared" si="90"/>
        <v>0</v>
      </c>
      <c r="AF221" s="3">
        <v>2.08</v>
      </c>
      <c r="AG221" s="3">
        <f t="shared" si="83"/>
        <v>0.26742211859673404</v>
      </c>
      <c r="AH221" s="3">
        <f t="shared" si="91"/>
        <v>0</v>
      </c>
      <c r="AJ221" s="3">
        <v>2.08</v>
      </c>
      <c r="AK221" s="3">
        <f t="shared" si="84"/>
        <v>0.36988807689488001</v>
      </c>
      <c r="AL221" s="3">
        <f t="shared" si="92"/>
        <v>0</v>
      </c>
      <c r="AN221" s="3">
        <v>2.08</v>
      </c>
      <c r="AO221" s="3">
        <f t="shared" si="85"/>
        <v>0.51161508310129578</v>
      </c>
      <c r="AP221" s="3">
        <f t="shared" si="93"/>
        <v>0</v>
      </c>
      <c r="AR221" s="3">
        <v>2.08</v>
      </c>
      <c r="AS221" s="3">
        <f t="shared" si="79"/>
        <v>0.19512195121951217</v>
      </c>
      <c r="AT221" s="3">
        <f t="shared" si="94"/>
        <v>0</v>
      </c>
    </row>
    <row r="222" spans="2:46" x14ac:dyDescent="0.25">
      <c r="B222" s="2"/>
      <c r="C222" s="2"/>
      <c r="H222" s="48">
        <v>2.09</v>
      </c>
      <c r="I222" s="48">
        <v>0.188840533</v>
      </c>
      <c r="J222" s="63">
        <f t="shared" si="72"/>
        <v>0</v>
      </c>
      <c r="K222" s="57">
        <f t="shared" si="75"/>
        <v>0</v>
      </c>
      <c r="M222" s="3">
        <v>2.09</v>
      </c>
      <c r="N222" s="3">
        <f t="shared" si="81"/>
        <v>0.21163133663129183</v>
      </c>
      <c r="O222" s="3">
        <f t="shared" si="86"/>
        <v>0</v>
      </c>
      <c r="Q222" s="3">
        <v>2.09</v>
      </c>
      <c r="R222" s="3">
        <f t="shared" si="76"/>
        <v>9.7165991902834009E-2</v>
      </c>
      <c r="S222" s="3">
        <f t="shared" si="87"/>
        <v>0</v>
      </c>
      <c r="T222" s="3"/>
      <c r="U222" s="3">
        <v>2.09</v>
      </c>
      <c r="V222" s="3">
        <f t="shared" si="77"/>
        <v>0.16194331983805671</v>
      </c>
      <c r="W222" s="3">
        <f t="shared" si="88"/>
        <v>0</v>
      </c>
      <c r="X222" s="3"/>
      <c r="Y222" s="3">
        <v>2.09</v>
      </c>
      <c r="Z222" s="3">
        <f t="shared" si="82"/>
        <v>0.26639800254966656</v>
      </c>
      <c r="AA222" s="3">
        <f t="shared" si="89"/>
        <v>0</v>
      </c>
      <c r="AB222" s="3"/>
      <c r="AC222" s="3">
        <v>2.09</v>
      </c>
      <c r="AD222" s="3">
        <f t="shared" si="78"/>
        <v>0.24291497975708509</v>
      </c>
      <c r="AE222" s="3">
        <f t="shared" si="90"/>
        <v>0</v>
      </c>
      <c r="AF222" s="3">
        <v>2.09</v>
      </c>
      <c r="AG222" s="3">
        <f t="shared" si="83"/>
        <v>0.26639800254966656</v>
      </c>
      <c r="AH222" s="3">
        <f t="shared" si="91"/>
        <v>0</v>
      </c>
      <c r="AJ222" s="3">
        <v>2.09</v>
      </c>
      <c r="AK222" s="3">
        <f t="shared" si="84"/>
        <v>0.36847155863096553</v>
      </c>
      <c r="AL222" s="3">
        <f t="shared" si="92"/>
        <v>0</v>
      </c>
      <c r="AN222" s="3">
        <v>2.09</v>
      </c>
      <c r="AO222" s="3">
        <f t="shared" si="85"/>
        <v>0.50965580905442487</v>
      </c>
      <c r="AP222" s="3">
        <f t="shared" si="93"/>
        <v>0</v>
      </c>
      <c r="AR222" s="3">
        <v>2.09</v>
      </c>
      <c r="AS222" s="3">
        <f t="shared" si="79"/>
        <v>0.19433198380566802</v>
      </c>
      <c r="AT222" s="3">
        <f t="shared" si="94"/>
        <v>0</v>
      </c>
    </row>
    <row r="223" spans="2:46" x14ac:dyDescent="0.25">
      <c r="B223" s="2"/>
      <c r="C223" s="2"/>
      <c r="H223" s="48">
        <v>2.1</v>
      </c>
      <c r="I223" s="48">
        <v>0.18709826299999999</v>
      </c>
      <c r="J223" s="63">
        <f t="shared" si="72"/>
        <v>0</v>
      </c>
      <c r="K223" s="57">
        <f t="shared" si="75"/>
        <v>0</v>
      </c>
      <c r="M223" s="3">
        <v>2.1</v>
      </c>
      <c r="N223" s="3">
        <f t="shared" si="81"/>
        <v>0.21082473737065027</v>
      </c>
      <c r="O223" s="3">
        <f t="shared" si="86"/>
        <v>0</v>
      </c>
      <c r="Q223" s="3">
        <v>2.1</v>
      </c>
      <c r="R223" s="3">
        <f t="shared" si="76"/>
        <v>9.677419354838708E-2</v>
      </c>
      <c r="S223" s="3">
        <f t="shared" si="87"/>
        <v>0</v>
      </c>
      <c r="T223" s="3"/>
      <c r="U223" s="3">
        <v>2.1</v>
      </c>
      <c r="V223" s="3">
        <f t="shared" si="77"/>
        <v>0.16129032258064513</v>
      </c>
      <c r="W223" s="3">
        <f t="shared" si="88"/>
        <v>0</v>
      </c>
      <c r="X223" s="3"/>
      <c r="Y223" s="3">
        <v>2.1</v>
      </c>
      <c r="Z223" s="3">
        <f t="shared" si="82"/>
        <v>0.26538266883154471</v>
      </c>
      <c r="AA223" s="3">
        <f t="shared" si="89"/>
        <v>0</v>
      </c>
      <c r="AB223" s="3"/>
      <c r="AC223" s="3">
        <v>2.1</v>
      </c>
      <c r="AD223" s="3">
        <f t="shared" si="78"/>
        <v>0.24193548387096772</v>
      </c>
      <c r="AE223" s="3">
        <f t="shared" si="90"/>
        <v>0</v>
      </c>
      <c r="AF223" s="3">
        <v>2.1</v>
      </c>
      <c r="AG223" s="3">
        <f t="shared" si="83"/>
        <v>0.26538266883154471</v>
      </c>
      <c r="AH223" s="3">
        <f t="shared" si="91"/>
        <v>0</v>
      </c>
      <c r="AJ223" s="3">
        <v>2.1</v>
      </c>
      <c r="AK223" s="3">
        <f t="shared" si="84"/>
        <v>0.3670671877495541</v>
      </c>
      <c r="AL223" s="3">
        <f t="shared" si="92"/>
        <v>0</v>
      </c>
      <c r="AN223" s="3">
        <v>2.1</v>
      </c>
      <c r="AO223" s="3">
        <f t="shared" si="85"/>
        <v>0.5077133368038188</v>
      </c>
      <c r="AP223" s="3">
        <f t="shared" si="93"/>
        <v>0</v>
      </c>
      <c r="AR223" s="3">
        <v>2.1</v>
      </c>
      <c r="AS223" s="3">
        <f t="shared" si="79"/>
        <v>0.19354838709677416</v>
      </c>
      <c r="AT223" s="3">
        <f t="shared" si="94"/>
        <v>0</v>
      </c>
    </row>
    <row r="224" spans="2:46" x14ac:dyDescent="0.25">
      <c r="B224" s="2"/>
      <c r="C224" s="2"/>
      <c r="H224" s="48">
        <v>2.11</v>
      </c>
      <c r="I224" s="48">
        <v>0.18537812100000001</v>
      </c>
      <c r="J224" s="63">
        <f t="shared" si="72"/>
        <v>0</v>
      </c>
      <c r="K224" s="57">
        <f t="shared" si="75"/>
        <v>0</v>
      </c>
      <c r="M224" s="3">
        <v>2.11</v>
      </c>
      <c r="N224" s="3">
        <f t="shared" si="81"/>
        <v>0.21002502232147863</v>
      </c>
      <c r="O224" s="3">
        <f t="shared" si="86"/>
        <v>0</v>
      </c>
      <c r="Q224" s="3">
        <v>2.11</v>
      </c>
      <c r="R224" s="3">
        <f t="shared" si="76"/>
        <v>9.6385542168674676E-2</v>
      </c>
      <c r="S224" s="3">
        <f t="shared" si="87"/>
        <v>0</v>
      </c>
      <c r="T224" s="3"/>
      <c r="U224" s="3">
        <v>2.11</v>
      </c>
      <c r="V224" s="3">
        <f t="shared" si="77"/>
        <v>0.1606425702811245</v>
      </c>
      <c r="W224" s="3">
        <f t="shared" si="88"/>
        <v>0</v>
      </c>
      <c r="X224" s="3"/>
      <c r="Y224" s="3">
        <v>2.11</v>
      </c>
      <c r="Z224" s="3">
        <f t="shared" si="82"/>
        <v>0.26437600084418794</v>
      </c>
      <c r="AA224" s="3">
        <f t="shared" si="89"/>
        <v>0</v>
      </c>
      <c r="AB224" s="3"/>
      <c r="AC224" s="3">
        <v>2.11</v>
      </c>
      <c r="AD224" s="3">
        <f t="shared" si="78"/>
        <v>0.24096385542168675</v>
      </c>
      <c r="AE224" s="3">
        <f t="shared" si="90"/>
        <v>0</v>
      </c>
      <c r="AF224" s="3">
        <v>2.11</v>
      </c>
      <c r="AG224" s="3">
        <f t="shared" si="83"/>
        <v>0.26437600084418794</v>
      </c>
      <c r="AH224" s="3">
        <f t="shared" si="91"/>
        <v>0</v>
      </c>
      <c r="AJ224" s="3">
        <v>2.11</v>
      </c>
      <c r="AK224" s="3">
        <f t="shared" si="84"/>
        <v>0.36567480297648852</v>
      </c>
      <c r="AL224" s="3">
        <f t="shared" si="92"/>
        <v>0</v>
      </c>
      <c r="AN224" s="3">
        <v>2.11</v>
      </c>
      <c r="AO224" s="3">
        <f t="shared" si="85"/>
        <v>0.50578744328121317</v>
      </c>
      <c r="AP224" s="3">
        <f t="shared" si="93"/>
        <v>0</v>
      </c>
      <c r="AR224" s="3">
        <v>2.11</v>
      </c>
      <c r="AS224" s="3">
        <f t="shared" si="79"/>
        <v>0.19277108433734935</v>
      </c>
      <c r="AT224" s="3">
        <f t="shared" si="94"/>
        <v>0</v>
      </c>
    </row>
    <row r="225" spans="2:46" x14ac:dyDescent="0.25">
      <c r="B225" s="2"/>
      <c r="C225" s="2"/>
      <c r="H225" s="48">
        <v>2.12</v>
      </c>
      <c r="I225" s="48">
        <v>0.18368694899999999</v>
      </c>
      <c r="J225" s="63">
        <f t="shared" si="72"/>
        <v>0</v>
      </c>
      <c r="K225" s="57">
        <f t="shared" si="75"/>
        <v>0</v>
      </c>
      <c r="M225" s="3">
        <v>2.12</v>
      </c>
      <c r="N225" s="3">
        <f t="shared" si="81"/>
        <v>0.20923210051719121</v>
      </c>
      <c r="O225" s="3">
        <f t="shared" si="86"/>
        <v>0</v>
      </c>
      <c r="Q225" s="3">
        <v>2.12</v>
      </c>
      <c r="R225" s="3">
        <f t="shared" si="76"/>
        <v>9.6000000000000002E-2</v>
      </c>
      <c r="S225" s="3">
        <f t="shared" si="87"/>
        <v>0</v>
      </c>
      <c r="T225" s="3"/>
      <c r="U225" s="3">
        <v>2.12</v>
      </c>
      <c r="V225" s="3">
        <f t="shared" si="77"/>
        <v>0.16000000000000003</v>
      </c>
      <c r="W225" s="3">
        <f t="shared" si="88"/>
        <v>0</v>
      </c>
      <c r="X225" s="3"/>
      <c r="Y225" s="3">
        <v>2.12</v>
      </c>
      <c r="Z225" s="3">
        <f t="shared" si="82"/>
        <v>0.2633778840803731</v>
      </c>
      <c r="AA225" s="3">
        <f t="shared" si="89"/>
        <v>0</v>
      </c>
      <c r="AB225" s="3"/>
      <c r="AC225" s="3">
        <v>2.12</v>
      </c>
      <c r="AD225" s="3">
        <f t="shared" si="78"/>
        <v>0.24000000000000005</v>
      </c>
      <c r="AE225" s="3">
        <f t="shared" si="90"/>
        <v>0</v>
      </c>
      <c r="AF225" s="3">
        <v>2.12</v>
      </c>
      <c r="AG225" s="3">
        <f t="shared" si="83"/>
        <v>0.2633778840803731</v>
      </c>
      <c r="AH225" s="3">
        <f t="shared" si="91"/>
        <v>0</v>
      </c>
      <c r="AJ225" s="3">
        <v>2.12</v>
      </c>
      <c r="AK225" s="3">
        <f t="shared" si="84"/>
        <v>0.36429424592974419</v>
      </c>
      <c r="AL225" s="3">
        <f t="shared" si="92"/>
        <v>0</v>
      </c>
      <c r="AN225" s="3">
        <v>2.12</v>
      </c>
      <c r="AO225" s="3">
        <f t="shared" si="85"/>
        <v>0.50387790941863109</v>
      </c>
      <c r="AP225" s="3">
        <f t="shared" si="93"/>
        <v>0</v>
      </c>
      <c r="AR225" s="3">
        <v>2.12</v>
      </c>
      <c r="AS225" s="3">
        <f t="shared" si="79"/>
        <v>0.192</v>
      </c>
      <c r="AT225" s="3">
        <f t="shared" si="94"/>
        <v>0</v>
      </c>
    </row>
    <row r="226" spans="2:46" x14ac:dyDescent="0.25">
      <c r="B226" s="2"/>
      <c r="C226" s="2"/>
      <c r="H226" s="48">
        <v>2.13</v>
      </c>
      <c r="I226" s="48">
        <v>0.18202942599999999</v>
      </c>
      <c r="J226" s="63">
        <f t="shared" si="72"/>
        <v>0</v>
      </c>
      <c r="K226" s="57">
        <f t="shared" si="75"/>
        <v>0</v>
      </c>
      <c r="M226" s="3">
        <v>2.13</v>
      </c>
      <c r="N226" s="3">
        <f t="shared" si="81"/>
        <v>0.2084458826148457</v>
      </c>
      <c r="O226" s="3">
        <f t="shared" si="86"/>
        <v>0</v>
      </c>
      <c r="Q226" s="3">
        <v>2.13</v>
      </c>
      <c r="R226" s="3">
        <f t="shared" si="76"/>
        <v>9.5617529880478086E-2</v>
      </c>
      <c r="S226" s="3">
        <f t="shared" si="87"/>
        <v>0</v>
      </c>
      <c r="T226" s="3"/>
      <c r="U226" s="3">
        <v>2.13</v>
      </c>
      <c r="V226" s="3">
        <f t="shared" si="77"/>
        <v>0.15936254980079684</v>
      </c>
      <c r="W226" s="3">
        <f t="shared" si="88"/>
        <v>0</v>
      </c>
      <c r="X226" s="3"/>
      <c r="Y226" s="3">
        <v>2.13</v>
      </c>
      <c r="Z226" s="3">
        <f t="shared" si="82"/>
        <v>0.26238820607669189</v>
      </c>
      <c r="AA226" s="3">
        <f t="shared" si="89"/>
        <v>0</v>
      </c>
      <c r="AB226" s="3"/>
      <c r="AC226" s="3">
        <v>2.13</v>
      </c>
      <c r="AD226" s="3">
        <f t="shared" si="78"/>
        <v>0.23904382470119528</v>
      </c>
      <c r="AE226" s="3">
        <f t="shared" si="90"/>
        <v>0</v>
      </c>
      <c r="AF226" s="3">
        <v>2.13</v>
      </c>
      <c r="AG226" s="3">
        <f t="shared" si="83"/>
        <v>0.26238820607669189</v>
      </c>
      <c r="AH226" s="3">
        <f t="shared" si="91"/>
        <v>0</v>
      </c>
      <c r="AJ226" s="3">
        <v>2.13</v>
      </c>
      <c r="AK226" s="3">
        <f t="shared" si="84"/>
        <v>0.36292536105422341</v>
      </c>
      <c r="AL226" s="3">
        <f t="shared" si="92"/>
        <v>0</v>
      </c>
      <c r="AN226" s="3">
        <v>2.13</v>
      </c>
      <c r="AO226" s="3">
        <f t="shared" si="85"/>
        <v>0.50198452005819305</v>
      </c>
      <c r="AP226" s="3">
        <f t="shared" si="93"/>
        <v>0</v>
      </c>
      <c r="AR226" s="3">
        <v>2.13</v>
      </c>
      <c r="AS226" s="3">
        <f t="shared" si="79"/>
        <v>0.19123505976095617</v>
      </c>
      <c r="AT226" s="3">
        <f t="shared" si="94"/>
        <v>0</v>
      </c>
    </row>
    <row r="227" spans="2:46" x14ac:dyDescent="0.25">
      <c r="B227" s="2"/>
      <c r="C227" s="2"/>
      <c r="H227" s="48">
        <v>2.14</v>
      </c>
      <c r="I227" s="48">
        <v>0.18040710700000001</v>
      </c>
      <c r="J227" s="63">
        <f t="shared" si="72"/>
        <v>0</v>
      </c>
      <c r="K227" s="57">
        <f t="shared" si="75"/>
        <v>0</v>
      </c>
      <c r="M227" s="3">
        <v>2.14</v>
      </c>
      <c r="N227" s="3">
        <f t="shared" si="81"/>
        <v>0.20766628085870767</v>
      </c>
      <c r="O227" s="3">
        <f t="shared" si="86"/>
        <v>0</v>
      </c>
      <c r="Q227" s="3">
        <v>2.14</v>
      </c>
      <c r="R227" s="3">
        <f t="shared" si="76"/>
        <v>9.5238095238095219E-2</v>
      </c>
      <c r="S227" s="3">
        <f t="shared" si="87"/>
        <v>0</v>
      </c>
      <c r="T227" s="3"/>
      <c r="U227" s="3">
        <v>2.14</v>
      </c>
      <c r="V227" s="3">
        <f t="shared" si="77"/>
        <v>0.15873015873015872</v>
      </c>
      <c r="W227" s="3">
        <f t="shared" si="88"/>
        <v>0</v>
      </c>
      <c r="X227" s="3"/>
      <c r="Y227" s="3">
        <v>2.14</v>
      </c>
      <c r="Z227" s="3">
        <f t="shared" si="82"/>
        <v>0.26140685636768729</v>
      </c>
      <c r="AA227" s="3">
        <f t="shared" si="89"/>
        <v>0</v>
      </c>
      <c r="AB227" s="3"/>
      <c r="AC227" s="3">
        <v>2.14</v>
      </c>
      <c r="AD227" s="3">
        <f t="shared" si="78"/>
        <v>0.23809523809523808</v>
      </c>
      <c r="AE227" s="3">
        <f t="shared" si="90"/>
        <v>0</v>
      </c>
      <c r="AF227" s="3">
        <v>2.14</v>
      </c>
      <c r="AG227" s="3">
        <f t="shared" si="83"/>
        <v>0.26140685636768729</v>
      </c>
      <c r="AH227" s="3">
        <f t="shared" si="91"/>
        <v>0</v>
      </c>
      <c r="AJ227" s="3">
        <v>2.14</v>
      </c>
      <c r="AK227" s="3">
        <f t="shared" si="84"/>
        <v>0.36156799555831809</v>
      </c>
      <c r="AL227" s="3">
        <f t="shared" si="92"/>
        <v>0</v>
      </c>
      <c r="AN227" s="3">
        <v>2.14</v>
      </c>
      <c r="AO227" s="3">
        <f t="shared" si="85"/>
        <v>0.50010706386437309</v>
      </c>
      <c r="AP227" s="3">
        <f t="shared" si="93"/>
        <v>0</v>
      </c>
      <c r="AR227" s="3">
        <v>2.14</v>
      </c>
      <c r="AS227" s="3">
        <f t="shared" si="79"/>
        <v>0.19047619047619044</v>
      </c>
      <c r="AT227" s="3">
        <f t="shared" si="94"/>
        <v>0</v>
      </c>
    </row>
    <row r="228" spans="2:46" x14ac:dyDescent="0.25">
      <c r="B228" s="2"/>
      <c r="C228" s="2"/>
      <c r="H228" s="48">
        <v>2.15</v>
      </c>
      <c r="I228" s="48">
        <v>0.17881867200000001</v>
      </c>
      <c r="J228" s="63">
        <f t="shared" si="72"/>
        <v>0</v>
      </c>
      <c r="K228" s="57">
        <f t="shared" si="75"/>
        <v>0</v>
      </c>
      <c r="M228" s="3">
        <v>2.15</v>
      </c>
      <c r="N228" s="3">
        <f t="shared" si="81"/>
        <v>0.20689320904479871</v>
      </c>
      <c r="O228" s="3">
        <f t="shared" si="86"/>
        <v>0</v>
      </c>
      <c r="Q228" s="3">
        <v>2.15</v>
      </c>
      <c r="R228" s="3">
        <f t="shared" si="76"/>
        <v>9.4861660079051363E-2</v>
      </c>
      <c r="S228" s="3">
        <f t="shared" si="87"/>
        <v>0</v>
      </c>
      <c r="T228" s="3"/>
      <c r="U228" s="3">
        <v>2.15</v>
      </c>
      <c r="V228" s="3">
        <f t="shared" si="77"/>
        <v>0.15810276679841895</v>
      </c>
      <c r="W228" s="3">
        <f t="shared" si="88"/>
        <v>0</v>
      </c>
      <c r="X228" s="3"/>
      <c r="Y228" s="3">
        <v>2.15</v>
      </c>
      <c r="Z228" s="3">
        <f t="shared" si="82"/>
        <v>0.26043372644122659</v>
      </c>
      <c r="AA228" s="3">
        <f t="shared" si="89"/>
        <v>0</v>
      </c>
      <c r="AB228" s="3"/>
      <c r="AC228" s="3">
        <v>2.15</v>
      </c>
      <c r="AD228" s="3">
        <f t="shared" si="78"/>
        <v>0.23715415019762845</v>
      </c>
      <c r="AE228" s="3">
        <f t="shared" si="90"/>
        <v>0</v>
      </c>
      <c r="AF228" s="3">
        <v>2.15</v>
      </c>
      <c r="AG228" s="3">
        <f t="shared" si="83"/>
        <v>0.26043372644122659</v>
      </c>
      <c r="AH228" s="3">
        <f t="shared" si="91"/>
        <v>0</v>
      </c>
      <c r="AJ228" s="3">
        <v>2.15</v>
      </c>
      <c r="AK228" s="3">
        <f t="shared" si="84"/>
        <v>0.36022199935218463</v>
      </c>
      <c r="AL228" s="3">
        <f t="shared" si="92"/>
        <v>0</v>
      </c>
      <c r="AN228" s="3">
        <v>2.15</v>
      </c>
      <c r="AO228" s="3">
        <f t="shared" si="85"/>
        <v>0.49824533323862297</v>
      </c>
      <c r="AP228" s="3">
        <f t="shared" si="93"/>
        <v>0</v>
      </c>
      <c r="AR228" s="3">
        <v>2.15</v>
      </c>
      <c r="AS228" s="3">
        <f t="shared" si="79"/>
        <v>0.18972332015810273</v>
      </c>
      <c r="AT228" s="3">
        <f t="shared" si="94"/>
        <v>0</v>
      </c>
    </row>
    <row r="229" spans="2:46" x14ac:dyDescent="0.25">
      <c r="B229" s="2"/>
      <c r="C229" s="2"/>
      <c r="H229" s="48">
        <v>2.16</v>
      </c>
      <c r="I229" s="48">
        <v>0.17725962000000001</v>
      </c>
      <c r="J229" s="63">
        <f t="shared" ref="J229:J292" si="95">IF(AND(H229&gt;=$F$5,H229&lt;=$F$8),(I229+I228)/2*(H229-H228),0)</f>
        <v>0</v>
      </c>
      <c r="K229" s="57">
        <f t="shared" si="75"/>
        <v>0</v>
      </c>
      <c r="M229" s="3">
        <v>2.16</v>
      </c>
      <c r="N229" s="3">
        <f t="shared" si="81"/>
        <v>0.20612658248639706</v>
      </c>
      <c r="O229" s="3">
        <f t="shared" si="86"/>
        <v>0</v>
      </c>
      <c r="Q229" s="3">
        <v>2.16</v>
      </c>
      <c r="R229" s="3">
        <f t="shared" si="76"/>
        <v>9.4488188976377938E-2</v>
      </c>
      <c r="S229" s="3">
        <f t="shared" si="87"/>
        <v>0</v>
      </c>
      <c r="T229" s="3"/>
      <c r="U229" s="3">
        <v>2.16</v>
      </c>
      <c r="V229" s="3">
        <f t="shared" si="77"/>
        <v>0.15748031496062992</v>
      </c>
      <c r="W229" s="3">
        <f t="shared" si="88"/>
        <v>0</v>
      </c>
      <c r="X229" s="3"/>
      <c r="Y229" s="3">
        <v>2.16</v>
      </c>
      <c r="Z229" s="3">
        <f t="shared" si="82"/>
        <v>0.25946870969507452</v>
      </c>
      <c r="AA229" s="3">
        <f t="shared" si="89"/>
        <v>0</v>
      </c>
      <c r="AB229" s="3"/>
      <c r="AC229" s="3">
        <v>2.16</v>
      </c>
      <c r="AD229" s="3">
        <f t="shared" si="78"/>
        <v>0.23622047244094491</v>
      </c>
      <c r="AE229" s="3">
        <f t="shared" si="90"/>
        <v>0</v>
      </c>
      <c r="AF229" s="3">
        <v>2.16</v>
      </c>
      <c r="AG229" s="3">
        <f t="shared" si="83"/>
        <v>0.25946870969507452</v>
      </c>
      <c r="AH229" s="3">
        <f t="shared" si="91"/>
        <v>0</v>
      </c>
      <c r="AJ229" s="3">
        <v>2.16</v>
      </c>
      <c r="AK229" s="3">
        <f t="shared" si="84"/>
        <v>0.35888722498767589</v>
      </c>
      <c r="AL229" s="3">
        <f t="shared" si="92"/>
        <v>0</v>
      </c>
      <c r="AN229" s="3">
        <v>2.16</v>
      </c>
      <c r="AO229" s="3">
        <f t="shared" si="85"/>
        <v>0.49639912423628813</v>
      </c>
      <c r="AP229" s="3">
        <f t="shared" si="93"/>
        <v>0</v>
      </c>
      <c r="AR229" s="3">
        <v>2.16</v>
      </c>
      <c r="AS229" s="3">
        <f t="shared" si="79"/>
        <v>0.18897637795275588</v>
      </c>
      <c r="AT229" s="3">
        <f t="shared" si="94"/>
        <v>0</v>
      </c>
    </row>
    <row r="230" spans="2:46" x14ac:dyDescent="0.25">
      <c r="B230" s="2"/>
      <c r="C230" s="2"/>
      <c r="H230" s="48">
        <v>2.17</v>
      </c>
      <c r="I230" s="48">
        <v>0.17572095600000001</v>
      </c>
      <c r="J230" s="63">
        <f t="shared" si="95"/>
        <v>0</v>
      </c>
      <c r="K230" s="57">
        <f t="shared" si="75"/>
        <v>0</v>
      </c>
      <c r="M230" s="3">
        <v>2.17</v>
      </c>
      <c r="N230" s="3">
        <f t="shared" si="81"/>
        <v>0.20536631798046034</v>
      </c>
      <c r="O230" s="3">
        <f t="shared" si="86"/>
        <v>0</v>
      </c>
      <c r="Q230" s="3">
        <v>2.17</v>
      </c>
      <c r="R230" s="3">
        <f t="shared" si="76"/>
        <v>9.4117647058823542E-2</v>
      </c>
      <c r="S230" s="3">
        <f t="shared" si="87"/>
        <v>0</v>
      </c>
      <c r="T230" s="3"/>
      <c r="U230" s="3">
        <v>2.17</v>
      </c>
      <c r="V230" s="3">
        <f t="shared" si="77"/>
        <v>0.15686274509803924</v>
      </c>
      <c r="W230" s="3">
        <f t="shared" si="88"/>
        <v>0</v>
      </c>
      <c r="X230" s="3"/>
      <c r="Y230" s="3">
        <v>2.17</v>
      </c>
      <c r="Z230" s="3">
        <f t="shared" si="82"/>
        <v>0.25851170139462698</v>
      </c>
      <c r="AA230" s="3">
        <f t="shared" si="89"/>
        <v>0</v>
      </c>
      <c r="AB230" s="3"/>
      <c r="AC230" s="3">
        <v>2.17</v>
      </c>
      <c r="AD230" s="3">
        <f t="shared" si="78"/>
        <v>0.23529411764705888</v>
      </c>
      <c r="AE230" s="3">
        <f t="shared" si="90"/>
        <v>0</v>
      </c>
      <c r="AF230" s="3">
        <v>2.17</v>
      </c>
      <c r="AG230" s="3">
        <f t="shared" si="83"/>
        <v>0.25851170139462698</v>
      </c>
      <c r="AH230" s="3">
        <f t="shared" si="91"/>
        <v>0</v>
      </c>
      <c r="AJ230" s="3">
        <v>2.17</v>
      </c>
      <c r="AK230" s="3">
        <f t="shared" si="84"/>
        <v>0.35756352759988141</v>
      </c>
      <c r="AL230" s="3">
        <f t="shared" si="92"/>
        <v>0</v>
      </c>
      <c r="AN230" s="3">
        <v>2.17</v>
      </c>
      <c r="AO230" s="3">
        <f t="shared" si="85"/>
        <v>0.49456823648574866</v>
      </c>
      <c r="AP230" s="3">
        <f t="shared" si="93"/>
        <v>0</v>
      </c>
      <c r="AR230" s="3">
        <v>2.17</v>
      </c>
      <c r="AS230" s="3">
        <f t="shared" si="79"/>
        <v>0.18823529411764708</v>
      </c>
      <c r="AT230" s="3">
        <f t="shared" si="94"/>
        <v>0</v>
      </c>
    </row>
    <row r="231" spans="2:46" x14ac:dyDescent="0.25">
      <c r="B231" s="2"/>
      <c r="C231" s="2"/>
      <c r="H231" s="48">
        <v>2.1800000000000002</v>
      </c>
      <c r="I231" s="48">
        <v>0.174190488</v>
      </c>
      <c r="J231" s="63">
        <f t="shared" si="95"/>
        <v>0</v>
      </c>
      <c r="K231" s="57">
        <f t="shared" si="75"/>
        <v>0</v>
      </c>
      <c r="M231" s="3">
        <v>2.1800000000000002</v>
      </c>
      <c r="N231" s="3">
        <f t="shared" si="81"/>
        <v>0.20461233377494256</v>
      </c>
      <c r="O231" s="3">
        <f t="shared" si="86"/>
        <v>0</v>
      </c>
      <c r="Q231" s="3">
        <v>2.1800000000000002</v>
      </c>
      <c r="R231" s="3">
        <f t="shared" si="76"/>
        <v>9.3749999999999986E-2</v>
      </c>
      <c r="S231" s="3">
        <f t="shared" si="87"/>
        <v>0</v>
      </c>
      <c r="T231" s="3"/>
      <c r="U231" s="3">
        <v>2.1800000000000002</v>
      </c>
      <c r="V231" s="3">
        <f t="shared" si="77"/>
        <v>0.15625</v>
      </c>
      <c r="W231" s="3">
        <f t="shared" si="88"/>
        <v>0</v>
      </c>
      <c r="X231" s="3"/>
      <c r="Y231" s="3">
        <v>2.1800000000000002</v>
      </c>
      <c r="Z231" s="3">
        <f t="shared" si="82"/>
        <v>0.25756259863176983</v>
      </c>
      <c r="AA231" s="3">
        <f t="shared" si="89"/>
        <v>0</v>
      </c>
      <c r="AB231" s="3"/>
      <c r="AC231" s="3">
        <v>2.1800000000000002</v>
      </c>
      <c r="AD231" s="3">
        <f t="shared" si="78"/>
        <v>0.234375</v>
      </c>
      <c r="AE231" s="3">
        <f t="shared" si="90"/>
        <v>0</v>
      </c>
      <c r="AF231" s="3">
        <v>2.1800000000000002</v>
      </c>
      <c r="AG231" s="3">
        <f t="shared" si="83"/>
        <v>0.25756259863176983</v>
      </c>
      <c r="AH231" s="3">
        <f t="shared" si="91"/>
        <v>0</v>
      </c>
      <c r="AJ231" s="3">
        <v>2.1800000000000002</v>
      </c>
      <c r="AK231" s="3">
        <f t="shared" si="84"/>
        <v>0.35625076485022167</v>
      </c>
      <c r="AL231" s="3">
        <f t="shared" si="92"/>
        <v>0</v>
      </c>
      <c r="AN231" s="3">
        <v>2.1800000000000002</v>
      </c>
      <c r="AO231" s="3">
        <f t="shared" si="85"/>
        <v>0.49275247310970904</v>
      </c>
      <c r="AP231" s="3">
        <f t="shared" si="93"/>
        <v>0</v>
      </c>
      <c r="AR231" s="3">
        <v>2.1800000000000002</v>
      </c>
      <c r="AS231" s="3">
        <f t="shared" si="79"/>
        <v>0.18749999999999997</v>
      </c>
      <c r="AT231" s="3">
        <f t="shared" si="94"/>
        <v>0</v>
      </c>
    </row>
    <row r="232" spans="2:46" x14ac:dyDescent="0.25">
      <c r="B232" s="2"/>
      <c r="C232" s="2"/>
      <c r="H232" s="48">
        <v>2.19</v>
      </c>
      <c r="I232" s="48">
        <v>0.17268719199999999</v>
      </c>
      <c r="J232" s="63">
        <f t="shared" si="95"/>
        <v>0</v>
      </c>
      <c r="K232" s="57">
        <f t="shared" si="75"/>
        <v>0</v>
      </c>
      <c r="M232" s="3">
        <v>2.19</v>
      </c>
      <c r="N232" s="3">
        <f t="shared" si="81"/>
        <v>0.20386454953697697</v>
      </c>
      <c r="O232" s="3">
        <f t="shared" si="86"/>
        <v>0</v>
      </c>
      <c r="Q232" s="3">
        <v>2.19</v>
      </c>
      <c r="R232" s="3">
        <f t="shared" si="76"/>
        <v>9.3385214007782089E-2</v>
      </c>
      <c r="S232" s="3">
        <f t="shared" si="87"/>
        <v>0</v>
      </c>
      <c r="T232" s="3"/>
      <c r="U232" s="3">
        <v>2.19</v>
      </c>
      <c r="V232" s="3">
        <f t="shared" si="77"/>
        <v>0.1556420233463035</v>
      </c>
      <c r="W232" s="3">
        <f t="shared" si="88"/>
        <v>0</v>
      </c>
      <c r="X232" s="3"/>
      <c r="Y232" s="3">
        <v>2.19</v>
      </c>
      <c r="Z232" s="3">
        <f t="shared" si="82"/>
        <v>0.25662130028482782</v>
      </c>
      <c r="AA232" s="3">
        <f t="shared" si="89"/>
        <v>0</v>
      </c>
      <c r="AB232" s="3"/>
      <c r="AC232" s="3">
        <v>2.19</v>
      </c>
      <c r="AD232" s="3">
        <f t="shared" si="78"/>
        <v>0.23346303501945526</v>
      </c>
      <c r="AE232" s="3">
        <f t="shared" si="90"/>
        <v>0</v>
      </c>
      <c r="AF232" s="3">
        <v>2.19</v>
      </c>
      <c r="AG232" s="3">
        <f t="shared" si="83"/>
        <v>0.25662130028482782</v>
      </c>
      <c r="AH232" s="3">
        <f t="shared" si="91"/>
        <v>0</v>
      </c>
      <c r="AJ232" s="3">
        <v>2.19</v>
      </c>
      <c r="AK232" s="3">
        <f t="shared" si="84"/>
        <v>0.35494879687105185</v>
      </c>
      <c r="AL232" s="3">
        <f t="shared" si="92"/>
        <v>0</v>
      </c>
      <c r="AN232" s="3">
        <v>2.19</v>
      </c>
      <c r="AO232" s="3">
        <f t="shared" si="85"/>
        <v>0.49095164064857644</v>
      </c>
      <c r="AP232" s="3">
        <f t="shared" si="93"/>
        <v>0</v>
      </c>
      <c r="AR232" s="3">
        <v>2.19</v>
      </c>
      <c r="AS232" s="3">
        <f t="shared" si="79"/>
        <v>0.18677042801556418</v>
      </c>
      <c r="AT232" s="3">
        <f t="shared" si="94"/>
        <v>0</v>
      </c>
    </row>
    <row r="233" spans="2:46" x14ac:dyDescent="0.25">
      <c r="B233" s="2"/>
      <c r="C233" s="2"/>
      <c r="H233" s="48">
        <v>2.2000000000000002</v>
      </c>
      <c r="I233" s="48">
        <v>0.17117848399999999</v>
      </c>
      <c r="J233" s="63">
        <f t="shared" si="95"/>
        <v>0</v>
      </c>
      <c r="K233" s="57">
        <f t="shared" si="75"/>
        <v>0</v>
      </c>
      <c r="M233" s="3">
        <v>2.2000000000000002</v>
      </c>
      <c r="N233" s="3">
        <f t="shared" si="81"/>
        <v>0.20312288632189751</v>
      </c>
      <c r="O233" s="3">
        <f t="shared" si="86"/>
        <v>0</v>
      </c>
      <c r="Q233" s="3">
        <v>2.2000000000000002</v>
      </c>
      <c r="R233" s="3">
        <f t="shared" si="76"/>
        <v>9.3023255813953473E-2</v>
      </c>
      <c r="S233" s="3">
        <f t="shared" si="87"/>
        <v>0</v>
      </c>
      <c r="T233" s="3"/>
      <c r="U233" s="3">
        <v>2.2000000000000002</v>
      </c>
      <c r="V233" s="3">
        <f t="shared" si="77"/>
        <v>0.15503875968992248</v>
      </c>
      <c r="W233" s="3">
        <f t="shared" si="88"/>
        <v>0</v>
      </c>
      <c r="X233" s="3"/>
      <c r="Y233" s="3">
        <v>2.2000000000000002</v>
      </c>
      <c r="Z233" s="3">
        <f t="shared" si="82"/>
        <v>0.25568770697957</v>
      </c>
      <c r="AA233" s="3">
        <f t="shared" si="89"/>
        <v>0</v>
      </c>
      <c r="AB233" s="3"/>
      <c r="AC233" s="3">
        <v>2.2000000000000002</v>
      </c>
      <c r="AD233" s="3">
        <f t="shared" si="78"/>
        <v>0.23255813953488375</v>
      </c>
      <c r="AE233" s="3">
        <f t="shared" si="90"/>
        <v>0</v>
      </c>
      <c r="AF233" s="3">
        <v>2.2000000000000002</v>
      </c>
      <c r="AG233" s="3">
        <f t="shared" si="83"/>
        <v>0.25568770697957</v>
      </c>
      <c r="AH233" s="3">
        <f t="shared" si="91"/>
        <v>0</v>
      </c>
      <c r="AJ233" s="3">
        <v>2.2000000000000002</v>
      </c>
      <c r="AK233" s="3">
        <f t="shared" si="84"/>
        <v>0.35365748621172499</v>
      </c>
      <c r="AL233" s="3">
        <f t="shared" si="92"/>
        <v>0</v>
      </c>
      <c r="AN233" s="3">
        <v>2.2000000000000002</v>
      </c>
      <c r="AO233" s="3">
        <f t="shared" si="85"/>
        <v>0.48916554898585746</v>
      </c>
      <c r="AP233" s="3">
        <f t="shared" si="93"/>
        <v>0</v>
      </c>
      <c r="AR233" s="3">
        <v>2.2000000000000002</v>
      </c>
      <c r="AS233" s="3">
        <f t="shared" si="79"/>
        <v>0.18604651162790695</v>
      </c>
      <c r="AT233" s="3">
        <f t="shared" si="94"/>
        <v>0</v>
      </c>
    </row>
    <row r="234" spans="2:46" x14ac:dyDescent="0.25">
      <c r="B234" s="2"/>
      <c r="C234" s="2"/>
      <c r="H234" s="48">
        <v>2.21</v>
      </c>
      <c r="I234" s="48">
        <v>0.16965561700000001</v>
      </c>
      <c r="J234" s="63">
        <f t="shared" si="95"/>
        <v>0</v>
      </c>
      <c r="K234" s="57">
        <f t="shared" si="75"/>
        <v>0</v>
      </c>
      <c r="M234" s="3">
        <v>2.21</v>
      </c>
      <c r="N234" s="3">
        <f t="shared" si="81"/>
        <v>0.20238726654307471</v>
      </c>
      <c r="O234" s="3">
        <f t="shared" si="86"/>
        <v>0</v>
      </c>
      <c r="Q234" s="3">
        <v>2.21</v>
      </c>
      <c r="R234" s="3">
        <f t="shared" si="76"/>
        <v>9.2664092664092659E-2</v>
      </c>
      <c r="S234" s="3">
        <f t="shared" si="87"/>
        <v>0</v>
      </c>
      <c r="T234" s="3"/>
      <c r="U234" s="3">
        <v>2.21</v>
      </c>
      <c r="V234" s="3">
        <f t="shared" si="77"/>
        <v>0.15444015444015446</v>
      </c>
      <c r="W234" s="3">
        <f t="shared" si="88"/>
        <v>0</v>
      </c>
      <c r="X234" s="3"/>
      <c r="Y234" s="3">
        <v>2.21</v>
      </c>
      <c r="Z234" s="3">
        <f t="shared" si="82"/>
        <v>0.25476172105123918</v>
      </c>
      <c r="AA234" s="3">
        <f t="shared" si="89"/>
        <v>0</v>
      </c>
      <c r="AB234" s="3"/>
      <c r="AC234" s="3">
        <v>2.21</v>
      </c>
      <c r="AD234" s="3">
        <f t="shared" si="78"/>
        <v>0.2316602316602317</v>
      </c>
      <c r="AE234" s="3">
        <f t="shared" si="90"/>
        <v>0</v>
      </c>
      <c r="AF234" s="3">
        <v>2.21</v>
      </c>
      <c r="AG234" s="3">
        <f t="shared" si="83"/>
        <v>0.25476172105123918</v>
      </c>
      <c r="AH234" s="3">
        <f t="shared" si="91"/>
        <v>0</v>
      </c>
      <c r="AJ234" s="3">
        <v>2.21</v>
      </c>
      <c r="AK234" s="3">
        <f t="shared" si="84"/>
        <v>0.35237669778607295</v>
      </c>
      <c r="AL234" s="3">
        <f t="shared" si="92"/>
        <v>0</v>
      </c>
      <c r="AN234" s="3">
        <v>2.21</v>
      </c>
      <c r="AO234" s="3">
        <f t="shared" si="85"/>
        <v>0.48739401127551568</v>
      </c>
      <c r="AP234" s="3">
        <f t="shared" si="93"/>
        <v>0</v>
      </c>
      <c r="AR234" s="3">
        <v>2.21</v>
      </c>
      <c r="AS234" s="3">
        <f t="shared" si="79"/>
        <v>0.18532818532818532</v>
      </c>
      <c r="AT234" s="3">
        <f t="shared" si="94"/>
        <v>0</v>
      </c>
    </row>
    <row r="235" spans="2:46" x14ac:dyDescent="0.25">
      <c r="B235" s="2"/>
      <c r="C235" s="2"/>
      <c r="H235" s="48">
        <v>2.2200000000000002</v>
      </c>
      <c r="I235" s="48">
        <v>0.16812772600000001</v>
      </c>
      <c r="J235" s="63">
        <f t="shared" si="95"/>
        <v>0</v>
      </c>
      <c r="K235" s="57">
        <f t="shared" si="75"/>
        <v>0</v>
      </c>
      <c r="M235" s="3">
        <v>2.2200000000000002</v>
      </c>
      <c r="N235" s="3">
        <f t="shared" si="81"/>
        <v>0.20165761394253906</v>
      </c>
      <c r="O235" s="3">
        <f t="shared" si="86"/>
        <v>0</v>
      </c>
      <c r="Q235" s="3">
        <v>2.2200000000000002</v>
      </c>
      <c r="R235" s="3">
        <f t="shared" si="76"/>
        <v>9.2307692307692285E-2</v>
      </c>
      <c r="S235" s="3">
        <f t="shared" si="87"/>
        <v>0</v>
      </c>
      <c r="T235" s="3"/>
      <c r="U235" s="3">
        <v>2.2200000000000002</v>
      </c>
      <c r="V235" s="3">
        <f t="shared" si="77"/>
        <v>0.15384615384615383</v>
      </c>
      <c r="W235" s="3">
        <f t="shared" si="88"/>
        <v>0</v>
      </c>
      <c r="X235" s="3"/>
      <c r="Y235" s="3">
        <v>2.2200000000000002</v>
      </c>
      <c r="Z235" s="3">
        <f t="shared" si="82"/>
        <v>0.25384324650757312</v>
      </c>
      <c r="AA235" s="3">
        <f t="shared" si="89"/>
        <v>0</v>
      </c>
      <c r="AB235" s="3"/>
      <c r="AC235" s="3">
        <v>2.2200000000000002</v>
      </c>
      <c r="AD235" s="3">
        <f t="shared" si="78"/>
        <v>0.23076923076923075</v>
      </c>
      <c r="AE235" s="3">
        <f t="shared" si="90"/>
        <v>0</v>
      </c>
      <c r="AF235" s="3">
        <v>2.2200000000000002</v>
      </c>
      <c r="AG235" s="3">
        <f t="shared" si="83"/>
        <v>0.25384324650757312</v>
      </c>
      <c r="AH235" s="3">
        <f t="shared" si="91"/>
        <v>0</v>
      </c>
      <c r="AJ235" s="3">
        <v>2.2200000000000002</v>
      </c>
      <c r="AK235" s="3">
        <f t="shared" si="84"/>
        <v>0.35110629882125949</v>
      </c>
      <c r="AL235" s="3">
        <f t="shared" si="92"/>
        <v>0</v>
      </c>
      <c r="AN235" s="3">
        <v>2.2200000000000002</v>
      </c>
      <c r="AO235" s="3">
        <f t="shared" si="85"/>
        <v>0.48563684387122646</v>
      </c>
      <c r="AP235" s="3">
        <f t="shared" si="93"/>
        <v>0</v>
      </c>
      <c r="AR235" s="3">
        <v>2.2200000000000002</v>
      </c>
      <c r="AS235" s="3">
        <f t="shared" si="79"/>
        <v>0.18461538461538457</v>
      </c>
      <c r="AT235" s="3">
        <f t="shared" si="94"/>
        <v>0</v>
      </c>
    </row>
    <row r="236" spans="2:46" x14ac:dyDescent="0.25">
      <c r="B236" s="2"/>
      <c r="C236" s="2"/>
      <c r="H236" s="48">
        <v>2.23</v>
      </c>
      <c r="I236" s="48">
        <v>0.16661427100000001</v>
      </c>
      <c r="J236" s="63">
        <f t="shared" si="95"/>
        <v>0</v>
      </c>
      <c r="K236" s="57">
        <f t="shared" si="75"/>
        <v>0</v>
      </c>
      <c r="M236" s="3">
        <v>2.23</v>
      </c>
      <c r="N236" s="3">
        <f t="shared" si="81"/>
        <v>0.20093385356236948</v>
      </c>
      <c r="O236" s="3">
        <f t="shared" si="86"/>
        <v>0</v>
      </c>
      <c r="Q236" s="3">
        <v>2.23</v>
      </c>
      <c r="R236" s="3">
        <f t="shared" si="76"/>
        <v>9.1954022988505732E-2</v>
      </c>
      <c r="S236" s="3">
        <f t="shared" si="87"/>
        <v>0</v>
      </c>
      <c r="T236" s="3"/>
      <c r="U236" s="3">
        <v>2.23</v>
      </c>
      <c r="V236" s="3">
        <f t="shared" si="77"/>
        <v>0.1532567049808429</v>
      </c>
      <c r="W236" s="3">
        <f t="shared" si="88"/>
        <v>0</v>
      </c>
      <c r="X236" s="3"/>
      <c r="Y236" s="3">
        <v>2.23</v>
      </c>
      <c r="Z236" s="3">
        <f t="shared" si="82"/>
        <v>0.25293218899278891</v>
      </c>
      <c r="AA236" s="3">
        <f t="shared" si="89"/>
        <v>0</v>
      </c>
      <c r="AB236" s="3"/>
      <c r="AC236" s="3">
        <v>2.23</v>
      </c>
      <c r="AD236" s="3">
        <f t="shared" si="78"/>
        <v>0.22988505747126436</v>
      </c>
      <c r="AE236" s="3">
        <f t="shared" si="90"/>
        <v>0</v>
      </c>
      <c r="AF236" s="3">
        <v>2.23</v>
      </c>
      <c r="AG236" s="3">
        <f t="shared" si="83"/>
        <v>0.25293218899278891</v>
      </c>
      <c r="AH236" s="3">
        <f t="shared" si="91"/>
        <v>0</v>
      </c>
      <c r="AJ236" s="3">
        <v>2.23</v>
      </c>
      <c r="AK236" s="3">
        <f t="shared" si="84"/>
        <v>0.34984615880796333</v>
      </c>
      <c r="AL236" s="3">
        <f t="shared" si="92"/>
        <v>0</v>
      </c>
      <c r="AN236" s="3">
        <v>2.23</v>
      </c>
      <c r="AO236" s="3">
        <f t="shared" si="85"/>
        <v>0.48389386625747383</v>
      </c>
      <c r="AP236" s="3">
        <f t="shared" si="93"/>
        <v>0</v>
      </c>
      <c r="AR236" s="3">
        <v>2.23</v>
      </c>
      <c r="AS236" s="3">
        <f t="shared" si="79"/>
        <v>0.18390804597701146</v>
      </c>
      <c r="AT236" s="3">
        <f t="shared" si="94"/>
        <v>0</v>
      </c>
    </row>
    <row r="237" spans="2:46" x14ac:dyDescent="0.25">
      <c r="B237" s="2"/>
      <c r="C237" s="2"/>
      <c r="H237" s="48">
        <v>2.2400000000000002</v>
      </c>
      <c r="I237" s="48">
        <v>0.16507976199999999</v>
      </c>
      <c r="J237" s="63">
        <f t="shared" si="95"/>
        <v>0</v>
      </c>
      <c r="K237" s="57">
        <f t="shared" si="75"/>
        <v>0</v>
      </c>
      <c r="M237" s="3">
        <v>2.2400000000000002</v>
      </c>
      <c r="N237" s="3">
        <f t="shared" si="81"/>
        <v>0.20021591171682218</v>
      </c>
      <c r="O237" s="3">
        <f t="shared" si="86"/>
        <v>0</v>
      </c>
      <c r="Q237" s="3">
        <v>2.2400000000000002</v>
      </c>
      <c r="R237" s="3">
        <f t="shared" si="76"/>
        <v>9.160305343511449E-2</v>
      </c>
      <c r="S237" s="3">
        <f t="shared" si="87"/>
        <v>0</v>
      </c>
      <c r="T237" s="3"/>
      <c r="U237" s="3">
        <v>2.2400000000000002</v>
      </c>
      <c r="V237" s="3">
        <f t="shared" si="77"/>
        <v>0.15267175572519084</v>
      </c>
      <c r="W237" s="3">
        <f t="shared" si="88"/>
        <v>0</v>
      </c>
      <c r="X237" s="3"/>
      <c r="Y237" s="3">
        <v>2.2400000000000002</v>
      </c>
      <c r="Z237" s="3">
        <f t="shared" si="82"/>
        <v>0.25202845575249927</v>
      </c>
      <c r="AA237" s="3">
        <f t="shared" si="89"/>
        <v>0</v>
      </c>
      <c r="AB237" s="3"/>
      <c r="AC237" s="3">
        <v>2.2400000000000002</v>
      </c>
      <c r="AD237" s="3">
        <f t="shared" si="78"/>
        <v>0.22900763358778628</v>
      </c>
      <c r="AE237" s="3">
        <f t="shared" si="90"/>
        <v>0</v>
      </c>
      <c r="AF237" s="3">
        <v>2.2400000000000002</v>
      </c>
      <c r="AG237" s="3">
        <f t="shared" si="83"/>
        <v>0.25202845575249927</v>
      </c>
      <c r="AH237" s="3">
        <f t="shared" si="91"/>
        <v>0</v>
      </c>
      <c r="AJ237" s="3">
        <v>2.2400000000000002</v>
      </c>
      <c r="AK237" s="3">
        <f t="shared" si="84"/>
        <v>0.3485961494518533</v>
      </c>
      <c r="AL237" s="3">
        <f t="shared" si="92"/>
        <v>0</v>
      </c>
      <c r="AN237" s="3">
        <v>2.2400000000000002</v>
      </c>
      <c r="AO237" s="3">
        <f t="shared" si="85"/>
        <v>0.48216490098243092</v>
      </c>
      <c r="AP237" s="3">
        <f t="shared" si="93"/>
        <v>0</v>
      </c>
      <c r="AR237" s="3">
        <v>2.2400000000000002</v>
      </c>
      <c r="AS237" s="3">
        <f t="shared" si="79"/>
        <v>0.18320610687022898</v>
      </c>
      <c r="AT237" s="3">
        <f t="shared" si="94"/>
        <v>0</v>
      </c>
    </row>
    <row r="238" spans="2:46" x14ac:dyDescent="0.25">
      <c r="B238" s="2"/>
      <c r="C238" s="2"/>
      <c r="H238" s="48">
        <v>2.25</v>
      </c>
      <c r="I238" s="48">
        <v>0.16353575000000001</v>
      </c>
      <c r="J238" s="63">
        <f t="shared" si="95"/>
        <v>0</v>
      </c>
      <c r="K238" s="57">
        <f t="shared" si="75"/>
        <v>0</v>
      </c>
      <c r="M238" s="3">
        <v>2.25</v>
      </c>
      <c r="N238" s="3">
        <f t="shared" si="81"/>
        <v>0.19950371596517935</v>
      </c>
      <c r="O238" s="3">
        <f t="shared" si="86"/>
        <v>0</v>
      </c>
      <c r="Q238" s="3">
        <v>2.25</v>
      </c>
      <c r="R238" s="3">
        <f t="shared" si="76"/>
        <v>9.125475285171103E-2</v>
      </c>
      <c r="S238" s="3">
        <f t="shared" si="87"/>
        <v>0</v>
      </c>
      <c r="T238" s="3"/>
      <c r="U238" s="3">
        <v>2.25</v>
      </c>
      <c r="V238" s="3">
        <f t="shared" si="77"/>
        <v>0.15209125475285173</v>
      </c>
      <c r="W238" s="3">
        <f t="shared" si="88"/>
        <v>0</v>
      </c>
      <c r="X238" s="3"/>
      <c r="Y238" s="3">
        <v>2.25</v>
      </c>
      <c r="Z238" s="3">
        <f t="shared" si="82"/>
        <v>0.25113195559953477</v>
      </c>
      <c r="AA238" s="3">
        <f t="shared" si="89"/>
        <v>0</v>
      </c>
      <c r="AB238" s="3"/>
      <c r="AC238" s="3">
        <v>2.25</v>
      </c>
      <c r="AD238" s="3">
        <f t="shared" si="78"/>
        <v>0.22813688212927763</v>
      </c>
      <c r="AE238" s="3">
        <f t="shared" si="90"/>
        <v>0</v>
      </c>
      <c r="AF238" s="3">
        <v>2.25</v>
      </c>
      <c r="AG238" s="3">
        <f t="shared" si="83"/>
        <v>0.25113195559953477</v>
      </c>
      <c r="AH238" s="3">
        <f t="shared" si="91"/>
        <v>0</v>
      </c>
      <c r="AJ238" s="3">
        <v>2.25</v>
      </c>
      <c r="AK238" s="3">
        <f t="shared" si="84"/>
        <v>0.34735614462631359</v>
      </c>
      <c r="AL238" s="3">
        <f t="shared" si="92"/>
        <v>0</v>
      </c>
      <c r="AN238" s="3">
        <v>2.25</v>
      </c>
      <c r="AO238" s="3">
        <f t="shared" si="85"/>
        <v>0.48044977359257257</v>
      </c>
      <c r="AP238" s="3">
        <f t="shared" si="93"/>
        <v>0</v>
      </c>
      <c r="AR238" s="3">
        <v>2.25</v>
      </c>
      <c r="AS238" s="3">
        <f t="shared" si="79"/>
        <v>0.18250950570342206</v>
      </c>
      <c r="AT238" s="3">
        <f t="shared" si="94"/>
        <v>0</v>
      </c>
    </row>
    <row r="239" spans="2:46" x14ac:dyDescent="0.25">
      <c r="B239" s="2"/>
      <c r="C239" s="2"/>
      <c r="H239" s="48">
        <v>2.2599999999999998</v>
      </c>
      <c r="I239" s="48">
        <v>0.162009556</v>
      </c>
      <c r="J239" s="63">
        <f t="shared" si="95"/>
        <v>0</v>
      </c>
      <c r="K239" s="57">
        <f t="shared" si="75"/>
        <v>0</v>
      </c>
      <c r="M239" s="3">
        <v>2.2599999999999998</v>
      </c>
      <c r="N239" s="3">
        <f t="shared" si="81"/>
        <v>0.1987971950852937</v>
      </c>
      <c r="O239" s="3">
        <f t="shared" si="86"/>
        <v>0</v>
      </c>
      <c r="Q239" s="3">
        <v>2.2599999999999998</v>
      </c>
      <c r="R239" s="3">
        <f t="shared" si="76"/>
        <v>9.0909090909090912E-2</v>
      </c>
      <c r="S239" s="3">
        <f t="shared" si="87"/>
        <v>0</v>
      </c>
      <c r="T239" s="3"/>
      <c r="U239" s="3">
        <v>2.2599999999999998</v>
      </c>
      <c r="V239" s="3">
        <f t="shared" si="77"/>
        <v>0.15151515151515155</v>
      </c>
      <c r="W239" s="3">
        <f t="shared" si="88"/>
        <v>0</v>
      </c>
      <c r="X239" s="3"/>
      <c r="Y239" s="3">
        <v>2.2599999999999998</v>
      </c>
      <c r="Z239" s="3">
        <f t="shared" si="82"/>
        <v>0.25024259888064276</v>
      </c>
      <c r="AA239" s="3">
        <f t="shared" si="89"/>
        <v>0</v>
      </c>
      <c r="AB239" s="3"/>
      <c r="AC239" s="3">
        <v>2.2599999999999998</v>
      </c>
      <c r="AD239" s="3">
        <f t="shared" si="78"/>
        <v>0.22727272727272735</v>
      </c>
      <c r="AE239" s="3">
        <f t="shared" si="90"/>
        <v>0</v>
      </c>
      <c r="AF239" s="3">
        <v>2.2599999999999998</v>
      </c>
      <c r="AG239" s="3">
        <f t="shared" si="83"/>
        <v>0.25024259888064276</v>
      </c>
      <c r="AH239" s="3">
        <f t="shared" si="91"/>
        <v>0</v>
      </c>
      <c r="AJ239" s="3">
        <v>2.2599999999999998</v>
      </c>
      <c r="AK239" s="3">
        <f t="shared" si="84"/>
        <v>0.34612602032638384</v>
      </c>
      <c r="AL239" s="3">
        <f t="shared" si="92"/>
        <v>0</v>
      </c>
      <c r="AN239" s="3">
        <v>2.2599999999999998</v>
      </c>
      <c r="AO239" s="3">
        <f t="shared" si="85"/>
        <v>0.47874831256896588</v>
      </c>
      <c r="AP239" s="3">
        <f t="shared" si="93"/>
        <v>0</v>
      </c>
      <c r="AR239" s="3">
        <v>2.2599999999999998</v>
      </c>
      <c r="AS239" s="3">
        <f t="shared" si="79"/>
        <v>0.18181818181818182</v>
      </c>
      <c r="AT239" s="3">
        <f t="shared" si="94"/>
        <v>0</v>
      </c>
    </row>
    <row r="240" spans="2:46" x14ac:dyDescent="0.25">
      <c r="B240" s="2"/>
      <c r="C240" s="2"/>
      <c r="H240" s="48">
        <v>2.27</v>
      </c>
      <c r="I240" s="48">
        <v>0.16046333800000001</v>
      </c>
      <c r="J240" s="63">
        <f t="shared" si="95"/>
        <v>0</v>
      </c>
      <c r="K240" s="57">
        <f t="shared" si="75"/>
        <v>0</v>
      </c>
      <c r="M240" s="3">
        <v>2.27</v>
      </c>
      <c r="N240" s="3">
        <f t="shared" si="81"/>
        <v>0.19809627904781066</v>
      </c>
      <c r="O240" s="3">
        <f t="shared" si="86"/>
        <v>0</v>
      </c>
      <c r="Q240" s="3">
        <v>2.27</v>
      </c>
      <c r="R240" s="3">
        <f t="shared" si="76"/>
        <v>9.056603773584905E-2</v>
      </c>
      <c r="S240" s="3">
        <f t="shared" si="87"/>
        <v>0</v>
      </c>
      <c r="T240" s="3"/>
      <c r="U240" s="3">
        <v>2.27</v>
      </c>
      <c r="V240" s="3">
        <f t="shared" si="77"/>
        <v>0.15094339622641509</v>
      </c>
      <c r="W240" s="3">
        <f t="shared" si="88"/>
        <v>0</v>
      </c>
      <c r="X240" s="3"/>
      <c r="Y240" s="3">
        <v>2.27</v>
      </c>
      <c r="Z240" s="3">
        <f t="shared" si="82"/>
        <v>0.2493602974440374</v>
      </c>
      <c r="AA240" s="3">
        <f t="shared" si="89"/>
        <v>0</v>
      </c>
      <c r="AB240" s="3"/>
      <c r="AC240" s="3">
        <v>2.27</v>
      </c>
      <c r="AD240" s="3">
        <f t="shared" si="78"/>
        <v>0.22641509433962265</v>
      </c>
      <c r="AE240" s="3">
        <f t="shared" si="90"/>
        <v>0</v>
      </c>
      <c r="AF240" s="3">
        <v>2.27</v>
      </c>
      <c r="AG240" s="3">
        <f t="shared" si="83"/>
        <v>0.2493602974440374</v>
      </c>
      <c r="AH240" s="3">
        <f t="shared" si="91"/>
        <v>0</v>
      </c>
      <c r="AJ240" s="3">
        <v>2.27</v>
      </c>
      <c r="AK240" s="3">
        <f t="shared" si="84"/>
        <v>0.34490565462387557</v>
      </c>
      <c r="AL240" s="3">
        <f t="shared" si="92"/>
        <v>0</v>
      </c>
      <c r="AN240" s="3">
        <v>2.27</v>
      </c>
      <c r="AO240" s="3">
        <f t="shared" si="85"/>
        <v>0.47706034926519003</v>
      </c>
      <c r="AP240" s="3">
        <f t="shared" si="93"/>
        <v>0</v>
      </c>
      <c r="AR240" s="3">
        <v>2.27</v>
      </c>
      <c r="AS240" s="3">
        <f t="shared" si="79"/>
        <v>0.1811320754716981</v>
      </c>
      <c r="AT240" s="3">
        <f t="shared" si="94"/>
        <v>0</v>
      </c>
    </row>
    <row r="241" spans="8:46" x14ac:dyDescent="0.25">
      <c r="H241" s="48">
        <v>2.2799999999999998</v>
      </c>
      <c r="I241" s="48">
        <v>0.15891158399999999</v>
      </c>
      <c r="J241" s="63">
        <f t="shared" si="95"/>
        <v>0</v>
      </c>
      <c r="K241" s="57">
        <f t="shared" si="75"/>
        <v>0</v>
      </c>
      <c r="M241" s="3">
        <v>2.2799999999999998</v>
      </c>
      <c r="N241" s="3">
        <f t="shared" si="81"/>
        <v>0.19740089899104532</v>
      </c>
      <c r="O241" s="3">
        <f t="shared" si="86"/>
        <v>0</v>
      </c>
      <c r="Q241" s="3">
        <v>2.2799999999999998</v>
      </c>
      <c r="R241" s="3">
        <f t="shared" si="76"/>
        <v>9.0225563909774431E-2</v>
      </c>
      <c r="S241" s="3">
        <f t="shared" si="87"/>
        <v>0</v>
      </c>
      <c r="T241" s="3"/>
      <c r="U241" s="3">
        <v>2.2799999999999998</v>
      </c>
      <c r="V241" s="3">
        <f t="shared" si="77"/>
        <v>0.15037593984962405</v>
      </c>
      <c r="W241" s="3">
        <f t="shared" si="88"/>
        <v>0</v>
      </c>
      <c r="X241" s="3"/>
      <c r="Y241" s="3">
        <v>2.2799999999999998</v>
      </c>
      <c r="Z241" s="3">
        <f t="shared" si="82"/>
        <v>0.24848496460777644</v>
      </c>
      <c r="AA241" s="3">
        <f t="shared" si="89"/>
        <v>0</v>
      </c>
      <c r="AB241" s="3"/>
      <c r="AC241" s="3">
        <v>2.2799999999999998</v>
      </c>
      <c r="AD241" s="3">
        <f t="shared" si="78"/>
        <v>0.22556390977443611</v>
      </c>
      <c r="AE241" s="3">
        <f t="shared" si="90"/>
        <v>0</v>
      </c>
      <c r="AF241" s="3">
        <v>2.2799999999999998</v>
      </c>
      <c r="AG241" s="3">
        <f t="shared" si="83"/>
        <v>0.24848496460777644</v>
      </c>
      <c r="AH241" s="3">
        <f t="shared" si="91"/>
        <v>0</v>
      </c>
      <c r="AJ241" s="3">
        <v>2.2799999999999998</v>
      </c>
      <c r="AK241" s="3">
        <f t="shared" si="84"/>
        <v>0.34369492762363163</v>
      </c>
      <c r="AL241" s="3">
        <f t="shared" si="92"/>
        <v>0</v>
      </c>
      <c r="AN241" s="3">
        <v>2.2799999999999998</v>
      </c>
      <c r="AO241" s="3">
        <f t="shared" si="85"/>
        <v>0.47538571784683592</v>
      </c>
      <c r="AP241" s="3">
        <f t="shared" si="93"/>
        <v>0</v>
      </c>
      <c r="AR241" s="3">
        <v>2.2799999999999998</v>
      </c>
      <c r="AS241" s="3">
        <f t="shared" si="79"/>
        <v>0.18045112781954886</v>
      </c>
      <c r="AT241" s="3">
        <f t="shared" si="94"/>
        <v>0</v>
      </c>
    </row>
    <row r="242" spans="8:46" x14ac:dyDescent="0.25">
      <c r="H242" s="48">
        <v>2.29</v>
      </c>
      <c r="I242" s="48">
        <v>0.15737373499999999</v>
      </c>
      <c r="J242" s="63">
        <f t="shared" si="95"/>
        <v>0</v>
      </c>
      <c r="K242" s="57">
        <f t="shared" si="75"/>
        <v>0</v>
      </c>
      <c r="M242" s="3">
        <v>2.29</v>
      </c>
      <c r="N242" s="3">
        <f t="shared" si="81"/>
        <v>0.19671098719649677</v>
      </c>
      <c r="O242" s="3">
        <f t="shared" si="86"/>
        <v>0</v>
      </c>
      <c r="Q242" s="3">
        <v>2.29</v>
      </c>
      <c r="R242" s="3">
        <f t="shared" si="76"/>
        <v>8.98876404494382E-2</v>
      </c>
      <c r="S242" s="3">
        <f t="shared" si="87"/>
        <v>0</v>
      </c>
      <c r="T242" s="3"/>
      <c r="U242" s="3">
        <v>2.29</v>
      </c>
      <c r="V242" s="3">
        <f t="shared" si="77"/>
        <v>0.14981273408239701</v>
      </c>
      <c r="W242" s="3">
        <f t="shared" si="88"/>
        <v>0</v>
      </c>
      <c r="X242" s="3"/>
      <c r="Y242" s="3">
        <v>2.29</v>
      </c>
      <c r="Z242" s="3">
        <f t="shared" si="82"/>
        <v>0.24761651512893867</v>
      </c>
      <c r="AA242" s="3">
        <f t="shared" si="89"/>
        <v>0</v>
      </c>
      <c r="AB242" s="3"/>
      <c r="AC242" s="3">
        <v>2.29</v>
      </c>
      <c r="AD242" s="3">
        <f t="shared" si="78"/>
        <v>0.22471910112359555</v>
      </c>
      <c r="AE242" s="3">
        <f t="shared" si="90"/>
        <v>0</v>
      </c>
      <c r="AF242" s="3">
        <v>2.29</v>
      </c>
      <c r="AG242" s="3">
        <f t="shared" si="83"/>
        <v>0.24761651512893867</v>
      </c>
      <c r="AH242" s="3">
        <f t="shared" si="91"/>
        <v>0</v>
      </c>
      <c r="AJ242" s="3">
        <v>2.29</v>
      </c>
      <c r="AK242" s="3">
        <f t="shared" si="84"/>
        <v>0.34249372142089396</v>
      </c>
      <c r="AL242" s="3">
        <f t="shared" si="92"/>
        <v>0</v>
      </c>
      <c r="AN242" s="3">
        <v>2.29</v>
      </c>
      <c r="AO242" s="3">
        <f t="shared" si="85"/>
        <v>0.47372425523253781</v>
      </c>
      <c r="AP242" s="3">
        <f t="shared" si="93"/>
        <v>0</v>
      </c>
      <c r="AR242" s="3">
        <v>2.29</v>
      </c>
      <c r="AS242" s="3">
        <f t="shared" si="79"/>
        <v>0.1797752808988764</v>
      </c>
      <c r="AT242" s="3">
        <f t="shared" si="94"/>
        <v>0</v>
      </c>
    </row>
    <row r="243" spans="8:46" x14ac:dyDescent="0.25">
      <c r="H243" s="48">
        <v>2.2999999999999998</v>
      </c>
      <c r="I243" s="48">
        <v>0.15580812199999999</v>
      </c>
      <c r="J243" s="63">
        <f t="shared" si="95"/>
        <v>0</v>
      </c>
      <c r="K243" s="57">
        <f t="shared" si="75"/>
        <v>0</v>
      </c>
      <c r="M243" s="3">
        <v>2.2999999999999998</v>
      </c>
      <c r="N243" s="3">
        <f t="shared" si="81"/>
        <v>0.19602647706497983</v>
      </c>
      <c r="O243" s="3">
        <f t="shared" si="86"/>
        <v>0</v>
      </c>
      <c r="Q243" s="3">
        <v>2.2999999999999998</v>
      </c>
      <c r="R243" s="3">
        <f t="shared" si="76"/>
        <v>8.9552238805970158E-2</v>
      </c>
      <c r="S243" s="3">
        <f t="shared" si="87"/>
        <v>0</v>
      </c>
      <c r="T243" s="3"/>
      <c r="U243" s="3">
        <v>2.2999999999999998</v>
      </c>
      <c r="V243" s="3">
        <f t="shared" si="77"/>
        <v>0.1492537313432836</v>
      </c>
      <c r="W243" s="3">
        <f t="shared" si="88"/>
        <v>0</v>
      </c>
      <c r="X243" s="3"/>
      <c r="Y243" s="3">
        <v>2.2999999999999998</v>
      </c>
      <c r="Z243" s="3">
        <f t="shared" si="82"/>
        <v>0.24675486517357875</v>
      </c>
      <c r="AA243" s="3">
        <f t="shared" si="89"/>
        <v>0</v>
      </c>
      <c r="AB243" s="3"/>
      <c r="AC243" s="3">
        <v>2.2999999999999998</v>
      </c>
      <c r="AD243" s="3">
        <f t="shared" si="78"/>
        <v>0.22388059701492541</v>
      </c>
      <c r="AE243" s="3">
        <f t="shared" si="90"/>
        <v>0</v>
      </c>
      <c r="AF243" s="3">
        <v>2.2999999999999998</v>
      </c>
      <c r="AG243" s="3">
        <f t="shared" si="83"/>
        <v>0.24675486517357875</v>
      </c>
      <c r="AH243" s="3">
        <f t="shared" si="91"/>
        <v>0</v>
      </c>
      <c r="AJ243" s="3">
        <v>2.2999999999999998</v>
      </c>
      <c r="AK243" s="3">
        <f t="shared" si="84"/>
        <v>0.34130192005974602</v>
      </c>
      <c r="AL243" s="3">
        <f t="shared" si="92"/>
        <v>0</v>
      </c>
      <c r="AN243" s="3">
        <v>2.2999999999999998</v>
      </c>
      <c r="AO243" s="3">
        <f t="shared" si="85"/>
        <v>0.47207580103649405</v>
      </c>
      <c r="AP243" s="3">
        <f t="shared" si="93"/>
        <v>0</v>
      </c>
      <c r="AR243" s="3">
        <v>2.2999999999999998</v>
      </c>
      <c r="AS243" s="3">
        <f t="shared" si="79"/>
        <v>0.17910447761194032</v>
      </c>
      <c r="AT243" s="3">
        <f t="shared" si="94"/>
        <v>0</v>
      </c>
    </row>
    <row r="244" spans="8:46" x14ac:dyDescent="0.25">
      <c r="H244" s="48">
        <v>2.31</v>
      </c>
      <c r="I244" s="48">
        <v>0.15425626200000001</v>
      </c>
      <c r="J244" s="63">
        <f t="shared" si="95"/>
        <v>0</v>
      </c>
      <c r="K244" s="57">
        <f t="shared" si="75"/>
        <v>0</v>
      </c>
      <c r="M244" s="3">
        <v>2.31</v>
      </c>
      <c r="N244" s="3">
        <f t="shared" si="81"/>
        <v>0.19534730309335657</v>
      </c>
      <c r="O244" s="3">
        <f t="shared" si="86"/>
        <v>0</v>
      </c>
      <c r="Q244" s="3">
        <v>2.31</v>
      </c>
      <c r="R244" s="3">
        <f t="shared" si="76"/>
        <v>8.9219330855018569E-2</v>
      </c>
      <c r="S244" s="3">
        <f t="shared" si="87"/>
        <v>0</v>
      </c>
      <c r="T244" s="3"/>
      <c r="U244" s="3">
        <v>2.31</v>
      </c>
      <c r="V244" s="3">
        <f t="shared" si="77"/>
        <v>0.14869888475836429</v>
      </c>
      <c r="W244" s="3">
        <f t="shared" si="88"/>
        <v>0</v>
      </c>
      <c r="X244" s="3"/>
      <c r="Y244" s="3">
        <v>2.31</v>
      </c>
      <c r="Z244" s="3">
        <f t="shared" si="82"/>
        <v>0.24589993228743723</v>
      </c>
      <c r="AA244" s="3">
        <f t="shared" si="89"/>
        <v>0</v>
      </c>
      <c r="AB244" s="3"/>
      <c r="AC244" s="3">
        <v>2.31</v>
      </c>
      <c r="AD244" s="3">
        <f t="shared" si="78"/>
        <v>0.22304832713754646</v>
      </c>
      <c r="AE244" s="3">
        <f t="shared" si="90"/>
        <v>0</v>
      </c>
      <c r="AF244" s="3">
        <v>2.31</v>
      </c>
      <c r="AG244" s="3">
        <f t="shared" si="83"/>
        <v>0.24589993228743723</v>
      </c>
      <c r="AH244" s="3">
        <f t="shared" si="91"/>
        <v>0</v>
      </c>
      <c r="AJ244" s="3">
        <v>2.31</v>
      </c>
      <c r="AK244" s="3">
        <f t="shared" si="84"/>
        <v>0.34011940949260056</v>
      </c>
      <c r="AL244" s="3">
        <f t="shared" si="92"/>
        <v>0</v>
      </c>
      <c r="AN244" s="3">
        <v>2.31</v>
      </c>
      <c r="AO244" s="3">
        <f t="shared" si="85"/>
        <v>0.4704401975124306</v>
      </c>
      <c r="AP244" s="3">
        <f t="shared" si="93"/>
        <v>0</v>
      </c>
      <c r="AR244" s="3">
        <v>2.31</v>
      </c>
      <c r="AS244" s="3">
        <f t="shared" si="79"/>
        <v>0.17843866171003714</v>
      </c>
      <c r="AT244" s="3">
        <f t="shared" si="94"/>
        <v>0</v>
      </c>
    </row>
    <row r="245" spans="8:46" x14ac:dyDescent="0.25">
      <c r="H245" s="48">
        <v>2.3199999999999998</v>
      </c>
      <c r="I245" s="48">
        <v>0.15268299799999999</v>
      </c>
      <c r="J245" s="63">
        <f t="shared" si="95"/>
        <v>0</v>
      </c>
      <c r="K245" s="57">
        <f t="shared" si="75"/>
        <v>0</v>
      </c>
      <c r="M245" s="3">
        <v>2.3199999999999998</v>
      </c>
      <c r="N245" s="3">
        <f t="shared" si="81"/>
        <v>0.19467340085184937</v>
      </c>
      <c r="O245" s="3">
        <f t="shared" si="86"/>
        <v>0</v>
      </c>
      <c r="Q245" s="3">
        <v>2.3199999999999998</v>
      </c>
      <c r="R245" s="3">
        <f t="shared" si="76"/>
        <v>8.8888888888888878E-2</v>
      </c>
      <c r="S245" s="3">
        <f t="shared" si="87"/>
        <v>0</v>
      </c>
      <c r="T245" s="3"/>
      <c r="U245" s="3">
        <v>2.3199999999999998</v>
      </c>
      <c r="V245" s="3">
        <f t="shared" si="77"/>
        <v>0.14814814814814814</v>
      </c>
      <c r="W245" s="3">
        <f t="shared" si="88"/>
        <v>0</v>
      </c>
      <c r="X245" s="3"/>
      <c r="Y245" s="3">
        <v>2.3199999999999998</v>
      </c>
      <c r="Z245" s="3">
        <f t="shared" si="82"/>
        <v>0.24505163536738311</v>
      </c>
      <c r="AA245" s="3">
        <f t="shared" si="89"/>
        <v>0</v>
      </c>
      <c r="AB245" s="3"/>
      <c r="AC245" s="3">
        <v>2.3199999999999998</v>
      </c>
      <c r="AD245" s="3">
        <f t="shared" si="78"/>
        <v>0.22222222222222224</v>
      </c>
      <c r="AE245" s="3">
        <f t="shared" si="90"/>
        <v>0</v>
      </c>
      <c r="AF245" s="3">
        <v>2.3199999999999998</v>
      </c>
      <c r="AG245" s="3">
        <f t="shared" si="83"/>
        <v>0.24505163536738311</v>
      </c>
      <c r="AH245" s="3">
        <f t="shared" si="91"/>
        <v>0</v>
      </c>
      <c r="AJ245" s="3">
        <v>2.3199999999999998</v>
      </c>
      <c r="AK245" s="3">
        <f t="shared" si="84"/>
        <v>0.33894607754069939</v>
      </c>
      <c r="AL245" s="3">
        <f t="shared" si="92"/>
        <v>0</v>
      </c>
      <c r="AN245" s="3">
        <v>2.3199999999999998</v>
      </c>
      <c r="AO245" s="3">
        <f t="shared" si="85"/>
        <v>0.468817289498967</v>
      </c>
      <c r="AP245" s="3">
        <f t="shared" si="93"/>
        <v>0</v>
      </c>
      <c r="AR245" s="3">
        <v>2.3199999999999998</v>
      </c>
      <c r="AS245" s="3">
        <f t="shared" si="79"/>
        <v>0.17777777777777776</v>
      </c>
      <c r="AT245" s="3">
        <f t="shared" si="94"/>
        <v>0</v>
      </c>
    </row>
    <row r="246" spans="8:46" x14ac:dyDescent="0.25">
      <c r="H246" s="48">
        <v>2.33</v>
      </c>
      <c r="I246" s="48">
        <v>0.15110702100000001</v>
      </c>
      <c r="J246" s="63">
        <f t="shared" si="95"/>
        <v>0</v>
      </c>
      <c r="K246" s="57">
        <f t="shared" si="75"/>
        <v>0</v>
      </c>
      <c r="M246" s="3">
        <v>2.33</v>
      </c>
      <c r="N246" s="3">
        <f t="shared" si="81"/>
        <v>0.19400470696191954</v>
      </c>
      <c r="O246" s="3">
        <f t="shared" si="86"/>
        <v>0</v>
      </c>
      <c r="Q246" s="3">
        <v>2.33</v>
      </c>
      <c r="R246" s="3">
        <f t="shared" si="76"/>
        <v>8.8560885608856083E-2</v>
      </c>
      <c r="S246" s="3">
        <f t="shared" si="87"/>
        <v>0</v>
      </c>
      <c r="T246" s="3"/>
      <c r="U246" s="3">
        <v>2.33</v>
      </c>
      <c r="V246" s="3">
        <f t="shared" si="77"/>
        <v>0.14760147601476015</v>
      </c>
      <c r="W246" s="3">
        <f t="shared" si="88"/>
        <v>0</v>
      </c>
      <c r="X246" s="3"/>
      <c r="Y246" s="3">
        <v>2.33</v>
      </c>
      <c r="Z246" s="3">
        <f t="shared" si="82"/>
        <v>0.24420989463356718</v>
      </c>
      <c r="AA246" s="3">
        <f t="shared" si="89"/>
        <v>0</v>
      </c>
      <c r="AB246" s="3"/>
      <c r="AC246" s="3">
        <v>2.33</v>
      </c>
      <c r="AD246" s="3">
        <f t="shared" si="78"/>
        <v>0.22140221402214025</v>
      </c>
      <c r="AE246" s="3">
        <f t="shared" si="90"/>
        <v>0</v>
      </c>
      <c r="AF246" s="3">
        <v>2.33</v>
      </c>
      <c r="AG246" s="3">
        <f t="shared" si="83"/>
        <v>0.24420989463356718</v>
      </c>
      <c r="AH246" s="3">
        <f t="shared" si="91"/>
        <v>0</v>
      </c>
      <c r="AJ246" s="3">
        <v>2.33</v>
      </c>
      <c r="AK246" s="3">
        <f t="shared" si="84"/>
        <v>0.33778181385559719</v>
      </c>
      <c r="AL246" s="3">
        <f t="shared" si="92"/>
        <v>0</v>
      </c>
      <c r="AN246" s="3">
        <v>2.33</v>
      </c>
      <c r="AO246" s="3">
        <f t="shared" si="85"/>
        <v>0.46720692436634165</v>
      </c>
      <c r="AP246" s="3">
        <f t="shared" si="93"/>
        <v>0</v>
      </c>
      <c r="AR246" s="3">
        <v>2.33</v>
      </c>
      <c r="AS246" s="3">
        <f t="shared" si="79"/>
        <v>0.17712177121771217</v>
      </c>
      <c r="AT246" s="3">
        <f t="shared" si="94"/>
        <v>0</v>
      </c>
    </row>
    <row r="247" spans="8:46" x14ac:dyDescent="0.25">
      <c r="H247" s="48">
        <v>2.34</v>
      </c>
      <c r="I247" s="48">
        <v>0.149516017</v>
      </c>
      <c r="J247" s="63">
        <f t="shared" si="95"/>
        <v>0</v>
      </c>
      <c r="K247" s="57">
        <f t="shared" si="75"/>
        <v>0</v>
      </c>
      <c r="M247" s="3">
        <v>2.34</v>
      </c>
      <c r="N247" s="3">
        <f t="shared" si="81"/>
        <v>0.19334115907469418</v>
      </c>
      <c r="O247" s="3">
        <f t="shared" si="86"/>
        <v>0</v>
      </c>
      <c r="Q247" s="3">
        <v>2.34</v>
      </c>
      <c r="R247" s="3">
        <f t="shared" si="76"/>
        <v>8.8235294117647065E-2</v>
      </c>
      <c r="S247" s="3">
        <f t="shared" si="87"/>
        <v>0</v>
      </c>
      <c r="T247" s="3"/>
      <c r="U247" s="3">
        <v>2.34</v>
      </c>
      <c r="V247" s="3">
        <f t="shared" si="77"/>
        <v>0.14705882352941177</v>
      </c>
      <c r="W247" s="3">
        <f t="shared" si="88"/>
        <v>0</v>
      </c>
      <c r="X247" s="3"/>
      <c r="Y247" s="3">
        <v>2.34</v>
      </c>
      <c r="Z247" s="3">
        <f t="shared" si="82"/>
        <v>0.24337463160226636</v>
      </c>
      <c r="AA247" s="3">
        <f t="shared" si="89"/>
        <v>0</v>
      </c>
      <c r="AB247" s="3"/>
      <c r="AC247" s="3">
        <v>2.34</v>
      </c>
      <c r="AD247" s="3">
        <f t="shared" si="78"/>
        <v>0.2205882352941177</v>
      </c>
      <c r="AE247" s="3">
        <f t="shared" si="90"/>
        <v>0</v>
      </c>
      <c r="AF247" s="3">
        <v>2.34</v>
      </c>
      <c r="AG247" s="3">
        <f t="shared" si="83"/>
        <v>0.24337463160226636</v>
      </c>
      <c r="AH247" s="3">
        <f t="shared" si="91"/>
        <v>0</v>
      </c>
      <c r="AJ247" s="3">
        <v>2.34</v>
      </c>
      <c r="AK247" s="3">
        <f t="shared" si="84"/>
        <v>0.33662650988160103</v>
      </c>
      <c r="AL247" s="3">
        <f t="shared" si="92"/>
        <v>0</v>
      </c>
      <c r="AN247" s="3">
        <v>2.34</v>
      </c>
      <c r="AO247" s="3">
        <f t="shared" si="85"/>
        <v>0.46560895196445956</v>
      </c>
      <c r="AP247" s="3">
        <f t="shared" si="93"/>
        <v>0</v>
      </c>
      <c r="AR247" s="3">
        <v>2.34</v>
      </c>
      <c r="AS247" s="3">
        <f t="shared" si="79"/>
        <v>0.17647058823529413</v>
      </c>
      <c r="AT247" s="3">
        <f t="shared" si="94"/>
        <v>0</v>
      </c>
    </row>
    <row r="248" spans="8:46" x14ac:dyDescent="0.25">
      <c r="H248" s="48">
        <v>2.35</v>
      </c>
      <c r="I248" s="48">
        <v>0.14792138299999999</v>
      </c>
      <c r="J248" s="63">
        <f t="shared" si="95"/>
        <v>0</v>
      </c>
      <c r="K248" s="57">
        <f t="shared" si="75"/>
        <v>0</v>
      </c>
      <c r="M248" s="3">
        <v>2.35</v>
      </c>
      <c r="N248" s="3">
        <f t="shared" si="81"/>
        <v>0.19268269584992528</v>
      </c>
      <c r="O248" s="3">
        <f t="shared" si="86"/>
        <v>0</v>
      </c>
      <c r="Q248" s="3">
        <v>2.35</v>
      </c>
      <c r="R248" s="3">
        <f t="shared" si="76"/>
        <v>8.7912087912087891E-2</v>
      </c>
      <c r="S248" s="3">
        <f t="shared" si="87"/>
        <v>0</v>
      </c>
      <c r="T248" s="3"/>
      <c r="U248" s="3">
        <v>2.35</v>
      </c>
      <c r="V248" s="3">
        <f t="shared" si="77"/>
        <v>0.1465201465201465</v>
      </c>
      <c r="W248" s="3">
        <f t="shared" si="88"/>
        <v>0</v>
      </c>
      <c r="X248" s="3"/>
      <c r="Y248" s="3">
        <v>2.35</v>
      </c>
      <c r="Z248" s="3">
        <f t="shared" si="82"/>
        <v>0.24254576905939801</v>
      </c>
      <c r="AA248" s="3">
        <f t="shared" si="89"/>
        <v>0</v>
      </c>
      <c r="AB248" s="3"/>
      <c r="AC248" s="3">
        <v>2.35</v>
      </c>
      <c r="AD248" s="3">
        <f t="shared" si="78"/>
        <v>0.21978021978021978</v>
      </c>
      <c r="AE248" s="3">
        <f t="shared" si="90"/>
        <v>0</v>
      </c>
      <c r="AF248" s="3">
        <v>2.35</v>
      </c>
      <c r="AG248" s="3">
        <f t="shared" si="83"/>
        <v>0.24254576905939801</v>
      </c>
      <c r="AH248" s="3">
        <f t="shared" si="91"/>
        <v>0</v>
      </c>
      <c r="AJ248" s="3">
        <v>2.35</v>
      </c>
      <c r="AK248" s="3">
        <f t="shared" si="84"/>
        <v>0.33548005881913645</v>
      </c>
      <c r="AL248" s="3">
        <f t="shared" si="92"/>
        <v>0</v>
      </c>
      <c r="AN248" s="3">
        <v>2.35</v>
      </c>
      <c r="AO248" s="3">
        <f t="shared" si="85"/>
        <v>0.46402322457222156</v>
      </c>
      <c r="AP248" s="3">
        <f t="shared" si="93"/>
        <v>0</v>
      </c>
      <c r="AR248" s="3">
        <v>2.35</v>
      </c>
      <c r="AS248" s="3">
        <f t="shared" si="79"/>
        <v>0.17582417582417578</v>
      </c>
      <c r="AT248" s="3">
        <f t="shared" si="94"/>
        <v>0</v>
      </c>
    </row>
    <row r="249" spans="8:46" x14ac:dyDescent="0.25">
      <c r="H249" s="48">
        <v>2.36</v>
      </c>
      <c r="I249" s="48">
        <v>0.14630736999999999</v>
      </c>
      <c r="J249" s="63">
        <f t="shared" si="95"/>
        <v>0</v>
      </c>
      <c r="K249" s="57">
        <f t="shared" si="75"/>
        <v>0</v>
      </c>
      <c r="M249" s="3">
        <v>2.36</v>
      </c>
      <c r="N249" s="3">
        <f t="shared" si="81"/>
        <v>0.19202925693546724</v>
      </c>
      <c r="O249" s="3">
        <f t="shared" si="86"/>
        <v>0</v>
      </c>
      <c r="Q249" s="3">
        <v>2.36</v>
      </c>
      <c r="R249" s="3">
        <f t="shared" si="76"/>
        <v>8.7591240875912399E-2</v>
      </c>
      <c r="S249" s="3">
        <f t="shared" si="87"/>
        <v>0</v>
      </c>
      <c r="T249" s="3"/>
      <c r="U249" s="3">
        <v>2.36</v>
      </c>
      <c r="V249" s="3">
        <f t="shared" si="77"/>
        <v>0.14598540145985403</v>
      </c>
      <c r="W249" s="3">
        <f t="shared" si="88"/>
        <v>0</v>
      </c>
      <c r="X249" s="3"/>
      <c r="Y249" s="3">
        <v>2.36</v>
      </c>
      <c r="Z249" s="3">
        <f t="shared" si="82"/>
        <v>0.24172323103468607</v>
      </c>
      <c r="AA249" s="3">
        <f t="shared" si="89"/>
        <v>0</v>
      </c>
      <c r="AB249" s="3"/>
      <c r="AC249" s="3">
        <v>2.36</v>
      </c>
      <c r="AD249" s="3">
        <f t="shared" si="78"/>
        <v>0.21897810218978106</v>
      </c>
      <c r="AE249" s="3">
        <f t="shared" si="90"/>
        <v>0</v>
      </c>
      <c r="AF249" s="3">
        <v>2.36</v>
      </c>
      <c r="AG249" s="3">
        <f t="shared" si="83"/>
        <v>0.24172323103468607</v>
      </c>
      <c r="AH249" s="3">
        <f t="shared" si="91"/>
        <v>0</v>
      </c>
      <c r="AJ249" s="3">
        <v>2.36</v>
      </c>
      <c r="AK249" s="3">
        <f t="shared" si="84"/>
        <v>0.33434235558901426</v>
      </c>
      <c r="AL249" s="3">
        <f t="shared" si="92"/>
        <v>0</v>
      </c>
      <c r="AN249" s="3">
        <v>2.36</v>
      </c>
      <c r="AO249" s="3">
        <f t="shared" si="85"/>
        <v>0.46244959684810083</v>
      </c>
      <c r="AP249" s="3">
        <f t="shared" si="93"/>
        <v>0</v>
      </c>
      <c r="AR249" s="3">
        <v>2.36</v>
      </c>
      <c r="AS249" s="3">
        <f t="shared" si="79"/>
        <v>0.1751824817518248</v>
      </c>
      <c r="AT249" s="3">
        <f t="shared" si="94"/>
        <v>0</v>
      </c>
    </row>
    <row r="250" spans="8:46" x14ac:dyDescent="0.25">
      <c r="H250" s="48">
        <v>2.37</v>
      </c>
      <c r="I250" s="48">
        <v>0.14469918200000001</v>
      </c>
      <c r="J250" s="63">
        <f t="shared" si="95"/>
        <v>0</v>
      </c>
      <c r="K250" s="57">
        <f t="shared" si="75"/>
        <v>0</v>
      </c>
      <c r="M250" s="3">
        <v>2.37</v>
      </c>
      <c r="N250" s="3">
        <f t="shared" si="81"/>
        <v>0.19138078294725569</v>
      </c>
      <c r="O250" s="3">
        <f t="shared" si="86"/>
        <v>0</v>
      </c>
      <c r="Q250" s="3">
        <v>2.37</v>
      </c>
      <c r="R250" s="3">
        <f t="shared" si="76"/>
        <v>8.7272727272727266E-2</v>
      </c>
      <c r="S250" s="3">
        <f t="shared" si="87"/>
        <v>0</v>
      </c>
      <c r="T250" s="3"/>
      <c r="U250" s="3">
        <v>2.37</v>
      </c>
      <c r="V250" s="3">
        <f t="shared" si="77"/>
        <v>0.14545454545454548</v>
      </c>
      <c r="W250" s="3">
        <f t="shared" si="88"/>
        <v>0</v>
      </c>
      <c r="X250" s="3"/>
      <c r="Y250" s="3">
        <v>2.37</v>
      </c>
      <c r="Z250" s="3">
        <f t="shared" si="82"/>
        <v>0.24090694277645924</v>
      </c>
      <c r="AA250" s="3">
        <f t="shared" si="89"/>
        <v>0</v>
      </c>
      <c r="AB250" s="3"/>
      <c r="AC250" s="3">
        <v>2.37</v>
      </c>
      <c r="AD250" s="3">
        <f t="shared" si="78"/>
        <v>0.21818181818181823</v>
      </c>
      <c r="AE250" s="3">
        <f t="shared" si="90"/>
        <v>0</v>
      </c>
      <c r="AF250" s="3">
        <v>2.37</v>
      </c>
      <c r="AG250" s="3">
        <f t="shared" si="83"/>
        <v>0.24090694277645924</v>
      </c>
      <c r="AH250" s="3">
        <f t="shared" si="91"/>
        <v>0</v>
      </c>
      <c r="AJ250" s="3">
        <v>2.37</v>
      </c>
      <c r="AK250" s="3">
        <f t="shared" si="84"/>
        <v>0.33321329679757339</v>
      </c>
      <c r="AL250" s="3">
        <f t="shared" si="92"/>
        <v>0</v>
      </c>
      <c r="AN250" s="3">
        <v>2.37</v>
      </c>
      <c r="AO250" s="3">
        <f t="shared" si="85"/>
        <v>0.46088792578192728</v>
      </c>
      <c r="AP250" s="3">
        <f t="shared" si="93"/>
        <v>0</v>
      </c>
      <c r="AR250" s="3">
        <v>2.37</v>
      </c>
      <c r="AS250" s="3">
        <f t="shared" si="79"/>
        <v>0.17454545454545453</v>
      </c>
      <c r="AT250" s="3">
        <f t="shared" si="94"/>
        <v>0</v>
      </c>
    </row>
    <row r="251" spans="8:46" x14ac:dyDescent="0.25">
      <c r="H251" s="48">
        <v>2.38</v>
      </c>
      <c r="I251" s="48">
        <v>0.14306469099999999</v>
      </c>
      <c r="J251" s="63">
        <f t="shared" si="95"/>
        <v>0</v>
      </c>
      <c r="K251" s="57">
        <f t="shared" si="75"/>
        <v>0</v>
      </c>
      <c r="M251" s="3">
        <v>2.38</v>
      </c>
      <c r="N251" s="3">
        <f t="shared" si="81"/>
        <v>0.19073721544977509</v>
      </c>
      <c r="O251" s="3">
        <f t="shared" si="86"/>
        <v>0</v>
      </c>
      <c r="Q251" s="3">
        <v>2.38</v>
      </c>
      <c r="R251" s="3">
        <f t="shared" si="76"/>
        <v>8.6956521739130446E-2</v>
      </c>
      <c r="S251" s="3">
        <f t="shared" si="87"/>
        <v>0</v>
      </c>
      <c r="T251" s="3"/>
      <c r="U251" s="3">
        <v>2.38</v>
      </c>
      <c r="V251" s="3">
        <f t="shared" si="77"/>
        <v>0.14492753623188409</v>
      </c>
      <c r="W251" s="3">
        <f t="shared" si="88"/>
        <v>0</v>
      </c>
      <c r="X251" s="3"/>
      <c r="Y251" s="3">
        <v>2.38</v>
      </c>
      <c r="Z251" s="3">
        <f t="shared" si="82"/>
        <v>0.24009683072706364</v>
      </c>
      <c r="AA251" s="3">
        <f t="shared" si="89"/>
        <v>0</v>
      </c>
      <c r="AB251" s="3"/>
      <c r="AC251" s="3">
        <v>2.38</v>
      </c>
      <c r="AD251" s="3">
        <f t="shared" si="78"/>
        <v>0.21739130434782616</v>
      </c>
      <c r="AE251" s="3">
        <f t="shared" si="90"/>
        <v>0</v>
      </c>
      <c r="AF251" s="3">
        <v>2.38</v>
      </c>
      <c r="AG251" s="3">
        <f t="shared" si="83"/>
        <v>0.24009683072706364</v>
      </c>
      <c r="AH251" s="3">
        <f t="shared" si="91"/>
        <v>0</v>
      </c>
      <c r="AJ251" s="3">
        <v>2.38</v>
      </c>
      <c r="AK251" s="3">
        <f t="shared" si="84"/>
        <v>0.3320927807026719</v>
      </c>
      <c r="AL251" s="3">
        <f t="shared" si="92"/>
        <v>0</v>
      </c>
      <c r="AN251" s="3">
        <v>2.38</v>
      </c>
      <c r="AO251" s="3">
        <f t="shared" si="85"/>
        <v>0.45933807064785043</v>
      </c>
      <c r="AP251" s="3">
        <f t="shared" si="93"/>
        <v>0</v>
      </c>
      <c r="AR251" s="3">
        <v>2.38</v>
      </c>
      <c r="AS251" s="3">
        <f t="shared" si="79"/>
        <v>0.17391304347826089</v>
      </c>
      <c r="AT251" s="3">
        <f t="shared" si="94"/>
        <v>0</v>
      </c>
    </row>
    <row r="252" spans="8:46" x14ac:dyDescent="0.25">
      <c r="H252" s="48">
        <v>2.39</v>
      </c>
      <c r="I252" s="48">
        <v>0.14144764600000001</v>
      </c>
      <c r="J252" s="63">
        <f t="shared" si="95"/>
        <v>0</v>
      </c>
      <c r="K252" s="57">
        <f t="shared" si="75"/>
        <v>0</v>
      </c>
      <c r="M252" s="3">
        <v>2.39</v>
      </c>
      <c r="N252" s="3">
        <f t="shared" si="81"/>
        <v>0.19009849693700057</v>
      </c>
      <c r="O252" s="3">
        <f t="shared" si="86"/>
        <v>0</v>
      </c>
      <c r="Q252" s="3">
        <v>2.39</v>
      </c>
      <c r="R252" s="3">
        <f t="shared" si="76"/>
        <v>8.6642599277978322E-2</v>
      </c>
      <c r="S252" s="3">
        <f t="shared" si="87"/>
        <v>0</v>
      </c>
      <c r="T252" s="3"/>
      <c r="U252" s="3">
        <v>2.39</v>
      </c>
      <c r="V252" s="3">
        <f t="shared" si="77"/>
        <v>0.14440433212996387</v>
      </c>
      <c r="W252" s="3">
        <f t="shared" si="88"/>
        <v>0</v>
      </c>
      <c r="X252" s="3"/>
      <c r="Y252" s="3">
        <v>2.39</v>
      </c>
      <c r="Z252" s="3">
        <f t="shared" si="82"/>
        <v>0.23929282249887254</v>
      </c>
      <c r="AA252" s="3">
        <f t="shared" si="89"/>
        <v>0</v>
      </c>
      <c r="AB252" s="3"/>
      <c r="AC252" s="3">
        <v>2.39</v>
      </c>
      <c r="AD252" s="3">
        <f t="shared" si="78"/>
        <v>0.21660649819494582</v>
      </c>
      <c r="AE252" s="3">
        <f t="shared" si="90"/>
        <v>0</v>
      </c>
      <c r="AF252" s="3">
        <v>2.39</v>
      </c>
      <c r="AG252" s="3">
        <f t="shared" si="83"/>
        <v>0.23929282249887254</v>
      </c>
      <c r="AH252" s="3">
        <f t="shared" si="91"/>
        <v>0</v>
      </c>
      <c r="AJ252" s="3">
        <v>2.39</v>
      </c>
      <c r="AK252" s="3">
        <f t="shared" si="84"/>
        <v>0.33098070718050476</v>
      </c>
      <c r="AL252" s="3">
        <f t="shared" si="92"/>
        <v>0</v>
      </c>
      <c r="AN252" s="3">
        <v>2.39</v>
      </c>
      <c r="AO252" s="3">
        <f t="shared" si="85"/>
        <v>0.45779989295844081</v>
      </c>
      <c r="AP252" s="3">
        <f t="shared" si="93"/>
        <v>0</v>
      </c>
      <c r="AR252" s="3">
        <v>2.39</v>
      </c>
      <c r="AS252" s="3">
        <f t="shared" si="79"/>
        <v>0.17328519855595664</v>
      </c>
      <c r="AT252" s="3">
        <f t="shared" si="94"/>
        <v>0</v>
      </c>
    </row>
    <row r="253" spans="8:46" x14ac:dyDescent="0.25">
      <c r="H253" s="48">
        <v>2.4</v>
      </c>
      <c r="I253" s="48">
        <v>0.13980100400000001</v>
      </c>
      <c r="J253" s="63">
        <f t="shared" si="95"/>
        <v>0</v>
      </c>
      <c r="K253" s="57">
        <f t="shared" si="75"/>
        <v>0</v>
      </c>
      <c r="M253" s="3">
        <v>2.4</v>
      </c>
      <c r="N253" s="3">
        <f t="shared" si="81"/>
        <v>0.18946457081379975</v>
      </c>
      <c r="O253" s="3">
        <f t="shared" si="86"/>
        <v>0</v>
      </c>
      <c r="Q253" s="3">
        <v>2.4</v>
      </c>
      <c r="R253" s="3">
        <f t="shared" si="76"/>
        <v>8.6330935251798552E-2</v>
      </c>
      <c r="S253" s="3">
        <f t="shared" si="87"/>
        <v>0</v>
      </c>
      <c r="T253" s="3"/>
      <c r="U253" s="3">
        <v>2.4</v>
      </c>
      <c r="V253" s="3">
        <f t="shared" si="77"/>
        <v>0.14388489208633093</v>
      </c>
      <c r="W253" s="3">
        <f t="shared" si="88"/>
        <v>0</v>
      </c>
      <c r="X253" s="3"/>
      <c r="Y253" s="3">
        <v>2.4</v>
      </c>
      <c r="Z253" s="3">
        <f t="shared" si="82"/>
        <v>0.23849484685087591</v>
      </c>
      <c r="AA253" s="3">
        <f t="shared" si="89"/>
        <v>0</v>
      </c>
      <c r="AB253" s="3"/>
      <c r="AC253" s="3">
        <v>2.4</v>
      </c>
      <c r="AD253" s="3">
        <f t="shared" si="78"/>
        <v>0.21582733812949642</v>
      </c>
      <c r="AE253" s="3">
        <f t="shared" si="90"/>
        <v>0</v>
      </c>
      <c r="AF253" s="3">
        <v>2.4</v>
      </c>
      <c r="AG253" s="3">
        <f t="shared" si="83"/>
        <v>0.23849484685087591</v>
      </c>
      <c r="AH253" s="3">
        <f t="shared" si="91"/>
        <v>0</v>
      </c>
      <c r="AJ253" s="3">
        <v>2.4</v>
      </c>
      <c r="AK253" s="3">
        <f t="shared" si="84"/>
        <v>0.32987697769322361</v>
      </c>
      <c r="AL253" s="3">
        <f t="shared" si="92"/>
        <v>0</v>
      </c>
      <c r="AN253" s="3">
        <v>2.4</v>
      </c>
      <c r="AO253" s="3">
        <f t="shared" si="85"/>
        <v>0.45627325641990429</v>
      </c>
      <c r="AP253" s="3">
        <f t="shared" si="93"/>
        <v>0</v>
      </c>
      <c r="AR253" s="3">
        <v>2.4</v>
      </c>
      <c r="AS253" s="3">
        <f t="shared" si="79"/>
        <v>0.1726618705035971</v>
      </c>
      <c r="AT253" s="3">
        <f t="shared" si="94"/>
        <v>0</v>
      </c>
    </row>
    <row r="254" spans="8:46" x14ac:dyDescent="0.25">
      <c r="H254" s="48">
        <v>2.41</v>
      </c>
      <c r="I254" s="48">
        <v>0.138179361</v>
      </c>
      <c r="J254" s="63">
        <f t="shared" si="95"/>
        <v>0</v>
      </c>
      <c r="K254" s="57">
        <f t="shared" si="75"/>
        <v>0</v>
      </c>
      <c r="M254" s="3">
        <v>2.41</v>
      </c>
      <c r="N254" s="3">
        <f t="shared" si="81"/>
        <v>0.18883538137778358</v>
      </c>
      <c r="O254" s="3">
        <f t="shared" si="86"/>
        <v>0</v>
      </c>
      <c r="Q254" s="3">
        <v>2.41</v>
      </c>
      <c r="R254" s="3">
        <f t="shared" si="76"/>
        <v>8.6021505376344079E-2</v>
      </c>
      <c r="S254" s="3">
        <f t="shared" si="87"/>
        <v>0</v>
      </c>
      <c r="T254" s="3"/>
      <c r="U254" s="3">
        <v>2.41</v>
      </c>
      <c r="V254" s="3">
        <f t="shared" si="77"/>
        <v>0.14336917562724014</v>
      </c>
      <c r="W254" s="3">
        <f t="shared" si="88"/>
        <v>0</v>
      </c>
      <c r="X254" s="3"/>
      <c r="Y254" s="3">
        <v>2.41</v>
      </c>
      <c r="Z254" s="3">
        <f t="shared" si="82"/>
        <v>0.23770283366583389</v>
      </c>
      <c r="AA254" s="3">
        <f t="shared" si="89"/>
        <v>0</v>
      </c>
      <c r="AB254" s="3"/>
      <c r="AC254" s="3">
        <v>2.41</v>
      </c>
      <c r="AD254" s="3">
        <f t="shared" si="78"/>
        <v>0.21505376344086025</v>
      </c>
      <c r="AE254" s="3">
        <f t="shared" si="90"/>
        <v>0</v>
      </c>
      <c r="AF254" s="3">
        <v>2.41</v>
      </c>
      <c r="AG254" s="3">
        <f t="shared" si="83"/>
        <v>0.23770283366583389</v>
      </c>
      <c r="AH254" s="3">
        <f t="shared" si="91"/>
        <v>0</v>
      </c>
      <c r="AJ254" s="3">
        <v>2.41</v>
      </c>
      <c r="AK254" s="3">
        <f t="shared" si="84"/>
        <v>0.32878149525733602</v>
      </c>
      <c r="AL254" s="3">
        <f t="shared" si="92"/>
        <v>0</v>
      </c>
      <c r="AN254" s="3">
        <v>2.41</v>
      </c>
      <c r="AO254" s="3">
        <f t="shared" si="85"/>
        <v>0.45475802688837252</v>
      </c>
      <c r="AP254" s="3">
        <f t="shared" si="93"/>
        <v>0</v>
      </c>
      <c r="AR254" s="3">
        <v>2.41</v>
      </c>
      <c r="AS254" s="3">
        <f t="shared" si="79"/>
        <v>0.17204301075268816</v>
      </c>
      <c r="AT254" s="3">
        <f t="shared" si="94"/>
        <v>0</v>
      </c>
    </row>
    <row r="255" spans="8:46" x14ac:dyDescent="0.25">
      <c r="H255" s="48">
        <v>2.42</v>
      </c>
      <c r="I255" s="48">
        <v>0.13652977199999999</v>
      </c>
      <c r="J255" s="63">
        <f t="shared" si="95"/>
        <v>0</v>
      </c>
      <c r="K255" s="57">
        <f t="shared" si="75"/>
        <v>0</v>
      </c>
      <c r="M255" s="3">
        <v>2.42</v>
      </c>
      <c r="N255" s="3">
        <f t="shared" si="81"/>
        <v>0.18821087380159152</v>
      </c>
      <c r="O255" s="3">
        <f t="shared" si="86"/>
        <v>0</v>
      </c>
      <c r="Q255" s="3">
        <v>2.42</v>
      </c>
      <c r="R255" s="3">
        <f t="shared" si="76"/>
        <v>8.5714285714285715E-2</v>
      </c>
      <c r="S255" s="3">
        <f t="shared" si="87"/>
        <v>0</v>
      </c>
      <c r="T255" s="3"/>
      <c r="U255" s="3">
        <v>2.42</v>
      </c>
      <c r="V255" s="3">
        <f t="shared" si="77"/>
        <v>0.14285714285714288</v>
      </c>
      <c r="W255" s="3">
        <f t="shared" si="88"/>
        <v>0</v>
      </c>
      <c r="X255" s="3"/>
      <c r="Y255" s="3">
        <v>2.42</v>
      </c>
      <c r="Z255" s="3">
        <f t="shared" si="82"/>
        <v>0.23691671392797781</v>
      </c>
      <c r="AA255" s="3">
        <f t="shared" si="89"/>
        <v>0</v>
      </c>
      <c r="AB255" s="3"/>
      <c r="AC255" s="3">
        <v>2.42</v>
      </c>
      <c r="AD255" s="3">
        <f t="shared" si="78"/>
        <v>0.21428571428571433</v>
      </c>
      <c r="AE255" s="3">
        <f t="shared" si="90"/>
        <v>0</v>
      </c>
      <c r="AF255" s="3">
        <v>2.42</v>
      </c>
      <c r="AG255" s="3">
        <f t="shared" si="83"/>
        <v>0.23691671392797781</v>
      </c>
      <c r="AH255" s="3">
        <f t="shared" si="91"/>
        <v>0</v>
      </c>
      <c r="AJ255" s="3">
        <v>2.42</v>
      </c>
      <c r="AK255" s="3">
        <f t="shared" si="84"/>
        <v>0.32769416441286237</v>
      </c>
      <c r="AL255" s="3">
        <f t="shared" si="92"/>
        <v>0</v>
      </c>
      <c r="AN255" s="3">
        <v>2.42</v>
      </c>
      <c r="AO255" s="3">
        <f t="shared" si="85"/>
        <v>0.45325407232724174</v>
      </c>
      <c r="AP255" s="3">
        <f t="shared" si="93"/>
        <v>0</v>
      </c>
      <c r="AR255" s="3">
        <v>2.42</v>
      </c>
      <c r="AS255" s="3">
        <f t="shared" si="79"/>
        <v>0.17142857142857143</v>
      </c>
      <c r="AT255" s="3">
        <f t="shared" si="94"/>
        <v>0</v>
      </c>
    </row>
    <row r="256" spans="8:46" x14ac:dyDescent="0.25">
      <c r="H256" s="48">
        <v>2.4300000000000002</v>
      </c>
      <c r="I256" s="48">
        <v>0.134907368</v>
      </c>
      <c r="J256" s="63">
        <f t="shared" si="95"/>
        <v>0</v>
      </c>
      <c r="K256" s="57">
        <f t="shared" si="75"/>
        <v>0</v>
      </c>
      <c r="M256" s="3">
        <v>2.4300000000000002</v>
      </c>
      <c r="N256" s="3">
        <f t="shared" si="81"/>
        <v>0.18759099411559929</v>
      </c>
      <c r="O256" s="3">
        <f t="shared" si="86"/>
        <v>0</v>
      </c>
      <c r="Q256" s="3">
        <v>2.4300000000000002</v>
      </c>
      <c r="R256" s="3">
        <f t="shared" si="76"/>
        <v>8.5409252669039135E-2</v>
      </c>
      <c r="S256" s="3">
        <f t="shared" si="87"/>
        <v>0</v>
      </c>
      <c r="T256" s="3"/>
      <c r="U256" s="3">
        <v>2.4300000000000002</v>
      </c>
      <c r="V256" s="3">
        <f t="shared" si="77"/>
        <v>0.14234875444839856</v>
      </c>
      <c r="W256" s="3">
        <f t="shared" si="88"/>
        <v>0</v>
      </c>
      <c r="X256" s="3"/>
      <c r="Y256" s="3">
        <v>2.4300000000000002</v>
      </c>
      <c r="Z256" s="3">
        <f t="shared" si="82"/>
        <v>0.23613641970124372</v>
      </c>
      <c r="AA256" s="3">
        <f t="shared" si="89"/>
        <v>0</v>
      </c>
      <c r="AB256" s="3"/>
      <c r="AC256" s="3">
        <v>2.4300000000000002</v>
      </c>
      <c r="AD256" s="3">
        <f t="shared" si="78"/>
        <v>0.21352313167259787</v>
      </c>
      <c r="AE256" s="3">
        <f t="shared" si="90"/>
        <v>0</v>
      </c>
      <c r="AF256" s="3">
        <v>2.4300000000000002</v>
      </c>
      <c r="AG256" s="3">
        <f t="shared" si="83"/>
        <v>0.23613641970124372</v>
      </c>
      <c r="AH256" s="3">
        <f t="shared" si="91"/>
        <v>0</v>
      </c>
      <c r="AJ256" s="3">
        <v>2.4300000000000002</v>
      </c>
      <c r="AK256" s="3">
        <f t="shared" si="84"/>
        <v>0.32661489119322984</v>
      </c>
      <c r="AL256" s="3">
        <f t="shared" si="92"/>
        <v>0</v>
      </c>
      <c r="AN256" s="3">
        <v>2.4300000000000002</v>
      </c>
      <c r="AO256" s="3">
        <f t="shared" si="85"/>
        <v>0.45176126276553136</v>
      </c>
      <c r="AP256" s="3">
        <f t="shared" si="93"/>
        <v>0</v>
      </c>
      <c r="AR256" s="3">
        <v>2.4300000000000002</v>
      </c>
      <c r="AS256" s="3">
        <f t="shared" si="79"/>
        <v>0.17081850533807827</v>
      </c>
      <c r="AT256" s="3">
        <f t="shared" si="94"/>
        <v>0</v>
      </c>
    </row>
    <row r="257" spans="8:46" x14ac:dyDescent="0.25">
      <c r="H257" s="48">
        <v>2.44</v>
      </c>
      <c r="I257" s="48">
        <v>0.13326112800000001</v>
      </c>
      <c r="J257" s="63">
        <f t="shared" si="95"/>
        <v>0</v>
      </c>
      <c r="K257" s="57">
        <f t="shared" si="75"/>
        <v>0</v>
      </c>
      <c r="M257" s="3">
        <v>2.44</v>
      </c>
      <c r="N257" s="3">
        <f t="shared" si="81"/>
        <v>0.18697568919103949</v>
      </c>
      <c r="O257" s="3">
        <f t="shared" si="86"/>
        <v>0</v>
      </c>
      <c r="Q257" s="3">
        <v>2.44</v>
      </c>
      <c r="R257" s="3">
        <f t="shared" si="76"/>
        <v>8.5106382978723388E-2</v>
      </c>
      <c r="S257" s="3">
        <f t="shared" si="87"/>
        <v>0</v>
      </c>
      <c r="T257" s="3"/>
      <c r="U257" s="3">
        <v>2.44</v>
      </c>
      <c r="V257" s="3">
        <f t="shared" si="77"/>
        <v>0.14184397163120566</v>
      </c>
      <c r="W257" s="3">
        <f t="shared" si="88"/>
        <v>0</v>
      </c>
      <c r="X257" s="3"/>
      <c r="Y257" s="3">
        <v>2.44</v>
      </c>
      <c r="Z257" s="3">
        <f t="shared" si="82"/>
        <v>0.2353618841080235</v>
      </c>
      <c r="AA257" s="3">
        <f t="shared" si="89"/>
        <v>0</v>
      </c>
      <c r="AB257" s="3"/>
      <c r="AC257" s="3">
        <v>2.44</v>
      </c>
      <c r="AD257" s="3">
        <f t="shared" si="78"/>
        <v>0.21276595744680851</v>
      </c>
      <c r="AE257" s="3">
        <f t="shared" si="90"/>
        <v>0</v>
      </c>
      <c r="AF257" s="3">
        <v>2.44</v>
      </c>
      <c r="AG257" s="3">
        <f t="shared" si="83"/>
        <v>0.2353618841080235</v>
      </c>
      <c r="AH257" s="3">
        <f t="shared" si="91"/>
        <v>0</v>
      </c>
      <c r="AJ257" s="3">
        <v>2.44</v>
      </c>
      <c r="AK257" s="3">
        <f t="shared" si="84"/>
        <v>0.325543583095881</v>
      </c>
      <c r="AL257" s="3">
        <f t="shared" si="92"/>
        <v>0</v>
      </c>
      <c r="AN257" s="3">
        <v>2.44</v>
      </c>
      <c r="AO257" s="3">
        <f t="shared" si="85"/>
        <v>0.45027947025723158</v>
      </c>
      <c r="AP257" s="3">
        <f t="shared" si="93"/>
        <v>0</v>
      </c>
      <c r="AR257" s="3">
        <v>2.44</v>
      </c>
      <c r="AS257" s="3">
        <f t="shared" si="79"/>
        <v>0.17021276595744678</v>
      </c>
      <c r="AT257" s="3">
        <f t="shared" si="94"/>
        <v>0</v>
      </c>
    </row>
    <row r="258" spans="8:46" x14ac:dyDescent="0.25">
      <c r="H258" s="48">
        <v>2.4500000000000002</v>
      </c>
      <c r="I258" s="48">
        <v>0.13164141900000001</v>
      </c>
      <c r="J258" s="63">
        <f t="shared" si="95"/>
        <v>0</v>
      </c>
      <c r="K258" s="57">
        <f t="shared" si="75"/>
        <v>0</v>
      </c>
      <c r="M258" s="3">
        <v>2.4500000000000002</v>
      </c>
      <c r="N258" s="3">
        <f t="shared" si="81"/>
        <v>0.18636490672351991</v>
      </c>
      <c r="O258" s="3">
        <f t="shared" si="86"/>
        <v>0</v>
      </c>
      <c r="Q258" s="3">
        <v>2.4500000000000002</v>
      </c>
      <c r="R258" s="3">
        <f t="shared" si="76"/>
        <v>8.4805653710247356E-2</v>
      </c>
      <c r="S258" s="3">
        <f t="shared" si="87"/>
        <v>0</v>
      </c>
      <c r="T258" s="3"/>
      <c r="U258" s="3">
        <v>2.4500000000000002</v>
      </c>
      <c r="V258" s="3">
        <f t="shared" si="77"/>
        <v>0.14134275618374559</v>
      </c>
      <c r="W258" s="3">
        <f t="shared" si="88"/>
        <v>0</v>
      </c>
      <c r="X258" s="3"/>
      <c r="Y258" s="3">
        <v>2.4500000000000002</v>
      </c>
      <c r="Z258" s="3">
        <f t="shared" si="82"/>
        <v>0.23459304130841932</v>
      </c>
      <c r="AA258" s="3">
        <f t="shared" si="89"/>
        <v>0</v>
      </c>
      <c r="AB258" s="3"/>
      <c r="AC258" s="3">
        <v>2.4500000000000002</v>
      </c>
      <c r="AD258" s="3">
        <f t="shared" si="78"/>
        <v>0.21201413427561841</v>
      </c>
      <c r="AE258" s="3">
        <f t="shared" si="90"/>
        <v>0</v>
      </c>
      <c r="AF258" s="3">
        <v>2.4500000000000002</v>
      </c>
      <c r="AG258" s="3">
        <f t="shared" si="83"/>
        <v>0.23459304130841932</v>
      </c>
      <c r="AH258" s="3">
        <f t="shared" si="91"/>
        <v>0</v>
      </c>
      <c r="AJ258" s="3">
        <v>2.4500000000000002</v>
      </c>
      <c r="AK258" s="3">
        <f t="shared" si="84"/>
        <v>0.32448014905357986</v>
      </c>
      <c r="AL258" s="3">
        <f t="shared" si="92"/>
        <v>0</v>
      </c>
      <c r="AN258" s="3">
        <v>2.4500000000000002</v>
      </c>
      <c r="AO258" s="3">
        <f t="shared" si="85"/>
        <v>0.44880856884161446</v>
      </c>
      <c r="AP258" s="3">
        <f t="shared" si="93"/>
        <v>0</v>
      </c>
      <c r="AR258" s="3">
        <v>2.4500000000000002</v>
      </c>
      <c r="AS258" s="3">
        <f t="shared" si="79"/>
        <v>0.16961130742049471</v>
      </c>
      <c r="AT258" s="3">
        <f t="shared" si="94"/>
        <v>0</v>
      </c>
    </row>
    <row r="259" spans="8:46" x14ac:dyDescent="0.25">
      <c r="H259" s="48">
        <v>2.46</v>
      </c>
      <c r="I259" s="48">
        <v>0.130000329</v>
      </c>
      <c r="J259" s="63">
        <f t="shared" si="95"/>
        <v>0</v>
      </c>
      <c r="K259" s="57">
        <f t="shared" si="75"/>
        <v>0</v>
      </c>
      <c r="M259" s="3">
        <v>2.46</v>
      </c>
      <c r="N259" s="3">
        <f t="shared" si="81"/>
        <v>0.1857585952169323</v>
      </c>
      <c r="O259" s="3">
        <f t="shared" si="86"/>
        <v>0</v>
      </c>
      <c r="Q259" s="3">
        <v>2.46</v>
      </c>
      <c r="R259" s="3">
        <f t="shared" si="76"/>
        <v>8.4507042253521125E-2</v>
      </c>
      <c r="S259" s="3">
        <f t="shared" si="87"/>
        <v>0</v>
      </c>
      <c r="T259" s="3"/>
      <c r="U259" s="3">
        <v>2.46</v>
      </c>
      <c r="V259" s="3">
        <f t="shared" si="77"/>
        <v>0.14084507042253522</v>
      </c>
      <c r="W259" s="3">
        <f t="shared" si="88"/>
        <v>0</v>
      </c>
      <c r="X259" s="3"/>
      <c r="Y259" s="3">
        <v>2.46</v>
      </c>
      <c r="Z259" s="3">
        <f t="shared" si="82"/>
        <v>0.23382982647998762</v>
      </c>
      <c r="AA259" s="3">
        <f t="shared" si="89"/>
        <v>0</v>
      </c>
      <c r="AB259" s="3"/>
      <c r="AC259" s="3">
        <v>2.46</v>
      </c>
      <c r="AD259" s="3">
        <f t="shared" si="78"/>
        <v>0.21126760563380287</v>
      </c>
      <c r="AE259" s="3">
        <f t="shared" si="90"/>
        <v>0</v>
      </c>
      <c r="AF259" s="3">
        <v>2.46</v>
      </c>
      <c r="AG259" s="3">
        <f t="shared" si="83"/>
        <v>0.23382982647998762</v>
      </c>
      <c r="AH259" s="3">
        <f t="shared" si="91"/>
        <v>0</v>
      </c>
      <c r="AJ259" s="3">
        <v>2.46</v>
      </c>
      <c r="AK259" s="3">
        <f t="shared" si="84"/>
        <v>0.32342449940639428</v>
      </c>
      <c r="AL259" s="3">
        <f t="shared" si="92"/>
        <v>0</v>
      </c>
      <c r="AN259" s="3">
        <v>2.46</v>
      </c>
      <c r="AO259" s="3">
        <f t="shared" si="85"/>
        <v>0.44734843450448036</v>
      </c>
      <c r="AP259" s="3">
        <f t="shared" si="93"/>
        <v>0</v>
      </c>
      <c r="AR259" s="3">
        <v>2.46</v>
      </c>
      <c r="AS259" s="3">
        <f t="shared" si="79"/>
        <v>0.16901408450704225</v>
      </c>
      <c r="AT259" s="3">
        <f t="shared" si="94"/>
        <v>0</v>
      </c>
    </row>
    <row r="260" spans="8:46" x14ac:dyDescent="0.25">
      <c r="H260" s="48">
        <v>2.4700000000000002</v>
      </c>
      <c r="I260" s="48">
        <v>0.12838645200000001</v>
      </c>
      <c r="J260" s="63">
        <f t="shared" si="95"/>
        <v>0</v>
      </c>
      <c r="K260" s="57">
        <f t="shared" si="75"/>
        <v>0</v>
      </c>
      <c r="M260" s="3">
        <v>2.4700000000000002</v>
      </c>
      <c r="N260" s="3">
        <f t="shared" si="81"/>
        <v>0.1851567039677379</v>
      </c>
      <c r="O260" s="3">
        <f t="shared" si="86"/>
        <v>0</v>
      </c>
      <c r="Q260" s="3">
        <v>2.4700000000000002</v>
      </c>
      <c r="R260" s="3">
        <f t="shared" si="76"/>
        <v>8.4210526315789458E-2</v>
      </c>
      <c r="S260" s="3">
        <f t="shared" si="87"/>
        <v>0</v>
      </c>
      <c r="T260" s="3"/>
      <c r="U260" s="3">
        <v>2.4700000000000002</v>
      </c>
      <c r="V260" s="3">
        <f t="shared" si="77"/>
        <v>0.14035087719298242</v>
      </c>
      <c r="W260" s="3">
        <f t="shared" si="88"/>
        <v>0</v>
      </c>
      <c r="X260" s="3"/>
      <c r="Y260" s="3">
        <v>2.4700000000000002</v>
      </c>
      <c r="Z260" s="3">
        <f t="shared" si="82"/>
        <v>0.23307217579795811</v>
      </c>
      <c r="AA260" s="3">
        <f t="shared" si="89"/>
        <v>0</v>
      </c>
      <c r="AB260" s="3"/>
      <c r="AC260" s="3">
        <v>2.4700000000000002</v>
      </c>
      <c r="AD260" s="3">
        <f t="shared" si="78"/>
        <v>0.21052631578947367</v>
      </c>
      <c r="AE260" s="3">
        <f t="shared" si="90"/>
        <v>0</v>
      </c>
      <c r="AF260" s="3">
        <v>2.4700000000000002</v>
      </c>
      <c r="AG260" s="3">
        <f t="shared" si="83"/>
        <v>0.23307217579795811</v>
      </c>
      <c r="AH260" s="3">
        <f t="shared" si="91"/>
        <v>0</v>
      </c>
      <c r="AJ260" s="3">
        <v>2.4700000000000002</v>
      </c>
      <c r="AK260" s="3">
        <f t="shared" si="84"/>
        <v>0.32237654587433584</v>
      </c>
      <c r="AL260" s="3">
        <f t="shared" si="92"/>
        <v>0</v>
      </c>
      <c r="AN260" s="3">
        <v>2.4700000000000002</v>
      </c>
      <c r="AO260" s="3">
        <f t="shared" si="85"/>
        <v>0.44589894514031586</v>
      </c>
      <c r="AP260" s="3">
        <f t="shared" si="93"/>
        <v>0</v>
      </c>
      <c r="AR260" s="3">
        <v>2.4700000000000002</v>
      </c>
      <c r="AS260" s="3">
        <f t="shared" si="79"/>
        <v>0.16842105263157892</v>
      </c>
      <c r="AT260" s="3">
        <f t="shared" si="94"/>
        <v>0</v>
      </c>
    </row>
    <row r="261" spans="8:46" x14ac:dyDescent="0.25">
      <c r="H261" s="48">
        <v>2.48</v>
      </c>
      <c r="I261" s="48">
        <v>0.12674754299999999</v>
      </c>
      <c r="J261" s="63">
        <f t="shared" si="95"/>
        <v>0</v>
      </c>
      <c r="K261" s="57">
        <f t="shared" si="75"/>
        <v>0</v>
      </c>
      <c r="M261" s="3">
        <v>2.48</v>
      </c>
      <c r="N261" s="3">
        <f t="shared" si="81"/>
        <v>0.1845591830496216</v>
      </c>
      <c r="O261" s="3">
        <f t="shared" si="86"/>
        <v>0</v>
      </c>
      <c r="Q261" s="3">
        <v>2.48</v>
      </c>
      <c r="R261" s="3">
        <f t="shared" si="76"/>
        <v>8.3916083916083906E-2</v>
      </c>
      <c r="S261" s="3">
        <f t="shared" si="87"/>
        <v>0</v>
      </c>
      <c r="T261" s="3"/>
      <c r="U261" s="3">
        <v>2.48</v>
      </c>
      <c r="V261" s="3">
        <f t="shared" si="77"/>
        <v>0.13986013986013987</v>
      </c>
      <c r="W261" s="3">
        <f t="shared" si="88"/>
        <v>0</v>
      </c>
      <c r="X261" s="3"/>
      <c r="Y261" s="3">
        <v>2.48</v>
      </c>
      <c r="Z261" s="3">
        <f t="shared" si="82"/>
        <v>0.2323200264159167</v>
      </c>
      <c r="AA261" s="3">
        <f t="shared" si="89"/>
        <v>0</v>
      </c>
      <c r="AB261" s="3"/>
      <c r="AC261" s="3">
        <v>2.48</v>
      </c>
      <c r="AD261" s="3">
        <f t="shared" si="78"/>
        <v>0.20979020979020982</v>
      </c>
      <c r="AE261" s="3">
        <f t="shared" si="90"/>
        <v>0</v>
      </c>
      <c r="AF261" s="3">
        <v>2.48</v>
      </c>
      <c r="AG261" s="3">
        <f t="shared" si="83"/>
        <v>0.2323200264159167</v>
      </c>
      <c r="AH261" s="3">
        <f t="shared" si="91"/>
        <v>0</v>
      </c>
      <c r="AJ261" s="3">
        <v>2.48</v>
      </c>
      <c r="AK261" s="3">
        <f t="shared" si="84"/>
        <v>0.32133620153064113</v>
      </c>
      <c r="AL261" s="3">
        <f t="shared" si="92"/>
        <v>0</v>
      </c>
      <c r="AN261" s="3">
        <v>2.48</v>
      </c>
      <c r="AO261" s="3">
        <f t="shared" si="85"/>
        <v>0.44445998051533664</v>
      </c>
      <c r="AP261" s="3">
        <f t="shared" si="93"/>
        <v>0</v>
      </c>
      <c r="AR261" s="3">
        <v>2.48</v>
      </c>
      <c r="AS261" s="3">
        <f t="shared" si="79"/>
        <v>0.16783216783216781</v>
      </c>
      <c r="AT261" s="3">
        <f t="shared" si="94"/>
        <v>0</v>
      </c>
    </row>
    <row r="262" spans="8:46" x14ac:dyDescent="0.25">
      <c r="H262" s="48">
        <v>2.4900000000000002</v>
      </c>
      <c r="I262" s="48">
        <v>0.125142372</v>
      </c>
      <c r="J262" s="63">
        <f t="shared" si="95"/>
        <v>0</v>
      </c>
      <c r="K262" s="57">
        <f t="shared" si="75"/>
        <v>0</v>
      </c>
      <c r="M262" s="3">
        <v>2.4900000000000002</v>
      </c>
      <c r="N262" s="3">
        <f t="shared" si="81"/>
        <v>0.183965983298503</v>
      </c>
      <c r="O262" s="3">
        <f t="shared" si="86"/>
        <v>0</v>
      </c>
      <c r="Q262" s="3">
        <v>2.4900000000000002</v>
      </c>
      <c r="R262" s="3">
        <f t="shared" si="76"/>
        <v>8.3623693379790934E-2</v>
      </c>
      <c r="S262" s="3">
        <f t="shared" si="87"/>
        <v>0</v>
      </c>
      <c r="T262" s="3"/>
      <c r="U262" s="3">
        <v>2.4900000000000002</v>
      </c>
      <c r="V262" s="3">
        <f t="shared" si="77"/>
        <v>0.13937282229965156</v>
      </c>
      <c r="W262" s="3">
        <f t="shared" si="88"/>
        <v>0</v>
      </c>
      <c r="X262" s="3"/>
      <c r="Y262" s="3">
        <v>2.4900000000000002</v>
      </c>
      <c r="Z262" s="3">
        <f t="shared" si="82"/>
        <v>0.23157331644693757</v>
      </c>
      <c r="AA262" s="3">
        <f t="shared" si="89"/>
        <v>0</v>
      </c>
      <c r="AB262" s="3"/>
      <c r="AC262" s="3">
        <v>2.4900000000000002</v>
      </c>
      <c r="AD262" s="3">
        <f t="shared" si="78"/>
        <v>0.20905923344947736</v>
      </c>
      <c r="AE262" s="3">
        <f t="shared" si="90"/>
        <v>0</v>
      </c>
      <c r="AF262" s="3">
        <v>2.4900000000000002</v>
      </c>
      <c r="AG262" s="3">
        <f t="shared" si="83"/>
        <v>0.23157331644693757</v>
      </c>
      <c r="AH262" s="3">
        <f t="shared" si="91"/>
        <v>0</v>
      </c>
      <c r="AJ262" s="3">
        <v>2.4900000000000002</v>
      </c>
      <c r="AK262" s="3">
        <f t="shared" si="84"/>
        <v>0.32030338077567433</v>
      </c>
      <c r="AL262" s="3">
        <f t="shared" si="92"/>
        <v>0</v>
      </c>
      <c r="AN262" s="3">
        <v>2.4900000000000002</v>
      </c>
      <c r="AO262" s="3">
        <f t="shared" si="85"/>
        <v>0.44303142223139053</v>
      </c>
      <c r="AP262" s="3">
        <f t="shared" si="93"/>
        <v>0</v>
      </c>
      <c r="AR262" s="3">
        <v>2.4900000000000002</v>
      </c>
      <c r="AS262" s="3">
        <f t="shared" si="79"/>
        <v>0.16724738675958187</v>
      </c>
      <c r="AT262" s="3">
        <f t="shared" si="94"/>
        <v>0</v>
      </c>
    </row>
    <row r="263" spans="8:46" x14ac:dyDescent="0.25">
      <c r="H263" s="48">
        <v>2.5</v>
      </c>
      <c r="I263" s="48">
        <v>0.123514497</v>
      </c>
      <c r="J263" s="63">
        <f t="shared" si="95"/>
        <v>0</v>
      </c>
      <c r="K263" s="57">
        <f t="shared" si="75"/>
        <v>0</v>
      </c>
      <c r="M263" s="3">
        <v>2.5</v>
      </c>
      <c r="N263" s="3">
        <f t="shared" si="81"/>
        <v>0.18337705629789586</v>
      </c>
      <c r="O263" s="3">
        <f t="shared" si="86"/>
        <v>0</v>
      </c>
      <c r="Q263" s="3">
        <v>2.5</v>
      </c>
      <c r="R263" s="3">
        <f t="shared" si="76"/>
        <v>8.3333333333333329E-2</v>
      </c>
      <c r="S263" s="3">
        <f t="shared" si="87"/>
        <v>0</v>
      </c>
      <c r="T263" s="3"/>
      <c r="U263" s="3">
        <v>2.5</v>
      </c>
      <c r="V263" s="3">
        <f t="shared" si="77"/>
        <v>0.1388888888888889</v>
      </c>
      <c r="W263" s="3">
        <f t="shared" si="88"/>
        <v>0</v>
      </c>
      <c r="X263" s="3"/>
      <c r="Y263" s="3">
        <v>2.5</v>
      </c>
      <c r="Z263" s="3">
        <f t="shared" si="82"/>
        <v>0.23083198494515411</v>
      </c>
      <c r="AA263" s="3">
        <f t="shared" si="89"/>
        <v>0</v>
      </c>
      <c r="AB263" s="3"/>
      <c r="AC263" s="3">
        <v>2.5</v>
      </c>
      <c r="AD263" s="3">
        <f t="shared" si="78"/>
        <v>0.20833333333333337</v>
      </c>
      <c r="AE263" s="3">
        <f t="shared" si="90"/>
        <v>0</v>
      </c>
      <c r="AF263" s="3">
        <v>2.5</v>
      </c>
      <c r="AG263" s="3">
        <f t="shared" si="83"/>
        <v>0.23083198494515411</v>
      </c>
      <c r="AH263" s="3">
        <f t="shared" si="91"/>
        <v>0</v>
      </c>
      <c r="AJ263" s="3">
        <v>2.5</v>
      </c>
      <c r="AK263" s="3">
        <f t="shared" si="84"/>
        <v>0.31927799931143658</v>
      </c>
      <c r="AL263" s="3">
        <f t="shared" si="92"/>
        <v>0</v>
      </c>
      <c r="AN263" s="3">
        <v>2.5</v>
      </c>
      <c r="AO263" s="3">
        <f t="shared" si="85"/>
        <v>0.44161315369069992</v>
      </c>
      <c r="AP263" s="3">
        <f t="shared" si="93"/>
        <v>0</v>
      </c>
      <c r="AR263" s="3">
        <v>2.5</v>
      </c>
      <c r="AS263" s="3">
        <f t="shared" si="79"/>
        <v>0.16666666666666666</v>
      </c>
      <c r="AT263" s="3">
        <f t="shared" si="94"/>
        <v>0</v>
      </c>
    </row>
    <row r="264" spans="8:46" x14ac:dyDescent="0.25">
      <c r="H264" s="48">
        <v>2.5099999999999998</v>
      </c>
      <c r="I264" s="48">
        <v>0.121904949</v>
      </c>
      <c r="J264" s="63">
        <f t="shared" si="95"/>
        <v>0</v>
      </c>
      <c r="K264" s="57">
        <f t="shared" si="75"/>
        <v>0</v>
      </c>
      <c r="M264" s="3">
        <v>2.5099999999999998</v>
      </c>
      <c r="N264" s="3">
        <f t="shared" si="81"/>
        <v>0.18279235436460542</v>
      </c>
      <c r="O264" s="3">
        <f t="shared" si="86"/>
        <v>0</v>
      </c>
      <c r="Q264" s="3">
        <v>2.5099999999999998</v>
      </c>
      <c r="R264" s="3">
        <f t="shared" si="76"/>
        <v>8.3044982698961947E-2</v>
      </c>
      <c r="S264" s="3">
        <f t="shared" si="87"/>
        <v>0</v>
      </c>
      <c r="T264" s="3"/>
      <c r="U264" s="3">
        <v>2.5099999999999998</v>
      </c>
      <c r="V264" s="3">
        <f t="shared" si="77"/>
        <v>0.13840830449826991</v>
      </c>
      <c r="W264" s="3">
        <f t="shared" si="88"/>
        <v>0</v>
      </c>
      <c r="X264" s="3"/>
      <c r="Y264" s="3">
        <v>2.5099999999999998</v>
      </c>
      <c r="Z264" s="3">
        <f t="shared" si="82"/>
        <v>0.23009597188775494</v>
      </c>
      <c r="AA264" s="3">
        <f t="shared" si="89"/>
        <v>0</v>
      </c>
      <c r="AB264" s="3"/>
      <c r="AC264" s="3">
        <v>2.5099999999999998</v>
      </c>
      <c r="AD264" s="3">
        <f t="shared" si="78"/>
        <v>0.20761245674740489</v>
      </c>
      <c r="AE264" s="3">
        <f t="shared" si="90"/>
        <v>0</v>
      </c>
      <c r="AF264" s="3">
        <v>2.5099999999999998</v>
      </c>
      <c r="AG264" s="3">
        <f t="shared" si="83"/>
        <v>0.23009597188775494</v>
      </c>
      <c r="AH264" s="3">
        <f t="shared" si="91"/>
        <v>0</v>
      </c>
      <c r="AJ264" s="3">
        <v>2.5099999999999998</v>
      </c>
      <c r="AK264" s="3">
        <f t="shared" si="84"/>
        <v>0.31825997411666407</v>
      </c>
      <c r="AL264" s="3">
        <f t="shared" si="92"/>
        <v>0</v>
      </c>
      <c r="AN264" s="3">
        <v>2.5099999999999998</v>
      </c>
      <c r="AO264" s="3">
        <f t="shared" si="85"/>
        <v>0.44020506006141868</v>
      </c>
      <c r="AP264" s="3">
        <f t="shared" si="93"/>
        <v>0</v>
      </c>
      <c r="AR264" s="3">
        <v>2.5099999999999998</v>
      </c>
      <c r="AS264" s="3">
        <f t="shared" si="79"/>
        <v>0.16608996539792389</v>
      </c>
      <c r="AT264" s="3">
        <f t="shared" si="94"/>
        <v>0</v>
      </c>
    </row>
    <row r="265" spans="8:46" x14ac:dyDescent="0.25">
      <c r="H265" s="48">
        <v>2.52</v>
      </c>
      <c r="I265" s="48">
        <v>0.120290933</v>
      </c>
      <c r="J265" s="63">
        <f t="shared" si="95"/>
        <v>0</v>
      </c>
      <c r="K265" s="57">
        <f t="shared" si="75"/>
        <v>0</v>
      </c>
      <c r="M265" s="3">
        <v>2.52</v>
      </c>
      <c r="N265" s="3">
        <f t="shared" si="81"/>
        <v>0.18221183053475579</v>
      </c>
      <c r="O265" s="3">
        <f t="shared" si="86"/>
        <v>0</v>
      </c>
      <c r="Q265" s="3">
        <v>2.52</v>
      </c>
      <c r="R265" s="3">
        <f t="shared" si="76"/>
        <v>8.2758620689655157E-2</v>
      </c>
      <c r="S265" s="3">
        <f t="shared" si="87"/>
        <v>0</v>
      </c>
      <c r="T265" s="3"/>
      <c r="U265" s="3">
        <v>2.52</v>
      </c>
      <c r="V265" s="3">
        <f t="shared" si="77"/>
        <v>0.13793103448275862</v>
      </c>
      <c r="W265" s="3">
        <f t="shared" si="88"/>
        <v>0</v>
      </c>
      <c r="X265" s="3"/>
      <c r="Y265" s="3">
        <v>2.52</v>
      </c>
      <c r="Z265" s="3">
        <f t="shared" si="82"/>
        <v>0.22936521815739477</v>
      </c>
      <c r="AA265" s="3">
        <f t="shared" si="89"/>
        <v>0</v>
      </c>
      <c r="AB265" s="3"/>
      <c r="AC265" s="3">
        <v>2.52</v>
      </c>
      <c r="AD265" s="3">
        <f t="shared" si="78"/>
        <v>0.20689655172413796</v>
      </c>
      <c r="AE265" s="3">
        <f t="shared" si="90"/>
        <v>0</v>
      </c>
      <c r="AF265" s="3">
        <v>2.52</v>
      </c>
      <c r="AG265" s="3">
        <f t="shared" si="83"/>
        <v>0.22936521815739477</v>
      </c>
      <c r="AH265" s="3">
        <f t="shared" si="91"/>
        <v>0</v>
      </c>
      <c r="AJ265" s="3">
        <v>2.52</v>
      </c>
      <c r="AK265" s="3">
        <f t="shared" si="84"/>
        <v>0.31724922342249917</v>
      </c>
      <c r="AL265" s="3">
        <f t="shared" si="92"/>
        <v>0</v>
      </c>
      <c r="AN265" s="3">
        <v>2.52</v>
      </c>
      <c r="AO265" s="3">
        <f t="shared" si="85"/>
        <v>0.43880702824398121</v>
      </c>
      <c r="AP265" s="3">
        <f t="shared" si="93"/>
        <v>0</v>
      </c>
      <c r="AR265" s="3">
        <v>2.52</v>
      </c>
      <c r="AS265" s="3">
        <f t="shared" si="79"/>
        <v>0.16551724137931031</v>
      </c>
      <c r="AT265" s="3">
        <f t="shared" si="94"/>
        <v>0</v>
      </c>
    </row>
    <row r="266" spans="8:46" x14ac:dyDescent="0.25">
      <c r="H266" s="48">
        <v>2.5299999999999998</v>
      </c>
      <c r="I266" s="48">
        <v>0.118896391</v>
      </c>
      <c r="J266" s="63">
        <f t="shared" si="95"/>
        <v>0</v>
      </c>
      <c r="K266" s="57">
        <f t="shared" si="75"/>
        <v>0</v>
      </c>
      <c r="M266" s="3">
        <v>2.5299999999999998</v>
      </c>
      <c r="N266" s="3">
        <f t="shared" si="81"/>
        <v>0.18163543855013708</v>
      </c>
      <c r="O266" s="3">
        <f t="shared" si="86"/>
        <v>0</v>
      </c>
      <c r="Q266" s="3">
        <v>2.5299999999999998</v>
      </c>
      <c r="R266" s="3">
        <f t="shared" si="76"/>
        <v>8.247422680412371E-2</v>
      </c>
      <c r="S266" s="3">
        <f t="shared" si="87"/>
        <v>0</v>
      </c>
      <c r="T266" s="3"/>
      <c r="U266" s="3">
        <v>2.5299999999999998</v>
      </c>
      <c r="V266" s="3">
        <f t="shared" si="77"/>
        <v>0.13745704467353953</v>
      </c>
      <c r="W266" s="3">
        <f t="shared" si="88"/>
        <v>0</v>
      </c>
      <c r="X266" s="3"/>
      <c r="Y266" s="3">
        <v>2.5299999999999998</v>
      </c>
      <c r="Z266" s="3">
        <f t="shared" si="82"/>
        <v>0.22863966552500942</v>
      </c>
      <c r="AA266" s="3">
        <f t="shared" si="89"/>
        <v>0</v>
      </c>
      <c r="AB266" s="3"/>
      <c r="AC266" s="3">
        <v>2.5299999999999998</v>
      </c>
      <c r="AD266" s="3">
        <f t="shared" si="78"/>
        <v>0.2061855670103093</v>
      </c>
      <c r="AE266" s="3">
        <f t="shared" si="90"/>
        <v>0</v>
      </c>
      <c r="AF266" s="3">
        <v>2.5299999999999998</v>
      </c>
      <c r="AG266" s="3">
        <f t="shared" si="83"/>
        <v>0.22863966552500942</v>
      </c>
      <c r="AH266" s="3">
        <f t="shared" si="91"/>
        <v>0</v>
      </c>
      <c r="AJ266" s="3">
        <v>2.5299999999999998</v>
      </c>
      <c r="AK266" s="3">
        <f t="shared" si="84"/>
        <v>0.31624566668872078</v>
      </c>
      <c r="AL266" s="3">
        <f t="shared" si="92"/>
        <v>0</v>
      </c>
      <c r="AN266" s="3">
        <v>2.5299999999999998</v>
      </c>
      <c r="AO266" s="3">
        <f t="shared" si="85"/>
        <v>0.43741894683822435</v>
      </c>
      <c r="AP266" s="3">
        <f t="shared" si="93"/>
        <v>0</v>
      </c>
      <c r="AR266" s="3">
        <v>2.5299999999999998</v>
      </c>
      <c r="AS266" s="3">
        <f t="shared" si="79"/>
        <v>0.16494845360824742</v>
      </c>
      <c r="AT266" s="3">
        <f t="shared" si="94"/>
        <v>0</v>
      </c>
    </row>
    <row r="267" spans="8:46" x14ac:dyDescent="0.25">
      <c r="H267" s="48">
        <v>2.54</v>
      </c>
      <c r="I267" s="48">
        <v>0.12047168599999999</v>
      </c>
      <c r="J267" s="63">
        <f t="shared" si="95"/>
        <v>0</v>
      </c>
      <c r="K267" s="57">
        <f t="shared" si="75"/>
        <v>0</v>
      </c>
      <c r="M267" s="3">
        <v>2.54</v>
      </c>
      <c r="N267" s="3">
        <f t="shared" si="81"/>
        <v>0.18106313284486475</v>
      </c>
      <c r="O267" s="3">
        <f t="shared" si="86"/>
        <v>0</v>
      </c>
      <c r="Q267" s="3">
        <v>2.54</v>
      </c>
      <c r="R267" s="3">
        <f t="shared" si="76"/>
        <v>8.2191780821917804E-2</v>
      </c>
      <c r="S267" s="3">
        <f t="shared" si="87"/>
        <v>0</v>
      </c>
      <c r="T267" s="3"/>
      <c r="U267" s="3">
        <v>2.54</v>
      </c>
      <c r="V267" s="3">
        <f t="shared" si="77"/>
        <v>0.13698630136986301</v>
      </c>
      <c r="W267" s="3">
        <f t="shared" si="88"/>
        <v>0</v>
      </c>
      <c r="X267" s="3"/>
      <c r="Y267" s="3">
        <v>2.54</v>
      </c>
      <c r="Z267" s="3">
        <f t="shared" si="82"/>
        <v>0.22791925663302204</v>
      </c>
      <c r="AA267" s="3">
        <f t="shared" si="89"/>
        <v>0</v>
      </c>
      <c r="AB267" s="3"/>
      <c r="AC267" s="3">
        <v>2.54</v>
      </c>
      <c r="AD267" s="3">
        <f t="shared" si="78"/>
        <v>0.20547945205479454</v>
      </c>
      <c r="AE267" s="3">
        <f t="shared" si="90"/>
        <v>0</v>
      </c>
      <c r="AF267" s="3">
        <v>2.54</v>
      </c>
      <c r="AG267" s="3">
        <f t="shared" si="83"/>
        <v>0.22791925663302204</v>
      </c>
      <c r="AH267" s="3">
        <f t="shared" si="91"/>
        <v>0</v>
      </c>
      <c r="AJ267" s="3">
        <v>2.54</v>
      </c>
      <c r="AK267" s="3">
        <f t="shared" si="84"/>
        <v>0.31524922458051585</v>
      </c>
      <c r="AL267" s="3">
        <f t="shared" si="92"/>
        <v>0</v>
      </c>
      <c r="AN267" s="3">
        <v>2.54</v>
      </c>
      <c r="AO267" s="3">
        <f t="shared" si="85"/>
        <v>0.43604070611126045</v>
      </c>
      <c r="AP267" s="3">
        <f t="shared" si="93"/>
        <v>0</v>
      </c>
      <c r="AR267" s="3">
        <v>2.54</v>
      </c>
      <c r="AS267" s="3">
        <f t="shared" si="79"/>
        <v>0.16438356164383561</v>
      </c>
      <c r="AT267" s="3">
        <f t="shared" si="94"/>
        <v>0</v>
      </c>
    </row>
    <row r="268" spans="8:46" x14ac:dyDescent="0.25">
      <c r="H268" s="48">
        <v>2.5499999999999998</v>
      </c>
      <c r="I268" s="48">
        <v>0.12172509199999999</v>
      </c>
      <c r="J268" s="63">
        <f t="shared" si="95"/>
        <v>0</v>
      </c>
      <c r="K268" s="57">
        <f t="shared" si="75"/>
        <v>0</v>
      </c>
      <c r="M268" s="3">
        <v>2.5499999999999998</v>
      </c>
      <c r="N268" s="3">
        <f t="shared" si="81"/>
        <v>0.18049486853234245</v>
      </c>
      <c r="O268" s="3">
        <f t="shared" si="86"/>
        <v>0</v>
      </c>
      <c r="Q268" s="3">
        <v>2.5499999999999998</v>
      </c>
      <c r="R268" s="3">
        <f t="shared" si="76"/>
        <v>8.191126279863481E-2</v>
      </c>
      <c r="S268" s="3">
        <f t="shared" si="87"/>
        <v>0</v>
      </c>
      <c r="T268" s="3"/>
      <c r="U268" s="3">
        <v>2.5499999999999998</v>
      </c>
      <c r="V268" s="3">
        <f t="shared" si="77"/>
        <v>0.13651877133105803</v>
      </c>
      <c r="W268" s="3">
        <f t="shared" si="88"/>
        <v>0</v>
      </c>
      <c r="X268" s="3"/>
      <c r="Y268" s="3">
        <v>2.5499999999999998</v>
      </c>
      <c r="Z268" s="3">
        <f t="shared" si="82"/>
        <v>0.22720393497893296</v>
      </c>
      <c r="AA268" s="3">
        <f t="shared" si="89"/>
        <v>0</v>
      </c>
      <c r="AB268" s="3"/>
      <c r="AC268" s="3">
        <v>2.5499999999999998</v>
      </c>
      <c r="AD268" s="3">
        <f t="shared" si="78"/>
        <v>0.20477815699658708</v>
      </c>
      <c r="AE268" s="3">
        <f t="shared" si="90"/>
        <v>0</v>
      </c>
      <c r="AF268" s="3">
        <v>2.5499999999999998</v>
      </c>
      <c r="AG268" s="3">
        <f t="shared" si="83"/>
        <v>0.22720393497893296</v>
      </c>
      <c r="AH268" s="3">
        <f t="shared" si="91"/>
        <v>0</v>
      </c>
      <c r="AJ268" s="3">
        <v>2.5499999999999998</v>
      </c>
      <c r="AK268" s="3">
        <f t="shared" si="84"/>
        <v>0.31425981894578126</v>
      </c>
      <c r="AL268" s="3">
        <f t="shared" si="92"/>
        <v>0</v>
      </c>
      <c r="AN268" s="3">
        <v>2.5499999999999998</v>
      </c>
      <c r="AO268" s="3">
        <f t="shared" si="85"/>
        <v>0.43467219796608036</v>
      </c>
      <c r="AP268" s="3">
        <f t="shared" si="93"/>
        <v>0</v>
      </c>
      <c r="AR268" s="3">
        <v>2.5499999999999998</v>
      </c>
      <c r="AS268" s="3">
        <f t="shared" si="79"/>
        <v>0.16382252559726962</v>
      </c>
      <c r="AT268" s="3">
        <f t="shared" si="94"/>
        <v>0</v>
      </c>
    </row>
    <row r="269" spans="8:46" x14ac:dyDescent="0.25">
      <c r="H269" s="48">
        <v>2.56</v>
      </c>
      <c r="I269" s="48">
        <v>0.122641457</v>
      </c>
      <c r="J269" s="63">
        <f t="shared" si="95"/>
        <v>0</v>
      </c>
      <c r="K269" s="57">
        <f t="shared" ref="K269:K332" si="96">IF(I269&gt;Z269,1,0)</f>
        <v>0</v>
      </c>
      <c r="M269" s="3">
        <v>2.56</v>
      </c>
      <c r="N269" s="3">
        <f t="shared" si="81"/>
        <v>0.17993060139252065</v>
      </c>
      <c r="O269" s="3">
        <f t="shared" si="86"/>
        <v>0</v>
      </c>
      <c r="Q269" s="3">
        <v>2.56</v>
      </c>
      <c r="R269" s="3">
        <f t="shared" ref="R269:R332" si="97">IF(Q269&lt;=$R$6,$R$8*$R$5,IF($R$8*$R$5*(1/ABS(0.8+Q269-$R$6))&gt;$R$8*$R$5,$R$8*$R$5,$R$8*$R$5*(1/ABS(0.8+Q269-$R$6))))</f>
        <v>8.1632653061224469E-2</v>
      </c>
      <c r="S269" s="3">
        <f t="shared" si="87"/>
        <v>0</v>
      </c>
      <c r="T269" s="3"/>
      <c r="U269" s="3">
        <v>2.56</v>
      </c>
      <c r="V269" s="3">
        <f t="shared" si="77"/>
        <v>0.13605442176870747</v>
      </c>
      <c r="W269" s="3">
        <f t="shared" si="88"/>
        <v>0</v>
      </c>
      <c r="X269" s="3"/>
      <c r="Y269" s="3">
        <v>2.56</v>
      </c>
      <c r="Z269" s="3">
        <f t="shared" si="82"/>
        <v>0.22649364489927987</v>
      </c>
      <c r="AA269" s="3">
        <f t="shared" si="89"/>
        <v>0</v>
      </c>
      <c r="AB269" s="3"/>
      <c r="AC269" s="3">
        <v>2.56</v>
      </c>
      <c r="AD269" s="3">
        <f t="shared" si="78"/>
        <v>0.2040816326530612</v>
      </c>
      <c r="AE269" s="3">
        <f t="shared" si="90"/>
        <v>0</v>
      </c>
      <c r="AF269" s="3">
        <v>2.56</v>
      </c>
      <c r="AG269" s="3">
        <f t="shared" si="83"/>
        <v>0.22649364489927987</v>
      </c>
      <c r="AH269" s="3">
        <f t="shared" si="91"/>
        <v>0</v>
      </c>
      <c r="AJ269" s="3">
        <v>2.56</v>
      </c>
      <c r="AK269" s="3">
        <f t="shared" si="84"/>
        <v>0.31327737279293855</v>
      </c>
      <c r="AL269" s="3">
        <f t="shared" si="92"/>
        <v>0</v>
      </c>
      <c r="AN269" s="3">
        <v>2.56</v>
      </c>
      <c r="AO269" s="3">
        <f t="shared" si="85"/>
        <v>0.43331331591086875</v>
      </c>
      <c r="AP269" s="3">
        <f t="shared" si="93"/>
        <v>0</v>
      </c>
      <c r="AR269" s="3">
        <v>2.56</v>
      </c>
      <c r="AS269" s="3">
        <f t="shared" si="79"/>
        <v>0.16326530612244894</v>
      </c>
      <c r="AT269" s="3">
        <f t="shared" si="94"/>
        <v>0</v>
      </c>
    </row>
    <row r="270" spans="8:46" x14ac:dyDescent="0.25">
      <c r="H270" s="48">
        <v>2.57</v>
      </c>
      <c r="I270" s="48">
        <v>0.123224086</v>
      </c>
      <c r="J270" s="63">
        <f t="shared" si="95"/>
        <v>0</v>
      </c>
      <c r="K270" s="57">
        <f t="shared" si="96"/>
        <v>0</v>
      </c>
      <c r="M270" s="3">
        <v>2.57</v>
      </c>
      <c r="N270" s="3">
        <f t="shared" si="81"/>
        <v>0.17937028785944231</v>
      </c>
      <c r="O270" s="3">
        <f t="shared" si="86"/>
        <v>0</v>
      </c>
      <c r="Q270" s="3">
        <v>2.57</v>
      </c>
      <c r="R270" s="3">
        <f t="shared" si="97"/>
        <v>8.1355932203389825E-2</v>
      </c>
      <c r="S270" s="3">
        <f t="shared" si="87"/>
        <v>0</v>
      </c>
      <c r="T270" s="3"/>
      <c r="U270" s="3">
        <v>2.57</v>
      </c>
      <c r="V270" s="3">
        <f t="shared" ref="V270:V333" si="98">IF(U270&lt;=$V$6,$V$8*$V$5,IF($V$8*$V$5*(1/ABS(0.8+U270-$V$6))&gt;$V$8*$V$5,$V$8*$V$5,$V$8*$V$5*(1/ABS(0.8+U270-$V$6))))</f>
        <v>0.13559322033898305</v>
      </c>
      <c r="W270" s="3">
        <f t="shared" si="88"/>
        <v>0</v>
      </c>
      <c r="X270" s="3"/>
      <c r="Y270" s="3">
        <v>2.57</v>
      </c>
      <c r="Z270" s="3">
        <f t="shared" si="82"/>
        <v>0.22578833155396155</v>
      </c>
      <c r="AA270" s="3">
        <f t="shared" si="89"/>
        <v>0</v>
      </c>
      <c r="AB270" s="3"/>
      <c r="AC270" s="3">
        <v>2.57</v>
      </c>
      <c r="AD270" s="3">
        <f t="shared" ref="AD270:AD333" si="99">IF(AC270&lt;=$AD$6,$AD$8*$AD$5,IF($AD$8*$AD$5*(1/ABS(0.8+AC270-$AD$6))&gt;$AD$8*$AD$5,$AD$8*$AD$5,$AD$8*$AD$5*(1/ABS(0.8+AC270-$AD$6))))</f>
        <v>0.20338983050847459</v>
      </c>
      <c r="AE270" s="3">
        <f t="shared" si="90"/>
        <v>0</v>
      </c>
      <c r="AF270" s="3">
        <v>2.57</v>
      </c>
      <c r="AG270" s="3">
        <f t="shared" si="83"/>
        <v>0.22578833155396155</v>
      </c>
      <c r="AH270" s="3">
        <f t="shared" si="91"/>
        <v>0</v>
      </c>
      <c r="AJ270" s="3">
        <v>2.57</v>
      </c>
      <c r="AK270" s="3">
        <f t="shared" si="84"/>
        <v>0.31230181026925097</v>
      </c>
      <c r="AL270" s="3">
        <f t="shared" si="92"/>
        <v>0</v>
      </c>
      <c r="AN270" s="3">
        <v>2.57</v>
      </c>
      <c r="AO270" s="3">
        <f t="shared" si="85"/>
        <v>0.4319639550290128</v>
      </c>
      <c r="AP270" s="3">
        <f t="shared" si="93"/>
        <v>0</v>
      </c>
      <c r="AR270" s="3">
        <v>2.57</v>
      </c>
      <c r="AS270" s="3">
        <f t="shared" ref="AS270:AS333" si="100">IF(AR270&lt;=$AS$6,$AS$8*$AS$5,IF($AS$8*$AS$5*(1/ABS(0.8+AR270-$AS$6))&gt;$AS$8*$AS$5,$AS$8*$AS$5,$AS$8*$AS$5*(1/ABS(0.8+AR270-$AS$6))))</f>
        <v>0.16271186440677965</v>
      </c>
      <c r="AT270" s="3">
        <f t="shared" si="94"/>
        <v>0</v>
      </c>
    </row>
    <row r="271" spans="8:46" x14ac:dyDescent="0.25">
      <c r="H271" s="48">
        <v>2.58</v>
      </c>
      <c r="I271" s="48">
        <v>0.12350454199999999</v>
      </c>
      <c r="J271" s="63">
        <f t="shared" si="95"/>
        <v>0</v>
      </c>
      <c r="K271" s="57">
        <f t="shared" si="96"/>
        <v>0</v>
      </c>
      <c r="M271" s="3">
        <v>2.58</v>
      </c>
      <c r="N271" s="3">
        <f t="shared" ref="N271:N334" si="101">IF(M271&lt;=$N$1,(1+1.5*M271/$N$1)*$N$4,IF(M271&lt;=$N$2,2.5*$N$4,2.5*($N$2/M271)^0.8*$N$4))</f>
        <v>0.17881388500906925</v>
      </c>
      <c r="O271" s="3">
        <f t="shared" si="86"/>
        <v>0</v>
      </c>
      <c r="Q271" s="3">
        <v>2.58</v>
      </c>
      <c r="R271" s="3">
        <f t="shared" si="97"/>
        <v>8.1081081081081072E-2</v>
      </c>
      <c r="S271" s="3">
        <f t="shared" si="87"/>
        <v>0</v>
      </c>
      <c r="T271" s="3"/>
      <c r="U271" s="3">
        <v>2.58</v>
      </c>
      <c r="V271" s="3">
        <f t="shared" si="98"/>
        <v>0.13513513513513514</v>
      </c>
      <c r="W271" s="3">
        <f t="shared" si="88"/>
        <v>0</v>
      </c>
      <c r="X271" s="3"/>
      <c r="Y271" s="3">
        <v>2.58</v>
      </c>
      <c r="Z271" s="3">
        <f t="shared" ref="Z271:Z334" si="102">IF(Y271&lt;=$AG$1,(1+1.5*Y271/$AG$1)*$AG$4,IF(Y271&lt;=$AG$2,2.5*$AG$4,2.5*($AG$2/Y271)^0.8*$N$4))</f>
        <v>0.22508794091091322</v>
      </c>
      <c r="AA271" s="3">
        <f t="shared" si="89"/>
        <v>0</v>
      </c>
      <c r="AB271" s="3"/>
      <c r="AC271" s="3">
        <v>2.58</v>
      </c>
      <c r="AD271" s="3">
        <f t="shared" si="99"/>
        <v>0.20270270270270271</v>
      </c>
      <c r="AE271" s="3">
        <f t="shared" si="90"/>
        <v>0</v>
      </c>
      <c r="AF271" s="3">
        <v>2.58</v>
      </c>
      <c r="AG271" s="3">
        <f t="shared" ref="AG271:AG334" si="103">IF(AF271&lt;=$AG$1,(1+1.5*AF271/$AG$1)*$AG$4,IF(AF271&lt;=$AG$2,2.5*$AG$4,2.5*($AG$2/AF271)^0.8*$N$4))</f>
        <v>0.22508794091091322</v>
      </c>
      <c r="AH271" s="3">
        <f t="shared" si="91"/>
        <v>0</v>
      </c>
      <c r="AJ271" s="3">
        <v>2.58</v>
      </c>
      <c r="AK271" s="3">
        <f t="shared" ref="AK271:AK334" si="104">IF(AJ271&lt;=$AK$1,(1+1.5*AJ271/$AK$1)*$AK$4,IF(AJ271&lt;=$AK$2,2.5*$AK$4,2.5*($AK$2/AJ271)^0.8*$N$4))</f>
        <v>0.31133305663962713</v>
      </c>
      <c r="AL271" s="3">
        <f t="shared" si="92"/>
        <v>0</v>
      </c>
      <c r="AN271" s="3">
        <v>2.58</v>
      </c>
      <c r="AO271" s="3">
        <f t="shared" ref="AO271:AO334" si="105">IF(AN271&lt;=$AO$1,(1+1.5*AN271/$AO$1)*$AO$4,IF(AN271&lt;=$AO$2,2.5*$AO$4,2.5*($AO$2/AN271)^0.8*$AO$4))</f>
        <v>0.43062401194978356</v>
      </c>
      <c r="AP271" s="3">
        <f t="shared" si="93"/>
        <v>0</v>
      </c>
      <c r="AR271" s="3">
        <v>2.58</v>
      </c>
      <c r="AS271" s="3">
        <f t="shared" si="100"/>
        <v>0.16216216216216214</v>
      </c>
      <c r="AT271" s="3">
        <f t="shared" si="94"/>
        <v>0</v>
      </c>
    </row>
    <row r="272" spans="8:46" x14ac:dyDescent="0.25">
      <c r="H272" s="48">
        <v>2.59</v>
      </c>
      <c r="I272" s="48">
        <v>0.123465509</v>
      </c>
      <c r="J272" s="63">
        <f t="shared" si="95"/>
        <v>0</v>
      </c>
      <c r="K272" s="57">
        <f t="shared" si="96"/>
        <v>0</v>
      </c>
      <c r="M272" s="3">
        <v>2.59</v>
      </c>
      <c r="N272" s="3">
        <f t="shared" si="101"/>
        <v>0.17826135054738038</v>
      </c>
      <c r="O272" s="3">
        <f t="shared" ref="O272:O335" si="106">IF(AND(M272&gt;=$F$5,M272&lt;=$F$8),(N272+N271)/2*(M272-M271),0)</f>
        <v>0</v>
      </c>
      <c r="Q272" s="3">
        <v>2.59</v>
      </c>
      <c r="R272" s="3">
        <f t="shared" si="97"/>
        <v>8.0808080808080815E-2</v>
      </c>
      <c r="S272" s="3">
        <f t="shared" ref="S272:S335" si="107">IF(AND(Q272&gt;=$F$5,Q272&lt;=$F$8),(R272+R271)/2*(Q272-Q271),0)</f>
        <v>0</v>
      </c>
      <c r="T272" s="3"/>
      <c r="U272" s="3">
        <v>2.59</v>
      </c>
      <c r="V272" s="3">
        <f t="shared" si="98"/>
        <v>0.13468013468013471</v>
      </c>
      <c r="W272" s="3">
        <f t="shared" ref="W272:W335" si="108">IF(AND(U272&gt;=$F$5,U272&lt;=$F$8),(V272+V271)/2*(U272-U271),0)</f>
        <v>0</v>
      </c>
      <c r="X272" s="3"/>
      <c r="Y272" s="3">
        <v>2.59</v>
      </c>
      <c r="Z272" s="3">
        <f t="shared" si="102"/>
        <v>0.22439241973112597</v>
      </c>
      <c r="AA272" s="3">
        <f t="shared" ref="AA272:AA335" si="109">IF(AND(Y272&gt;=$F$5,Y272&lt;=$F$8),(Z272+Z271)/2*(Y272-Y271),0)</f>
        <v>0</v>
      </c>
      <c r="AB272" s="3"/>
      <c r="AC272" s="3">
        <v>2.59</v>
      </c>
      <c r="AD272" s="3">
        <f t="shared" si="99"/>
        <v>0.20202020202020207</v>
      </c>
      <c r="AE272" s="3">
        <f t="shared" ref="AE272:AE335" si="110">IF(AND(AC272&gt;=$F$5,AC272&lt;=$F$8),(AD272+AD271)/2*(AC272-AC271),0)</f>
        <v>0</v>
      </c>
      <c r="AF272" s="3">
        <v>2.59</v>
      </c>
      <c r="AG272" s="3">
        <f t="shared" si="103"/>
        <v>0.22439241973112597</v>
      </c>
      <c r="AH272" s="3">
        <f t="shared" ref="AH272:AH335" si="111">IF(AND(AF272&gt;=$F$5,AF272&lt;=$F$8),(AG272+AG271)/2*(AF272-AF271),0)</f>
        <v>0</v>
      </c>
      <c r="AJ272" s="3">
        <v>2.59</v>
      </c>
      <c r="AK272" s="3">
        <f t="shared" si="104"/>
        <v>0.31037103826589973</v>
      </c>
      <c r="AL272" s="3">
        <f t="shared" ref="AL272:AL335" si="112">IF(AND(AJ272&gt;=$F$5,AJ272&lt;=$F$8),(AK272+AK271)/2*(AJ272-AJ271),0)</f>
        <v>0</v>
      </c>
      <c r="AN272" s="3">
        <v>2.59</v>
      </c>
      <c r="AO272" s="3">
        <f t="shared" si="105"/>
        <v>0.42929338481967633</v>
      </c>
      <c r="AP272" s="3">
        <f t="shared" ref="AP272:AP335" si="113">IF(AND(AN272&gt;=$F$5,AN272&lt;=$F$8),(AO272+AO271)/2*(AN272-AN271),0)</f>
        <v>0</v>
      </c>
      <c r="AR272" s="3">
        <v>2.59</v>
      </c>
      <c r="AS272" s="3">
        <f t="shared" si="100"/>
        <v>0.16161616161616163</v>
      </c>
      <c r="AT272" s="3">
        <f t="shared" ref="AT272:AT335" si="114">IF(AND(AR272&gt;=$F$5,AR272&lt;=$F$8),(AS272+AS271)/2*(AR272-AR271),0)</f>
        <v>0</v>
      </c>
    </row>
    <row r="273" spans="8:46" x14ac:dyDescent="0.25">
      <c r="H273" s="48">
        <v>2.6</v>
      </c>
      <c r="I273" s="48">
        <v>0.123114695</v>
      </c>
      <c r="J273" s="63">
        <f t="shared" si="95"/>
        <v>0</v>
      </c>
      <c r="K273" s="57">
        <f t="shared" si="96"/>
        <v>0</v>
      </c>
      <c r="M273" s="3">
        <v>2.6</v>
      </c>
      <c r="N273" s="3">
        <f t="shared" si="101"/>
        <v>0.17771264279873711</v>
      </c>
      <c r="O273" s="3">
        <f t="shared" si="106"/>
        <v>0</v>
      </c>
      <c r="Q273" s="3">
        <v>2.6</v>
      </c>
      <c r="R273" s="3">
        <f t="shared" si="97"/>
        <v>8.0536912751677833E-2</v>
      </c>
      <c r="S273" s="3">
        <f t="shared" si="107"/>
        <v>0</v>
      </c>
      <c r="T273" s="3"/>
      <c r="U273" s="3">
        <v>2.6</v>
      </c>
      <c r="V273" s="3">
        <f t="shared" si="98"/>
        <v>0.13422818791946309</v>
      </c>
      <c r="W273" s="3">
        <f t="shared" si="108"/>
        <v>0</v>
      </c>
      <c r="X273" s="3"/>
      <c r="Y273" s="3">
        <v>2.6</v>
      </c>
      <c r="Z273" s="3">
        <f t="shared" si="102"/>
        <v>0.22370171555399959</v>
      </c>
      <c r="AA273" s="3">
        <f t="shared" si="109"/>
        <v>0</v>
      </c>
      <c r="AB273" s="3"/>
      <c r="AC273" s="3">
        <v>2.6</v>
      </c>
      <c r="AD273" s="3">
        <f t="shared" si="99"/>
        <v>0.20134228187919465</v>
      </c>
      <c r="AE273" s="3">
        <f t="shared" si="110"/>
        <v>0</v>
      </c>
      <c r="AF273" s="3">
        <v>2.6</v>
      </c>
      <c r="AG273" s="3">
        <f t="shared" si="103"/>
        <v>0.22370171555399959</v>
      </c>
      <c r="AH273" s="3">
        <f t="shared" si="111"/>
        <v>0</v>
      </c>
      <c r="AJ273" s="3">
        <v>2.6</v>
      </c>
      <c r="AK273" s="3">
        <f t="shared" si="104"/>
        <v>0.30941568258656704</v>
      </c>
      <c r="AL273" s="3">
        <f t="shared" si="112"/>
        <v>0</v>
      </c>
      <c r="AN273" s="3">
        <v>2.6</v>
      </c>
      <c r="AO273" s="3">
        <f t="shared" si="105"/>
        <v>0.42797197327438874</v>
      </c>
      <c r="AP273" s="3">
        <f t="shared" si="113"/>
        <v>0</v>
      </c>
      <c r="AR273" s="3">
        <v>2.6</v>
      </c>
      <c r="AS273" s="3">
        <f t="shared" si="100"/>
        <v>0.16107382550335567</v>
      </c>
      <c r="AT273" s="3">
        <f t="shared" si="114"/>
        <v>0</v>
      </c>
    </row>
    <row r="274" spans="8:46" x14ac:dyDescent="0.25">
      <c r="H274" s="48">
        <v>2.61</v>
      </c>
      <c r="I274" s="48">
        <v>0.12246277</v>
      </c>
      <c r="J274" s="63">
        <f t="shared" si="95"/>
        <v>0</v>
      </c>
      <c r="K274" s="57">
        <f t="shared" si="96"/>
        <v>0</v>
      </c>
      <c r="M274" s="3">
        <v>2.61</v>
      </c>
      <c r="N274" s="3">
        <f t="shared" si="101"/>
        <v>0.17716772069450568</v>
      </c>
      <c r="O274" s="3">
        <f t="shared" si="106"/>
        <v>0</v>
      </c>
      <c r="Q274" s="3">
        <v>2.61</v>
      </c>
      <c r="R274" s="3">
        <f t="shared" si="97"/>
        <v>8.0267558528428096E-2</v>
      </c>
      <c r="S274" s="3">
        <f t="shared" si="107"/>
        <v>0</v>
      </c>
      <c r="T274" s="3"/>
      <c r="U274" s="3">
        <v>2.61</v>
      </c>
      <c r="V274" s="3">
        <f t="shared" si="98"/>
        <v>0.13377926421404682</v>
      </c>
      <c r="W274" s="3">
        <f t="shared" si="108"/>
        <v>0</v>
      </c>
      <c r="X274" s="3"/>
      <c r="Y274" s="3">
        <v>2.61</v>
      </c>
      <c r="Z274" s="3">
        <f t="shared" si="102"/>
        <v>0.22301577668302161</v>
      </c>
      <c r="AA274" s="3">
        <f t="shared" si="109"/>
        <v>0</v>
      </c>
      <c r="AB274" s="3"/>
      <c r="AC274" s="3">
        <v>2.61</v>
      </c>
      <c r="AD274" s="3">
        <f t="shared" si="99"/>
        <v>0.20066889632107027</v>
      </c>
      <c r="AE274" s="3">
        <f t="shared" si="110"/>
        <v>0</v>
      </c>
      <c r="AF274" s="3">
        <v>2.61</v>
      </c>
      <c r="AG274" s="3">
        <f t="shared" si="103"/>
        <v>0.22301577668302161</v>
      </c>
      <c r="AH274" s="3">
        <f t="shared" si="111"/>
        <v>0</v>
      </c>
      <c r="AJ274" s="3">
        <v>2.61</v>
      </c>
      <c r="AK274" s="3">
        <f t="shared" si="104"/>
        <v>0.30846691809698473</v>
      </c>
      <c r="AL274" s="3">
        <f t="shared" si="112"/>
        <v>0</v>
      </c>
      <c r="AN274" s="3">
        <v>2.61</v>
      </c>
      <c r="AO274" s="3">
        <f t="shared" si="105"/>
        <v>0.42665967841142366</v>
      </c>
      <c r="AP274" s="3">
        <f t="shared" si="113"/>
        <v>0</v>
      </c>
      <c r="AR274" s="3">
        <v>2.61</v>
      </c>
      <c r="AS274" s="3">
        <f t="shared" si="100"/>
        <v>0.16053511705685619</v>
      </c>
      <c r="AT274" s="3">
        <f t="shared" si="114"/>
        <v>0</v>
      </c>
    </row>
    <row r="275" spans="8:46" x14ac:dyDescent="0.25">
      <c r="H275" s="48">
        <v>2.62</v>
      </c>
      <c r="I275" s="48">
        <v>0.121535431</v>
      </c>
      <c r="J275" s="63">
        <f t="shared" si="95"/>
        <v>0</v>
      </c>
      <c r="K275" s="57">
        <f t="shared" si="96"/>
        <v>0</v>
      </c>
      <c r="M275" s="3">
        <v>2.62</v>
      </c>
      <c r="N275" s="3">
        <f t="shared" si="101"/>
        <v>0.17662654376193232</v>
      </c>
      <c r="O275" s="3">
        <f t="shared" si="106"/>
        <v>0</v>
      </c>
      <c r="Q275" s="3">
        <v>2.62</v>
      </c>
      <c r="R275" s="3">
        <f t="shared" si="97"/>
        <v>7.9999999999999988E-2</v>
      </c>
      <c r="S275" s="3">
        <f t="shared" si="107"/>
        <v>0</v>
      </c>
      <c r="T275" s="3"/>
      <c r="U275" s="3">
        <v>2.62</v>
      </c>
      <c r="V275" s="3">
        <f t="shared" si="98"/>
        <v>0.13333333333333333</v>
      </c>
      <c r="W275" s="3">
        <f t="shared" si="108"/>
        <v>0</v>
      </c>
      <c r="X275" s="3"/>
      <c r="Y275" s="3">
        <v>2.62</v>
      </c>
      <c r="Z275" s="3">
        <f t="shared" si="102"/>
        <v>0.22233455217176373</v>
      </c>
      <c r="AA275" s="3">
        <f t="shared" si="109"/>
        <v>0</v>
      </c>
      <c r="AB275" s="3"/>
      <c r="AC275" s="3">
        <v>2.62</v>
      </c>
      <c r="AD275" s="3">
        <f t="shared" si="99"/>
        <v>0.2</v>
      </c>
      <c r="AE275" s="3">
        <f t="shared" si="110"/>
        <v>0</v>
      </c>
      <c r="AF275" s="3">
        <v>2.62</v>
      </c>
      <c r="AG275" s="3">
        <f t="shared" si="103"/>
        <v>0.22233455217176373</v>
      </c>
      <c r="AH275" s="3">
        <f t="shared" si="111"/>
        <v>0</v>
      </c>
      <c r="AJ275" s="3">
        <v>2.62</v>
      </c>
      <c r="AK275" s="3">
        <f t="shared" si="104"/>
        <v>0.30752467432999542</v>
      </c>
      <c r="AL275" s="3">
        <f t="shared" si="112"/>
        <v>0</v>
      </c>
      <c r="AN275" s="3">
        <v>2.62</v>
      </c>
      <c r="AO275" s="3">
        <f t="shared" si="105"/>
        <v>0.42535640276329589</v>
      </c>
      <c r="AP275" s="3">
        <f t="shared" si="113"/>
        <v>0</v>
      </c>
      <c r="AR275" s="3">
        <v>2.62</v>
      </c>
      <c r="AS275" s="3">
        <f t="shared" si="100"/>
        <v>0.15999999999999998</v>
      </c>
      <c r="AT275" s="3">
        <f t="shared" si="114"/>
        <v>0</v>
      </c>
    </row>
    <row r="276" spans="8:46" x14ac:dyDescent="0.25">
      <c r="H276" s="48">
        <v>2.63</v>
      </c>
      <c r="I276" s="48">
        <v>0.12034091399999999</v>
      </c>
      <c r="J276" s="63">
        <f t="shared" si="95"/>
        <v>0</v>
      </c>
      <c r="K276" s="57">
        <f t="shared" si="96"/>
        <v>0</v>
      </c>
      <c r="M276" s="3">
        <v>2.63</v>
      </c>
      <c r="N276" s="3">
        <f t="shared" si="101"/>
        <v>0.17608907211326388</v>
      </c>
      <c r="O276" s="3">
        <f t="shared" si="106"/>
        <v>0</v>
      </c>
      <c r="Q276" s="3">
        <v>2.63</v>
      </c>
      <c r="R276" s="3">
        <f t="shared" si="97"/>
        <v>7.9734219269102985E-2</v>
      </c>
      <c r="S276" s="3">
        <f t="shared" si="107"/>
        <v>0</v>
      </c>
      <c r="T276" s="3"/>
      <c r="U276" s="3">
        <v>2.63</v>
      </c>
      <c r="V276" s="3">
        <f t="shared" si="98"/>
        <v>0.13289036544850499</v>
      </c>
      <c r="W276" s="3">
        <f t="shared" si="108"/>
        <v>0</v>
      </c>
      <c r="X276" s="3"/>
      <c r="Y276" s="3">
        <v>2.63</v>
      </c>
      <c r="Z276" s="3">
        <f t="shared" si="102"/>
        <v>0.22165799181018653</v>
      </c>
      <c r="AA276" s="3">
        <f t="shared" si="109"/>
        <v>0</v>
      </c>
      <c r="AB276" s="3"/>
      <c r="AC276" s="3">
        <v>2.63</v>
      </c>
      <c r="AD276" s="3">
        <f t="shared" si="99"/>
        <v>0.1993355481727575</v>
      </c>
      <c r="AE276" s="3">
        <f t="shared" si="110"/>
        <v>0</v>
      </c>
      <c r="AF276" s="3">
        <v>2.63</v>
      </c>
      <c r="AG276" s="3">
        <f t="shared" si="103"/>
        <v>0.22165799181018653</v>
      </c>
      <c r="AH276" s="3">
        <f t="shared" si="111"/>
        <v>0</v>
      </c>
      <c r="AJ276" s="3">
        <v>2.63</v>
      </c>
      <c r="AK276" s="3">
        <f t="shared" si="104"/>
        <v>0.30658888183698751</v>
      </c>
      <c r="AL276" s="3">
        <f t="shared" si="112"/>
        <v>0</v>
      </c>
      <c r="AN276" s="3">
        <v>2.63</v>
      </c>
      <c r="AO276" s="3">
        <f t="shared" si="105"/>
        <v>0.4240620502713342</v>
      </c>
      <c r="AP276" s="3">
        <f t="shared" si="113"/>
        <v>0</v>
      </c>
      <c r="AR276" s="3">
        <v>2.63</v>
      </c>
      <c r="AS276" s="3">
        <f t="shared" si="100"/>
        <v>0.15946843853820597</v>
      </c>
      <c r="AT276" s="3">
        <f t="shared" si="114"/>
        <v>0</v>
      </c>
    </row>
    <row r="277" spans="8:46" x14ac:dyDescent="0.25">
      <c r="H277" s="48">
        <v>2.64</v>
      </c>
      <c r="I277" s="48">
        <v>0.11888257100000001</v>
      </c>
      <c r="J277" s="63">
        <f t="shared" si="95"/>
        <v>0</v>
      </c>
      <c r="K277" s="57">
        <f t="shared" si="96"/>
        <v>0</v>
      </c>
      <c r="M277" s="3">
        <v>2.64</v>
      </c>
      <c r="N277" s="3">
        <f t="shared" si="101"/>
        <v>0.17555526643510741</v>
      </c>
      <c r="O277" s="3">
        <f t="shared" si="106"/>
        <v>0</v>
      </c>
      <c r="Q277" s="3">
        <v>2.64</v>
      </c>
      <c r="R277" s="3">
        <f t="shared" si="97"/>
        <v>7.9470198675496678E-2</v>
      </c>
      <c r="S277" s="3">
        <f t="shared" si="107"/>
        <v>0</v>
      </c>
      <c r="T277" s="3"/>
      <c r="U277" s="3">
        <v>2.64</v>
      </c>
      <c r="V277" s="3">
        <f t="shared" si="98"/>
        <v>0.1324503311258278</v>
      </c>
      <c r="W277" s="3">
        <f t="shared" si="108"/>
        <v>0</v>
      </c>
      <c r="X277" s="3"/>
      <c r="Y277" s="3">
        <v>2.64</v>
      </c>
      <c r="Z277" s="3">
        <f t="shared" si="102"/>
        <v>0.22098604611124537</v>
      </c>
      <c r="AA277" s="3">
        <f t="shared" si="109"/>
        <v>0</v>
      </c>
      <c r="AB277" s="3"/>
      <c r="AC277" s="3">
        <v>2.64</v>
      </c>
      <c r="AD277" s="3">
        <f t="shared" si="99"/>
        <v>0.19867549668874174</v>
      </c>
      <c r="AE277" s="3">
        <f t="shared" si="110"/>
        <v>0</v>
      </c>
      <c r="AF277" s="3">
        <v>2.64</v>
      </c>
      <c r="AG277" s="3">
        <f t="shared" si="103"/>
        <v>0.22098604611124537</v>
      </c>
      <c r="AH277" s="3">
        <f t="shared" si="111"/>
        <v>0</v>
      </c>
      <c r="AJ277" s="3">
        <v>2.64</v>
      </c>
      <c r="AK277" s="3">
        <f t="shared" si="104"/>
        <v>0.30565947216936779</v>
      </c>
      <c r="AL277" s="3">
        <f t="shared" si="112"/>
        <v>0</v>
      </c>
      <c r="AN277" s="3">
        <v>2.64</v>
      </c>
      <c r="AO277" s="3">
        <f t="shared" si="105"/>
        <v>0.42277652626005469</v>
      </c>
      <c r="AP277" s="3">
        <f t="shared" si="113"/>
        <v>0</v>
      </c>
      <c r="AR277" s="3">
        <v>2.64</v>
      </c>
      <c r="AS277" s="3">
        <f t="shared" si="100"/>
        <v>0.15894039735099336</v>
      </c>
      <c r="AT277" s="3">
        <f t="shared" si="114"/>
        <v>0</v>
      </c>
    </row>
    <row r="278" spans="8:46" x14ac:dyDescent="0.25">
      <c r="H278" s="48">
        <v>2.65</v>
      </c>
      <c r="I278" s="48">
        <v>0.11717485</v>
      </c>
      <c r="J278" s="63">
        <f t="shared" si="95"/>
        <v>0</v>
      </c>
      <c r="K278" s="57">
        <f t="shared" si="96"/>
        <v>0</v>
      </c>
      <c r="M278" s="3">
        <v>2.65</v>
      </c>
      <c r="N278" s="3">
        <f t="shared" si="101"/>
        <v>0.17502508797802244</v>
      </c>
      <c r="O278" s="3">
        <f t="shared" si="106"/>
        <v>0</v>
      </c>
      <c r="Q278" s="3">
        <v>2.65</v>
      </c>
      <c r="R278" s="3">
        <f t="shared" si="97"/>
        <v>7.9207920792079209E-2</v>
      </c>
      <c r="S278" s="3">
        <f t="shared" si="107"/>
        <v>0</v>
      </c>
      <c r="T278" s="3"/>
      <c r="U278" s="3">
        <v>2.65</v>
      </c>
      <c r="V278" s="3">
        <f t="shared" si="98"/>
        <v>0.13201320132013203</v>
      </c>
      <c r="W278" s="3">
        <f t="shared" si="108"/>
        <v>0</v>
      </c>
      <c r="X278" s="3"/>
      <c r="Y278" s="3">
        <v>2.65</v>
      </c>
      <c r="Z278" s="3">
        <f t="shared" si="102"/>
        <v>0.22031866629779007</v>
      </c>
      <c r="AA278" s="3">
        <f t="shared" si="109"/>
        <v>0</v>
      </c>
      <c r="AB278" s="3"/>
      <c r="AC278" s="3">
        <v>2.65</v>
      </c>
      <c r="AD278" s="3">
        <f t="shared" si="99"/>
        <v>0.19801980198019806</v>
      </c>
      <c r="AE278" s="3">
        <f t="shared" si="110"/>
        <v>0</v>
      </c>
      <c r="AF278" s="3">
        <v>2.65</v>
      </c>
      <c r="AG278" s="3">
        <f t="shared" si="103"/>
        <v>0.22031866629779007</v>
      </c>
      <c r="AH278" s="3">
        <f t="shared" si="111"/>
        <v>0</v>
      </c>
      <c r="AJ278" s="3">
        <v>2.65</v>
      </c>
      <c r="AK278" s="3">
        <f t="shared" si="104"/>
        <v>0.30473637786044239</v>
      </c>
      <c r="AL278" s="3">
        <f t="shared" si="112"/>
        <v>0</v>
      </c>
      <c r="AN278" s="3">
        <v>2.65</v>
      </c>
      <c r="AO278" s="3">
        <f t="shared" si="105"/>
        <v>0.42149973741209873</v>
      </c>
      <c r="AP278" s="3">
        <f t="shared" si="113"/>
        <v>0</v>
      </c>
      <c r="AR278" s="3">
        <v>2.65</v>
      </c>
      <c r="AS278" s="3">
        <f t="shared" si="100"/>
        <v>0.15841584158415842</v>
      </c>
      <c r="AT278" s="3">
        <f t="shared" si="114"/>
        <v>0</v>
      </c>
    </row>
    <row r="279" spans="8:46" x14ac:dyDescent="0.25">
      <c r="H279" s="48">
        <v>2.66</v>
      </c>
      <c r="I279" s="48">
        <v>0.115233088</v>
      </c>
      <c r="J279" s="63">
        <f t="shared" si="95"/>
        <v>0</v>
      </c>
      <c r="K279" s="57">
        <f t="shared" si="96"/>
        <v>0</v>
      </c>
      <c r="M279" s="3">
        <v>2.66</v>
      </c>
      <c r="N279" s="3">
        <f t="shared" si="101"/>
        <v>0.17449849854634106</v>
      </c>
      <c r="O279" s="3">
        <f t="shared" si="106"/>
        <v>0</v>
      </c>
      <c r="Q279" s="3">
        <v>2.66</v>
      </c>
      <c r="R279" s="3">
        <f t="shared" si="97"/>
        <v>7.8947368421052641E-2</v>
      </c>
      <c r="S279" s="3">
        <f t="shared" si="107"/>
        <v>0</v>
      </c>
      <c r="T279" s="3"/>
      <c r="U279" s="3">
        <v>2.66</v>
      </c>
      <c r="V279" s="3">
        <f t="shared" si="98"/>
        <v>0.13157894736842107</v>
      </c>
      <c r="W279" s="3">
        <f t="shared" si="108"/>
        <v>0</v>
      </c>
      <c r="X279" s="3"/>
      <c r="Y279" s="3">
        <v>2.66</v>
      </c>
      <c r="Z279" s="3">
        <f t="shared" si="102"/>
        <v>0.2196558042897496</v>
      </c>
      <c r="AA279" s="3">
        <f t="shared" si="109"/>
        <v>0</v>
      </c>
      <c r="AB279" s="3"/>
      <c r="AC279" s="3">
        <v>2.66</v>
      </c>
      <c r="AD279" s="3">
        <f t="shared" si="99"/>
        <v>0.19736842105263161</v>
      </c>
      <c r="AE279" s="3">
        <f t="shared" si="110"/>
        <v>0</v>
      </c>
      <c r="AF279" s="3">
        <v>2.66</v>
      </c>
      <c r="AG279" s="3">
        <f t="shared" si="103"/>
        <v>0.2196558042897496</v>
      </c>
      <c r="AH279" s="3">
        <f t="shared" si="111"/>
        <v>0</v>
      </c>
      <c r="AJ279" s="3">
        <v>2.66</v>
      </c>
      <c r="AK279" s="3">
        <f t="shared" si="104"/>
        <v>0.30381953240769022</v>
      </c>
      <c r="AL279" s="3">
        <f t="shared" si="112"/>
        <v>0</v>
      </c>
      <c r="AN279" s="3">
        <v>2.66</v>
      </c>
      <c r="AO279" s="3">
        <f t="shared" si="105"/>
        <v>0.42023159174371544</v>
      </c>
      <c r="AP279" s="3">
        <f t="shared" si="113"/>
        <v>0</v>
      </c>
      <c r="AR279" s="3">
        <v>2.66</v>
      </c>
      <c r="AS279" s="3">
        <f t="shared" si="100"/>
        <v>0.15789473684210528</v>
      </c>
      <c r="AT279" s="3">
        <f t="shared" si="114"/>
        <v>0</v>
      </c>
    </row>
    <row r="280" spans="8:46" x14ac:dyDescent="0.25">
      <c r="H280" s="48">
        <v>2.67</v>
      </c>
      <c r="I280" s="48">
        <v>0.113078477</v>
      </c>
      <c r="J280" s="63">
        <f t="shared" si="95"/>
        <v>0</v>
      </c>
      <c r="K280" s="57">
        <f t="shared" si="96"/>
        <v>0</v>
      </c>
      <c r="M280" s="3">
        <v>2.67</v>
      </c>
      <c r="N280" s="3">
        <f t="shared" si="101"/>
        <v>0.17397546048820803</v>
      </c>
      <c r="O280" s="3">
        <f t="shared" si="106"/>
        <v>0</v>
      </c>
      <c r="Q280" s="3">
        <v>2.67</v>
      </c>
      <c r="R280" s="3">
        <f t="shared" si="97"/>
        <v>7.8688524590163941E-2</v>
      </c>
      <c r="S280" s="3">
        <f t="shared" si="107"/>
        <v>0</v>
      </c>
      <c r="T280" s="3"/>
      <c r="U280" s="3">
        <v>2.67</v>
      </c>
      <c r="V280" s="3">
        <f t="shared" si="98"/>
        <v>0.13114754098360656</v>
      </c>
      <c r="W280" s="3">
        <f t="shared" si="108"/>
        <v>0</v>
      </c>
      <c r="X280" s="3"/>
      <c r="Y280" s="3">
        <v>2.67</v>
      </c>
      <c r="Z280" s="3">
        <f t="shared" si="102"/>
        <v>0.21899741269159587</v>
      </c>
      <c r="AA280" s="3">
        <f t="shared" si="109"/>
        <v>0</v>
      </c>
      <c r="AB280" s="3"/>
      <c r="AC280" s="3">
        <v>2.67</v>
      </c>
      <c r="AD280" s="3">
        <f t="shared" si="99"/>
        <v>0.19672131147540989</v>
      </c>
      <c r="AE280" s="3">
        <f t="shared" si="110"/>
        <v>0</v>
      </c>
      <c r="AF280" s="3">
        <v>2.67</v>
      </c>
      <c r="AG280" s="3">
        <f t="shared" si="103"/>
        <v>0.21899741269159587</v>
      </c>
      <c r="AH280" s="3">
        <f t="shared" si="111"/>
        <v>0</v>
      </c>
      <c r="AJ280" s="3">
        <v>2.67</v>
      </c>
      <c r="AK280" s="3">
        <f t="shared" si="104"/>
        <v>0.30290887025542418</v>
      </c>
      <c r="AL280" s="3">
        <f t="shared" si="112"/>
        <v>0</v>
      </c>
      <c r="AN280" s="3">
        <v>2.67</v>
      </c>
      <c r="AO280" s="3">
        <f t="shared" si="105"/>
        <v>0.41897199858077833</v>
      </c>
      <c r="AP280" s="3">
        <f t="shared" si="113"/>
        <v>0</v>
      </c>
      <c r="AR280" s="3">
        <v>2.67</v>
      </c>
      <c r="AS280" s="3">
        <f t="shared" si="100"/>
        <v>0.15737704918032788</v>
      </c>
      <c r="AT280" s="3">
        <f t="shared" si="114"/>
        <v>0</v>
      </c>
    </row>
    <row r="281" spans="8:46" x14ac:dyDescent="0.25">
      <c r="H281" s="48">
        <v>2.68</v>
      </c>
      <c r="I281" s="48">
        <v>0.110734179</v>
      </c>
      <c r="J281" s="63">
        <f t="shared" si="95"/>
        <v>0</v>
      </c>
      <c r="K281" s="57">
        <f t="shared" si="96"/>
        <v>0</v>
      </c>
      <c r="M281" s="3">
        <v>2.68</v>
      </c>
      <c r="N281" s="3">
        <f t="shared" si="101"/>
        <v>0.17345593668583789</v>
      </c>
      <c r="O281" s="3">
        <f t="shared" si="106"/>
        <v>0</v>
      </c>
      <c r="Q281" s="3">
        <v>2.68</v>
      </c>
      <c r="R281" s="3">
        <f t="shared" si="97"/>
        <v>7.8431372549019593E-2</v>
      </c>
      <c r="S281" s="3">
        <f t="shared" si="107"/>
        <v>0</v>
      </c>
      <c r="T281" s="3"/>
      <c r="U281" s="3">
        <v>2.68</v>
      </c>
      <c r="V281" s="3">
        <f t="shared" si="98"/>
        <v>0.13071895424836599</v>
      </c>
      <c r="W281" s="3">
        <f t="shared" si="108"/>
        <v>0</v>
      </c>
      <c r="X281" s="3"/>
      <c r="Y281" s="3">
        <v>2.68</v>
      </c>
      <c r="Z281" s="3">
        <f t="shared" si="102"/>
        <v>0.21834344478007839</v>
      </c>
      <c r="AA281" s="3">
        <f t="shared" si="109"/>
        <v>0</v>
      </c>
      <c r="AB281" s="3"/>
      <c r="AC281" s="3">
        <v>2.68</v>
      </c>
      <c r="AD281" s="3">
        <f t="shared" si="99"/>
        <v>0.19607843137254902</v>
      </c>
      <c r="AE281" s="3">
        <f t="shared" si="110"/>
        <v>0</v>
      </c>
      <c r="AF281" s="3">
        <v>2.68</v>
      </c>
      <c r="AG281" s="3">
        <f t="shared" si="103"/>
        <v>0.21834344478007839</v>
      </c>
      <c r="AH281" s="3">
        <f t="shared" si="111"/>
        <v>0</v>
      </c>
      <c r="AJ281" s="3">
        <v>2.68</v>
      </c>
      <c r="AK281" s="3">
        <f t="shared" si="104"/>
        <v>0.30200432677782607</v>
      </c>
      <c r="AL281" s="3">
        <f t="shared" si="112"/>
        <v>0</v>
      </c>
      <c r="AN281" s="3">
        <v>2.68</v>
      </c>
      <c r="AO281" s="3">
        <f t="shared" si="105"/>
        <v>0.41772086853531959</v>
      </c>
      <c r="AP281" s="3">
        <f t="shared" si="113"/>
        <v>0</v>
      </c>
      <c r="AR281" s="3">
        <v>2.68</v>
      </c>
      <c r="AS281" s="3">
        <f t="shared" si="100"/>
        <v>0.15686274509803919</v>
      </c>
      <c r="AT281" s="3">
        <f t="shared" si="114"/>
        <v>0</v>
      </c>
    </row>
    <row r="282" spans="8:46" x14ac:dyDescent="0.25">
      <c r="H282" s="48">
        <v>2.69</v>
      </c>
      <c r="I282" s="48">
        <v>0.109058052</v>
      </c>
      <c r="J282" s="63">
        <f t="shared" si="95"/>
        <v>0</v>
      </c>
      <c r="K282" s="57">
        <f t="shared" si="96"/>
        <v>0</v>
      </c>
      <c r="M282" s="3">
        <v>2.69</v>
      </c>
      <c r="N282" s="3">
        <f t="shared" si="101"/>
        <v>0.17293989054598111</v>
      </c>
      <c r="O282" s="3">
        <f t="shared" si="106"/>
        <v>0</v>
      </c>
      <c r="Q282" s="3">
        <v>2.69</v>
      </c>
      <c r="R282" s="3">
        <f t="shared" si="97"/>
        <v>7.8175895765472306E-2</v>
      </c>
      <c r="S282" s="3">
        <f t="shared" si="107"/>
        <v>0</v>
      </c>
      <c r="T282" s="3"/>
      <c r="U282" s="3">
        <v>2.69</v>
      </c>
      <c r="V282" s="3">
        <f t="shared" si="98"/>
        <v>0.13029315960912052</v>
      </c>
      <c r="W282" s="3">
        <f t="shared" si="108"/>
        <v>0</v>
      </c>
      <c r="X282" s="3"/>
      <c r="Y282" s="3">
        <v>2.69</v>
      </c>
      <c r="Z282" s="3">
        <f t="shared" si="102"/>
        <v>0.21769385449222398</v>
      </c>
      <c r="AA282" s="3">
        <f t="shared" si="109"/>
        <v>0</v>
      </c>
      <c r="AB282" s="3"/>
      <c r="AC282" s="3">
        <v>2.69</v>
      </c>
      <c r="AD282" s="3">
        <f t="shared" si="99"/>
        <v>0.19543973941368079</v>
      </c>
      <c r="AE282" s="3">
        <f t="shared" si="110"/>
        <v>0</v>
      </c>
      <c r="AF282" s="3">
        <v>2.69</v>
      </c>
      <c r="AG282" s="3">
        <f t="shared" si="103"/>
        <v>0.21769385449222398</v>
      </c>
      <c r="AH282" s="3">
        <f t="shared" si="111"/>
        <v>0</v>
      </c>
      <c r="AJ282" s="3">
        <v>2.69</v>
      </c>
      <c r="AK282" s="3">
        <f t="shared" si="104"/>
        <v>0.30110583826234771</v>
      </c>
      <c r="AL282" s="3">
        <f t="shared" si="112"/>
        <v>0</v>
      </c>
      <c r="AN282" s="3">
        <v>2.69</v>
      </c>
      <c r="AO282" s="3">
        <f t="shared" si="105"/>
        <v>0.41647811348257258</v>
      </c>
      <c r="AP282" s="3">
        <f t="shared" si="113"/>
        <v>0</v>
      </c>
      <c r="AR282" s="3">
        <v>2.69</v>
      </c>
      <c r="AS282" s="3">
        <f t="shared" si="100"/>
        <v>0.15635179153094461</v>
      </c>
      <c r="AT282" s="3">
        <f t="shared" si="114"/>
        <v>0</v>
      </c>
    </row>
    <row r="283" spans="8:46" x14ac:dyDescent="0.25">
      <c r="H283" s="48">
        <v>2.7</v>
      </c>
      <c r="I283" s="48">
        <v>0.107535413</v>
      </c>
      <c r="J283" s="63">
        <f t="shared" si="95"/>
        <v>0</v>
      </c>
      <c r="K283" s="57">
        <f t="shared" si="96"/>
        <v>0</v>
      </c>
      <c r="M283" s="3">
        <v>2.7</v>
      </c>
      <c r="N283" s="3">
        <f t="shared" si="101"/>
        <v>0.17242728599059545</v>
      </c>
      <c r="O283" s="3">
        <f t="shared" si="106"/>
        <v>0</v>
      </c>
      <c r="Q283" s="3">
        <v>2.7</v>
      </c>
      <c r="R283" s="3">
        <f t="shared" si="97"/>
        <v>7.792207792207792E-2</v>
      </c>
      <c r="S283" s="3">
        <f t="shared" si="107"/>
        <v>0</v>
      </c>
      <c r="T283" s="3"/>
      <c r="U283" s="3">
        <v>2.7</v>
      </c>
      <c r="V283" s="3">
        <f t="shared" si="98"/>
        <v>0.12987012987012989</v>
      </c>
      <c r="W283" s="3">
        <f t="shared" si="108"/>
        <v>0</v>
      </c>
      <c r="X283" s="3"/>
      <c r="Y283" s="3">
        <v>2.7</v>
      </c>
      <c r="Z283" s="3">
        <f t="shared" si="102"/>
        <v>0.21704859641359417</v>
      </c>
      <c r="AA283" s="3">
        <f t="shared" si="109"/>
        <v>0</v>
      </c>
      <c r="AB283" s="3"/>
      <c r="AC283" s="3">
        <v>2.7</v>
      </c>
      <c r="AD283" s="3">
        <f t="shared" si="99"/>
        <v>0.19480519480519484</v>
      </c>
      <c r="AE283" s="3">
        <f t="shared" si="110"/>
        <v>0</v>
      </c>
      <c r="AF283" s="3">
        <v>2.7</v>
      </c>
      <c r="AG283" s="3">
        <f t="shared" si="103"/>
        <v>0.21704859641359417</v>
      </c>
      <c r="AH283" s="3">
        <f t="shared" si="111"/>
        <v>0</v>
      </c>
      <c r="AJ283" s="3">
        <v>2.7</v>
      </c>
      <c r="AK283" s="3">
        <f t="shared" si="104"/>
        <v>0.3002133418934696</v>
      </c>
      <c r="AL283" s="3">
        <f t="shared" si="112"/>
        <v>0</v>
      </c>
      <c r="AN283" s="3">
        <v>2.7</v>
      </c>
      <c r="AO283" s="3">
        <f t="shared" si="105"/>
        <v>0.41524364653850576</v>
      </c>
      <c r="AP283" s="3">
        <f t="shared" si="113"/>
        <v>0</v>
      </c>
      <c r="AR283" s="3">
        <v>2.7</v>
      </c>
      <c r="AS283" s="3">
        <f t="shared" si="100"/>
        <v>0.15584415584415584</v>
      </c>
      <c r="AT283" s="3">
        <f t="shared" si="114"/>
        <v>0</v>
      </c>
    </row>
    <row r="284" spans="8:46" x14ac:dyDescent="0.25">
      <c r="H284" s="48">
        <v>2.71</v>
      </c>
      <c r="I284" s="48">
        <v>0.10593201100000001</v>
      </c>
      <c r="J284" s="63">
        <f t="shared" si="95"/>
        <v>0</v>
      </c>
      <c r="K284" s="57">
        <f t="shared" si="96"/>
        <v>0</v>
      </c>
      <c r="M284" s="3">
        <v>2.71</v>
      </c>
      <c r="N284" s="3">
        <f t="shared" si="101"/>
        <v>0.17191808744771786</v>
      </c>
      <c r="O284" s="3">
        <f t="shared" si="106"/>
        <v>0</v>
      </c>
      <c r="Q284" s="3">
        <v>2.71</v>
      </c>
      <c r="R284" s="3">
        <f t="shared" si="97"/>
        <v>7.7669902912621366E-2</v>
      </c>
      <c r="S284" s="3">
        <f t="shared" si="107"/>
        <v>0</v>
      </c>
      <c r="T284" s="3"/>
      <c r="U284" s="3">
        <v>2.71</v>
      </c>
      <c r="V284" s="3">
        <f t="shared" si="98"/>
        <v>0.12944983818770228</v>
      </c>
      <c r="W284" s="3">
        <f t="shared" si="108"/>
        <v>0</v>
      </c>
      <c r="X284" s="3"/>
      <c r="Y284" s="3">
        <v>2.71</v>
      </c>
      <c r="Z284" s="3">
        <f t="shared" si="102"/>
        <v>0.2164076257667937</v>
      </c>
      <c r="AA284" s="3">
        <f t="shared" si="109"/>
        <v>0</v>
      </c>
      <c r="AB284" s="3"/>
      <c r="AC284" s="3">
        <v>2.71</v>
      </c>
      <c r="AD284" s="3">
        <f t="shared" si="99"/>
        <v>0.19417475728155345</v>
      </c>
      <c r="AE284" s="3">
        <f t="shared" si="110"/>
        <v>0</v>
      </c>
      <c r="AF284" s="3">
        <v>2.71</v>
      </c>
      <c r="AG284" s="3">
        <f t="shared" si="103"/>
        <v>0.2164076257667937</v>
      </c>
      <c r="AH284" s="3">
        <f t="shared" si="111"/>
        <v>0</v>
      </c>
      <c r="AJ284" s="3">
        <v>2.71</v>
      </c>
      <c r="AK284" s="3">
        <f t="shared" si="104"/>
        <v>0.29932677573680622</v>
      </c>
      <c r="AL284" s="3">
        <f t="shared" si="112"/>
        <v>0</v>
      </c>
      <c r="AN284" s="3">
        <v>2.71</v>
      </c>
      <c r="AO284" s="3">
        <f t="shared" si="105"/>
        <v>0.41401738203783883</v>
      </c>
      <c r="AP284" s="3">
        <f t="shared" si="113"/>
        <v>0</v>
      </c>
      <c r="AR284" s="3">
        <v>2.71</v>
      </c>
      <c r="AS284" s="3">
        <f t="shared" si="100"/>
        <v>0.15533980582524273</v>
      </c>
      <c r="AT284" s="3">
        <f t="shared" si="114"/>
        <v>0</v>
      </c>
    </row>
    <row r="285" spans="8:46" x14ac:dyDescent="0.25">
      <c r="H285" s="48">
        <v>2.72</v>
      </c>
      <c r="I285" s="48">
        <v>0.10425108600000001</v>
      </c>
      <c r="J285" s="63">
        <f t="shared" si="95"/>
        <v>0</v>
      </c>
      <c r="K285" s="57">
        <f t="shared" si="96"/>
        <v>0</v>
      </c>
      <c r="M285" s="3">
        <v>2.72</v>
      </c>
      <c r="N285" s="3">
        <f t="shared" si="101"/>
        <v>0.17141225984252928</v>
      </c>
      <c r="O285" s="3">
        <f t="shared" si="106"/>
        <v>0</v>
      </c>
      <c r="Q285" s="3">
        <v>2.72</v>
      </c>
      <c r="R285" s="3">
        <f t="shared" si="97"/>
        <v>7.7419354838709653E-2</v>
      </c>
      <c r="S285" s="3">
        <f t="shared" si="107"/>
        <v>0</v>
      </c>
      <c r="T285" s="3"/>
      <c r="U285" s="3">
        <v>2.72</v>
      </c>
      <c r="V285" s="3">
        <f t="shared" si="98"/>
        <v>0.1290322580645161</v>
      </c>
      <c r="W285" s="3">
        <f t="shared" si="108"/>
        <v>0</v>
      </c>
      <c r="X285" s="3"/>
      <c r="Y285" s="3">
        <v>2.72</v>
      </c>
      <c r="Z285" s="3">
        <f t="shared" si="102"/>
        <v>0.21577089840022473</v>
      </c>
      <c r="AA285" s="3">
        <f t="shared" si="109"/>
        <v>0</v>
      </c>
      <c r="AB285" s="3"/>
      <c r="AC285" s="3">
        <v>2.72</v>
      </c>
      <c r="AD285" s="3">
        <f t="shared" si="99"/>
        <v>0.19354838709677419</v>
      </c>
      <c r="AE285" s="3">
        <f t="shared" si="110"/>
        <v>0</v>
      </c>
      <c r="AF285" s="3">
        <v>2.72</v>
      </c>
      <c r="AG285" s="3">
        <f t="shared" si="103"/>
        <v>0.21577089840022473</v>
      </c>
      <c r="AH285" s="3">
        <f t="shared" si="111"/>
        <v>0</v>
      </c>
      <c r="AJ285" s="3">
        <v>2.72</v>
      </c>
      <c r="AK285" s="3">
        <f t="shared" si="104"/>
        <v>0.29844607872355094</v>
      </c>
      <c r="AL285" s="3">
        <f t="shared" si="112"/>
        <v>0</v>
      </c>
      <c r="AN285" s="3">
        <v>2.72</v>
      </c>
      <c r="AO285" s="3">
        <f t="shared" si="105"/>
        <v>0.41279923551252734</v>
      </c>
      <c r="AP285" s="3">
        <f t="shared" si="113"/>
        <v>0</v>
      </c>
      <c r="AR285" s="3">
        <v>2.72</v>
      </c>
      <c r="AS285" s="3">
        <f t="shared" si="100"/>
        <v>0.15483870967741931</v>
      </c>
      <c r="AT285" s="3">
        <f t="shared" si="114"/>
        <v>0</v>
      </c>
    </row>
    <row r="286" spans="8:46" x14ac:dyDescent="0.25">
      <c r="H286" s="48">
        <v>2.73</v>
      </c>
      <c r="I286" s="48">
        <v>0.102498916</v>
      </c>
      <c r="J286" s="63">
        <f t="shared" si="95"/>
        <v>0</v>
      </c>
      <c r="K286" s="57">
        <f t="shared" si="96"/>
        <v>0</v>
      </c>
      <c r="M286" s="3">
        <v>2.73</v>
      </c>
      <c r="N286" s="3">
        <f t="shared" si="101"/>
        <v>0.1709097685886114</v>
      </c>
      <c r="O286" s="3">
        <f t="shared" si="106"/>
        <v>0</v>
      </c>
      <c r="Q286" s="3">
        <v>2.73</v>
      </c>
      <c r="R286" s="3">
        <f t="shared" si="97"/>
        <v>7.717041800643086E-2</v>
      </c>
      <c r="S286" s="3">
        <f t="shared" si="107"/>
        <v>0</v>
      </c>
      <c r="T286" s="3"/>
      <c r="U286" s="3">
        <v>2.73</v>
      </c>
      <c r="V286" s="3">
        <f t="shared" si="98"/>
        <v>0.12861736334405144</v>
      </c>
      <c r="W286" s="3">
        <f t="shared" si="108"/>
        <v>0</v>
      </c>
      <c r="X286" s="3"/>
      <c r="Y286" s="3">
        <v>2.73</v>
      </c>
      <c r="Z286" s="3">
        <f t="shared" si="102"/>
        <v>0.21513837077707965</v>
      </c>
      <c r="AA286" s="3">
        <f t="shared" si="109"/>
        <v>0</v>
      </c>
      <c r="AB286" s="3"/>
      <c r="AC286" s="3">
        <v>2.73</v>
      </c>
      <c r="AD286" s="3">
        <f t="shared" si="99"/>
        <v>0.19292604501607716</v>
      </c>
      <c r="AE286" s="3">
        <f t="shared" si="110"/>
        <v>0</v>
      </c>
      <c r="AF286" s="3">
        <v>2.73</v>
      </c>
      <c r="AG286" s="3">
        <f t="shared" si="103"/>
        <v>0.21513837077707965</v>
      </c>
      <c r="AH286" s="3">
        <f t="shared" si="111"/>
        <v>0</v>
      </c>
      <c r="AJ286" s="3">
        <v>2.73</v>
      </c>
      <c r="AK286" s="3">
        <f t="shared" si="104"/>
        <v>0.29757119063525167</v>
      </c>
      <c r="AL286" s="3">
        <f t="shared" si="112"/>
        <v>0</v>
      </c>
      <c r="AN286" s="3">
        <v>2.73</v>
      </c>
      <c r="AO286" s="3">
        <f t="shared" si="105"/>
        <v>0.41158912367070449</v>
      </c>
      <c r="AP286" s="3">
        <f t="shared" si="113"/>
        <v>0</v>
      </c>
      <c r="AR286" s="3">
        <v>2.73</v>
      </c>
      <c r="AS286" s="3">
        <f t="shared" si="100"/>
        <v>0.15434083601286172</v>
      </c>
      <c r="AT286" s="3">
        <f t="shared" si="114"/>
        <v>0</v>
      </c>
    </row>
    <row r="287" spans="8:46" x14ac:dyDescent="0.25">
      <c r="H287" s="48">
        <v>2.74</v>
      </c>
      <c r="I287" s="48">
        <v>0.10068148</v>
      </c>
      <c r="J287" s="63">
        <f t="shared" si="95"/>
        <v>0</v>
      </c>
      <c r="K287" s="57">
        <f t="shared" si="96"/>
        <v>0</v>
      </c>
      <c r="M287" s="3">
        <v>2.74</v>
      </c>
      <c r="N287" s="3">
        <f t="shared" si="101"/>
        <v>0.17041057957938688</v>
      </c>
      <c r="O287" s="3">
        <f t="shared" si="106"/>
        <v>0</v>
      </c>
      <c r="Q287" s="3">
        <v>2.74</v>
      </c>
      <c r="R287" s="3">
        <f t="shared" si="97"/>
        <v>7.6923076923076913E-2</v>
      </c>
      <c r="S287" s="3">
        <f t="shared" si="107"/>
        <v>0</v>
      </c>
      <c r="T287" s="3"/>
      <c r="U287" s="3">
        <v>2.74</v>
      </c>
      <c r="V287" s="3">
        <f t="shared" si="98"/>
        <v>0.12820512820512819</v>
      </c>
      <c r="W287" s="3">
        <f t="shared" si="108"/>
        <v>0</v>
      </c>
      <c r="X287" s="3"/>
      <c r="Y287" s="3">
        <v>2.74</v>
      </c>
      <c r="Z287" s="3">
        <f t="shared" si="102"/>
        <v>0.21450999996456696</v>
      </c>
      <c r="AA287" s="3">
        <f t="shared" si="109"/>
        <v>0</v>
      </c>
      <c r="AB287" s="3"/>
      <c r="AC287" s="3">
        <v>2.74</v>
      </c>
      <c r="AD287" s="3">
        <f t="shared" si="99"/>
        <v>0.19230769230769232</v>
      </c>
      <c r="AE287" s="3">
        <f t="shared" si="110"/>
        <v>0</v>
      </c>
      <c r="AF287" s="3">
        <v>2.74</v>
      </c>
      <c r="AG287" s="3">
        <f t="shared" si="103"/>
        <v>0.21450999996456696</v>
      </c>
      <c r="AH287" s="3">
        <f t="shared" si="111"/>
        <v>0</v>
      </c>
      <c r="AJ287" s="3">
        <v>2.74</v>
      </c>
      <c r="AK287" s="3">
        <f t="shared" si="104"/>
        <v>0.29670205208890849</v>
      </c>
      <c r="AL287" s="3">
        <f t="shared" si="112"/>
        <v>0</v>
      </c>
      <c r="AN287" s="3">
        <v>2.74</v>
      </c>
      <c r="AO287" s="3">
        <f t="shared" si="105"/>
        <v>0.41038696437606942</v>
      </c>
      <c r="AP287" s="3">
        <f t="shared" si="113"/>
        <v>0</v>
      </c>
      <c r="AR287" s="3">
        <v>2.74</v>
      </c>
      <c r="AS287" s="3">
        <f t="shared" si="100"/>
        <v>0.15384615384615383</v>
      </c>
      <c r="AT287" s="3">
        <f t="shared" si="114"/>
        <v>0</v>
      </c>
    </row>
    <row r="288" spans="8:46" x14ac:dyDescent="0.25">
      <c r="H288" s="48">
        <v>2.75</v>
      </c>
      <c r="I288" s="48">
        <v>9.8804405999999997E-2</v>
      </c>
      <c r="J288" s="63">
        <f t="shared" si="95"/>
        <v>0</v>
      </c>
      <c r="K288" s="57">
        <f t="shared" si="96"/>
        <v>0</v>
      </c>
      <c r="M288" s="3">
        <v>2.75</v>
      </c>
      <c r="N288" s="3">
        <f t="shared" si="101"/>
        <v>0.16991465917974158</v>
      </c>
      <c r="O288" s="3">
        <f t="shared" si="106"/>
        <v>0</v>
      </c>
      <c r="Q288" s="3">
        <v>2.75</v>
      </c>
      <c r="R288" s="3">
        <f t="shared" si="97"/>
        <v>7.6677316293929709E-2</v>
      </c>
      <c r="S288" s="3">
        <f t="shared" si="107"/>
        <v>0</v>
      </c>
      <c r="T288" s="3"/>
      <c r="U288" s="3">
        <v>2.75</v>
      </c>
      <c r="V288" s="3">
        <f t="shared" si="98"/>
        <v>0.12779552715654952</v>
      </c>
      <c r="W288" s="3">
        <f t="shared" si="108"/>
        <v>0</v>
      </c>
      <c r="X288" s="3"/>
      <c r="Y288" s="3">
        <v>2.75</v>
      </c>
      <c r="Z288" s="3">
        <f t="shared" si="102"/>
        <v>0.21388574362336496</v>
      </c>
      <c r="AA288" s="3">
        <f t="shared" si="109"/>
        <v>0</v>
      </c>
      <c r="AB288" s="3"/>
      <c r="AC288" s="3">
        <v>2.75</v>
      </c>
      <c r="AD288" s="3">
        <f t="shared" si="99"/>
        <v>0.1916932907348243</v>
      </c>
      <c r="AE288" s="3">
        <f t="shared" si="110"/>
        <v>0</v>
      </c>
      <c r="AF288" s="3">
        <v>2.75</v>
      </c>
      <c r="AG288" s="3">
        <f t="shared" si="103"/>
        <v>0.21388574362336496</v>
      </c>
      <c r="AH288" s="3">
        <f t="shared" si="111"/>
        <v>0</v>
      </c>
      <c r="AJ288" s="3">
        <v>2.75</v>
      </c>
      <c r="AK288" s="3">
        <f t="shared" si="104"/>
        <v>0.29583860452238592</v>
      </c>
      <c r="AL288" s="3">
        <f t="shared" si="112"/>
        <v>0</v>
      </c>
      <c r="AN288" s="3">
        <v>2.75</v>
      </c>
      <c r="AO288" s="3">
        <f t="shared" si="105"/>
        <v>0.40919267662770925</v>
      </c>
      <c r="AP288" s="3">
        <f t="shared" si="113"/>
        <v>0</v>
      </c>
      <c r="AR288" s="3">
        <v>2.75</v>
      </c>
      <c r="AS288" s="3">
        <f t="shared" si="100"/>
        <v>0.15335463258785942</v>
      </c>
      <c r="AT288" s="3">
        <f t="shared" si="114"/>
        <v>0</v>
      </c>
    </row>
    <row r="289" spans="8:46" x14ac:dyDescent="0.25">
      <c r="H289" s="48">
        <v>2.76</v>
      </c>
      <c r="I289" s="48">
        <v>9.6872933999999994E-2</v>
      </c>
      <c r="J289" s="63">
        <f t="shared" si="95"/>
        <v>0</v>
      </c>
      <c r="K289" s="57">
        <f t="shared" si="96"/>
        <v>0</v>
      </c>
      <c r="M289" s="3">
        <v>2.76</v>
      </c>
      <c r="N289" s="3">
        <f t="shared" si="101"/>
        <v>0.16942197421782157</v>
      </c>
      <c r="O289" s="3">
        <f t="shared" si="106"/>
        <v>0</v>
      </c>
      <c r="Q289" s="3">
        <v>2.76</v>
      </c>
      <c r="R289" s="3">
        <f t="shared" si="97"/>
        <v>7.6433121019108291E-2</v>
      </c>
      <c r="S289" s="3">
        <f t="shared" si="107"/>
        <v>0</v>
      </c>
      <c r="T289" s="3"/>
      <c r="U289" s="3">
        <v>2.76</v>
      </c>
      <c r="V289" s="3">
        <f t="shared" si="98"/>
        <v>0.12738853503184716</v>
      </c>
      <c r="W289" s="3">
        <f t="shared" si="108"/>
        <v>0</v>
      </c>
      <c r="X289" s="3"/>
      <c r="Y289" s="3">
        <v>2.76</v>
      </c>
      <c r="Z289" s="3">
        <f t="shared" si="102"/>
        <v>0.21326555999729627</v>
      </c>
      <c r="AA289" s="3">
        <f t="shared" si="109"/>
        <v>0</v>
      </c>
      <c r="AB289" s="3"/>
      <c r="AC289" s="3">
        <v>2.76</v>
      </c>
      <c r="AD289" s="3">
        <f t="shared" si="99"/>
        <v>0.19108280254777074</v>
      </c>
      <c r="AE289" s="3">
        <f t="shared" si="110"/>
        <v>0</v>
      </c>
      <c r="AF289" s="3">
        <v>2.76</v>
      </c>
      <c r="AG289" s="3">
        <f t="shared" si="103"/>
        <v>0.21326555999729627</v>
      </c>
      <c r="AH289" s="3">
        <f t="shared" si="111"/>
        <v>0</v>
      </c>
      <c r="AJ289" s="3">
        <v>2.76</v>
      </c>
      <c r="AK289" s="3">
        <f t="shared" si="104"/>
        <v>0.29498079018013196</v>
      </c>
      <c r="AL289" s="3">
        <f t="shared" si="112"/>
        <v>0</v>
      </c>
      <c r="AN289" s="3">
        <v>2.76</v>
      </c>
      <c r="AO289" s="3">
        <f t="shared" si="105"/>
        <v>0.40800618054034693</v>
      </c>
      <c r="AP289" s="3">
        <f t="shared" si="113"/>
        <v>0</v>
      </c>
      <c r="AR289" s="3">
        <v>2.76</v>
      </c>
      <c r="AS289" s="3">
        <f t="shared" si="100"/>
        <v>0.15286624203821658</v>
      </c>
      <c r="AT289" s="3">
        <f t="shared" si="114"/>
        <v>0</v>
      </c>
    </row>
    <row r="290" spans="8:46" x14ac:dyDescent="0.25">
      <c r="H290" s="48">
        <v>2.77</v>
      </c>
      <c r="I290" s="48">
        <v>9.4891867000000005E-2</v>
      </c>
      <c r="J290" s="63">
        <f t="shared" si="95"/>
        <v>0</v>
      </c>
      <c r="K290" s="57">
        <f t="shared" si="96"/>
        <v>0</v>
      </c>
      <c r="M290" s="3">
        <v>2.77</v>
      </c>
      <c r="N290" s="3">
        <f t="shared" si="101"/>
        <v>0.16893249197700291</v>
      </c>
      <c r="O290" s="3">
        <f t="shared" si="106"/>
        <v>0</v>
      </c>
      <c r="Q290" s="3">
        <v>2.77</v>
      </c>
      <c r="R290" s="3">
        <f t="shared" si="97"/>
        <v>7.6190476190476183E-2</v>
      </c>
      <c r="S290" s="3">
        <f t="shared" si="107"/>
        <v>0</v>
      </c>
      <c r="T290" s="3"/>
      <c r="U290" s="3">
        <v>2.77</v>
      </c>
      <c r="V290" s="3">
        <f t="shared" si="98"/>
        <v>0.12698412698412698</v>
      </c>
      <c r="W290" s="3">
        <f t="shared" si="108"/>
        <v>0</v>
      </c>
      <c r="X290" s="3"/>
      <c r="Y290" s="3">
        <v>2.77</v>
      </c>
      <c r="Z290" s="3">
        <f t="shared" si="102"/>
        <v>0.21264940790321957</v>
      </c>
      <c r="AA290" s="3">
        <f t="shared" si="109"/>
        <v>0</v>
      </c>
      <c r="AB290" s="3"/>
      <c r="AC290" s="3">
        <v>2.77</v>
      </c>
      <c r="AD290" s="3">
        <f t="shared" si="99"/>
        <v>0.19047619047619049</v>
      </c>
      <c r="AE290" s="3">
        <f t="shared" si="110"/>
        <v>0</v>
      </c>
      <c r="AF290" s="3">
        <v>2.77</v>
      </c>
      <c r="AG290" s="3">
        <f t="shared" si="103"/>
        <v>0.21264940790321957</v>
      </c>
      <c r="AH290" s="3">
        <f t="shared" si="111"/>
        <v>0</v>
      </c>
      <c r="AJ290" s="3">
        <v>2.77</v>
      </c>
      <c r="AK290" s="3">
        <f t="shared" si="104"/>
        <v>0.29412855209919569</v>
      </c>
      <c r="AL290" s="3">
        <f t="shared" si="112"/>
        <v>0</v>
      </c>
      <c r="AN290" s="3">
        <v>2.77</v>
      </c>
      <c r="AO290" s="3">
        <f t="shared" si="105"/>
        <v>0.40682739732500095</v>
      </c>
      <c r="AP290" s="3">
        <f t="shared" si="113"/>
        <v>0</v>
      </c>
      <c r="AR290" s="3">
        <v>2.77</v>
      </c>
      <c r="AS290" s="3">
        <f t="shared" si="100"/>
        <v>0.15238095238095237</v>
      </c>
      <c r="AT290" s="3">
        <f t="shared" si="114"/>
        <v>0</v>
      </c>
    </row>
    <row r="291" spans="8:46" x14ac:dyDescent="0.25">
      <c r="H291" s="48">
        <v>2.78</v>
      </c>
      <c r="I291" s="48">
        <v>9.2865548000000006E-2</v>
      </c>
      <c r="J291" s="63">
        <f t="shared" si="95"/>
        <v>0</v>
      </c>
      <c r="K291" s="57">
        <f t="shared" si="96"/>
        <v>0</v>
      </c>
      <c r="M291" s="3">
        <v>2.78</v>
      </c>
      <c r="N291" s="3">
        <f t="shared" si="101"/>
        <v>0.16844618018802893</v>
      </c>
      <c r="O291" s="3">
        <f t="shared" si="106"/>
        <v>0</v>
      </c>
      <c r="Q291" s="3">
        <v>2.78</v>
      </c>
      <c r="R291" s="3">
        <f t="shared" si="97"/>
        <v>7.5949367088607583E-2</v>
      </c>
      <c r="S291" s="3">
        <f t="shared" si="107"/>
        <v>0</v>
      </c>
      <c r="T291" s="3"/>
      <c r="U291" s="3">
        <v>2.78</v>
      </c>
      <c r="V291" s="3">
        <f t="shared" si="98"/>
        <v>0.12658227848101264</v>
      </c>
      <c r="W291" s="3">
        <f t="shared" si="108"/>
        <v>0</v>
      </c>
      <c r="X291" s="3"/>
      <c r="Y291" s="3">
        <v>2.78</v>
      </c>
      <c r="Z291" s="3">
        <f t="shared" si="102"/>
        <v>0.21203724672113175</v>
      </c>
      <c r="AA291" s="3">
        <f t="shared" si="109"/>
        <v>0</v>
      </c>
      <c r="AB291" s="3"/>
      <c r="AC291" s="3">
        <v>2.78</v>
      </c>
      <c r="AD291" s="3">
        <f t="shared" si="99"/>
        <v>0.189873417721519</v>
      </c>
      <c r="AE291" s="3">
        <f t="shared" si="110"/>
        <v>0</v>
      </c>
      <c r="AF291" s="3">
        <v>2.78</v>
      </c>
      <c r="AG291" s="3">
        <f t="shared" si="103"/>
        <v>0.21203724672113175</v>
      </c>
      <c r="AH291" s="3">
        <f t="shared" si="111"/>
        <v>0</v>
      </c>
      <c r="AJ291" s="3">
        <v>2.78</v>
      </c>
      <c r="AK291" s="3">
        <f t="shared" si="104"/>
        <v>0.29328183409553793</v>
      </c>
      <c r="AL291" s="3">
        <f t="shared" si="112"/>
        <v>0</v>
      </c>
      <c r="AN291" s="3">
        <v>2.78</v>
      </c>
      <c r="AO291" s="3">
        <f t="shared" si="105"/>
        <v>0.40565624927005062</v>
      </c>
      <c r="AP291" s="3">
        <f t="shared" si="113"/>
        <v>0</v>
      </c>
      <c r="AR291" s="3">
        <v>2.78</v>
      </c>
      <c r="AS291" s="3">
        <f t="shared" si="100"/>
        <v>0.15189873417721517</v>
      </c>
      <c r="AT291" s="3">
        <f t="shared" si="114"/>
        <v>0</v>
      </c>
    </row>
    <row r="292" spans="8:46" x14ac:dyDescent="0.25">
      <c r="H292" s="48">
        <v>2.79</v>
      </c>
      <c r="I292" s="48">
        <v>9.0798021000000007E-2</v>
      </c>
      <c r="J292" s="63">
        <f t="shared" si="95"/>
        <v>0</v>
      </c>
      <c r="K292" s="57">
        <f t="shared" si="96"/>
        <v>0</v>
      </c>
      <c r="M292" s="3">
        <v>2.79</v>
      </c>
      <c r="N292" s="3">
        <f t="shared" si="101"/>
        <v>0.16796300702131017</v>
      </c>
      <c r="O292" s="3">
        <f t="shared" si="106"/>
        <v>0</v>
      </c>
      <c r="Q292" s="3">
        <v>2.79</v>
      </c>
      <c r="R292" s="3">
        <f t="shared" si="97"/>
        <v>7.5709779179810713E-2</v>
      </c>
      <c r="S292" s="3">
        <f t="shared" si="107"/>
        <v>0</v>
      </c>
      <c r="T292" s="3"/>
      <c r="U292" s="3">
        <v>2.79</v>
      </c>
      <c r="V292" s="3">
        <f t="shared" si="98"/>
        <v>0.12618296529968454</v>
      </c>
      <c r="W292" s="3">
        <f t="shared" si="108"/>
        <v>0</v>
      </c>
      <c r="X292" s="3"/>
      <c r="Y292" s="3">
        <v>2.79</v>
      </c>
      <c r="Z292" s="3">
        <f t="shared" si="102"/>
        <v>0.21142903638447585</v>
      </c>
      <c r="AA292" s="3">
        <f t="shared" si="109"/>
        <v>0</v>
      </c>
      <c r="AB292" s="3"/>
      <c r="AC292" s="3">
        <v>2.79</v>
      </c>
      <c r="AD292" s="3">
        <f t="shared" si="99"/>
        <v>0.18927444794952683</v>
      </c>
      <c r="AE292" s="3">
        <f t="shared" si="110"/>
        <v>0</v>
      </c>
      <c r="AF292" s="3">
        <v>2.79</v>
      </c>
      <c r="AG292" s="3">
        <f t="shared" si="103"/>
        <v>0.21142903638447585</v>
      </c>
      <c r="AH292" s="3">
        <f t="shared" si="111"/>
        <v>0</v>
      </c>
      <c r="AJ292" s="3">
        <v>2.79</v>
      </c>
      <c r="AK292" s="3">
        <f t="shared" si="104"/>
        <v>0.2924405807506249</v>
      </c>
      <c r="AL292" s="3">
        <f t="shared" si="112"/>
        <v>0</v>
      </c>
      <c r="AN292" s="3">
        <v>2.79</v>
      </c>
      <c r="AO292" s="3">
        <f t="shared" si="105"/>
        <v>0.40449265972269344</v>
      </c>
      <c r="AP292" s="3">
        <f t="shared" si="113"/>
        <v>0</v>
      </c>
      <c r="AR292" s="3">
        <v>2.79</v>
      </c>
      <c r="AS292" s="3">
        <f t="shared" si="100"/>
        <v>0.15141955835962143</v>
      </c>
      <c r="AT292" s="3">
        <f t="shared" si="114"/>
        <v>0</v>
      </c>
    </row>
    <row r="293" spans="8:46" x14ac:dyDescent="0.25">
      <c r="H293" s="48">
        <v>2.8</v>
      </c>
      <c r="I293" s="48">
        <v>8.8693250000000001E-2</v>
      </c>
      <c r="J293" s="63">
        <f t="shared" ref="J293:J356" si="115">IF(AND(H293&gt;=$F$5,H293&lt;=$F$8),(I293+I292)/2*(H293-H292),0)</f>
        <v>0</v>
      </c>
      <c r="K293" s="57">
        <f t="shared" si="96"/>
        <v>0</v>
      </c>
      <c r="M293" s="3">
        <v>2.8</v>
      </c>
      <c r="N293" s="3">
        <f t="shared" si="101"/>
        <v>0.16748294107938544</v>
      </c>
      <c r="O293" s="3">
        <f t="shared" si="106"/>
        <v>0</v>
      </c>
      <c r="Q293" s="3">
        <v>2.8</v>
      </c>
      <c r="R293" s="3">
        <f t="shared" si="97"/>
        <v>7.5471698113207558E-2</v>
      </c>
      <c r="S293" s="3">
        <f t="shared" si="107"/>
        <v>0</v>
      </c>
      <c r="T293" s="3"/>
      <c r="U293" s="3">
        <v>2.8</v>
      </c>
      <c r="V293" s="3">
        <f t="shared" si="98"/>
        <v>0.12578616352201261</v>
      </c>
      <c r="W293" s="3">
        <f t="shared" si="108"/>
        <v>0</v>
      </c>
      <c r="X293" s="3"/>
      <c r="Y293" s="3">
        <v>2.8</v>
      </c>
      <c r="Z293" s="3">
        <f t="shared" si="102"/>
        <v>0.21082473737065033</v>
      </c>
      <c r="AA293" s="3">
        <f t="shared" si="109"/>
        <v>0</v>
      </c>
      <c r="AB293" s="3"/>
      <c r="AC293" s="3">
        <v>2.8</v>
      </c>
      <c r="AD293" s="3">
        <f t="shared" si="99"/>
        <v>0.18867924528301891</v>
      </c>
      <c r="AE293" s="3">
        <f t="shared" si="110"/>
        <v>0</v>
      </c>
      <c r="AF293" s="3">
        <v>2.8</v>
      </c>
      <c r="AG293" s="3">
        <f t="shared" si="103"/>
        <v>0.21082473737065033</v>
      </c>
      <c r="AH293" s="3">
        <f t="shared" si="111"/>
        <v>0</v>
      </c>
      <c r="AJ293" s="3">
        <v>2.8</v>
      </c>
      <c r="AK293" s="3">
        <f t="shared" si="104"/>
        <v>0.29160473739830112</v>
      </c>
      <c r="AL293" s="3">
        <f t="shared" si="112"/>
        <v>0</v>
      </c>
      <c r="AN293" s="3">
        <v>2.8</v>
      </c>
      <c r="AO293" s="3">
        <f t="shared" si="105"/>
        <v>0.40333655307078775</v>
      </c>
      <c r="AP293" s="3">
        <f t="shared" si="113"/>
        <v>0</v>
      </c>
      <c r="AR293" s="3">
        <v>2.8</v>
      </c>
      <c r="AS293" s="3">
        <f t="shared" si="100"/>
        <v>0.15094339622641512</v>
      </c>
      <c r="AT293" s="3">
        <f t="shared" si="114"/>
        <v>0</v>
      </c>
    </row>
    <row r="294" spans="8:46" x14ac:dyDescent="0.25">
      <c r="H294" s="48">
        <v>2.81</v>
      </c>
      <c r="I294" s="48">
        <v>8.6667195000000002E-2</v>
      </c>
      <c r="J294" s="63">
        <f t="shared" si="115"/>
        <v>0</v>
      </c>
      <c r="K294" s="57">
        <f t="shared" si="96"/>
        <v>0</v>
      </c>
      <c r="M294" s="3">
        <v>2.81</v>
      </c>
      <c r="N294" s="3">
        <f t="shared" si="101"/>
        <v>0.16700595138953678</v>
      </c>
      <c r="O294" s="3">
        <f t="shared" si="106"/>
        <v>0</v>
      </c>
      <c r="Q294" s="3">
        <v>2.81</v>
      </c>
      <c r="R294" s="3">
        <f t="shared" si="97"/>
        <v>7.5235109717868329E-2</v>
      </c>
      <c r="S294" s="3">
        <f t="shared" si="107"/>
        <v>0</v>
      </c>
      <c r="T294" s="3"/>
      <c r="U294" s="3">
        <v>2.81</v>
      </c>
      <c r="V294" s="3">
        <f t="shared" si="98"/>
        <v>0.12539184952978055</v>
      </c>
      <c r="W294" s="3">
        <f t="shared" si="108"/>
        <v>0</v>
      </c>
      <c r="X294" s="3"/>
      <c r="Y294" s="3">
        <v>2.81</v>
      </c>
      <c r="Z294" s="3">
        <f t="shared" si="102"/>
        <v>0.21022431069171357</v>
      </c>
      <c r="AA294" s="3">
        <f t="shared" si="109"/>
        <v>0</v>
      </c>
      <c r="AB294" s="3"/>
      <c r="AC294" s="3">
        <v>2.81</v>
      </c>
      <c r="AD294" s="3">
        <f t="shared" si="99"/>
        <v>0.18808777429467086</v>
      </c>
      <c r="AE294" s="3">
        <f t="shared" si="110"/>
        <v>0</v>
      </c>
      <c r="AF294" s="3">
        <v>2.81</v>
      </c>
      <c r="AG294" s="3">
        <f t="shared" si="103"/>
        <v>0.21022431069171357</v>
      </c>
      <c r="AH294" s="3">
        <f t="shared" si="111"/>
        <v>0</v>
      </c>
      <c r="AJ294" s="3">
        <v>2.81</v>
      </c>
      <c r="AK294" s="3">
        <f t="shared" si="104"/>
        <v>0.29077425011193275</v>
      </c>
      <c r="AL294" s="3">
        <f t="shared" si="112"/>
        <v>0</v>
      </c>
      <c r="AN294" s="3">
        <v>2.81</v>
      </c>
      <c r="AO294" s="3">
        <f t="shared" si="105"/>
        <v>0.40218785472506985</v>
      </c>
      <c r="AP294" s="3">
        <f t="shared" si="113"/>
        <v>0</v>
      </c>
      <c r="AR294" s="3">
        <v>2.81</v>
      </c>
      <c r="AS294" s="3">
        <f t="shared" si="100"/>
        <v>0.15047021943573666</v>
      </c>
      <c r="AT294" s="3">
        <f t="shared" si="114"/>
        <v>0</v>
      </c>
    </row>
    <row r="295" spans="8:46" x14ac:dyDescent="0.25">
      <c r="H295" s="48">
        <v>2.82</v>
      </c>
      <c r="I295" s="48">
        <v>8.5216896E-2</v>
      </c>
      <c r="J295" s="63">
        <f t="shared" si="115"/>
        <v>0</v>
      </c>
      <c r="K295" s="57">
        <f t="shared" si="96"/>
        <v>0</v>
      </c>
      <c r="M295" s="3">
        <v>2.82</v>
      </c>
      <c r="N295" s="3">
        <f t="shared" si="101"/>
        <v>0.16653200739655774</v>
      </c>
      <c r="O295" s="3">
        <f t="shared" si="106"/>
        <v>0</v>
      </c>
      <c r="Q295" s="3">
        <v>2.82</v>
      </c>
      <c r="R295" s="3">
        <f t="shared" si="97"/>
        <v>7.4999999999999997E-2</v>
      </c>
      <c r="S295" s="3">
        <f t="shared" si="107"/>
        <v>0</v>
      </c>
      <c r="T295" s="3"/>
      <c r="U295" s="3">
        <v>2.82</v>
      </c>
      <c r="V295" s="3">
        <f t="shared" si="98"/>
        <v>0.125</v>
      </c>
      <c r="W295" s="3">
        <f t="shared" si="108"/>
        <v>0</v>
      </c>
      <c r="X295" s="3"/>
      <c r="Y295" s="3">
        <v>2.82</v>
      </c>
      <c r="Z295" s="3">
        <f t="shared" si="102"/>
        <v>0.20962771788528056</v>
      </c>
      <c r="AA295" s="3">
        <f t="shared" si="109"/>
        <v>0</v>
      </c>
      <c r="AB295" s="3"/>
      <c r="AC295" s="3">
        <v>2.82</v>
      </c>
      <c r="AD295" s="3">
        <f t="shared" si="99"/>
        <v>0.18750000000000003</v>
      </c>
      <c r="AE295" s="3">
        <f t="shared" si="110"/>
        <v>0</v>
      </c>
      <c r="AF295" s="3">
        <v>2.82</v>
      </c>
      <c r="AG295" s="3">
        <f t="shared" si="103"/>
        <v>0.20962771788528056</v>
      </c>
      <c r="AH295" s="3">
        <f t="shared" si="111"/>
        <v>0</v>
      </c>
      <c r="AJ295" s="3">
        <v>2.82</v>
      </c>
      <c r="AK295" s="3">
        <f t="shared" si="104"/>
        <v>0.28994906569181533</v>
      </c>
      <c r="AL295" s="3">
        <f t="shared" si="112"/>
        <v>0</v>
      </c>
      <c r="AN295" s="3">
        <v>2.82</v>
      </c>
      <c r="AO295" s="3">
        <f t="shared" si="105"/>
        <v>0.40104649110173729</v>
      </c>
      <c r="AP295" s="3">
        <f t="shared" si="113"/>
        <v>0</v>
      </c>
      <c r="AR295" s="3">
        <v>2.82</v>
      </c>
      <c r="AS295" s="3">
        <f t="shared" si="100"/>
        <v>0.15</v>
      </c>
      <c r="AT295" s="3">
        <f t="shared" si="114"/>
        <v>0</v>
      </c>
    </row>
    <row r="296" spans="8:46" x14ac:dyDescent="0.25">
      <c r="H296" s="48">
        <v>2.83</v>
      </c>
      <c r="I296" s="48">
        <v>8.3773121000000006E-2</v>
      </c>
      <c r="J296" s="63">
        <f t="shared" si="115"/>
        <v>0</v>
      </c>
      <c r="K296" s="57">
        <f t="shared" si="96"/>
        <v>0</v>
      </c>
      <c r="M296" s="3">
        <v>2.83</v>
      </c>
      <c r="N296" s="3">
        <f t="shared" si="101"/>
        <v>0.16606107895566916</v>
      </c>
      <c r="O296" s="3">
        <f t="shared" si="106"/>
        <v>0</v>
      </c>
      <c r="Q296" s="3">
        <v>2.83</v>
      </c>
      <c r="R296" s="3">
        <f t="shared" si="97"/>
        <v>7.476635514018691E-2</v>
      </c>
      <c r="S296" s="3">
        <f t="shared" si="107"/>
        <v>0</v>
      </c>
      <c r="T296" s="3"/>
      <c r="U296" s="3">
        <v>2.83</v>
      </c>
      <c r="V296" s="3">
        <f t="shared" si="98"/>
        <v>0.12461059190031153</v>
      </c>
      <c r="W296" s="3">
        <f t="shared" si="108"/>
        <v>0</v>
      </c>
      <c r="X296" s="3"/>
      <c r="Y296" s="3">
        <v>2.83</v>
      </c>
      <c r="Z296" s="3">
        <f t="shared" si="102"/>
        <v>0.20903492100560525</v>
      </c>
      <c r="AA296" s="3">
        <f t="shared" si="109"/>
        <v>0</v>
      </c>
      <c r="AB296" s="3"/>
      <c r="AC296" s="3">
        <v>2.83</v>
      </c>
      <c r="AD296" s="3">
        <f t="shared" si="99"/>
        <v>0.18691588785046731</v>
      </c>
      <c r="AE296" s="3">
        <f t="shared" si="110"/>
        <v>0</v>
      </c>
      <c r="AF296" s="3">
        <v>2.83</v>
      </c>
      <c r="AG296" s="3">
        <f t="shared" si="103"/>
        <v>0.20903492100560525</v>
      </c>
      <c r="AH296" s="3">
        <f t="shared" si="111"/>
        <v>0</v>
      </c>
      <c r="AJ296" s="3">
        <v>2.83</v>
      </c>
      <c r="AK296" s="3">
        <f t="shared" si="104"/>
        <v>0.28912913165283982</v>
      </c>
      <c r="AL296" s="3">
        <f t="shared" si="112"/>
        <v>0</v>
      </c>
      <c r="AN296" s="3">
        <v>2.83</v>
      </c>
      <c r="AO296" s="3">
        <f t="shared" si="105"/>
        <v>0.3999123896053885</v>
      </c>
      <c r="AP296" s="3">
        <f t="shared" si="113"/>
        <v>0</v>
      </c>
      <c r="AR296" s="3">
        <v>2.83</v>
      </c>
      <c r="AS296" s="3">
        <f t="shared" si="100"/>
        <v>0.14953271028037382</v>
      </c>
      <c r="AT296" s="3">
        <f t="shared" si="114"/>
        <v>0</v>
      </c>
    </row>
    <row r="297" spans="8:46" x14ac:dyDescent="0.25">
      <c r="H297" s="48">
        <v>2.84</v>
      </c>
      <c r="I297" s="48">
        <v>8.2352217000000005E-2</v>
      </c>
      <c r="J297" s="63">
        <f t="shared" si="115"/>
        <v>0</v>
      </c>
      <c r="K297" s="57">
        <f t="shared" si="96"/>
        <v>0</v>
      </c>
      <c r="M297" s="3">
        <v>2.84</v>
      </c>
      <c r="N297" s="3">
        <f t="shared" si="101"/>
        <v>0.16559313632558004</v>
      </c>
      <c r="O297" s="3">
        <f t="shared" si="106"/>
        <v>0</v>
      </c>
      <c r="Q297" s="3">
        <v>2.84</v>
      </c>
      <c r="R297" s="3">
        <f t="shared" si="97"/>
        <v>7.4534161490683232E-2</v>
      </c>
      <c r="S297" s="3">
        <f t="shared" si="107"/>
        <v>0</v>
      </c>
      <c r="T297" s="3"/>
      <c r="U297" s="3">
        <v>2.84</v>
      </c>
      <c r="V297" s="3">
        <f t="shared" si="98"/>
        <v>0.12422360248447206</v>
      </c>
      <c r="W297" s="3">
        <f t="shared" si="108"/>
        <v>0</v>
      </c>
      <c r="X297" s="3"/>
      <c r="Y297" s="3">
        <v>2.84</v>
      </c>
      <c r="Z297" s="3">
        <f t="shared" si="102"/>
        <v>0.2084458826148457</v>
      </c>
      <c r="AA297" s="3">
        <f t="shared" si="109"/>
        <v>0</v>
      </c>
      <c r="AB297" s="3"/>
      <c r="AC297" s="3">
        <v>2.84</v>
      </c>
      <c r="AD297" s="3">
        <f t="shared" si="99"/>
        <v>0.18633540372670812</v>
      </c>
      <c r="AE297" s="3">
        <f t="shared" si="110"/>
        <v>0</v>
      </c>
      <c r="AF297" s="3">
        <v>2.84</v>
      </c>
      <c r="AG297" s="3">
        <f t="shared" si="103"/>
        <v>0.2084458826148457</v>
      </c>
      <c r="AH297" s="3">
        <f t="shared" si="111"/>
        <v>0</v>
      </c>
      <c r="AJ297" s="3">
        <v>2.84</v>
      </c>
      <c r="AK297" s="3">
        <f t="shared" si="104"/>
        <v>0.28831439621241112</v>
      </c>
      <c r="AL297" s="3">
        <f t="shared" si="112"/>
        <v>0</v>
      </c>
      <c r="AN297" s="3">
        <v>2.84</v>
      </c>
      <c r="AO297" s="3">
        <f t="shared" si="105"/>
        <v>0.39878547861231267</v>
      </c>
      <c r="AP297" s="3">
        <f t="shared" si="113"/>
        <v>0</v>
      </c>
      <c r="AR297" s="3">
        <v>2.84</v>
      </c>
      <c r="AS297" s="3">
        <f t="shared" si="100"/>
        <v>0.14906832298136646</v>
      </c>
      <c r="AT297" s="3">
        <f t="shared" si="114"/>
        <v>0</v>
      </c>
    </row>
    <row r="298" spans="8:46" x14ac:dyDescent="0.25">
      <c r="H298" s="48">
        <v>2.85</v>
      </c>
      <c r="I298" s="48">
        <v>8.0984744999999997E-2</v>
      </c>
      <c r="J298" s="63">
        <f t="shared" si="115"/>
        <v>0</v>
      </c>
      <c r="K298" s="57">
        <f t="shared" si="96"/>
        <v>0</v>
      </c>
      <c r="M298" s="3">
        <v>2.85</v>
      </c>
      <c r="N298" s="3">
        <f t="shared" si="101"/>
        <v>0.16512815016168944</v>
      </c>
      <c r="O298" s="3">
        <f t="shared" si="106"/>
        <v>0</v>
      </c>
      <c r="Q298" s="3">
        <v>2.85</v>
      </c>
      <c r="R298" s="3">
        <f t="shared" si="97"/>
        <v>7.4303405572755402E-2</v>
      </c>
      <c r="S298" s="3">
        <f t="shared" si="107"/>
        <v>0</v>
      </c>
      <c r="T298" s="3"/>
      <c r="U298" s="3">
        <v>2.85</v>
      </c>
      <c r="V298" s="3">
        <f t="shared" si="98"/>
        <v>0.12383900928792568</v>
      </c>
      <c r="W298" s="3">
        <f t="shared" si="108"/>
        <v>0</v>
      </c>
      <c r="X298" s="3"/>
      <c r="Y298" s="3">
        <v>2.85</v>
      </c>
      <c r="Z298" s="3">
        <f t="shared" si="102"/>
        <v>0.20786056577450696</v>
      </c>
      <c r="AA298" s="3">
        <f t="shared" si="109"/>
        <v>0</v>
      </c>
      <c r="AB298" s="3"/>
      <c r="AC298" s="3">
        <v>2.85</v>
      </c>
      <c r="AD298" s="3">
        <f t="shared" si="99"/>
        <v>0.18575851393188855</v>
      </c>
      <c r="AE298" s="3">
        <f t="shared" si="110"/>
        <v>0</v>
      </c>
      <c r="AF298" s="3">
        <v>2.85</v>
      </c>
      <c r="AG298" s="3">
        <f t="shared" si="103"/>
        <v>0.20786056577450696</v>
      </c>
      <c r="AH298" s="3">
        <f t="shared" si="111"/>
        <v>0</v>
      </c>
      <c r="AJ298" s="3">
        <v>2.85</v>
      </c>
      <c r="AK298" s="3">
        <f t="shared" si="104"/>
        <v>0.28750480827861141</v>
      </c>
      <c r="AL298" s="3">
        <f t="shared" si="112"/>
        <v>0</v>
      </c>
      <c r="AN298" s="3">
        <v>2.85</v>
      </c>
      <c r="AO298" s="3">
        <f t="shared" si="105"/>
        <v>0.39766568745411734</v>
      </c>
      <c r="AP298" s="3">
        <f t="shared" si="113"/>
        <v>0</v>
      </c>
      <c r="AR298" s="3">
        <v>2.85</v>
      </c>
      <c r="AS298" s="3">
        <f t="shared" si="100"/>
        <v>0.1486068111455108</v>
      </c>
      <c r="AT298" s="3">
        <f t="shared" si="114"/>
        <v>0</v>
      </c>
    </row>
    <row r="299" spans="8:46" x14ac:dyDescent="0.25">
      <c r="H299" s="48">
        <v>2.86</v>
      </c>
      <c r="I299" s="48">
        <v>8.0002524000000005E-2</v>
      </c>
      <c r="J299" s="63">
        <f t="shared" si="115"/>
        <v>0</v>
      </c>
      <c r="K299" s="57">
        <f t="shared" si="96"/>
        <v>0</v>
      </c>
      <c r="M299" s="3">
        <v>2.86</v>
      </c>
      <c r="N299" s="3">
        <f t="shared" si="101"/>
        <v>0.16466609150942652</v>
      </c>
      <c r="O299" s="3">
        <f t="shared" si="106"/>
        <v>0</v>
      </c>
      <c r="Q299" s="3">
        <v>2.86</v>
      </c>
      <c r="R299" s="3">
        <f t="shared" si="97"/>
        <v>7.407407407407407E-2</v>
      </c>
      <c r="S299" s="3">
        <f t="shared" si="107"/>
        <v>0</v>
      </c>
      <c r="T299" s="3"/>
      <c r="U299" s="3">
        <v>2.86</v>
      </c>
      <c r="V299" s="3">
        <f t="shared" si="98"/>
        <v>0.12345679012345678</v>
      </c>
      <c r="W299" s="3">
        <f t="shared" si="108"/>
        <v>0</v>
      </c>
      <c r="X299" s="3"/>
      <c r="Y299" s="3">
        <v>2.86</v>
      </c>
      <c r="Z299" s="3">
        <f t="shared" si="102"/>
        <v>0.20727893403705752</v>
      </c>
      <c r="AA299" s="3">
        <f t="shared" si="109"/>
        <v>0</v>
      </c>
      <c r="AB299" s="3"/>
      <c r="AC299" s="3">
        <v>2.86</v>
      </c>
      <c r="AD299" s="3">
        <f t="shared" si="99"/>
        <v>0.1851851851851852</v>
      </c>
      <c r="AE299" s="3">
        <f t="shared" si="110"/>
        <v>0</v>
      </c>
      <c r="AF299" s="3">
        <v>2.86</v>
      </c>
      <c r="AG299" s="3">
        <f t="shared" si="103"/>
        <v>0.20727893403705752</v>
      </c>
      <c r="AH299" s="3">
        <f t="shared" si="111"/>
        <v>0</v>
      </c>
      <c r="AJ299" s="3">
        <v>2.86</v>
      </c>
      <c r="AK299" s="3">
        <f t="shared" si="104"/>
        <v>0.28670031743860486</v>
      </c>
      <c r="AL299" s="3">
        <f t="shared" si="112"/>
        <v>0</v>
      </c>
      <c r="AN299" s="3">
        <v>2.86</v>
      </c>
      <c r="AO299" s="3">
        <f t="shared" si="105"/>
        <v>0.39655294640169036</v>
      </c>
      <c r="AP299" s="3">
        <f t="shared" si="113"/>
        <v>0</v>
      </c>
      <c r="AR299" s="3">
        <v>2.86</v>
      </c>
      <c r="AS299" s="3">
        <f t="shared" si="100"/>
        <v>0.14814814814814814</v>
      </c>
      <c r="AT299" s="3">
        <f t="shared" si="114"/>
        <v>0</v>
      </c>
    </row>
    <row r="300" spans="8:46" x14ac:dyDescent="0.25">
      <c r="H300" s="48">
        <v>2.87</v>
      </c>
      <c r="I300" s="48">
        <v>7.9497875999999995E-2</v>
      </c>
      <c r="J300" s="63">
        <f t="shared" si="115"/>
        <v>0</v>
      </c>
      <c r="K300" s="57">
        <f t="shared" si="96"/>
        <v>0</v>
      </c>
      <c r="M300" s="3">
        <v>2.87</v>
      </c>
      <c r="N300" s="3">
        <f t="shared" si="101"/>
        <v>0.16420693179772516</v>
      </c>
      <c r="O300" s="3">
        <f t="shared" si="106"/>
        <v>0</v>
      </c>
      <c r="Q300" s="3">
        <v>2.87</v>
      </c>
      <c r="R300" s="3">
        <f t="shared" si="97"/>
        <v>7.3846153846153853E-2</v>
      </c>
      <c r="S300" s="3">
        <f t="shared" si="107"/>
        <v>0</v>
      </c>
      <c r="T300" s="3"/>
      <c r="U300" s="3">
        <v>2.87</v>
      </c>
      <c r="V300" s="3">
        <f t="shared" si="98"/>
        <v>0.12307692307692308</v>
      </c>
      <c r="W300" s="3">
        <f t="shared" si="108"/>
        <v>0</v>
      </c>
      <c r="X300" s="3"/>
      <c r="Y300" s="3">
        <v>2.87</v>
      </c>
      <c r="Z300" s="3">
        <f t="shared" si="102"/>
        <v>0.20670095143771472</v>
      </c>
      <c r="AA300" s="3">
        <f t="shared" si="109"/>
        <v>0</v>
      </c>
      <c r="AB300" s="3"/>
      <c r="AC300" s="3">
        <v>2.87</v>
      </c>
      <c r="AD300" s="3">
        <f t="shared" si="99"/>
        <v>0.18461538461538465</v>
      </c>
      <c r="AE300" s="3">
        <f t="shared" si="110"/>
        <v>0</v>
      </c>
      <c r="AF300" s="3">
        <v>2.87</v>
      </c>
      <c r="AG300" s="3">
        <f t="shared" si="103"/>
        <v>0.20670095143771472</v>
      </c>
      <c r="AH300" s="3">
        <f t="shared" si="111"/>
        <v>0</v>
      </c>
      <c r="AJ300" s="3">
        <v>2.87</v>
      </c>
      <c r="AK300" s="3">
        <f t="shared" si="104"/>
        <v>0.28590087394727576</v>
      </c>
      <c r="AL300" s="3">
        <f t="shared" si="112"/>
        <v>0</v>
      </c>
      <c r="AN300" s="3">
        <v>2.87</v>
      </c>
      <c r="AO300" s="3">
        <f t="shared" si="105"/>
        <v>0.39544718664948475</v>
      </c>
      <c r="AP300" s="3">
        <f t="shared" si="113"/>
        <v>0</v>
      </c>
      <c r="AR300" s="3">
        <v>2.87</v>
      </c>
      <c r="AS300" s="3">
        <f t="shared" si="100"/>
        <v>0.14769230769230771</v>
      </c>
      <c r="AT300" s="3">
        <f t="shared" si="114"/>
        <v>0</v>
      </c>
    </row>
    <row r="301" spans="8:46" x14ac:dyDescent="0.25">
      <c r="H301" s="48">
        <v>2.88</v>
      </c>
      <c r="I301" s="48">
        <v>7.8995647000000002E-2</v>
      </c>
      <c r="J301" s="63">
        <f t="shared" si="115"/>
        <v>0</v>
      </c>
      <c r="K301" s="57">
        <f t="shared" si="96"/>
        <v>0</v>
      </c>
      <c r="M301" s="3">
        <v>2.88</v>
      </c>
      <c r="N301" s="3">
        <f t="shared" si="101"/>
        <v>0.16375064283262974</v>
      </c>
      <c r="O301" s="3">
        <f t="shared" si="106"/>
        <v>0</v>
      </c>
      <c r="Q301" s="3">
        <v>2.88</v>
      </c>
      <c r="R301" s="3">
        <f t="shared" si="97"/>
        <v>7.3619631901840496E-2</v>
      </c>
      <c r="S301" s="3">
        <f t="shared" si="107"/>
        <v>0</v>
      </c>
      <c r="T301" s="3"/>
      <c r="U301" s="3">
        <v>2.88</v>
      </c>
      <c r="V301" s="3">
        <f t="shared" si="98"/>
        <v>0.1226993865030675</v>
      </c>
      <c r="W301" s="3">
        <f t="shared" si="108"/>
        <v>0</v>
      </c>
      <c r="X301" s="3"/>
      <c r="Y301" s="3">
        <v>2.88</v>
      </c>
      <c r="Z301" s="3">
        <f t="shared" si="102"/>
        <v>0.20612658248639706</v>
      </c>
      <c r="AA301" s="3">
        <f t="shared" si="109"/>
        <v>0</v>
      </c>
      <c r="AB301" s="3"/>
      <c r="AC301" s="3">
        <v>2.88</v>
      </c>
      <c r="AD301" s="3">
        <f t="shared" si="99"/>
        <v>0.18404907975460125</v>
      </c>
      <c r="AE301" s="3">
        <f t="shared" si="110"/>
        <v>0</v>
      </c>
      <c r="AF301" s="3">
        <v>2.88</v>
      </c>
      <c r="AG301" s="3">
        <f t="shared" si="103"/>
        <v>0.20612658248639706</v>
      </c>
      <c r="AH301" s="3">
        <f t="shared" si="111"/>
        <v>0</v>
      </c>
      <c r="AJ301" s="3">
        <v>2.88</v>
      </c>
      <c r="AK301" s="3">
        <f t="shared" si="104"/>
        <v>0.28510642871609648</v>
      </c>
      <c r="AL301" s="3">
        <f t="shared" si="112"/>
        <v>0</v>
      </c>
      <c r="AN301" s="3">
        <v>2.88</v>
      </c>
      <c r="AO301" s="3">
        <f t="shared" si="105"/>
        <v>0.39434834030012084</v>
      </c>
      <c r="AP301" s="3">
        <f t="shared" si="113"/>
        <v>0</v>
      </c>
      <c r="AR301" s="3">
        <v>2.88</v>
      </c>
      <c r="AS301" s="3">
        <f t="shared" si="100"/>
        <v>0.14723926380368099</v>
      </c>
      <c r="AT301" s="3">
        <f t="shared" si="114"/>
        <v>0</v>
      </c>
    </row>
    <row r="302" spans="8:46" x14ac:dyDescent="0.25">
      <c r="H302" s="48">
        <v>2.89</v>
      </c>
      <c r="I302" s="48">
        <v>7.8495853000000004E-2</v>
      </c>
      <c r="J302" s="63">
        <f t="shared" si="115"/>
        <v>0</v>
      </c>
      <c r="K302" s="57">
        <f t="shared" si="96"/>
        <v>0</v>
      </c>
      <c r="M302" s="3">
        <v>2.89</v>
      </c>
      <c r="N302" s="3">
        <f t="shared" si="101"/>
        <v>0.16329719679102972</v>
      </c>
      <c r="O302" s="3">
        <f t="shared" si="106"/>
        <v>0</v>
      </c>
      <c r="Q302" s="3">
        <v>2.89</v>
      </c>
      <c r="R302" s="3">
        <f t="shared" si="97"/>
        <v>7.3394495412844027E-2</v>
      </c>
      <c r="S302" s="3">
        <f t="shared" si="107"/>
        <v>0</v>
      </c>
      <c r="T302" s="3"/>
      <c r="U302" s="3">
        <v>2.89</v>
      </c>
      <c r="V302" s="3">
        <f t="shared" si="98"/>
        <v>0.12232415902140673</v>
      </c>
      <c r="W302" s="3">
        <f t="shared" si="108"/>
        <v>0</v>
      </c>
      <c r="X302" s="3"/>
      <c r="Y302" s="3">
        <v>2.89</v>
      </c>
      <c r="Z302" s="3">
        <f t="shared" si="102"/>
        <v>0.20555579215983621</v>
      </c>
      <c r="AA302" s="3">
        <f t="shared" si="109"/>
        <v>0</v>
      </c>
      <c r="AB302" s="3"/>
      <c r="AC302" s="3">
        <v>2.89</v>
      </c>
      <c r="AD302" s="3">
        <f t="shared" si="99"/>
        <v>0.1834862385321101</v>
      </c>
      <c r="AE302" s="3">
        <f t="shared" si="110"/>
        <v>0</v>
      </c>
      <c r="AF302" s="3">
        <v>2.89</v>
      </c>
      <c r="AG302" s="3">
        <f t="shared" si="103"/>
        <v>0.20555579215983621</v>
      </c>
      <c r="AH302" s="3">
        <f t="shared" si="111"/>
        <v>0</v>
      </c>
      <c r="AJ302" s="3">
        <v>2.89</v>
      </c>
      <c r="AK302" s="3">
        <f t="shared" si="104"/>
        <v>0.28431693330221791</v>
      </c>
      <c r="AL302" s="3">
        <f t="shared" si="112"/>
        <v>0</v>
      </c>
      <c r="AN302" s="3">
        <v>2.89</v>
      </c>
      <c r="AO302" s="3">
        <f t="shared" si="105"/>
        <v>0.39325634034929685</v>
      </c>
      <c r="AP302" s="3">
        <f t="shared" si="113"/>
        <v>0</v>
      </c>
      <c r="AR302" s="3">
        <v>2.89</v>
      </c>
      <c r="AS302" s="3">
        <f t="shared" si="100"/>
        <v>0.14678899082568805</v>
      </c>
      <c r="AT302" s="3">
        <f t="shared" si="114"/>
        <v>0</v>
      </c>
    </row>
    <row r="303" spans="8:46" x14ac:dyDescent="0.25">
      <c r="H303" s="48">
        <v>2.9</v>
      </c>
      <c r="I303" s="48">
        <v>7.7998514000000005E-2</v>
      </c>
      <c r="J303" s="63">
        <f t="shared" si="115"/>
        <v>0</v>
      </c>
      <c r="K303" s="57">
        <f t="shared" si="96"/>
        <v>0</v>
      </c>
      <c r="M303" s="3">
        <v>2.9</v>
      </c>
      <c r="N303" s="3">
        <f t="shared" si="101"/>
        <v>0.16284656621451954</v>
      </c>
      <c r="O303" s="3">
        <f t="shared" si="106"/>
        <v>0</v>
      </c>
      <c r="Q303" s="3">
        <v>2.9</v>
      </c>
      <c r="R303" s="3">
        <f t="shared" si="97"/>
        <v>7.3170731707317069E-2</v>
      </c>
      <c r="S303" s="3">
        <f t="shared" si="107"/>
        <v>0</v>
      </c>
      <c r="T303" s="3"/>
      <c r="U303" s="3">
        <v>2.9</v>
      </c>
      <c r="V303" s="3">
        <f t="shared" si="98"/>
        <v>0.12195121951219512</v>
      </c>
      <c r="W303" s="3">
        <f t="shared" si="108"/>
        <v>0</v>
      </c>
      <c r="X303" s="3"/>
      <c r="Y303" s="3">
        <v>2.9</v>
      </c>
      <c r="Z303" s="3">
        <f t="shared" si="102"/>
        <v>0.20498854589384827</v>
      </c>
      <c r="AA303" s="3">
        <f t="shared" si="109"/>
        <v>0</v>
      </c>
      <c r="AB303" s="3"/>
      <c r="AC303" s="3">
        <v>2.9</v>
      </c>
      <c r="AD303" s="3">
        <f t="shared" si="99"/>
        <v>0.18292682926829271</v>
      </c>
      <c r="AE303" s="3">
        <f t="shared" si="110"/>
        <v>0</v>
      </c>
      <c r="AF303" s="3">
        <v>2.9</v>
      </c>
      <c r="AG303" s="3">
        <f t="shared" si="103"/>
        <v>0.20498854589384827</v>
      </c>
      <c r="AH303" s="3">
        <f t="shared" si="111"/>
        <v>0</v>
      </c>
      <c r="AJ303" s="3">
        <v>2.9</v>
      </c>
      <c r="AK303" s="3">
        <f t="shared" si="104"/>
        <v>0.28353233989777904</v>
      </c>
      <c r="AL303" s="3">
        <f t="shared" si="112"/>
        <v>0</v>
      </c>
      <c r="AN303" s="3">
        <v>2.9</v>
      </c>
      <c r="AO303" s="3">
        <f t="shared" si="105"/>
        <v>0.39217112067100263</v>
      </c>
      <c r="AP303" s="3">
        <f t="shared" si="113"/>
        <v>0</v>
      </c>
      <c r="AR303" s="3">
        <v>2.9</v>
      </c>
      <c r="AS303" s="3">
        <f t="shared" si="100"/>
        <v>0.14634146341463414</v>
      </c>
      <c r="AT303" s="3">
        <f t="shared" si="114"/>
        <v>0</v>
      </c>
    </row>
    <row r="304" spans="8:46" x14ac:dyDescent="0.25">
      <c r="H304" s="48">
        <v>2.91</v>
      </c>
      <c r="I304" s="48">
        <v>7.7503644999999996E-2</v>
      </c>
      <c r="J304" s="63">
        <f t="shared" si="115"/>
        <v>0</v>
      </c>
      <c r="K304" s="57">
        <f t="shared" si="96"/>
        <v>0</v>
      </c>
      <c r="M304" s="3">
        <v>2.91</v>
      </c>
      <c r="N304" s="3">
        <f t="shared" si="101"/>
        <v>0.16239872400338021</v>
      </c>
      <c r="O304" s="3">
        <f t="shared" si="106"/>
        <v>0</v>
      </c>
      <c r="Q304" s="3">
        <v>2.91</v>
      </c>
      <c r="R304" s="3">
        <f t="shared" si="97"/>
        <v>7.29483282674772E-2</v>
      </c>
      <c r="S304" s="3">
        <f t="shared" si="107"/>
        <v>0</v>
      </c>
      <c r="T304" s="3"/>
      <c r="U304" s="3">
        <v>2.91</v>
      </c>
      <c r="V304" s="3">
        <f t="shared" si="98"/>
        <v>0.12158054711246201</v>
      </c>
      <c r="W304" s="3">
        <f t="shared" si="108"/>
        <v>0</v>
      </c>
      <c r="X304" s="3"/>
      <c r="Y304" s="3">
        <v>2.91</v>
      </c>
      <c r="Z304" s="3">
        <f t="shared" si="102"/>
        <v>0.20442480957575856</v>
      </c>
      <c r="AA304" s="3">
        <f t="shared" si="109"/>
        <v>0</v>
      </c>
      <c r="AB304" s="3"/>
      <c r="AC304" s="3">
        <v>2.91</v>
      </c>
      <c r="AD304" s="3">
        <f t="shared" si="99"/>
        <v>0.18237082066869303</v>
      </c>
      <c r="AE304" s="3">
        <f t="shared" si="110"/>
        <v>0</v>
      </c>
      <c r="AF304" s="3">
        <v>2.91</v>
      </c>
      <c r="AG304" s="3">
        <f t="shared" si="103"/>
        <v>0.20442480957575856</v>
      </c>
      <c r="AH304" s="3">
        <f t="shared" si="111"/>
        <v>0</v>
      </c>
      <c r="AJ304" s="3">
        <v>2.91</v>
      </c>
      <c r="AK304" s="3">
        <f t="shared" si="104"/>
        <v>0.28275260131942886</v>
      </c>
      <c r="AL304" s="3">
        <f t="shared" si="112"/>
        <v>0</v>
      </c>
      <c r="AN304" s="3">
        <v>2.91</v>
      </c>
      <c r="AO304" s="3">
        <f t="shared" si="105"/>
        <v>0.39109261600302636</v>
      </c>
      <c r="AP304" s="3">
        <f t="shared" si="113"/>
        <v>0</v>
      </c>
      <c r="AR304" s="3">
        <v>2.91</v>
      </c>
      <c r="AS304" s="3">
        <f t="shared" si="100"/>
        <v>0.1458966565349544</v>
      </c>
      <c r="AT304" s="3">
        <f t="shared" si="114"/>
        <v>0</v>
      </c>
    </row>
    <row r="305" spans="8:46" x14ac:dyDescent="0.25">
      <c r="H305" s="48">
        <v>2.92</v>
      </c>
      <c r="I305" s="48">
        <v>7.7011260999999998E-2</v>
      </c>
      <c r="J305" s="63">
        <f t="shared" si="115"/>
        <v>0</v>
      </c>
      <c r="K305" s="57">
        <f t="shared" si="96"/>
        <v>0</v>
      </c>
      <c r="M305" s="3">
        <v>2.92</v>
      </c>
      <c r="N305" s="3">
        <f t="shared" si="101"/>
        <v>0.16195364341068197</v>
      </c>
      <c r="O305" s="3">
        <f t="shared" si="106"/>
        <v>0</v>
      </c>
      <c r="Q305" s="3">
        <v>2.92</v>
      </c>
      <c r="R305" s="3">
        <f t="shared" si="97"/>
        <v>7.2727272727272724E-2</v>
      </c>
      <c r="S305" s="3">
        <f t="shared" si="107"/>
        <v>0</v>
      </c>
      <c r="T305" s="3"/>
      <c r="U305" s="3">
        <v>2.92</v>
      </c>
      <c r="V305" s="3">
        <f t="shared" si="98"/>
        <v>0.12121212121212122</v>
      </c>
      <c r="W305" s="3">
        <f t="shared" si="108"/>
        <v>0</v>
      </c>
      <c r="X305" s="3"/>
      <c r="Y305" s="3">
        <v>2.92</v>
      </c>
      <c r="Z305" s="3">
        <f t="shared" si="102"/>
        <v>0.203864549536977</v>
      </c>
      <c r="AA305" s="3">
        <f t="shared" si="109"/>
        <v>0</v>
      </c>
      <c r="AB305" s="3"/>
      <c r="AC305" s="3">
        <v>2.92</v>
      </c>
      <c r="AD305" s="3">
        <f t="shared" si="99"/>
        <v>0.18181818181818185</v>
      </c>
      <c r="AE305" s="3">
        <f t="shared" si="110"/>
        <v>0</v>
      </c>
      <c r="AF305" s="3">
        <v>2.92</v>
      </c>
      <c r="AG305" s="3">
        <f t="shared" si="103"/>
        <v>0.203864549536977</v>
      </c>
      <c r="AH305" s="3">
        <f t="shared" si="111"/>
        <v>0</v>
      </c>
      <c r="AJ305" s="3">
        <v>2.92</v>
      </c>
      <c r="AK305" s="3">
        <f t="shared" si="104"/>
        <v>0.28197767099805759</v>
      </c>
      <c r="AL305" s="3">
        <f t="shared" si="112"/>
        <v>0</v>
      </c>
      <c r="AN305" s="3">
        <v>2.92</v>
      </c>
      <c r="AO305" s="3">
        <f t="shared" si="105"/>
        <v>0.39002076193275093</v>
      </c>
      <c r="AP305" s="3">
        <f t="shared" si="113"/>
        <v>0</v>
      </c>
      <c r="AR305" s="3">
        <v>2.92</v>
      </c>
      <c r="AS305" s="3">
        <f t="shared" si="100"/>
        <v>0.14545454545454545</v>
      </c>
      <c r="AT305" s="3">
        <f t="shared" si="114"/>
        <v>0</v>
      </c>
    </row>
    <row r="306" spans="8:46" x14ac:dyDescent="0.25">
      <c r="H306" s="48">
        <v>2.93</v>
      </c>
      <c r="I306" s="48">
        <v>7.652138E-2</v>
      </c>
      <c r="J306" s="63">
        <f t="shared" si="115"/>
        <v>0</v>
      </c>
      <c r="K306" s="57">
        <f t="shared" si="96"/>
        <v>0</v>
      </c>
      <c r="M306" s="3">
        <v>2.93</v>
      </c>
      <c r="N306" s="3">
        <f t="shared" si="101"/>
        <v>0.16151129803650194</v>
      </c>
      <c r="O306" s="3">
        <f t="shared" si="106"/>
        <v>0</v>
      </c>
      <c r="Q306" s="3">
        <v>2.93</v>
      </c>
      <c r="R306" s="3">
        <f t="shared" si="97"/>
        <v>7.2507552870090614E-2</v>
      </c>
      <c r="S306" s="3">
        <f t="shared" si="107"/>
        <v>0</v>
      </c>
      <c r="T306" s="3"/>
      <c r="U306" s="3">
        <v>2.93</v>
      </c>
      <c r="V306" s="3">
        <f t="shared" si="98"/>
        <v>0.12084592145015104</v>
      </c>
      <c r="W306" s="3">
        <f t="shared" si="108"/>
        <v>0</v>
      </c>
      <c r="X306" s="3"/>
      <c r="Y306" s="3">
        <v>2.93</v>
      </c>
      <c r="Z306" s="3">
        <f t="shared" si="102"/>
        <v>0.2033077325457204</v>
      </c>
      <c r="AA306" s="3">
        <f t="shared" si="109"/>
        <v>0</v>
      </c>
      <c r="AB306" s="3"/>
      <c r="AC306" s="3">
        <v>2.93</v>
      </c>
      <c r="AD306" s="3">
        <f t="shared" si="99"/>
        <v>0.18126888217522658</v>
      </c>
      <c r="AE306" s="3">
        <f t="shared" si="110"/>
        <v>0</v>
      </c>
      <c r="AF306" s="3">
        <v>2.93</v>
      </c>
      <c r="AG306" s="3">
        <f t="shared" si="103"/>
        <v>0.2033077325457204</v>
      </c>
      <c r="AH306" s="3">
        <f t="shared" si="111"/>
        <v>0</v>
      </c>
      <c r="AJ306" s="3">
        <v>2.93</v>
      </c>
      <c r="AK306" s="3">
        <f t="shared" si="104"/>
        <v>0.28120750296872993</v>
      </c>
      <c r="AL306" s="3">
        <f t="shared" si="112"/>
        <v>0</v>
      </c>
      <c r="AN306" s="3">
        <v>2.93</v>
      </c>
      <c r="AO306" s="3">
        <f t="shared" si="105"/>
        <v>0.38895549488323095</v>
      </c>
      <c r="AP306" s="3">
        <f t="shared" si="113"/>
        <v>0</v>
      </c>
      <c r="AR306" s="3">
        <v>2.93</v>
      </c>
      <c r="AS306" s="3">
        <f t="shared" si="100"/>
        <v>0.14501510574018123</v>
      </c>
      <c r="AT306" s="3">
        <f t="shared" si="114"/>
        <v>0</v>
      </c>
    </row>
    <row r="307" spans="8:46" x14ac:dyDescent="0.25">
      <c r="H307" s="48">
        <v>2.94</v>
      </c>
      <c r="I307" s="48">
        <v>7.6034013999999997E-2</v>
      </c>
      <c r="J307" s="63">
        <f t="shared" si="115"/>
        <v>0</v>
      </c>
      <c r="K307" s="57">
        <f t="shared" si="96"/>
        <v>0</v>
      </c>
      <c r="M307" s="3">
        <v>2.94</v>
      </c>
      <c r="N307" s="3">
        <f t="shared" si="101"/>
        <v>0.16107166182225729</v>
      </c>
      <c r="O307" s="3">
        <f t="shared" si="106"/>
        <v>0</v>
      </c>
      <c r="Q307" s="3">
        <v>2.94</v>
      </c>
      <c r="R307" s="3">
        <f t="shared" si="97"/>
        <v>7.2289156626506021E-2</v>
      </c>
      <c r="S307" s="3">
        <f t="shared" si="107"/>
        <v>0</v>
      </c>
      <c r="T307" s="3"/>
      <c r="U307" s="3">
        <v>2.94</v>
      </c>
      <c r="V307" s="3">
        <f t="shared" si="98"/>
        <v>0.12048192771084337</v>
      </c>
      <c r="W307" s="3">
        <f t="shared" si="108"/>
        <v>0</v>
      </c>
      <c r="X307" s="3"/>
      <c r="Y307" s="3">
        <v>2.94</v>
      </c>
      <c r="Z307" s="3">
        <f t="shared" si="102"/>
        <v>0.20275432579987865</v>
      </c>
      <c r="AA307" s="3">
        <f t="shared" si="109"/>
        <v>0</v>
      </c>
      <c r="AB307" s="3"/>
      <c r="AC307" s="3">
        <v>2.94</v>
      </c>
      <c r="AD307" s="3">
        <f t="shared" si="99"/>
        <v>0.18072289156626506</v>
      </c>
      <c r="AE307" s="3">
        <f t="shared" si="110"/>
        <v>0</v>
      </c>
      <c r="AF307" s="3">
        <v>2.94</v>
      </c>
      <c r="AG307" s="3">
        <f t="shared" si="103"/>
        <v>0.20275432579987865</v>
      </c>
      <c r="AH307" s="3">
        <f t="shared" si="111"/>
        <v>0</v>
      </c>
      <c r="AJ307" s="3">
        <v>2.94</v>
      </c>
      <c r="AK307" s="3">
        <f t="shared" si="104"/>
        <v>0.28044205186081778</v>
      </c>
      <c r="AL307" s="3">
        <f t="shared" si="112"/>
        <v>0</v>
      </c>
      <c r="AN307" s="3">
        <v>2.94</v>
      </c>
      <c r="AO307" s="3">
        <f t="shared" si="105"/>
        <v>0.38789675209954361</v>
      </c>
      <c r="AP307" s="3">
        <f t="shared" si="113"/>
        <v>0</v>
      </c>
      <c r="AR307" s="3">
        <v>2.94</v>
      </c>
      <c r="AS307" s="3">
        <f t="shared" si="100"/>
        <v>0.14457831325301204</v>
      </c>
      <c r="AT307" s="3">
        <f t="shared" si="114"/>
        <v>0</v>
      </c>
    </row>
    <row r="308" spans="8:46" x14ac:dyDescent="0.25">
      <c r="H308" s="48">
        <v>2.95</v>
      </c>
      <c r="I308" s="48">
        <v>7.5549178999999994E-2</v>
      </c>
      <c r="J308" s="63">
        <f t="shared" si="115"/>
        <v>0</v>
      </c>
      <c r="K308" s="57">
        <f t="shared" si="96"/>
        <v>0</v>
      </c>
      <c r="M308" s="3">
        <v>2.95</v>
      </c>
      <c r="N308" s="3">
        <f t="shared" si="101"/>
        <v>0.16063470904514932</v>
      </c>
      <c r="O308" s="3">
        <f t="shared" si="106"/>
        <v>0</v>
      </c>
      <c r="Q308" s="3">
        <v>2.95</v>
      </c>
      <c r="R308" s="3">
        <f t="shared" si="97"/>
        <v>7.2072072072072071E-2</v>
      </c>
      <c r="S308" s="3">
        <f t="shared" si="107"/>
        <v>0</v>
      </c>
      <c r="T308" s="3"/>
      <c r="U308" s="3">
        <v>2.95</v>
      </c>
      <c r="V308" s="3">
        <f t="shared" si="98"/>
        <v>0.12012012012012013</v>
      </c>
      <c r="W308" s="3">
        <f t="shared" si="108"/>
        <v>0</v>
      </c>
      <c r="X308" s="3"/>
      <c r="Y308" s="3">
        <v>2.95</v>
      </c>
      <c r="Z308" s="3">
        <f t="shared" si="102"/>
        <v>0.2022042969200209</v>
      </c>
      <c r="AA308" s="3">
        <f t="shared" si="109"/>
        <v>0</v>
      </c>
      <c r="AB308" s="3"/>
      <c r="AC308" s="3">
        <v>2.95</v>
      </c>
      <c r="AD308" s="3">
        <f t="shared" si="99"/>
        <v>0.1801801801801802</v>
      </c>
      <c r="AE308" s="3">
        <f t="shared" si="110"/>
        <v>0</v>
      </c>
      <c r="AF308" s="3">
        <v>2.95</v>
      </c>
      <c r="AG308" s="3">
        <f t="shared" si="103"/>
        <v>0.2022042969200209</v>
      </c>
      <c r="AH308" s="3">
        <f t="shared" si="111"/>
        <v>0</v>
      </c>
      <c r="AJ308" s="3">
        <v>2.95</v>
      </c>
      <c r="AK308" s="3">
        <f t="shared" si="104"/>
        <v>0.2796812728883275</v>
      </c>
      <c r="AL308" s="3">
        <f t="shared" si="112"/>
        <v>0</v>
      </c>
      <c r="AN308" s="3">
        <v>2.95</v>
      </c>
      <c r="AO308" s="3">
        <f t="shared" si="105"/>
        <v>0.38684447163541019</v>
      </c>
      <c r="AP308" s="3">
        <f t="shared" si="113"/>
        <v>0</v>
      </c>
      <c r="AR308" s="3">
        <v>2.95</v>
      </c>
      <c r="AS308" s="3">
        <f t="shared" si="100"/>
        <v>0.14414414414414414</v>
      </c>
      <c r="AT308" s="3">
        <f t="shared" si="114"/>
        <v>0</v>
      </c>
    </row>
    <row r="309" spans="8:46" x14ac:dyDescent="0.25">
      <c r="H309" s="48">
        <v>2.96</v>
      </c>
      <c r="I309" s="48">
        <v>7.5066888999999998E-2</v>
      </c>
      <c r="J309" s="63">
        <f t="shared" si="115"/>
        <v>0</v>
      </c>
      <c r="K309" s="57">
        <f t="shared" si="96"/>
        <v>0</v>
      </c>
      <c r="M309" s="3">
        <v>2.96</v>
      </c>
      <c r="N309" s="3">
        <f t="shared" si="101"/>
        <v>0.16020041431271606</v>
      </c>
      <c r="O309" s="3">
        <f t="shared" si="106"/>
        <v>0</v>
      </c>
      <c r="Q309" s="3">
        <v>2.96</v>
      </c>
      <c r="R309" s="3">
        <f t="shared" si="97"/>
        <v>7.1856287425149698E-2</v>
      </c>
      <c r="S309" s="3">
        <f t="shared" si="107"/>
        <v>0</v>
      </c>
      <c r="T309" s="3"/>
      <c r="U309" s="3">
        <v>2.96</v>
      </c>
      <c r="V309" s="3">
        <f t="shared" si="98"/>
        <v>0.11976047904191618</v>
      </c>
      <c r="W309" s="3">
        <f t="shared" si="108"/>
        <v>0</v>
      </c>
      <c r="X309" s="3"/>
      <c r="Y309" s="3">
        <v>2.96</v>
      </c>
      <c r="Z309" s="3">
        <f t="shared" si="102"/>
        <v>0.20165761394253912</v>
      </c>
      <c r="AA309" s="3">
        <f t="shared" si="109"/>
        <v>0</v>
      </c>
      <c r="AB309" s="3"/>
      <c r="AC309" s="3">
        <v>2.96</v>
      </c>
      <c r="AD309" s="3">
        <f t="shared" si="99"/>
        <v>0.17964071856287431</v>
      </c>
      <c r="AE309" s="3">
        <f t="shared" si="110"/>
        <v>0</v>
      </c>
      <c r="AF309" s="3">
        <v>2.96</v>
      </c>
      <c r="AG309" s="3">
        <f t="shared" si="103"/>
        <v>0.20165761394253912</v>
      </c>
      <c r="AH309" s="3">
        <f t="shared" si="111"/>
        <v>0</v>
      </c>
      <c r="AJ309" s="3">
        <v>2.96</v>
      </c>
      <c r="AK309" s="3">
        <f t="shared" si="104"/>
        <v>0.2789251218404149</v>
      </c>
      <c r="AL309" s="3">
        <f t="shared" si="112"/>
        <v>0</v>
      </c>
      <c r="AN309" s="3">
        <v>2.96</v>
      </c>
      <c r="AO309" s="3">
        <f t="shared" si="105"/>
        <v>0.38579859234007724</v>
      </c>
      <c r="AP309" s="3">
        <f t="shared" si="113"/>
        <v>0</v>
      </c>
      <c r="AR309" s="3">
        <v>2.96</v>
      </c>
      <c r="AS309" s="3">
        <f t="shared" si="100"/>
        <v>0.1437125748502994</v>
      </c>
      <c r="AT309" s="3">
        <f t="shared" si="114"/>
        <v>0</v>
      </c>
    </row>
    <row r="310" spans="8:46" x14ac:dyDescent="0.25">
      <c r="H310" s="48">
        <v>2.97</v>
      </c>
      <c r="I310" s="48">
        <v>7.4587155000000002E-2</v>
      </c>
      <c r="J310" s="63">
        <f t="shared" si="115"/>
        <v>0</v>
      </c>
      <c r="K310" s="57">
        <f t="shared" si="96"/>
        <v>0</v>
      </c>
      <c r="M310" s="3">
        <v>2.97</v>
      </c>
      <c r="N310" s="3">
        <f t="shared" si="101"/>
        <v>0.15976875255749234</v>
      </c>
      <c r="O310" s="3">
        <f t="shared" si="106"/>
        <v>0</v>
      </c>
      <c r="Q310" s="3">
        <v>2.97</v>
      </c>
      <c r="R310" s="3">
        <f t="shared" si="97"/>
        <v>7.164179104477611E-2</v>
      </c>
      <c r="S310" s="3">
        <f t="shared" si="107"/>
        <v>0</v>
      </c>
      <c r="T310" s="3"/>
      <c r="U310" s="3">
        <v>2.97</v>
      </c>
      <c r="V310" s="3">
        <f t="shared" si="98"/>
        <v>0.11940298507462686</v>
      </c>
      <c r="W310" s="3">
        <f t="shared" si="108"/>
        <v>0</v>
      </c>
      <c r="X310" s="3"/>
      <c r="Y310" s="3">
        <v>2.97</v>
      </c>
      <c r="Z310" s="3">
        <f t="shared" si="102"/>
        <v>0.20111424531292521</v>
      </c>
      <c r="AA310" s="3">
        <f t="shared" si="109"/>
        <v>0</v>
      </c>
      <c r="AB310" s="3"/>
      <c r="AC310" s="3">
        <v>2.97</v>
      </c>
      <c r="AD310" s="3">
        <f t="shared" si="99"/>
        <v>0.17910447761194032</v>
      </c>
      <c r="AE310" s="3">
        <f t="shared" si="110"/>
        <v>0</v>
      </c>
      <c r="AF310" s="3">
        <v>2.97</v>
      </c>
      <c r="AG310" s="3">
        <f t="shared" si="103"/>
        <v>0.20111424531292521</v>
      </c>
      <c r="AH310" s="3">
        <f t="shared" si="111"/>
        <v>0</v>
      </c>
      <c r="AJ310" s="3">
        <v>2.97</v>
      </c>
      <c r="AK310" s="3">
        <f t="shared" si="104"/>
        <v>0.27817355507208802</v>
      </c>
      <c r="AL310" s="3">
        <f t="shared" si="112"/>
        <v>0</v>
      </c>
      <c r="AN310" s="3">
        <v>2.97</v>
      </c>
      <c r="AO310" s="3">
        <f t="shared" si="105"/>
        <v>0.38475905384545578</v>
      </c>
      <c r="AP310" s="3">
        <f t="shared" si="113"/>
        <v>0</v>
      </c>
      <c r="AR310" s="3">
        <v>2.97</v>
      </c>
      <c r="AS310" s="3">
        <f t="shared" si="100"/>
        <v>0.14328358208955222</v>
      </c>
      <c r="AT310" s="3">
        <f t="shared" si="114"/>
        <v>0</v>
      </c>
    </row>
    <row r="311" spans="8:46" x14ac:dyDescent="0.25">
      <c r="H311" s="48">
        <v>2.98</v>
      </c>
      <c r="I311" s="48">
        <v>7.4109992E-2</v>
      </c>
      <c r="J311" s="63">
        <f t="shared" si="115"/>
        <v>0</v>
      </c>
      <c r="K311" s="57">
        <f t="shared" si="96"/>
        <v>0</v>
      </c>
      <c r="M311" s="3">
        <v>2.98</v>
      </c>
      <c r="N311" s="3">
        <f t="shared" si="101"/>
        <v>0.15933969903177259</v>
      </c>
      <c r="O311" s="3">
        <f t="shared" si="106"/>
        <v>0</v>
      </c>
      <c r="Q311" s="3">
        <v>2.98</v>
      </c>
      <c r="R311" s="3">
        <f t="shared" si="97"/>
        <v>7.1428571428571425E-2</v>
      </c>
      <c r="S311" s="3">
        <f t="shared" si="107"/>
        <v>0</v>
      </c>
      <c r="T311" s="3"/>
      <c r="U311" s="3">
        <v>2.98</v>
      </c>
      <c r="V311" s="3">
        <f t="shared" si="98"/>
        <v>0.11904761904761905</v>
      </c>
      <c r="W311" s="3">
        <f t="shared" si="108"/>
        <v>0</v>
      </c>
      <c r="X311" s="3"/>
      <c r="Y311" s="3">
        <v>2.98</v>
      </c>
      <c r="Z311" s="3">
        <f t="shared" si="102"/>
        <v>0.20057415987917981</v>
      </c>
      <c r="AA311" s="3">
        <f t="shared" si="109"/>
        <v>0</v>
      </c>
      <c r="AB311" s="3"/>
      <c r="AC311" s="3">
        <v>2.98</v>
      </c>
      <c r="AD311" s="3">
        <f t="shared" si="99"/>
        <v>0.1785714285714286</v>
      </c>
      <c r="AE311" s="3">
        <f t="shared" si="110"/>
        <v>0</v>
      </c>
      <c r="AF311" s="3">
        <v>2.98</v>
      </c>
      <c r="AG311" s="3">
        <f t="shared" si="103"/>
        <v>0.20057415987917981</v>
      </c>
      <c r="AH311" s="3">
        <f t="shared" si="111"/>
        <v>0</v>
      </c>
      <c r="AJ311" s="3">
        <v>2.98</v>
      </c>
      <c r="AK311" s="3">
        <f t="shared" si="104"/>
        <v>0.277426529495089</v>
      </c>
      <c r="AL311" s="3">
        <f t="shared" si="112"/>
        <v>0</v>
      </c>
      <c r="AN311" s="3">
        <v>2.98</v>
      </c>
      <c r="AO311" s="3">
        <f t="shared" si="105"/>
        <v>0.38372579655351075</v>
      </c>
      <c r="AP311" s="3">
        <f t="shared" si="113"/>
        <v>0</v>
      </c>
      <c r="AR311" s="3">
        <v>2.98</v>
      </c>
      <c r="AS311" s="3">
        <f t="shared" si="100"/>
        <v>0.14285714285714285</v>
      </c>
      <c r="AT311" s="3">
        <f t="shared" si="114"/>
        <v>0</v>
      </c>
    </row>
    <row r="312" spans="8:46" x14ac:dyDescent="0.25">
      <c r="H312" s="48">
        <v>2.99</v>
      </c>
      <c r="I312" s="48">
        <v>7.3635409999999998E-2</v>
      </c>
      <c r="J312" s="63">
        <f t="shared" si="115"/>
        <v>0</v>
      </c>
      <c r="K312" s="57">
        <f t="shared" si="96"/>
        <v>0</v>
      </c>
      <c r="M312" s="3">
        <v>2.99</v>
      </c>
      <c r="N312" s="3">
        <f t="shared" si="101"/>
        <v>0.15891322930247609</v>
      </c>
      <c r="O312" s="3">
        <f t="shared" si="106"/>
        <v>0</v>
      </c>
      <c r="Q312" s="3">
        <v>2.99</v>
      </c>
      <c r="R312" s="3">
        <f t="shared" si="97"/>
        <v>7.1216617210682481E-2</v>
      </c>
      <c r="S312" s="3">
        <f t="shared" si="107"/>
        <v>0</v>
      </c>
      <c r="T312" s="3"/>
      <c r="U312" s="3">
        <v>2.99</v>
      </c>
      <c r="V312" s="3">
        <f t="shared" si="98"/>
        <v>0.11869436201780414</v>
      </c>
      <c r="W312" s="3">
        <f t="shared" si="108"/>
        <v>0</v>
      </c>
      <c r="X312" s="3"/>
      <c r="Y312" s="3">
        <v>2.99</v>
      </c>
      <c r="Z312" s="3">
        <f t="shared" si="102"/>
        <v>0.20003732688534762</v>
      </c>
      <c r="AA312" s="3">
        <f t="shared" si="109"/>
        <v>0</v>
      </c>
      <c r="AB312" s="3"/>
      <c r="AC312" s="3">
        <v>2.99</v>
      </c>
      <c r="AD312" s="3">
        <f t="shared" si="99"/>
        <v>0.17804154302670624</v>
      </c>
      <c r="AE312" s="3">
        <f t="shared" si="110"/>
        <v>0</v>
      </c>
      <c r="AF312" s="3">
        <v>2.99</v>
      </c>
      <c r="AG312" s="3">
        <f t="shared" si="103"/>
        <v>0.20003732688534762</v>
      </c>
      <c r="AH312" s="3">
        <f t="shared" si="111"/>
        <v>0</v>
      </c>
      <c r="AJ312" s="3">
        <v>2.99</v>
      </c>
      <c r="AK312" s="3">
        <f t="shared" si="104"/>
        <v>0.27668400256895337</v>
      </c>
      <c r="AL312" s="3">
        <f t="shared" si="112"/>
        <v>0</v>
      </c>
      <c r="AN312" s="3">
        <v>2.99</v>
      </c>
      <c r="AO312" s="3">
        <f t="shared" si="105"/>
        <v>0.38269876162389393</v>
      </c>
      <c r="AP312" s="3">
        <f t="shared" si="113"/>
        <v>0</v>
      </c>
      <c r="AR312" s="3">
        <v>2.99</v>
      </c>
      <c r="AS312" s="3">
        <f t="shared" si="100"/>
        <v>0.14243323442136496</v>
      </c>
      <c r="AT312" s="3">
        <f t="shared" si="114"/>
        <v>0</v>
      </c>
    </row>
    <row r="313" spans="8:46" x14ac:dyDescent="0.25">
      <c r="H313" s="48">
        <v>3</v>
      </c>
      <c r="I313" s="48">
        <v>7.3166167000000004E-2</v>
      </c>
      <c r="J313" s="63">
        <f t="shared" si="115"/>
        <v>0</v>
      </c>
      <c r="K313" s="57">
        <f t="shared" si="96"/>
        <v>0</v>
      </c>
      <c r="M313" s="3">
        <v>3</v>
      </c>
      <c r="N313" s="3">
        <f t="shared" si="101"/>
        <v>0.15848931924611132</v>
      </c>
      <c r="O313" s="3">
        <f t="shared" si="106"/>
        <v>0</v>
      </c>
      <c r="Q313" s="3">
        <v>3</v>
      </c>
      <c r="R313" s="3">
        <f t="shared" si="97"/>
        <v>7.1005917159763315E-2</v>
      </c>
      <c r="S313" s="3">
        <f t="shared" si="107"/>
        <v>0</v>
      </c>
      <c r="T313" s="3"/>
      <c r="U313" s="3">
        <v>3</v>
      </c>
      <c r="V313" s="3">
        <f t="shared" si="98"/>
        <v>0.1183431952662722</v>
      </c>
      <c r="W313" s="3">
        <f t="shared" si="108"/>
        <v>0</v>
      </c>
      <c r="X313" s="3"/>
      <c r="Y313" s="3">
        <v>3</v>
      </c>
      <c r="Z313" s="3">
        <f t="shared" si="102"/>
        <v>0.19950371596517935</v>
      </c>
      <c r="AA313" s="3">
        <f t="shared" si="109"/>
        <v>0</v>
      </c>
      <c r="AB313" s="3"/>
      <c r="AC313" s="3">
        <v>3</v>
      </c>
      <c r="AD313" s="3">
        <f t="shared" si="99"/>
        <v>0.17751479289940833</v>
      </c>
      <c r="AE313" s="3">
        <f t="shared" si="110"/>
        <v>0</v>
      </c>
      <c r="AF313" s="3">
        <v>3</v>
      </c>
      <c r="AG313" s="3">
        <f t="shared" si="103"/>
        <v>0.19950371596517935</v>
      </c>
      <c r="AH313" s="3">
        <f t="shared" si="111"/>
        <v>0</v>
      </c>
      <c r="AJ313" s="3">
        <v>3</v>
      </c>
      <c r="AK313" s="3">
        <f t="shared" si="104"/>
        <v>0.2759459322922429</v>
      </c>
      <c r="AL313" s="3">
        <f t="shared" si="112"/>
        <v>0</v>
      </c>
      <c r="AN313" s="3">
        <v>3</v>
      </c>
      <c r="AO313" s="3">
        <f t="shared" si="105"/>
        <v>0.38167789096181753</v>
      </c>
      <c r="AP313" s="3">
        <f t="shared" si="113"/>
        <v>0</v>
      </c>
      <c r="AR313" s="3">
        <v>3</v>
      </c>
      <c r="AS313" s="3">
        <f t="shared" si="100"/>
        <v>0.14201183431952663</v>
      </c>
      <c r="AT313" s="3">
        <f t="shared" si="114"/>
        <v>0</v>
      </c>
    </row>
    <row r="314" spans="8:46" x14ac:dyDescent="0.25">
      <c r="H314" s="48">
        <v>3.01</v>
      </c>
      <c r="I314" s="48">
        <v>7.2703480000000001E-2</v>
      </c>
      <c r="J314" s="63">
        <f t="shared" si="115"/>
        <v>0</v>
      </c>
      <c r="K314" s="57">
        <f t="shared" si="96"/>
        <v>0</v>
      </c>
      <c r="M314" s="3">
        <v>3.01</v>
      </c>
      <c r="N314" s="3">
        <f t="shared" si="101"/>
        <v>0.15806794504383742</v>
      </c>
      <c r="O314" s="3">
        <f t="shared" si="106"/>
        <v>0</v>
      </c>
      <c r="Q314" s="3">
        <v>3.01</v>
      </c>
      <c r="R314" s="3">
        <f t="shared" si="97"/>
        <v>7.0796460176991163E-2</v>
      </c>
      <c r="S314" s="3">
        <f t="shared" si="107"/>
        <v>0</v>
      </c>
      <c r="T314" s="3"/>
      <c r="U314" s="3">
        <v>3.01</v>
      </c>
      <c r="V314" s="3">
        <f t="shared" si="98"/>
        <v>0.11799410029498528</v>
      </c>
      <c r="W314" s="3">
        <f t="shared" si="108"/>
        <v>0</v>
      </c>
      <c r="X314" s="3"/>
      <c r="Y314" s="3">
        <v>3.01</v>
      </c>
      <c r="Z314" s="3">
        <f t="shared" si="102"/>
        <v>0.19897329713591444</v>
      </c>
      <c r="AA314" s="3">
        <f t="shared" si="109"/>
        <v>0</v>
      </c>
      <c r="AB314" s="3"/>
      <c r="AC314" s="3">
        <v>3.01</v>
      </c>
      <c r="AD314" s="3">
        <f t="shared" si="99"/>
        <v>0.17699115044247793</v>
      </c>
      <c r="AE314" s="3">
        <f t="shared" si="110"/>
        <v>0</v>
      </c>
      <c r="AF314" s="3">
        <v>3.01</v>
      </c>
      <c r="AG314" s="3">
        <f t="shared" si="103"/>
        <v>0.19897329713591444</v>
      </c>
      <c r="AH314" s="3">
        <f t="shared" si="111"/>
        <v>0</v>
      </c>
      <c r="AJ314" s="3">
        <v>3.01</v>
      </c>
      <c r="AK314" s="3">
        <f t="shared" si="104"/>
        <v>0.27521227719394692</v>
      </c>
      <c r="AL314" s="3">
        <f t="shared" si="112"/>
        <v>0</v>
      </c>
      <c r="AN314" s="3">
        <v>3.01</v>
      </c>
      <c r="AO314" s="3">
        <f t="shared" si="105"/>
        <v>0.38066312720616113</v>
      </c>
      <c r="AP314" s="3">
        <f t="shared" si="113"/>
        <v>0</v>
      </c>
      <c r="AR314" s="3">
        <v>3.01</v>
      </c>
      <c r="AS314" s="3">
        <f t="shared" si="100"/>
        <v>0.14159292035398233</v>
      </c>
      <c r="AT314" s="3">
        <f t="shared" si="114"/>
        <v>0</v>
      </c>
    </row>
    <row r="315" spans="8:46" x14ac:dyDescent="0.25">
      <c r="H315" s="48">
        <v>3.02</v>
      </c>
      <c r="I315" s="48">
        <v>7.2243247999999996E-2</v>
      </c>
      <c r="J315" s="63">
        <f t="shared" si="115"/>
        <v>0</v>
      </c>
      <c r="K315" s="57">
        <f t="shared" si="96"/>
        <v>0</v>
      </c>
      <c r="M315" s="3">
        <v>3.02</v>
      </c>
      <c r="N315" s="3">
        <f t="shared" si="101"/>
        <v>0.15764908317662019</v>
      </c>
      <c r="O315" s="3">
        <f t="shared" si="106"/>
        <v>0</v>
      </c>
      <c r="Q315" s="3">
        <v>3.02</v>
      </c>
      <c r="R315" s="3">
        <f t="shared" si="97"/>
        <v>7.0588235294117632E-2</v>
      </c>
      <c r="S315" s="3">
        <f t="shared" si="107"/>
        <v>0</v>
      </c>
      <c r="T315" s="3"/>
      <c r="U315" s="3">
        <v>3.02</v>
      </c>
      <c r="V315" s="3">
        <f t="shared" si="98"/>
        <v>0.1176470588235294</v>
      </c>
      <c r="W315" s="3">
        <f t="shared" si="108"/>
        <v>0</v>
      </c>
      <c r="X315" s="3"/>
      <c r="Y315" s="3">
        <v>3.02</v>
      </c>
      <c r="Z315" s="3">
        <f t="shared" si="102"/>
        <v>0.19844604079218442</v>
      </c>
      <c r="AA315" s="3">
        <f t="shared" si="109"/>
        <v>0</v>
      </c>
      <c r="AB315" s="3"/>
      <c r="AC315" s="3">
        <v>3.02</v>
      </c>
      <c r="AD315" s="3">
        <f t="shared" si="99"/>
        <v>0.17647058823529413</v>
      </c>
      <c r="AE315" s="3">
        <f t="shared" si="110"/>
        <v>0</v>
      </c>
      <c r="AF315" s="3">
        <v>3.02</v>
      </c>
      <c r="AG315" s="3">
        <f t="shared" si="103"/>
        <v>0.19844604079218442</v>
      </c>
      <c r="AH315" s="3">
        <f t="shared" si="111"/>
        <v>0</v>
      </c>
      <c r="AJ315" s="3">
        <v>3.02</v>
      </c>
      <c r="AK315" s="3">
        <f t="shared" si="104"/>
        <v>0.27448299632504836</v>
      </c>
      <c r="AL315" s="3">
        <f t="shared" si="112"/>
        <v>0</v>
      </c>
      <c r="AN315" s="3">
        <v>3.02</v>
      </c>
      <c r="AO315" s="3">
        <f t="shared" si="105"/>
        <v>0.37965441371780573</v>
      </c>
      <c r="AP315" s="3">
        <f t="shared" si="113"/>
        <v>0</v>
      </c>
      <c r="AR315" s="3">
        <v>3.02</v>
      </c>
      <c r="AS315" s="3">
        <f t="shared" si="100"/>
        <v>0.14117647058823526</v>
      </c>
      <c r="AT315" s="3">
        <f t="shared" si="114"/>
        <v>0</v>
      </c>
    </row>
    <row r="316" spans="8:46" x14ac:dyDescent="0.25">
      <c r="H316" s="48">
        <v>3.03</v>
      </c>
      <c r="I316" s="48">
        <v>7.1785482999999997E-2</v>
      </c>
      <c r="J316" s="63">
        <f t="shared" si="115"/>
        <v>0</v>
      </c>
      <c r="K316" s="57">
        <f t="shared" si="96"/>
        <v>0</v>
      </c>
      <c r="M316" s="3">
        <v>3.03</v>
      </c>
      <c r="N316" s="3">
        <f t="shared" si="101"/>
        <v>0.15723271042048118</v>
      </c>
      <c r="O316" s="3">
        <f t="shared" si="106"/>
        <v>0</v>
      </c>
      <c r="Q316" s="3">
        <v>3.03</v>
      </c>
      <c r="R316" s="3">
        <f t="shared" si="97"/>
        <v>7.0381231671554245E-2</v>
      </c>
      <c r="S316" s="3">
        <f t="shared" si="107"/>
        <v>0</v>
      </c>
      <c r="T316" s="3"/>
      <c r="U316" s="3">
        <v>3.03</v>
      </c>
      <c r="V316" s="3">
        <f t="shared" si="98"/>
        <v>0.11730205278592375</v>
      </c>
      <c r="W316" s="3">
        <f t="shared" si="108"/>
        <v>0</v>
      </c>
      <c r="X316" s="3"/>
      <c r="Y316" s="3">
        <v>3.03</v>
      </c>
      <c r="Z316" s="3">
        <f t="shared" si="102"/>
        <v>0.1979219177000322</v>
      </c>
      <c r="AA316" s="3">
        <f t="shared" si="109"/>
        <v>0</v>
      </c>
      <c r="AB316" s="3"/>
      <c r="AC316" s="3">
        <v>3.03</v>
      </c>
      <c r="AD316" s="3">
        <f t="shared" si="99"/>
        <v>0.17595307917888564</v>
      </c>
      <c r="AE316" s="3">
        <f t="shared" si="110"/>
        <v>0</v>
      </c>
      <c r="AF316" s="3">
        <v>3.03</v>
      </c>
      <c r="AG316" s="3">
        <f t="shared" si="103"/>
        <v>0.1979219177000322</v>
      </c>
      <c r="AH316" s="3">
        <f t="shared" si="111"/>
        <v>0</v>
      </c>
      <c r="AJ316" s="3">
        <v>3.03</v>
      </c>
      <c r="AK316" s="3">
        <f t="shared" si="104"/>
        <v>0.27375804925025254</v>
      </c>
      <c r="AL316" s="3">
        <f t="shared" si="112"/>
        <v>0</v>
      </c>
      <c r="AN316" s="3">
        <v>3.03</v>
      </c>
      <c r="AO316" s="3">
        <f t="shared" si="105"/>
        <v>0.37865169456819353</v>
      </c>
      <c r="AP316" s="3">
        <f t="shared" si="113"/>
        <v>0</v>
      </c>
      <c r="AR316" s="3">
        <v>3.03</v>
      </c>
      <c r="AS316" s="3">
        <f t="shared" si="100"/>
        <v>0.14076246334310849</v>
      </c>
      <c r="AT316" s="3">
        <f t="shared" si="114"/>
        <v>0</v>
      </c>
    </row>
    <row r="317" spans="8:46" x14ac:dyDescent="0.25">
      <c r="H317" s="48">
        <v>3.04</v>
      </c>
      <c r="I317" s="48">
        <v>7.1330197999999997E-2</v>
      </c>
      <c r="J317" s="63">
        <f t="shared" si="115"/>
        <v>0</v>
      </c>
      <c r="K317" s="57">
        <f t="shared" si="96"/>
        <v>0</v>
      </c>
      <c r="M317" s="3">
        <v>3.04</v>
      </c>
      <c r="N317" s="3">
        <f t="shared" si="101"/>
        <v>0.15681880384183772</v>
      </c>
      <c r="O317" s="3">
        <f t="shared" si="106"/>
        <v>0</v>
      </c>
      <c r="Q317" s="3">
        <v>3.04</v>
      </c>
      <c r="R317" s="3">
        <f t="shared" si="97"/>
        <v>7.0175438596491224E-2</v>
      </c>
      <c r="S317" s="3">
        <f t="shared" si="107"/>
        <v>0</v>
      </c>
      <c r="T317" s="3"/>
      <c r="U317" s="3">
        <v>3.04</v>
      </c>
      <c r="V317" s="3">
        <f t="shared" si="98"/>
        <v>0.11695906432748537</v>
      </c>
      <c r="W317" s="3">
        <f t="shared" si="108"/>
        <v>0</v>
      </c>
      <c r="X317" s="3"/>
      <c r="Y317" s="3">
        <v>3.04</v>
      </c>
      <c r="Z317" s="3">
        <f t="shared" si="102"/>
        <v>0.19740089899104532</v>
      </c>
      <c r="AA317" s="3">
        <f t="shared" si="109"/>
        <v>0</v>
      </c>
      <c r="AB317" s="3"/>
      <c r="AC317" s="3">
        <v>3.04</v>
      </c>
      <c r="AD317" s="3">
        <f t="shared" si="99"/>
        <v>0.17543859649122809</v>
      </c>
      <c r="AE317" s="3">
        <f t="shared" si="110"/>
        <v>0</v>
      </c>
      <c r="AF317" s="3">
        <v>3.04</v>
      </c>
      <c r="AG317" s="3">
        <f t="shared" si="103"/>
        <v>0.19740089899104532</v>
      </c>
      <c r="AH317" s="3">
        <f t="shared" si="111"/>
        <v>0</v>
      </c>
      <c r="AJ317" s="3">
        <v>3.04</v>
      </c>
      <c r="AK317" s="3">
        <f t="shared" si="104"/>
        <v>0.27303739603987248</v>
      </c>
      <c r="AL317" s="3">
        <f t="shared" si="112"/>
        <v>0</v>
      </c>
      <c r="AN317" s="3">
        <v>3.04</v>
      </c>
      <c r="AO317" s="3">
        <f t="shared" si="105"/>
        <v>0.37765491452810429</v>
      </c>
      <c r="AP317" s="3">
        <f t="shared" si="113"/>
        <v>0</v>
      </c>
      <c r="AR317" s="3">
        <v>3.04</v>
      </c>
      <c r="AS317" s="3">
        <f t="shared" si="100"/>
        <v>0.14035087719298245</v>
      </c>
      <c r="AT317" s="3">
        <f t="shared" si="114"/>
        <v>0</v>
      </c>
    </row>
    <row r="318" spans="8:46" x14ac:dyDescent="0.25">
      <c r="H318" s="48">
        <v>3.05</v>
      </c>
      <c r="I318" s="48">
        <v>7.0877406000000004E-2</v>
      </c>
      <c r="J318" s="63">
        <f t="shared" si="115"/>
        <v>0</v>
      </c>
      <c r="K318" s="57">
        <f t="shared" si="96"/>
        <v>0</v>
      </c>
      <c r="M318" s="3">
        <v>3.05</v>
      </c>
      <c r="N318" s="3">
        <f t="shared" si="101"/>
        <v>0.15640734079293084</v>
      </c>
      <c r="O318" s="3">
        <f t="shared" si="106"/>
        <v>0</v>
      </c>
      <c r="Q318" s="3">
        <v>3.05</v>
      </c>
      <c r="R318" s="3">
        <f t="shared" si="97"/>
        <v>6.9970845481049565E-2</v>
      </c>
      <c r="S318" s="3">
        <f t="shared" si="107"/>
        <v>0</v>
      </c>
      <c r="T318" s="3"/>
      <c r="U318" s="3">
        <v>3.05</v>
      </c>
      <c r="V318" s="3">
        <f t="shared" si="98"/>
        <v>0.11661807580174928</v>
      </c>
      <c r="W318" s="3">
        <f t="shared" si="108"/>
        <v>0</v>
      </c>
      <c r="X318" s="3"/>
      <c r="Y318" s="3">
        <v>3.05</v>
      </c>
      <c r="Z318" s="3">
        <f t="shared" si="102"/>
        <v>0.19688295615660223</v>
      </c>
      <c r="AA318" s="3">
        <f t="shared" si="109"/>
        <v>0</v>
      </c>
      <c r="AB318" s="3"/>
      <c r="AC318" s="3">
        <v>3.05</v>
      </c>
      <c r="AD318" s="3">
        <f t="shared" si="99"/>
        <v>0.17492711370262395</v>
      </c>
      <c r="AE318" s="3">
        <f t="shared" si="110"/>
        <v>0</v>
      </c>
      <c r="AF318" s="3">
        <v>3.05</v>
      </c>
      <c r="AG318" s="3">
        <f t="shared" si="103"/>
        <v>0.19688295615660223</v>
      </c>
      <c r="AH318" s="3">
        <f t="shared" si="111"/>
        <v>0</v>
      </c>
      <c r="AJ318" s="3">
        <v>3.05</v>
      </c>
      <c r="AK318" s="3">
        <f t="shared" si="104"/>
        <v>0.27232099726186959</v>
      </c>
      <c r="AL318" s="3">
        <f t="shared" si="112"/>
        <v>0</v>
      </c>
      <c r="AN318" s="3">
        <v>3.05</v>
      </c>
      <c r="AO318" s="3">
        <f t="shared" si="105"/>
        <v>0.37666401905664576</v>
      </c>
      <c r="AP318" s="3">
        <f t="shared" si="113"/>
        <v>0</v>
      </c>
      <c r="AR318" s="3">
        <v>3.05</v>
      </c>
      <c r="AS318" s="3">
        <f t="shared" si="100"/>
        <v>0.13994169096209913</v>
      </c>
      <c r="AT318" s="3">
        <f t="shared" si="114"/>
        <v>0</v>
      </c>
    </row>
    <row r="319" spans="8:46" x14ac:dyDescent="0.25">
      <c r="H319" s="48">
        <v>3.06</v>
      </c>
      <c r="I319" s="48">
        <v>7.0427117999999997E-2</v>
      </c>
      <c r="J319" s="63">
        <f t="shared" si="115"/>
        <v>0</v>
      </c>
      <c r="K319" s="57">
        <f t="shared" si="96"/>
        <v>0</v>
      </c>
      <c r="M319" s="3">
        <v>3.06</v>
      </c>
      <c r="N319" s="3">
        <f t="shared" si="101"/>
        <v>0.15599829890734029</v>
      </c>
      <c r="O319" s="3">
        <f t="shared" si="106"/>
        <v>0</v>
      </c>
      <c r="Q319" s="3">
        <v>3.06</v>
      </c>
      <c r="R319" s="3">
        <f t="shared" si="97"/>
        <v>6.9767441860465101E-2</v>
      </c>
      <c r="S319" s="3">
        <f t="shared" si="107"/>
        <v>0</v>
      </c>
      <c r="T319" s="3"/>
      <c r="U319" s="3">
        <v>3.06</v>
      </c>
      <c r="V319" s="3">
        <f t="shared" si="98"/>
        <v>0.11627906976744184</v>
      </c>
      <c r="W319" s="3">
        <f t="shared" si="108"/>
        <v>0</v>
      </c>
      <c r="X319" s="3"/>
      <c r="Y319" s="3">
        <v>3.06</v>
      </c>
      <c r="Z319" s="3">
        <f t="shared" si="102"/>
        <v>0.19636806104222548</v>
      </c>
      <c r="AA319" s="3">
        <f t="shared" si="109"/>
        <v>0</v>
      </c>
      <c r="AB319" s="3"/>
      <c r="AC319" s="3">
        <v>3.06</v>
      </c>
      <c r="AD319" s="3">
        <f t="shared" si="99"/>
        <v>0.1744186046511628</v>
      </c>
      <c r="AE319" s="3">
        <f t="shared" si="110"/>
        <v>0</v>
      </c>
      <c r="AF319" s="3">
        <v>3.06</v>
      </c>
      <c r="AG319" s="3">
        <f t="shared" si="103"/>
        <v>0.19636806104222548</v>
      </c>
      <c r="AH319" s="3">
        <f t="shared" si="111"/>
        <v>0</v>
      </c>
      <c r="AJ319" s="3">
        <v>3.06</v>
      </c>
      <c r="AK319" s="3">
        <f t="shared" si="104"/>
        <v>0.27160881397404446</v>
      </c>
      <c r="AL319" s="3">
        <f t="shared" si="112"/>
        <v>0</v>
      </c>
      <c r="AN319" s="3">
        <v>3.06</v>
      </c>
      <c r="AO319" s="3">
        <f t="shared" si="105"/>
        <v>0.37567895429045284</v>
      </c>
      <c r="AP319" s="3">
        <f t="shared" si="113"/>
        <v>0</v>
      </c>
      <c r="AR319" s="3">
        <v>3.06</v>
      </c>
      <c r="AS319" s="3">
        <f t="shared" si="100"/>
        <v>0.1395348837209302</v>
      </c>
      <c r="AT319" s="3">
        <f t="shared" si="114"/>
        <v>0</v>
      </c>
    </row>
    <row r="320" spans="8:46" x14ac:dyDescent="0.25">
      <c r="H320" s="48">
        <v>3.07</v>
      </c>
      <c r="I320" s="48">
        <v>6.9979344999999998E-2</v>
      </c>
      <c r="J320" s="63">
        <f t="shared" si="115"/>
        <v>0</v>
      </c>
      <c r="K320" s="57">
        <f t="shared" si="96"/>
        <v>0</v>
      </c>
      <c r="M320" s="3">
        <v>3.07</v>
      </c>
      <c r="N320" s="3">
        <f t="shared" si="101"/>
        <v>0.15559165609558462</v>
      </c>
      <c r="O320" s="3">
        <f t="shared" si="106"/>
        <v>0</v>
      </c>
      <c r="Q320" s="3">
        <v>3.07</v>
      </c>
      <c r="R320" s="3">
        <f t="shared" si="97"/>
        <v>6.9565217391304349E-2</v>
      </c>
      <c r="S320" s="3">
        <f t="shared" si="107"/>
        <v>0</v>
      </c>
      <c r="T320" s="3"/>
      <c r="U320" s="3">
        <v>3.07</v>
      </c>
      <c r="V320" s="3">
        <f t="shared" si="98"/>
        <v>0.11594202898550726</v>
      </c>
      <c r="W320" s="3">
        <f t="shared" si="108"/>
        <v>0</v>
      </c>
      <c r="X320" s="3"/>
      <c r="Y320" s="3">
        <v>3.07</v>
      </c>
      <c r="Z320" s="3">
        <f t="shared" si="102"/>
        <v>0.19585618584204362</v>
      </c>
      <c r="AA320" s="3">
        <f t="shared" si="109"/>
        <v>0</v>
      </c>
      <c r="AB320" s="3"/>
      <c r="AC320" s="3">
        <v>3.07</v>
      </c>
      <c r="AD320" s="3">
        <f t="shared" si="99"/>
        <v>0.17391304347826089</v>
      </c>
      <c r="AE320" s="3">
        <f t="shared" si="110"/>
        <v>0</v>
      </c>
      <c r="AF320" s="3">
        <v>3.07</v>
      </c>
      <c r="AG320" s="3">
        <f t="shared" si="103"/>
        <v>0.19585618584204362</v>
      </c>
      <c r="AH320" s="3">
        <f t="shared" si="111"/>
        <v>0</v>
      </c>
      <c r="AJ320" s="3">
        <v>3.07</v>
      </c>
      <c r="AK320" s="3">
        <f t="shared" si="104"/>
        <v>0.27090080771637609</v>
      </c>
      <c r="AL320" s="3">
        <f t="shared" si="112"/>
        <v>0</v>
      </c>
      <c r="AN320" s="3">
        <v>3.07</v>
      </c>
      <c r="AO320" s="3">
        <f t="shared" si="105"/>
        <v>0.37469966703309104</v>
      </c>
      <c r="AP320" s="3">
        <f t="shared" si="113"/>
        <v>0</v>
      </c>
      <c r="AR320" s="3">
        <v>3.07</v>
      </c>
      <c r="AS320" s="3">
        <f t="shared" si="100"/>
        <v>0.1391304347826087</v>
      </c>
      <c r="AT320" s="3">
        <f t="shared" si="114"/>
        <v>0</v>
      </c>
    </row>
    <row r="321" spans="8:46" x14ac:dyDescent="0.25">
      <c r="H321" s="48">
        <v>3.08</v>
      </c>
      <c r="I321" s="48">
        <v>6.9534099000000002E-2</v>
      </c>
      <c r="J321" s="63">
        <f t="shared" si="115"/>
        <v>0</v>
      </c>
      <c r="K321" s="57">
        <f t="shared" si="96"/>
        <v>0</v>
      </c>
      <c r="M321" s="3">
        <v>3.08</v>
      </c>
      <c r="N321" s="3">
        <f t="shared" si="101"/>
        <v>0.15518739054080377</v>
      </c>
      <c r="O321" s="3">
        <f t="shared" si="106"/>
        <v>0</v>
      </c>
      <c r="Q321" s="3">
        <v>3.08</v>
      </c>
      <c r="R321" s="3">
        <f t="shared" si="97"/>
        <v>6.936416184971099E-2</v>
      </c>
      <c r="S321" s="3">
        <f t="shared" si="107"/>
        <v>0</v>
      </c>
      <c r="T321" s="3"/>
      <c r="U321" s="3">
        <v>3.08</v>
      </c>
      <c r="V321" s="3">
        <f t="shared" si="98"/>
        <v>0.11560693641618498</v>
      </c>
      <c r="W321" s="3">
        <f t="shared" si="108"/>
        <v>0</v>
      </c>
      <c r="X321" s="3"/>
      <c r="Y321" s="3">
        <v>3.08</v>
      </c>
      <c r="Z321" s="3">
        <f t="shared" si="102"/>
        <v>0.19534730309335657</v>
      </c>
      <c r="AA321" s="3">
        <f t="shared" si="109"/>
        <v>0</v>
      </c>
      <c r="AB321" s="3"/>
      <c r="AC321" s="3">
        <v>3.08</v>
      </c>
      <c r="AD321" s="3">
        <f t="shared" si="99"/>
        <v>0.17341040462427751</v>
      </c>
      <c r="AE321" s="3">
        <f t="shared" si="110"/>
        <v>0</v>
      </c>
      <c r="AF321" s="3">
        <v>3.08</v>
      </c>
      <c r="AG321" s="3">
        <f t="shared" si="103"/>
        <v>0.19534730309335657</v>
      </c>
      <c r="AH321" s="3">
        <f t="shared" si="111"/>
        <v>0</v>
      </c>
      <c r="AJ321" s="3">
        <v>3.08</v>
      </c>
      <c r="AK321" s="3">
        <f t="shared" si="104"/>
        <v>0.27019694050350468</v>
      </c>
      <c r="AL321" s="3">
        <f t="shared" si="112"/>
        <v>0</v>
      </c>
      <c r="AN321" s="3">
        <v>3.08</v>
      </c>
      <c r="AO321" s="3">
        <f t="shared" si="105"/>
        <v>0.37372610474465895</v>
      </c>
      <c r="AP321" s="3">
        <f t="shared" si="113"/>
        <v>0</v>
      </c>
      <c r="AR321" s="3">
        <v>3.08</v>
      </c>
      <c r="AS321" s="3">
        <f t="shared" si="100"/>
        <v>0.13872832369942198</v>
      </c>
      <c r="AT321" s="3">
        <f t="shared" si="114"/>
        <v>0</v>
      </c>
    </row>
    <row r="322" spans="8:46" x14ac:dyDescent="0.25">
      <c r="H322" s="48">
        <v>3.09</v>
      </c>
      <c r="I322" s="48">
        <v>6.9091389000000003E-2</v>
      </c>
      <c r="J322" s="63">
        <f t="shared" si="115"/>
        <v>0</v>
      </c>
      <c r="K322" s="57">
        <f t="shared" si="96"/>
        <v>0</v>
      </c>
      <c r="M322" s="3">
        <v>3.09</v>
      </c>
      <c r="N322" s="3">
        <f t="shared" si="101"/>
        <v>0.15478548069452255</v>
      </c>
      <c r="O322" s="3">
        <f t="shared" si="106"/>
        <v>0</v>
      </c>
      <c r="Q322" s="3">
        <v>3.09</v>
      </c>
      <c r="R322" s="3">
        <f t="shared" si="97"/>
        <v>6.9164265129682989E-2</v>
      </c>
      <c r="S322" s="3">
        <f t="shared" si="107"/>
        <v>0</v>
      </c>
      <c r="T322" s="3"/>
      <c r="U322" s="3">
        <v>3.09</v>
      </c>
      <c r="V322" s="3">
        <f t="shared" si="98"/>
        <v>0.11527377521613834</v>
      </c>
      <c r="W322" s="3">
        <f t="shared" si="108"/>
        <v>0</v>
      </c>
      <c r="X322" s="3"/>
      <c r="Y322" s="3">
        <v>3.09</v>
      </c>
      <c r="Z322" s="3">
        <f t="shared" si="102"/>
        <v>0.19484138567130246</v>
      </c>
      <c r="AA322" s="3">
        <f t="shared" si="109"/>
        <v>0</v>
      </c>
      <c r="AB322" s="3"/>
      <c r="AC322" s="3">
        <v>3.09</v>
      </c>
      <c r="AD322" s="3">
        <f t="shared" si="99"/>
        <v>0.17291066282420753</v>
      </c>
      <c r="AE322" s="3">
        <f t="shared" si="110"/>
        <v>0</v>
      </c>
      <c r="AF322" s="3">
        <v>3.09</v>
      </c>
      <c r="AG322" s="3">
        <f t="shared" si="103"/>
        <v>0.19484138567130246</v>
      </c>
      <c r="AH322" s="3">
        <f t="shared" si="111"/>
        <v>0</v>
      </c>
      <c r="AJ322" s="3">
        <v>3.09</v>
      </c>
      <c r="AK322" s="3">
        <f t="shared" si="104"/>
        <v>0.2694971748173558</v>
      </c>
      <c r="AL322" s="3">
        <f t="shared" si="112"/>
        <v>0</v>
      </c>
      <c r="AN322" s="3">
        <v>3.09</v>
      </c>
      <c r="AO322" s="3">
        <f t="shared" si="105"/>
        <v>0.37275821553158717</v>
      </c>
      <c r="AP322" s="3">
        <f t="shared" si="113"/>
        <v>0</v>
      </c>
      <c r="AR322" s="3">
        <v>3.09</v>
      </c>
      <c r="AS322" s="3">
        <f t="shared" si="100"/>
        <v>0.13832853025936598</v>
      </c>
      <c r="AT322" s="3">
        <f t="shared" si="114"/>
        <v>0</v>
      </c>
    </row>
    <row r="323" spans="8:46" x14ac:dyDescent="0.25">
      <c r="H323" s="48">
        <v>3.1</v>
      </c>
      <c r="I323" s="48">
        <v>6.8651224999999996E-2</v>
      </c>
      <c r="J323" s="63">
        <f t="shared" si="115"/>
        <v>0</v>
      </c>
      <c r="K323" s="57">
        <f t="shared" si="96"/>
        <v>0</v>
      </c>
      <c r="M323" s="3">
        <v>3.1</v>
      </c>
      <c r="N323" s="3">
        <f t="shared" si="101"/>
        <v>0.15438590527249377</v>
      </c>
      <c r="O323" s="3">
        <f t="shared" si="106"/>
        <v>0</v>
      </c>
      <c r="Q323" s="3">
        <v>3.1</v>
      </c>
      <c r="R323" s="3">
        <f t="shared" si="97"/>
        <v>6.8965517241379309E-2</v>
      </c>
      <c r="S323" s="3">
        <f t="shared" si="107"/>
        <v>0</v>
      </c>
      <c r="T323" s="3"/>
      <c r="U323" s="3">
        <v>3.1</v>
      </c>
      <c r="V323" s="3">
        <f t="shared" si="98"/>
        <v>0.11494252873563218</v>
      </c>
      <c r="W323" s="3">
        <f t="shared" si="108"/>
        <v>0</v>
      </c>
      <c r="X323" s="3"/>
      <c r="Y323" s="3">
        <v>3.1</v>
      </c>
      <c r="Z323" s="3">
        <f t="shared" si="102"/>
        <v>0.19433840678362557</v>
      </c>
      <c r="AA323" s="3">
        <f t="shared" si="109"/>
        <v>0</v>
      </c>
      <c r="AB323" s="3"/>
      <c r="AC323" s="3">
        <v>3.1</v>
      </c>
      <c r="AD323" s="3">
        <f t="shared" si="99"/>
        <v>0.17241379310344829</v>
      </c>
      <c r="AE323" s="3">
        <f t="shared" si="110"/>
        <v>0</v>
      </c>
      <c r="AF323" s="3">
        <v>3.1</v>
      </c>
      <c r="AG323" s="3">
        <f t="shared" si="103"/>
        <v>0.19433840678362557</v>
      </c>
      <c r="AH323" s="3">
        <f t="shared" si="111"/>
        <v>0</v>
      </c>
      <c r="AJ323" s="3">
        <v>3.1</v>
      </c>
      <c r="AK323" s="3">
        <f t="shared" si="104"/>
        <v>0.26880147359990308</v>
      </c>
      <c r="AL323" s="3">
        <f t="shared" si="112"/>
        <v>0</v>
      </c>
      <c r="AN323" s="3">
        <v>3.1</v>
      </c>
      <c r="AO323" s="3">
        <f t="shared" si="105"/>
        <v>0.37179594813662614</v>
      </c>
      <c r="AP323" s="3">
        <f t="shared" si="113"/>
        <v>0</v>
      </c>
      <c r="AR323" s="3">
        <v>3.1</v>
      </c>
      <c r="AS323" s="3">
        <f t="shared" si="100"/>
        <v>0.13793103448275862</v>
      </c>
      <c r="AT323" s="3">
        <f t="shared" si="114"/>
        <v>0</v>
      </c>
    </row>
    <row r="324" spans="8:46" x14ac:dyDescent="0.25">
      <c r="H324" s="48">
        <v>3.11</v>
      </c>
      <c r="I324" s="48">
        <v>6.8213617000000004E-2</v>
      </c>
      <c r="J324" s="63">
        <f t="shared" si="115"/>
        <v>0</v>
      </c>
      <c r="K324" s="57">
        <f t="shared" si="96"/>
        <v>0</v>
      </c>
      <c r="M324" s="3">
        <v>3.11</v>
      </c>
      <c r="N324" s="3">
        <f t="shared" si="101"/>
        <v>0.15398864325061912</v>
      </c>
      <c r="O324" s="3">
        <f t="shared" si="106"/>
        <v>0</v>
      </c>
      <c r="Q324" s="3">
        <v>3.11</v>
      </c>
      <c r="R324" s="3">
        <f t="shared" si="97"/>
        <v>6.8767908309455575E-2</v>
      </c>
      <c r="S324" s="3">
        <f t="shared" si="107"/>
        <v>0</v>
      </c>
      <c r="T324" s="3"/>
      <c r="U324" s="3">
        <v>3.11</v>
      </c>
      <c r="V324" s="3">
        <f t="shared" si="98"/>
        <v>0.11461318051575931</v>
      </c>
      <c r="W324" s="3">
        <f t="shared" si="108"/>
        <v>0</v>
      </c>
      <c r="X324" s="3"/>
      <c r="Y324" s="3">
        <v>3.11</v>
      </c>
      <c r="Z324" s="3">
        <f t="shared" si="102"/>
        <v>0.19383833996554078</v>
      </c>
      <c r="AA324" s="3">
        <f t="shared" si="109"/>
        <v>0</v>
      </c>
      <c r="AB324" s="3"/>
      <c r="AC324" s="3">
        <v>3.11</v>
      </c>
      <c r="AD324" s="3">
        <f t="shared" si="99"/>
        <v>0.17191977077363899</v>
      </c>
      <c r="AE324" s="3">
        <f t="shared" si="110"/>
        <v>0</v>
      </c>
      <c r="AF324" s="3">
        <v>3.11</v>
      </c>
      <c r="AG324" s="3">
        <f t="shared" si="103"/>
        <v>0.19383833996554078</v>
      </c>
      <c r="AH324" s="3">
        <f t="shared" si="111"/>
        <v>0</v>
      </c>
      <c r="AJ324" s="3">
        <v>3.11</v>
      </c>
      <c r="AK324" s="3">
        <f t="shared" si="104"/>
        <v>0.26810980024606484</v>
      </c>
      <c r="AL324" s="3">
        <f t="shared" si="112"/>
        <v>0</v>
      </c>
      <c r="AN324" s="3">
        <v>3.11</v>
      </c>
      <c r="AO324" s="3">
        <f t="shared" si="105"/>
        <v>0.37083925192902306</v>
      </c>
      <c r="AP324" s="3">
        <f t="shared" si="113"/>
        <v>0</v>
      </c>
      <c r="AR324" s="3">
        <v>3.11</v>
      </c>
      <c r="AS324" s="3">
        <f t="shared" si="100"/>
        <v>0.13753581661891115</v>
      </c>
      <c r="AT324" s="3">
        <f t="shared" si="114"/>
        <v>0</v>
      </c>
    </row>
    <row r="325" spans="8:46" x14ac:dyDescent="0.25">
      <c r="H325" s="48">
        <v>3.12</v>
      </c>
      <c r="I325" s="48">
        <v>6.7778571999999995E-2</v>
      </c>
      <c r="J325" s="63">
        <f t="shared" si="115"/>
        <v>0</v>
      </c>
      <c r="K325" s="57">
        <f t="shared" si="96"/>
        <v>0</v>
      </c>
      <c r="M325" s="3">
        <v>3.12</v>
      </c>
      <c r="N325" s="3">
        <f t="shared" si="101"/>
        <v>0.15359367386094519</v>
      </c>
      <c r="O325" s="3">
        <f t="shared" si="106"/>
        <v>0</v>
      </c>
      <c r="Q325" s="3">
        <v>3.12</v>
      </c>
      <c r="R325" s="3">
        <f t="shared" si="97"/>
        <v>6.8571428571428561E-2</v>
      </c>
      <c r="S325" s="3">
        <f t="shared" si="107"/>
        <v>0</v>
      </c>
      <c r="T325" s="3"/>
      <c r="U325" s="3">
        <v>3.12</v>
      </c>
      <c r="V325" s="3">
        <f t="shared" si="98"/>
        <v>0.11428571428571428</v>
      </c>
      <c r="W325" s="3">
        <f t="shared" si="108"/>
        <v>0</v>
      </c>
      <c r="X325" s="3"/>
      <c r="Y325" s="3">
        <v>3.12</v>
      </c>
      <c r="Z325" s="3">
        <f t="shared" si="102"/>
        <v>0.19334115907469418</v>
      </c>
      <c r="AA325" s="3">
        <f t="shared" si="109"/>
        <v>0</v>
      </c>
      <c r="AB325" s="3"/>
      <c r="AC325" s="3">
        <v>3.12</v>
      </c>
      <c r="AD325" s="3">
        <f t="shared" si="99"/>
        <v>0.17142857142857146</v>
      </c>
      <c r="AE325" s="3">
        <f t="shared" si="110"/>
        <v>0</v>
      </c>
      <c r="AF325" s="3">
        <v>3.12</v>
      </c>
      <c r="AG325" s="3">
        <f t="shared" si="103"/>
        <v>0.19334115907469418</v>
      </c>
      <c r="AH325" s="3">
        <f t="shared" si="111"/>
        <v>0</v>
      </c>
      <c r="AJ325" s="3">
        <v>3.12</v>
      </c>
      <c r="AK325" s="3">
        <f t="shared" si="104"/>
        <v>0.26742211859673398</v>
      </c>
      <c r="AL325" s="3">
        <f t="shared" si="112"/>
        <v>0</v>
      </c>
      <c r="AN325" s="3">
        <v>3.12</v>
      </c>
      <c r="AO325" s="3">
        <f t="shared" si="105"/>
        <v>0.36988807689488001</v>
      </c>
      <c r="AP325" s="3">
        <f t="shared" si="113"/>
        <v>0</v>
      </c>
      <c r="AR325" s="3">
        <v>3.12</v>
      </c>
      <c r="AS325" s="3">
        <f t="shared" si="100"/>
        <v>0.13714285714285712</v>
      </c>
      <c r="AT325" s="3">
        <f t="shared" si="114"/>
        <v>0</v>
      </c>
    </row>
    <row r="326" spans="8:46" x14ac:dyDescent="0.25">
      <c r="H326" s="48">
        <v>3.13</v>
      </c>
      <c r="I326" s="48">
        <v>6.7346097999999993E-2</v>
      </c>
      <c r="J326" s="63">
        <f t="shared" si="115"/>
        <v>0</v>
      </c>
      <c r="K326" s="57">
        <f t="shared" si="96"/>
        <v>0</v>
      </c>
      <c r="M326" s="3">
        <v>3.13</v>
      </c>
      <c r="N326" s="3">
        <f t="shared" si="101"/>
        <v>0.15320097658773424</v>
      </c>
      <c r="O326" s="3">
        <f t="shared" si="106"/>
        <v>0</v>
      </c>
      <c r="Q326" s="3">
        <v>3.13</v>
      </c>
      <c r="R326" s="3">
        <f t="shared" si="97"/>
        <v>6.8376068376068369E-2</v>
      </c>
      <c r="S326" s="3">
        <f t="shared" si="107"/>
        <v>0</v>
      </c>
      <c r="T326" s="3"/>
      <c r="U326" s="3">
        <v>3.13</v>
      </c>
      <c r="V326" s="3">
        <f t="shared" si="98"/>
        <v>0.11396011396011396</v>
      </c>
      <c r="W326" s="3">
        <f t="shared" si="108"/>
        <v>0</v>
      </c>
      <c r="X326" s="3"/>
      <c r="Y326" s="3">
        <v>3.13</v>
      </c>
      <c r="Z326" s="3">
        <f t="shared" si="102"/>
        <v>0.19284683828621677</v>
      </c>
      <c r="AA326" s="3">
        <f t="shared" si="109"/>
        <v>0</v>
      </c>
      <c r="AB326" s="3"/>
      <c r="AC326" s="3">
        <v>3.13</v>
      </c>
      <c r="AD326" s="3">
        <f t="shared" si="99"/>
        <v>0.17094017094017097</v>
      </c>
      <c r="AE326" s="3">
        <f t="shared" si="110"/>
        <v>0</v>
      </c>
      <c r="AF326" s="3">
        <v>3.13</v>
      </c>
      <c r="AG326" s="3">
        <f t="shared" si="103"/>
        <v>0.19284683828621677</v>
      </c>
      <c r="AH326" s="3">
        <f t="shared" si="111"/>
        <v>0</v>
      </c>
      <c r="AJ326" s="3">
        <v>3.13</v>
      </c>
      <c r="AK326" s="3">
        <f t="shared" si="104"/>
        <v>0.26673839293193674</v>
      </c>
      <c r="AL326" s="3">
        <f t="shared" si="112"/>
        <v>0</v>
      </c>
      <c r="AN326" s="3">
        <v>3.13</v>
      </c>
      <c r="AO326" s="3">
        <f t="shared" si="105"/>
        <v>0.36894237362769094</v>
      </c>
      <c r="AP326" s="3">
        <f t="shared" si="113"/>
        <v>0</v>
      </c>
      <c r="AR326" s="3">
        <v>3.13</v>
      </c>
      <c r="AS326" s="3">
        <f t="shared" si="100"/>
        <v>0.13675213675213674</v>
      </c>
      <c r="AT326" s="3">
        <f t="shared" si="114"/>
        <v>0</v>
      </c>
    </row>
    <row r="327" spans="8:46" x14ac:dyDescent="0.25">
      <c r="H327" s="48">
        <v>3.14</v>
      </c>
      <c r="I327" s="48">
        <v>6.6916205000000006E-2</v>
      </c>
      <c r="J327" s="63">
        <f t="shared" si="115"/>
        <v>0</v>
      </c>
      <c r="K327" s="57">
        <f t="shared" si="96"/>
        <v>0</v>
      </c>
      <c r="M327" s="3">
        <v>3.14</v>
      </c>
      <c r="N327" s="3">
        <f t="shared" si="101"/>
        <v>0.1528105311636074</v>
      </c>
      <c r="O327" s="3">
        <f t="shared" si="106"/>
        <v>0</v>
      </c>
      <c r="Q327" s="3">
        <v>3.14</v>
      </c>
      <c r="R327" s="3">
        <f t="shared" si="97"/>
        <v>6.8181818181818177E-2</v>
      </c>
      <c r="S327" s="3">
        <f t="shared" si="107"/>
        <v>0</v>
      </c>
      <c r="T327" s="3"/>
      <c r="U327" s="3">
        <v>3.14</v>
      </c>
      <c r="V327" s="3">
        <f t="shared" si="98"/>
        <v>0.11363636363636363</v>
      </c>
      <c r="W327" s="3">
        <f t="shared" si="108"/>
        <v>0</v>
      </c>
      <c r="X327" s="3"/>
      <c r="Y327" s="3">
        <v>3.14</v>
      </c>
      <c r="Z327" s="3">
        <f t="shared" si="102"/>
        <v>0.19235535208786955</v>
      </c>
      <c r="AA327" s="3">
        <f t="shared" si="109"/>
        <v>0</v>
      </c>
      <c r="AB327" s="3"/>
      <c r="AC327" s="3">
        <v>3.14</v>
      </c>
      <c r="AD327" s="3">
        <f t="shared" si="99"/>
        <v>0.17045454545454547</v>
      </c>
      <c r="AE327" s="3">
        <f t="shared" si="110"/>
        <v>0</v>
      </c>
      <c r="AF327" s="3">
        <v>3.14</v>
      </c>
      <c r="AG327" s="3">
        <f t="shared" si="103"/>
        <v>0.19235535208786955</v>
      </c>
      <c r="AH327" s="3">
        <f t="shared" si="111"/>
        <v>0</v>
      </c>
      <c r="AJ327" s="3">
        <v>3.14</v>
      </c>
      <c r="AK327" s="3">
        <f t="shared" si="104"/>
        <v>0.26605858796411669</v>
      </c>
      <c r="AL327" s="3">
        <f t="shared" si="112"/>
        <v>0</v>
      </c>
      <c r="AN327" s="3">
        <v>3.14</v>
      </c>
      <c r="AO327" s="3">
        <f t="shared" si="105"/>
        <v>0.36800209331905381</v>
      </c>
      <c r="AP327" s="3">
        <f t="shared" si="113"/>
        <v>0</v>
      </c>
      <c r="AR327" s="3">
        <v>3.14</v>
      </c>
      <c r="AS327" s="3">
        <f t="shared" si="100"/>
        <v>0.13636363636363635</v>
      </c>
      <c r="AT327" s="3">
        <f t="shared" si="114"/>
        <v>0</v>
      </c>
    </row>
    <row r="328" spans="8:46" x14ac:dyDescent="0.25">
      <c r="H328" s="48">
        <v>3.15</v>
      </c>
      <c r="I328" s="48">
        <v>6.6488897000000005E-2</v>
      </c>
      <c r="J328" s="63">
        <f t="shared" si="115"/>
        <v>0</v>
      </c>
      <c r="K328" s="57">
        <f t="shared" si="96"/>
        <v>0</v>
      </c>
      <c r="M328" s="3">
        <v>3.15</v>
      </c>
      <c r="N328" s="3">
        <f t="shared" si="101"/>
        <v>0.15242231756575919</v>
      </c>
      <c r="O328" s="3">
        <f t="shared" si="106"/>
        <v>0</v>
      </c>
      <c r="Q328" s="3">
        <v>3.15</v>
      </c>
      <c r="R328" s="3">
        <f t="shared" si="97"/>
        <v>6.7988668555240786E-2</v>
      </c>
      <c r="S328" s="3">
        <f t="shared" si="107"/>
        <v>0</v>
      </c>
      <c r="T328" s="3"/>
      <c r="U328" s="3">
        <v>3.15</v>
      </c>
      <c r="V328" s="3">
        <f t="shared" si="98"/>
        <v>0.11331444759206799</v>
      </c>
      <c r="W328" s="3">
        <f t="shared" si="108"/>
        <v>0</v>
      </c>
      <c r="X328" s="3"/>
      <c r="Y328" s="3">
        <v>3.15</v>
      </c>
      <c r="Z328" s="3">
        <f t="shared" si="102"/>
        <v>0.19186667527527845</v>
      </c>
      <c r="AA328" s="3">
        <f t="shared" si="109"/>
        <v>0</v>
      </c>
      <c r="AB328" s="3"/>
      <c r="AC328" s="3">
        <v>3.15</v>
      </c>
      <c r="AD328" s="3">
        <f t="shared" si="99"/>
        <v>0.16997167138810201</v>
      </c>
      <c r="AE328" s="3">
        <f t="shared" si="110"/>
        <v>0</v>
      </c>
      <c r="AF328" s="3">
        <v>3.15</v>
      </c>
      <c r="AG328" s="3">
        <f t="shared" si="103"/>
        <v>0.19186667527527845</v>
      </c>
      <c r="AH328" s="3">
        <f t="shared" si="111"/>
        <v>0</v>
      </c>
      <c r="AJ328" s="3">
        <v>3.15</v>
      </c>
      <c r="AK328" s="3">
        <f t="shared" si="104"/>
        <v>0.26538266883154471</v>
      </c>
      <c r="AL328" s="3">
        <f t="shared" si="112"/>
        <v>0</v>
      </c>
      <c r="AN328" s="3">
        <v>3.15</v>
      </c>
      <c r="AO328" s="3">
        <f t="shared" si="105"/>
        <v>0.36706718774955416</v>
      </c>
      <c r="AP328" s="3">
        <f t="shared" si="113"/>
        <v>0</v>
      </c>
      <c r="AR328" s="3">
        <v>3.15</v>
      </c>
      <c r="AS328" s="3">
        <f t="shared" si="100"/>
        <v>0.13597733711048157</v>
      </c>
      <c r="AT328" s="3">
        <f t="shared" si="114"/>
        <v>0</v>
      </c>
    </row>
    <row r="329" spans="8:46" x14ac:dyDescent="0.25">
      <c r="H329" s="48">
        <v>3.16</v>
      </c>
      <c r="I329" s="48">
        <v>6.6064182999999999E-2</v>
      </c>
      <c r="J329" s="63">
        <f t="shared" si="115"/>
        <v>0</v>
      </c>
      <c r="K329" s="57">
        <f t="shared" si="96"/>
        <v>0</v>
      </c>
      <c r="M329" s="3">
        <v>3.16</v>
      </c>
      <c r="N329" s="3">
        <f t="shared" si="101"/>
        <v>0.15203631601224088</v>
      </c>
      <c r="O329" s="3">
        <f t="shared" si="106"/>
        <v>0</v>
      </c>
      <c r="Q329" s="3">
        <v>3.16</v>
      </c>
      <c r="R329" s="3">
        <f t="shared" si="97"/>
        <v>6.7796610169491525E-2</v>
      </c>
      <c r="S329" s="3">
        <f t="shared" si="107"/>
        <v>0</v>
      </c>
      <c r="T329" s="3"/>
      <c r="U329" s="3">
        <v>3.16</v>
      </c>
      <c r="V329" s="3">
        <f t="shared" si="98"/>
        <v>0.11299435028248589</v>
      </c>
      <c r="W329" s="3">
        <f t="shared" si="108"/>
        <v>0</v>
      </c>
      <c r="X329" s="3"/>
      <c r="Y329" s="3">
        <v>3.16</v>
      </c>
      <c r="Z329" s="3">
        <f t="shared" si="102"/>
        <v>0.19138078294725572</v>
      </c>
      <c r="AA329" s="3">
        <f t="shared" si="109"/>
        <v>0</v>
      </c>
      <c r="AB329" s="3"/>
      <c r="AC329" s="3">
        <v>3.16</v>
      </c>
      <c r="AD329" s="3">
        <f t="shared" si="99"/>
        <v>0.16949152542372883</v>
      </c>
      <c r="AE329" s="3">
        <f t="shared" si="110"/>
        <v>0</v>
      </c>
      <c r="AF329" s="3">
        <v>3.16</v>
      </c>
      <c r="AG329" s="3">
        <f t="shared" si="103"/>
        <v>0.19138078294725572</v>
      </c>
      <c r="AH329" s="3">
        <f t="shared" si="111"/>
        <v>0</v>
      </c>
      <c r="AJ329" s="3">
        <v>3.16</v>
      </c>
      <c r="AK329" s="3">
        <f t="shared" si="104"/>
        <v>0.26471060109184769</v>
      </c>
      <c r="AL329" s="3">
        <f t="shared" si="112"/>
        <v>0</v>
      </c>
      <c r="AN329" s="3">
        <v>3.16</v>
      </c>
      <c r="AO329" s="3">
        <f t="shared" si="105"/>
        <v>0.36613760927981476</v>
      </c>
      <c r="AP329" s="3">
        <f t="shared" si="113"/>
        <v>0</v>
      </c>
      <c r="AR329" s="3">
        <v>3.16</v>
      </c>
      <c r="AS329" s="3">
        <f t="shared" si="100"/>
        <v>0.13559322033898305</v>
      </c>
      <c r="AT329" s="3">
        <f t="shared" si="114"/>
        <v>0</v>
      </c>
    </row>
    <row r="330" spans="8:46" x14ac:dyDescent="0.25">
      <c r="H330" s="48">
        <v>3.17</v>
      </c>
      <c r="I330" s="48">
        <v>6.5642066999999998E-2</v>
      </c>
      <c r="J330" s="63">
        <f t="shared" si="115"/>
        <v>0</v>
      </c>
      <c r="K330" s="57">
        <f t="shared" si="96"/>
        <v>0</v>
      </c>
      <c r="M330" s="3">
        <v>3.17</v>
      </c>
      <c r="N330" s="3">
        <f t="shared" si="101"/>
        <v>0.15165250695831278</v>
      </c>
      <c r="O330" s="3">
        <f t="shared" si="106"/>
        <v>0</v>
      </c>
      <c r="Q330" s="3">
        <v>3.17</v>
      </c>
      <c r="R330" s="3">
        <f t="shared" si="97"/>
        <v>6.7605633802816908E-2</v>
      </c>
      <c r="S330" s="3">
        <f t="shared" si="107"/>
        <v>0</v>
      </c>
      <c r="T330" s="3"/>
      <c r="U330" s="3">
        <v>3.17</v>
      </c>
      <c r="V330" s="3">
        <f t="shared" si="98"/>
        <v>0.11267605633802819</v>
      </c>
      <c r="W330" s="3">
        <f t="shared" si="108"/>
        <v>0</v>
      </c>
      <c r="X330" s="3"/>
      <c r="Y330" s="3">
        <v>3.17</v>
      </c>
      <c r="Z330" s="3">
        <f t="shared" si="102"/>
        <v>0.19089765050120852</v>
      </c>
      <c r="AA330" s="3">
        <f t="shared" si="109"/>
        <v>0</v>
      </c>
      <c r="AB330" s="3"/>
      <c r="AC330" s="3">
        <v>3.17</v>
      </c>
      <c r="AD330" s="3">
        <f t="shared" si="99"/>
        <v>0.16901408450704228</v>
      </c>
      <c r="AE330" s="3">
        <f t="shared" si="110"/>
        <v>0</v>
      </c>
      <c r="AF330" s="3">
        <v>3.17</v>
      </c>
      <c r="AG330" s="3">
        <f t="shared" si="103"/>
        <v>0.19089765050120852</v>
      </c>
      <c r="AH330" s="3">
        <f t="shared" si="111"/>
        <v>0</v>
      </c>
      <c r="AJ330" s="3">
        <v>3.17</v>
      </c>
      <c r="AK330" s="3">
        <f t="shared" si="104"/>
        <v>0.26404235071565724</v>
      </c>
      <c r="AL330" s="3">
        <f t="shared" si="112"/>
        <v>0</v>
      </c>
      <c r="AN330" s="3">
        <v>3.17</v>
      </c>
      <c r="AO330" s="3">
        <f t="shared" si="105"/>
        <v>0.36521331084171083</v>
      </c>
      <c r="AP330" s="3">
        <f t="shared" si="113"/>
        <v>0</v>
      </c>
      <c r="AR330" s="3">
        <v>3.17</v>
      </c>
      <c r="AS330" s="3">
        <f t="shared" si="100"/>
        <v>0.13521126760563382</v>
      </c>
      <c r="AT330" s="3">
        <f t="shared" si="114"/>
        <v>0</v>
      </c>
    </row>
    <row r="331" spans="8:46" x14ac:dyDescent="0.25">
      <c r="H331" s="48">
        <v>3.18</v>
      </c>
      <c r="I331" s="48">
        <v>6.5222556000000001E-2</v>
      </c>
      <c r="J331" s="63">
        <f t="shared" si="115"/>
        <v>0</v>
      </c>
      <c r="K331" s="57">
        <f t="shared" si="96"/>
        <v>0</v>
      </c>
      <c r="M331" s="3">
        <v>3.18</v>
      </c>
      <c r="N331" s="3">
        <f t="shared" si="101"/>
        <v>0.15127087109286219</v>
      </c>
      <c r="O331" s="3">
        <f t="shared" si="106"/>
        <v>0</v>
      </c>
      <c r="Q331" s="3">
        <v>3.18</v>
      </c>
      <c r="R331" s="3">
        <f t="shared" si="97"/>
        <v>6.7415730337078636E-2</v>
      </c>
      <c r="S331" s="3">
        <f t="shared" si="107"/>
        <v>0</v>
      </c>
      <c r="T331" s="3"/>
      <c r="U331" s="3">
        <v>3.18</v>
      </c>
      <c r="V331" s="3">
        <f t="shared" si="98"/>
        <v>0.11235955056179775</v>
      </c>
      <c r="W331" s="3">
        <f t="shared" si="108"/>
        <v>0</v>
      </c>
      <c r="X331" s="3"/>
      <c r="Y331" s="3">
        <v>3.18</v>
      </c>
      <c r="Z331" s="3">
        <f t="shared" si="102"/>
        <v>0.19041725362862952</v>
      </c>
      <c r="AA331" s="3">
        <f t="shared" si="109"/>
        <v>0</v>
      </c>
      <c r="AB331" s="3"/>
      <c r="AC331" s="3">
        <v>3.18</v>
      </c>
      <c r="AD331" s="3">
        <f t="shared" si="99"/>
        <v>0.16853932584269662</v>
      </c>
      <c r="AE331" s="3">
        <f t="shared" si="110"/>
        <v>0</v>
      </c>
      <c r="AF331" s="3">
        <v>3.18</v>
      </c>
      <c r="AG331" s="3">
        <f t="shared" si="103"/>
        <v>0.19041725362862952</v>
      </c>
      <c r="AH331" s="3">
        <f t="shared" si="111"/>
        <v>0</v>
      </c>
      <c r="AJ331" s="3">
        <v>3.18</v>
      </c>
      <c r="AK331" s="3">
        <f t="shared" si="104"/>
        <v>0.26337788408037305</v>
      </c>
      <c r="AL331" s="3">
        <f t="shared" si="112"/>
        <v>0</v>
      </c>
      <c r="AN331" s="3">
        <v>3.18</v>
      </c>
      <c r="AO331" s="3">
        <f t="shared" si="105"/>
        <v>0.36429424592974419</v>
      </c>
      <c r="AP331" s="3">
        <f t="shared" si="113"/>
        <v>0</v>
      </c>
      <c r="AR331" s="3">
        <v>3.18</v>
      </c>
      <c r="AS331" s="3">
        <f t="shared" si="100"/>
        <v>0.13483146067415727</v>
      </c>
      <c r="AT331" s="3">
        <f t="shared" si="114"/>
        <v>0</v>
      </c>
    </row>
    <row r="332" spans="8:46" x14ac:dyDescent="0.25">
      <c r="H332" s="48">
        <v>3.19</v>
      </c>
      <c r="I332" s="48">
        <v>6.4805654000000004E-2</v>
      </c>
      <c r="J332" s="63">
        <f t="shared" si="115"/>
        <v>0</v>
      </c>
      <c r="K332" s="57">
        <f t="shared" si="96"/>
        <v>0</v>
      </c>
      <c r="M332" s="3">
        <v>3.19</v>
      </c>
      <c r="N332" s="3">
        <f t="shared" si="101"/>
        <v>0.15089138933488702</v>
      </c>
      <c r="O332" s="3">
        <f t="shared" si="106"/>
        <v>0</v>
      </c>
      <c r="Q332" s="3">
        <v>3.19</v>
      </c>
      <c r="R332" s="3">
        <f t="shared" si="97"/>
        <v>6.7226890756302518E-2</v>
      </c>
      <c r="S332" s="3">
        <f t="shared" si="107"/>
        <v>0</v>
      </c>
      <c r="T332" s="3"/>
      <c r="U332" s="3">
        <v>3.19</v>
      </c>
      <c r="V332" s="3">
        <f t="shared" si="98"/>
        <v>0.11204481792717087</v>
      </c>
      <c r="W332" s="3">
        <f t="shared" si="108"/>
        <v>0</v>
      </c>
      <c r="X332" s="3"/>
      <c r="Y332" s="3">
        <v>3.19</v>
      </c>
      <c r="Z332" s="3">
        <f t="shared" si="102"/>
        <v>0.18993956831067149</v>
      </c>
      <c r="AA332" s="3">
        <f t="shared" si="109"/>
        <v>0</v>
      </c>
      <c r="AB332" s="3"/>
      <c r="AC332" s="3">
        <v>3.19</v>
      </c>
      <c r="AD332" s="3">
        <f t="shared" si="99"/>
        <v>0.16806722689075632</v>
      </c>
      <c r="AE332" s="3">
        <f t="shared" si="110"/>
        <v>0</v>
      </c>
      <c r="AF332" s="3">
        <v>3.19</v>
      </c>
      <c r="AG332" s="3">
        <f t="shared" si="103"/>
        <v>0.18993956831067149</v>
      </c>
      <c r="AH332" s="3">
        <f t="shared" si="111"/>
        <v>0</v>
      </c>
      <c r="AJ332" s="3">
        <v>3.19</v>
      </c>
      <c r="AK332" s="3">
        <f t="shared" si="104"/>
        <v>0.26271716796404143</v>
      </c>
      <c r="AL332" s="3">
        <f t="shared" si="112"/>
        <v>0</v>
      </c>
      <c r="AN332" s="3">
        <v>3.19</v>
      </c>
      <c r="AO332" s="3">
        <f t="shared" si="105"/>
        <v>0.36338036859257472</v>
      </c>
      <c r="AP332" s="3">
        <f t="shared" si="113"/>
        <v>0</v>
      </c>
      <c r="AR332" s="3">
        <v>3.19</v>
      </c>
      <c r="AS332" s="3">
        <f t="shared" si="100"/>
        <v>0.13445378151260504</v>
      </c>
      <c r="AT332" s="3">
        <f t="shared" si="114"/>
        <v>0</v>
      </c>
    </row>
    <row r="333" spans="8:46" x14ac:dyDescent="0.25">
      <c r="H333" s="48">
        <v>3.2</v>
      </c>
      <c r="I333" s="48">
        <v>6.4391366000000005E-2</v>
      </c>
      <c r="J333" s="63">
        <f t="shared" si="115"/>
        <v>0</v>
      </c>
      <c r="K333" s="57">
        <f t="shared" ref="K333:K396" si="116">IF(I333&gt;Z333,1,0)</f>
        <v>0</v>
      </c>
      <c r="M333" s="3">
        <v>3.2</v>
      </c>
      <c r="N333" s="3">
        <f t="shared" si="101"/>
        <v>0.15051404283004322</v>
      </c>
      <c r="O333" s="3">
        <f t="shared" si="106"/>
        <v>0</v>
      </c>
      <c r="Q333" s="3">
        <v>3.2</v>
      </c>
      <c r="R333" s="3">
        <f t="shared" ref="R333:R396" si="117">IF(Q333&lt;=$R$6,$R$8*$R$5,IF($R$8*$R$5*(1/ABS(0.8+Q333-$R$6))&gt;$R$8*$R$5,$R$8*$R$5,$R$8*$R$5*(1/ABS(0.8+Q333-$R$6))))</f>
        <v>6.7039106145251395E-2</v>
      </c>
      <c r="S333" s="3">
        <f t="shared" si="107"/>
        <v>0</v>
      </c>
      <c r="T333" s="3"/>
      <c r="U333" s="3">
        <v>3.2</v>
      </c>
      <c r="V333" s="3">
        <f t="shared" si="98"/>
        <v>0.11173184357541899</v>
      </c>
      <c r="W333" s="3">
        <f t="shared" si="108"/>
        <v>0</v>
      </c>
      <c r="X333" s="3"/>
      <c r="Y333" s="3">
        <v>3.2</v>
      </c>
      <c r="Z333" s="3">
        <f t="shared" si="102"/>
        <v>0.18946457081379975</v>
      </c>
      <c r="AA333" s="3">
        <f t="shared" si="109"/>
        <v>0</v>
      </c>
      <c r="AB333" s="3"/>
      <c r="AC333" s="3">
        <v>3.2</v>
      </c>
      <c r="AD333" s="3">
        <f t="shared" si="99"/>
        <v>0.16759776536312851</v>
      </c>
      <c r="AE333" s="3">
        <f t="shared" si="110"/>
        <v>0</v>
      </c>
      <c r="AF333" s="3">
        <v>3.2</v>
      </c>
      <c r="AG333" s="3">
        <f t="shared" si="103"/>
        <v>0.18946457081379975</v>
      </c>
      <c r="AH333" s="3">
        <f t="shared" si="111"/>
        <v>0</v>
      </c>
      <c r="AJ333" s="3">
        <v>3.2</v>
      </c>
      <c r="AK333" s="3">
        <f t="shared" si="104"/>
        <v>0.26206016953934219</v>
      </c>
      <c r="AL333" s="3">
        <f t="shared" si="112"/>
        <v>0</v>
      </c>
      <c r="AN333" s="3">
        <v>3.2</v>
      </c>
      <c r="AO333" s="3">
        <f t="shared" si="105"/>
        <v>0.36247163342470556</v>
      </c>
      <c r="AP333" s="3">
        <f t="shared" si="113"/>
        <v>0</v>
      </c>
      <c r="AR333" s="3">
        <v>3.2</v>
      </c>
      <c r="AS333" s="3">
        <f t="shared" si="100"/>
        <v>0.13407821229050279</v>
      </c>
      <c r="AT333" s="3">
        <f t="shared" si="114"/>
        <v>0</v>
      </c>
    </row>
    <row r="334" spans="8:46" x14ac:dyDescent="0.25">
      <c r="H334" s="48">
        <v>3.21</v>
      </c>
      <c r="I334" s="48">
        <v>6.3979695000000003E-2</v>
      </c>
      <c r="J334" s="63">
        <f t="shared" si="115"/>
        <v>0</v>
      </c>
      <c r="K334" s="57">
        <f t="shared" si="116"/>
        <v>0</v>
      </c>
      <c r="M334" s="3">
        <v>3.21</v>
      </c>
      <c r="N334" s="3">
        <f t="shared" si="101"/>
        <v>0.15013881294725431</v>
      </c>
      <c r="O334" s="3">
        <f t="shared" si="106"/>
        <v>0</v>
      </c>
      <c r="Q334" s="3">
        <v>3.21</v>
      </c>
      <c r="R334" s="3">
        <f t="shared" si="117"/>
        <v>6.6852367688022288E-2</v>
      </c>
      <c r="S334" s="3">
        <f t="shared" si="107"/>
        <v>0</v>
      </c>
      <c r="T334" s="3"/>
      <c r="U334" s="3">
        <v>3.21</v>
      </c>
      <c r="V334" s="3">
        <f t="shared" ref="V334:V397" si="118">IF(U334&lt;=$V$6,$V$8*$V$5,IF($V$8*$V$5*(1/ABS(0.8+U334-$V$6))&gt;$V$8*$V$5,$V$8*$V$5,$V$8*$V$5*(1/ABS(0.8+U334-$V$6))))</f>
        <v>0.11142061281337048</v>
      </c>
      <c r="W334" s="3">
        <f t="shared" si="108"/>
        <v>0</v>
      </c>
      <c r="X334" s="3"/>
      <c r="Y334" s="3">
        <v>3.21</v>
      </c>
      <c r="Z334" s="3">
        <f t="shared" si="102"/>
        <v>0.18899223768552545</v>
      </c>
      <c r="AA334" s="3">
        <f t="shared" si="109"/>
        <v>0</v>
      </c>
      <c r="AB334" s="3"/>
      <c r="AC334" s="3">
        <v>3.21</v>
      </c>
      <c r="AD334" s="3">
        <f t="shared" ref="AD334:AD397" si="119">IF(AC334&lt;=$AD$6,$AD$8*$AD$5,IF($AD$8*$AD$5*(1/ABS(0.8+AC334-$AD$6))&gt;$AD$8*$AD$5,$AD$8*$AD$5,$AD$8*$AD$5*(1/ABS(0.8+AC334-$AD$6))))</f>
        <v>0.16713091922005574</v>
      </c>
      <c r="AE334" s="3">
        <f t="shared" si="110"/>
        <v>0</v>
      </c>
      <c r="AF334" s="3">
        <v>3.21</v>
      </c>
      <c r="AG334" s="3">
        <f t="shared" si="103"/>
        <v>0.18899223768552545</v>
      </c>
      <c r="AH334" s="3">
        <f t="shared" si="111"/>
        <v>0</v>
      </c>
      <c r="AJ334" s="3">
        <v>3.21</v>
      </c>
      <c r="AK334" s="3">
        <f t="shared" si="104"/>
        <v>0.26140685636768729</v>
      </c>
      <c r="AL334" s="3">
        <f t="shared" si="112"/>
        <v>0</v>
      </c>
      <c r="AN334" s="3">
        <v>3.21</v>
      </c>
      <c r="AO334" s="3">
        <f t="shared" si="105"/>
        <v>0.3615679955583182</v>
      </c>
      <c r="AP334" s="3">
        <f t="shared" si="113"/>
        <v>0</v>
      </c>
      <c r="AR334" s="3">
        <v>3.21</v>
      </c>
      <c r="AS334" s="3">
        <f t="shared" ref="AS334:AS397" si="120">IF(AR334&lt;=$AS$6,$AS$8*$AS$5,IF($AS$8*$AS$5*(1/ABS(0.8+AR334-$AS$6))&gt;$AS$8*$AS$5,$AS$8*$AS$5,$AS$8*$AS$5*(1/ABS(0.8+AR334-$AS$6))))</f>
        <v>0.13370473537604458</v>
      </c>
      <c r="AT334" s="3">
        <f t="shared" si="114"/>
        <v>0</v>
      </c>
    </row>
    <row r="335" spans="8:46" x14ac:dyDescent="0.25">
      <c r="H335" s="48">
        <v>3.22</v>
      </c>
      <c r="I335" s="48">
        <v>6.3570644999999995E-2</v>
      </c>
      <c r="J335" s="63">
        <f t="shared" si="115"/>
        <v>0</v>
      </c>
      <c r="K335" s="57">
        <f t="shared" si="116"/>
        <v>0</v>
      </c>
      <c r="M335" s="3">
        <v>3.22</v>
      </c>
      <c r="N335" s="3">
        <f t="shared" ref="N335:N398" si="121">IF(M335&lt;=$N$1,(1+1.5*M335/$N$1)*$N$4,IF(M335&lt;=$N$2,2.5*$N$4,2.5*($N$2/M335)^0.8*$N$4))</f>
        <v>0.14976568127538192</v>
      </c>
      <c r="O335" s="3">
        <f t="shared" si="106"/>
        <v>0</v>
      </c>
      <c r="Q335" s="3">
        <v>3.22</v>
      </c>
      <c r="R335" s="3">
        <f t="shared" si="117"/>
        <v>6.6666666666666652E-2</v>
      </c>
      <c r="S335" s="3">
        <f t="shared" si="107"/>
        <v>0</v>
      </c>
      <c r="T335" s="3"/>
      <c r="U335" s="3">
        <v>3.22</v>
      </c>
      <c r="V335" s="3">
        <f t="shared" si="118"/>
        <v>0.1111111111111111</v>
      </c>
      <c r="W335" s="3">
        <f t="shared" si="108"/>
        <v>0</v>
      </c>
      <c r="X335" s="3"/>
      <c r="Y335" s="3">
        <v>3.22</v>
      </c>
      <c r="Z335" s="3">
        <f t="shared" ref="Z335:Z398" si="122">IF(Y335&lt;=$AG$1,(1+1.5*Y335/$AG$1)*$AG$4,IF(Y335&lt;=$AG$2,2.5*$AG$4,2.5*($AG$2/Y335)^0.8*$N$4))</f>
        <v>0.18852254575021449</v>
      </c>
      <c r="AA335" s="3">
        <f t="shared" si="109"/>
        <v>0</v>
      </c>
      <c r="AB335" s="3"/>
      <c r="AC335" s="3">
        <v>3.22</v>
      </c>
      <c r="AD335" s="3">
        <f t="shared" si="119"/>
        <v>0.16666666666666666</v>
      </c>
      <c r="AE335" s="3">
        <f t="shared" si="110"/>
        <v>0</v>
      </c>
      <c r="AF335" s="3">
        <v>3.22</v>
      </c>
      <c r="AG335" s="3">
        <f t="shared" ref="AG335:AG398" si="123">IF(AF335&lt;=$AG$1,(1+1.5*AF335/$AG$1)*$AG$4,IF(AF335&lt;=$AG$2,2.5*$AG$4,2.5*($AG$2/AF335)^0.8*$N$4))</f>
        <v>0.18852254575021449</v>
      </c>
      <c r="AH335" s="3">
        <f t="shared" si="111"/>
        <v>0</v>
      </c>
      <c r="AJ335" s="3">
        <v>3.22</v>
      </c>
      <c r="AK335" s="3">
        <f t="shared" ref="AK335:AK398" si="124">IF(AJ335&lt;=$AK$1,(1+1.5*AJ335/$AK$1)*$AK$4,IF(AJ335&lt;=$AK$2,2.5*$AK$4,2.5*($AK$2/AJ335)^0.8*$N$4))</f>
        <v>0.26075719639342315</v>
      </c>
      <c r="AL335" s="3">
        <f t="shared" si="112"/>
        <v>0</v>
      </c>
      <c r="AN335" s="3">
        <v>3.22</v>
      </c>
      <c r="AO335" s="3">
        <f t="shared" ref="AO335:AO398" si="125">IF(AN335&lt;=$AO$1,(1+1.5*AN335/$AO$1)*$AO$4,IF(AN335&lt;=$AO$2,2.5*$AO$4,2.5*($AO$2/AN335)^0.8*$AO$4))</f>
        <v>0.3606694106552551</v>
      </c>
      <c r="AP335" s="3">
        <f t="shared" si="113"/>
        <v>0</v>
      </c>
      <c r="AR335" s="3">
        <v>3.22</v>
      </c>
      <c r="AS335" s="3">
        <f t="shared" si="120"/>
        <v>0.1333333333333333</v>
      </c>
      <c r="AT335" s="3">
        <f t="shared" si="114"/>
        <v>0</v>
      </c>
    </row>
    <row r="336" spans="8:46" x14ac:dyDescent="0.25">
      <c r="H336" s="48">
        <v>3.23</v>
      </c>
      <c r="I336" s="48">
        <v>6.3164219999999993E-2</v>
      </c>
      <c r="J336" s="63">
        <f t="shared" si="115"/>
        <v>0</v>
      </c>
      <c r="K336" s="57">
        <f t="shared" si="116"/>
        <v>0</v>
      </c>
      <c r="M336" s="3">
        <v>3.23</v>
      </c>
      <c r="N336" s="3">
        <f t="shared" si="121"/>
        <v>0.14939462961995689</v>
      </c>
      <c r="O336" s="3">
        <f t="shared" ref="O336:O399" si="126">IF(AND(M336&gt;=$F$5,M336&lt;=$F$8),(N336+N335)/2*(M336-M335),0)</f>
        <v>0</v>
      </c>
      <c r="Q336" s="3">
        <v>3.23</v>
      </c>
      <c r="R336" s="3">
        <f t="shared" si="117"/>
        <v>6.6481994459833785E-2</v>
      </c>
      <c r="S336" s="3">
        <f t="shared" ref="S336:S399" si="127">IF(AND(Q336&gt;=$F$5,Q336&lt;=$F$8),(R336+R335)/2*(Q336-Q335),0)</f>
        <v>0</v>
      </c>
      <c r="T336" s="3"/>
      <c r="U336" s="3">
        <v>3.23</v>
      </c>
      <c r="V336" s="3">
        <f t="shared" si="118"/>
        <v>0.11080332409972299</v>
      </c>
      <c r="W336" s="3">
        <f t="shared" ref="W336:W399" si="128">IF(AND(U336&gt;=$F$5,U336&lt;=$F$8),(V336+V335)/2*(U336-U335),0)</f>
        <v>0</v>
      </c>
      <c r="X336" s="3"/>
      <c r="Y336" s="3">
        <v>3.23</v>
      </c>
      <c r="Z336" s="3">
        <f t="shared" si="122"/>
        <v>0.18805547210497164</v>
      </c>
      <c r="AA336" s="3">
        <f t="shared" ref="AA336:AA399" si="129">IF(AND(Y336&gt;=$F$5,Y336&lt;=$F$8),(Z336+Z335)/2*(Y336-Y335),0)</f>
        <v>0</v>
      </c>
      <c r="AB336" s="3"/>
      <c r="AC336" s="3">
        <v>3.23</v>
      </c>
      <c r="AD336" s="3">
        <f t="shared" si="119"/>
        <v>0.16620498614958448</v>
      </c>
      <c r="AE336" s="3">
        <f t="shared" ref="AE336:AE399" si="130">IF(AND(AC336&gt;=$F$5,AC336&lt;=$F$8),(AD336+AD335)/2*(AC336-AC335),0)</f>
        <v>0</v>
      </c>
      <c r="AF336" s="3">
        <v>3.23</v>
      </c>
      <c r="AG336" s="3">
        <f t="shared" si="123"/>
        <v>0.18805547210497164</v>
      </c>
      <c r="AH336" s="3">
        <f t="shared" ref="AH336:AH399" si="131">IF(AND(AF336&gt;=$F$5,AF336&lt;=$F$8),(AG336+AG335)/2*(AF336-AF335),0)</f>
        <v>0</v>
      </c>
      <c r="AJ336" s="3">
        <v>3.23</v>
      </c>
      <c r="AK336" s="3">
        <f t="shared" si="124"/>
        <v>0.26011115793813855</v>
      </c>
      <c r="AL336" s="3">
        <f t="shared" ref="AL336:AL399" si="132">IF(AND(AJ336&gt;=$F$5,AJ336&lt;=$F$8),(AK336+AK335)/2*(AJ336-AJ335),0)</f>
        <v>0</v>
      </c>
      <c r="AN336" s="3">
        <v>3.23</v>
      </c>
      <c r="AO336" s="3">
        <f t="shared" si="125"/>
        <v>0.35977583489914622</v>
      </c>
      <c r="AP336" s="3">
        <f t="shared" ref="AP336:AP399" si="133">IF(AND(AN336&gt;=$F$5,AN336&lt;=$F$8),(AO336+AO335)/2*(AN336-AN335),0)</f>
        <v>0</v>
      </c>
      <c r="AR336" s="3">
        <v>3.23</v>
      </c>
      <c r="AS336" s="3">
        <f t="shared" si="120"/>
        <v>0.13296398891966757</v>
      </c>
      <c r="AT336" s="3">
        <f t="shared" ref="AT336:AT399" si="134">IF(AND(AR336&gt;=$F$5,AR336&lt;=$F$8),(AS336+AS335)/2*(AR336-AR335),0)</f>
        <v>0</v>
      </c>
    </row>
    <row r="337" spans="8:46" x14ac:dyDescent="0.25">
      <c r="H337" s="48">
        <v>3.24</v>
      </c>
      <c r="I337" s="48">
        <v>6.2760419999999997E-2</v>
      </c>
      <c r="J337" s="63">
        <f t="shared" si="115"/>
        <v>0</v>
      </c>
      <c r="K337" s="57">
        <f t="shared" si="116"/>
        <v>0</v>
      </c>
      <c r="M337" s="3">
        <v>3.24</v>
      </c>
      <c r="N337" s="3">
        <f t="shared" si="121"/>
        <v>0.14902563999996768</v>
      </c>
      <c r="O337" s="3">
        <f t="shared" si="126"/>
        <v>0</v>
      </c>
      <c r="Q337" s="3">
        <v>3.24</v>
      </c>
      <c r="R337" s="3">
        <f t="shared" si="117"/>
        <v>6.6298342541436461E-2</v>
      </c>
      <c r="S337" s="3">
        <f t="shared" si="127"/>
        <v>0</v>
      </c>
      <c r="T337" s="3"/>
      <c r="U337" s="3">
        <v>3.24</v>
      </c>
      <c r="V337" s="3">
        <f t="shared" si="118"/>
        <v>0.11049723756906078</v>
      </c>
      <c r="W337" s="3">
        <f t="shared" si="128"/>
        <v>0</v>
      </c>
      <c r="X337" s="3"/>
      <c r="Y337" s="3">
        <v>3.24</v>
      </c>
      <c r="Z337" s="3">
        <f t="shared" si="122"/>
        <v>0.18759099411559929</v>
      </c>
      <c r="AA337" s="3">
        <f t="shared" si="129"/>
        <v>0</v>
      </c>
      <c r="AB337" s="3"/>
      <c r="AC337" s="3">
        <v>3.24</v>
      </c>
      <c r="AD337" s="3">
        <f t="shared" si="119"/>
        <v>0.16574585635359118</v>
      </c>
      <c r="AE337" s="3">
        <f t="shared" si="130"/>
        <v>0</v>
      </c>
      <c r="AF337" s="3">
        <v>3.24</v>
      </c>
      <c r="AG337" s="3">
        <f t="shared" si="123"/>
        <v>0.18759099411559929</v>
      </c>
      <c r="AH337" s="3">
        <f t="shared" si="131"/>
        <v>0</v>
      </c>
      <c r="AJ337" s="3">
        <v>3.24</v>
      </c>
      <c r="AK337" s="3">
        <f t="shared" si="124"/>
        <v>0.25946870969507452</v>
      </c>
      <c r="AL337" s="3">
        <f t="shared" si="132"/>
        <v>0</v>
      </c>
      <c r="AN337" s="3">
        <v>3.24</v>
      </c>
      <c r="AO337" s="3">
        <f t="shared" si="125"/>
        <v>0.358887224987676</v>
      </c>
      <c r="AP337" s="3">
        <f t="shared" si="133"/>
        <v>0</v>
      </c>
      <c r="AR337" s="3">
        <v>3.24</v>
      </c>
      <c r="AS337" s="3">
        <f t="shared" si="120"/>
        <v>0.13259668508287292</v>
      </c>
      <c r="AT337" s="3">
        <f t="shared" si="134"/>
        <v>0</v>
      </c>
    </row>
    <row r="338" spans="8:46" x14ac:dyDescent="0.25">
      <c r="H338" s="48">
        <v>3.25</v>
      </c>
      <c r="I338" s="48">
        <v>6.2359247999999999E-2</v>
      </c>
      <c r="J338" s="63">
        <f t="shared" si="115"/>
        <v>0</v>
      </c>
      <c r="K338" s="57">
        <f t="shared" si="116"/>
        <v>0</v>
      </c>
      <c r="M338" s="3">
        <v>3.25</v>
      </c>
      <c r="N338" s="3">
        <f t="shared" si="121"/>
        <v>0.14865869464470738</v>
      </c>
      <c r="O338" s="3">
        <f t="shared" si="126"/>
        <v>0</v>
      </c>
      <c r="Q338" s="3">
        <v>3.25</v>
      </c>
      <c r="R338" s="3">
        <f t="shared" si="117"/>
        <v>6.6115702479338845E-2</v>
      </c>
      <c r="S338" s="3">
        <f t="shared" si="127"/>
        <v>0</v>
      </c>
      <c r="T338" s="3"/>
      <c r="U338" s="3">
        <v>3.25</v>
      </c>
      <c r="V338" s="3">
        <f t="shared" si="118"/>
        <v>0.11019283746556474</v>
      </c>
      <c r="W338" s="3">
        <f t="shared" si="128"/>
        <v>0</v>
      </c>
      <c r="X338" s="3"/>
      <c r="Y338" s="3">
        <v>3.25</v>
      </c>
      <c r="Z338" s="3">
        <f t="shared" si="122"/>
        <v>0.18712908941262746</v>
      </c>
      <c r="AA338" s="3">
        <f t="shared" si="129"/>
        <v>0</v>
      </c>
      <c r="AB338" s="3"/>
      <c r="AC338" s="3">
        <v>3.25</v>
      </c>
      <c r="AD338" s="3">
        <f t="shared" si="119"/>
        <v>0.16528925619834714</v>
      </c>
      <c r="AE338" s="3">
        <f t="shared" si="130"/>
        <v>0</v>
      </c>
      <c r="AF338" s="3">
        <v>3.25</v>
      </c>
      <c r="AG338" s="3">
        <f t="shared" si="123"/>
        <v>0.18712908941262746</v>
      </c>
      <c r="AH338" s="3">
        <f t="shared" si="131"/>
        <v>0</v>
      </c>
      <c r="AJ338" s="3">
        <v>3.25</v>
      </c>
      <c r="AK338" s="3">
        <f t="shared" si="124"/>
        <v>0.25882982072363309</v>
      </c>
      <c r="AL338" s="3">
        <f t="shared" si="132"/>
        <v>0</v>
      </c>
      <c r="AN338" s="3">
        <v>3.25</v>
      </c>
      <c r="AO338" s="3">
        <f t="shared" si="125"/>
        <v>0.35800353812498908</v>
      </c>
      <c r="AP338" s="3">
        <f t="shared" si="133"/>
        <v>0</v>
      </c>
      <c r="AR338" s="3">
        <v>3.25</v>
      </c>
      <c r="AS338" s="3">
        <f t="shared" si="120"/>
        <v>0.13223140495867769</v>
      </c>
      <c r="AT338" s="3">
        <f t="shared" si="134"/>
        <v>0</v>
      </c>
    </row>
    <row r="339" spans="8:46" x14ac:dyDescent="0.25">
      <c r="H339" s="48">
        <v>3.26</v>
      </c>
      <c r="I339" s="48">
        <v>6.196132E-2</v>
      </c>
      <c r="J339" s="63">
        <f t="shared" si="115"/>
        <v>0</v>
      </c>
      <c r="K339" s="57">
        <f t="shared" si="116"/>
        <v>0</v>
      </c>
      <c r="M339" s="3">
        <v>3.26</v>
      </c>
      <c r="N339" s="3">
        <f t="shared" si="121"/>
        <v>0.14829377599067597</v>
      </c>
      <c r="O339" s="3">
        <f t="shared" si="126"/>
        <v>0</v>
      </c>
      <c r="Q339" s="3">
        <v>3.26</v>
      </c>
      <c r="R339" s="3">
        <f t="shared" si="117"/>
        <v>6.5934065934065936E-2</v>
      </c>
      <c r="S339" s="3">
        <f t="shared" si="127"/>
        <v>0</v>
      </c>
      <c r="T339" s="3"/>
      <c r="U339" s="3">
        <v>3.26</v>
      </c>
      <c r="V339" s="3">
        <f t="shared" si="118"/>
        <v>0.1098901098901099</v>
      </c>
      <c r="W339" s="3">
        <f t="shared" si="128"/>
        <v>0</v>
      </c>
      <c r="X339" s="3"/>
      <c r="Y339" s="3">
        <v>3.26</v>
      </c>
      <c r="Z339" s="3">
        <f t="shared" si="122"/>
        <v>0.18666973588741473</v>
      </c>
      <c r="AA339" s="3">
        <f t="shared" si="129"/>
        <v>0</v>
      </c>
      <c r="AB339" s="3"/>
      <c r="AC339" s="3">
        <v>3.26</v>
      </c>
      <c r="AD339" s="3">
        <f t="shared" si="119"/>
        <v>0.16483516483516486</v>
      </c>
      <c r="AE339" s="3">
        <f t="shared" si="130"/>
        <v>0</v>
      </c>
      <c r="AF339" s="3">
        <v>3.26</v>
      </c>
      <c r="AG339" s="3">
        <f t="shared" si="123"/>
        <v>0.18666973588741473</v>
      </c>
      <c r="AH339" s="3">
        <f t="shared" si="131"/>
        <v>0</v>
      </c>
      <c r="AJ339" s="3">
        <v>3.26</v>
      </c>
      <c r="AK339" s="3">
        <f t="shared" si="124"/>
        <v>0.25819446044398447</v>
      </c>
      <c r="AL339" s="3">
        <f t="shared" si="132"/>
        <v>0</v>
      </c>
      <c r="AN339" s="3">
        <v>3.26</v>
      </c>
      <c r="AO339" s="3">
        <f t="shared" si="125"/>
        <v>0.35712473201423123</v>
      </c>
      <c r="AP339" s="3">
        <f t="shared" si="133"/>
        <v>0</v>
      </c>
      <c r="AR339" s="3">
        <v>3.26</v>
      </c>
      <c r="AS339" s="3">
        <f t="shared" si="120"/>
        <v>0.13186813186813187</v>
      </c>
      <c r="AT339" s="3">
        <f t="shared" si="134"/>
        <v>0</v>
      </c>
    </row>
    <row r="340" spans="8:46" x14ac:dyDescent="0.25">
      <c r="H340" s="48">
        <v>3.27</v>
      </c>
      <c r="I340" s="48">
        <v>6.1569746000000002E-2</v>
      </c>
      <c r="J340" s="63">
        <f t="shared" si="115"/>
        <v>0</v>
      </c>
      <c r="K340" s="57">
        <f t="shared" si="116"/>
        <v>0</v>
      </c>
      <c r="M340" s="3">
        <v>3.27</v>
      </c>
      <c r="N340" s="3">
        <f t="shared" si="121"/>
        <v>0.14793086667853778</v>
      </c>
      <c r="O340" s="3">
        <f t="shared" si="126"/>
        <v>0</v>
      </c>
      <c r="Q340" s="3">
        <v>3.27</v>
      </c>
      <c r="R340" s="3">
        <f t="shared" si="117"/>
        <v>6.575342465753424E-2</v>
      </c>
      <c r="S340" s="3">
        <f t="shared" si="127"/>
        <v>0</v>
      </c>
      <c r="T340" s="3"/>
      <c r="U340" s="3">
        <v>3.27</v>
      </c>
      <c r="V340" s="3">
        <f t="shared" si="118"/>
        <v>0.1095890410958904</v>
      </c>
      <c r="W340" s="3">
        <f t="shared" si="128"/>
        <v>0</v>
      </c>
      <c r="X340" s="3"/>
      <c r="Y340" s="3">
        <v>3.27</v>
      </c>
      <c r="Z340" s="3">
        <f t="shared" si="122"/>
        <v>0.18621291168831824</v>
      </c>
      <c r="AA340" s="3">
        <f t="shared" si="129"/>
        <v>0</v>
      </c>
      <c r="AB340" s="3"/>
      <c r="AC340" s="3">
        <v>3.27</v>
      </c>
      <c r="AD340" s="3">
        <f t="shared" si="119"/>
        <v>0.16438356164383564</v>
      </c>
      <c r="AE340" s="3">
        <f t="shared" si="130"/>
        <v>0</v>
      </c>
      <c r="AF340" s="3">
        <v>3.27</v>
      </c>
      <c r="AG340" s="3">
        <f t="shared" si="123"/>
        <v>0.18621291168831824</v>
      </c>
      <c r="AH340" s="3">
        <f t="shared" si="131"/>
        <v>0</v>
      </c>
      <c r="AJ340" s="3">
        <v>3.27</v>
      </c>
      <c r="AK340" s="3">
        <f t="shared" si="124"/>
        <v>0.25756259863176983</v>
      </c>
      <c r="AL340" s="3">
        <f t="shared" si="132"/>
        <v>0</v>
      </c>
      <c r="AN340" s="3">
        <v>3.27</v>
      </c>
      <c r="AO340" s="3">
        <f t="shared" si="125"/>
        <v>0.35625076485022178</v>
      </c>
      <c r="AP340" s="3">
        <f t="shared" si="133"/>
        <v>0</v>
      </c>
      <c r="AR340" s="3">
        <v>3.27</v>
      </c>
      <c r="AS340" s="3">
        <f t="shared" si="120"/>
        <v>0.13150684931506848</v>
      </c>
      <c r="AT340" s="3">
        <f t="shared" si="134"/>
        <v>0</v>
      </c>
    </row>
    <row r="341" spans="8:46" x14ac:dyDescent="0.25">
      <c r="H341" s="48">
        <v>3.28</v>
      </c>
      <c r="I341" s="48">
        <v>6.1180697999999999E-2</v>
      </c>
      <c r="J341" s="63">
        <f t="shared" si="115"/>
        <v>0</v>
      </c>
      <c r="K341" s="57">
        <f t="shared" si="116"/>
        <v>0</v>
      </c>
      <c r="M341" s="3">
        <v>3.28</v>
      </c>
      <c r="N341" s="3">
        <f t="shared" si="121"/>
        <v>0.14756994955013295</v>
      </c>
      <c r="O341" s="3">
        <f t="shared" si="126"/>
        <v>0</v>
      </c>
      <c r="Q341" s="3">
        <v>3.28</v>
      </c>
      <c r="R341" s="3">
        <f t="shared" si="117"/>
        <v>6.5573770491803268E-2</v>
      </c>
      <c r="S341" s="3">
        <f t="shared" si="127"/>
        <v>0</v>
      </c>
      <c r="T341" s="3"/>
      <c r="U341" s="3">
        <v>3.28</v>
      </c>
      <c r="V341" s="3">
        <f t="shared" si="118"/>
        <v>0.10928961748633879</v>
      </c>
      <c r="W341" s="3">
        <f t="shared" si="128"/>
        <v>0</v>
      </c>
      <c r="X341" s="3"/>
      <c r="Y341" s="3">
        <v>3.28</v>
      </c>
      <c r="Z341" s="3">
        <f t="shared" si="122"/>
        <v>0.1857585952169323</v>
      </c>
      <c r="AA341" s="3">
        <f t="shared" si="129"/>
        <v>0</v>
      </c>
      <c r="AB341" s="3"/>
      <c r="AC341" s="3">
        <v>3.28</v>
      </c>
      <c r="AD341" s="3">
        <f t="shared" si="119"/>
        <v>0.16393442622950821</v>
      </c>
      <c r="AE341" s="3">
        <f t="shared" si="130"/>
        <v>0</v>
      </c>
      <c r="AF341" s="3">
        <v>3.28</v>
      </c>
      <c r="AG341" s="3">
        <f t="shared" si="123"/>
        <v>0.1857585952169323</v>
      </c>
      <c r="AH341" s="3">
        <f t="shared" si="131"/>
        <v>0</v>
      </c>
      <c r="AJ341" s="3">
        <v>3.28</v>
      </c>
      <c r="AK341" s="3">
        <f t="shared" si="124"/>
        <v>0.25693420541289763</v>
      </c>
      <c r="AL341" s="3">
        <f t="shared" si="132"/>
        <v>0</v>
      </c>
      <c r="AN341" s="3">
        <v>3.28</v>
      </c>
      <c r="AO341" s="3">
        <f t="shared" si="125"/>
        <v>0.35538159531225644</v>
      </c>
      <c r="AP341" s="3">
        <f t="shared" si="133"/>
        <v>0</v>
      </c>
      <c r="AR341" s="3">
        <v>3.28</v>
      </c>
      <c r="AS341" s="3">
        <f t="shared" si="120"/>
        <v>0.13114754098360654</v>
      </c>
      <c r="AT341" s="3">
        <f t="shared" si="134"/>
        <v>0</v>
      </c>
    </row>
    <row r="342" spans="8:46" x14ac:dyDescent="0.25">
      <c r="H342" s="48">
        <v>3.29</v>
      </c>
      <c r="I342" s="48">
        <v>6.0794176999999998E-2</v>
      </c>
      <c r="J342" s="63">
        <f t="shared" si="115"/>
        <v>0</v>
      </c>
      <c r="K342" s="57">
        <f t="shared" si="116"/>
        <v>0</v>
      </c>
      <c r="M342" s="3">
        <v>3.29</v>
      </c>
      <c r="N342" s="3">
        <f t="shared" si="121"/>
        <v>0.14721100764554126</v>
      </c>
      <c r="O342" s="3">
        <f t="shared" si="126"/>
        <v>0</v>
      </c>
      <c r="Q342" s="3">
        <v>3.29</v>
      </c>
      <c r="R342" s="3">
        <f t="shared" si="117"/>
        <v>6.5395095367847419E-2</v>
      </c>
      <c r="S342" s="3">
        <f t="shared" si="127"/>
        <v>0</v>
      </c>
      <c r="T342" s="3"/>
      <c r="U342" s="3">
        <v>3.29</v>
      </c>
      <c r="V342" s="3">
        <f t="shared" si="118"/>
        <v>0.10899182561307903</v>
      </c>
      <c r="W342" s="3">
        <f t="shared" si="128"/>
        <v>0</v>
      </c>
      <c r="X342" s="3"/>
      <c r="Y342" s="3">
        <v>3.29</v>
      </c>
      <c r="Z342" s="3">
        <f t="shared" si="122"/>
        <v>0.18530676512439173</v>
      </c>
      <c r="AA342" s="3">
        <f t="shared" si="129"/>
        <v>0</v>
      </c>
      <c r="AB342" s="3"/>
      <c r="AC342" s="3">
        <v>3.29</v>
      </c>
      <c r="AD342" s="3">
        <f t="shared" si="119"/>
        <v>0.16348773841961856</v>
      </c>
      <c r="AE342" s="3">
        <f t="shared" si="130"/>
        <v>0</v>
      </c>
      <c r="AF342" s="3">
        <v>3.29</v>
      </c>
      <c r="AG342" s="3">
        <f t="shared" si="123"/>
        <v>0.18530676512439173</v>
      </c>
      <c r="AH342" s="3">
        <f t="shared" si="131"/>
        <v>0</v>
      </c>
      <c r="AJ342" s="3">
        <v>3.29</v>
      </c>
      <c r="AK342" s="3">
        <f t="shared" si="124"/>
        <v>0.2563092512584319</v>
      </c>
      <c r="AL342" s="3">
        <f t="shared" si="132"/>
        <v>0</v>
      </c>
      <c r="AN342" s="3">
        <v>3.29</v>
      </c>
      <c r="AO342" s="3">
        <f t="shared" si="125"/>
        <v>0.35451718255703707</v>
      </c>
      <c r="AP342" s="3">
        <f t="shared" si="133"/>
        <v>0</v>
      </c>
      <c r="AR342" s="3">
        <v>3.29</v>
      </c>
      <c r="AS342" s="3">
        <f t="shared" si="120"/>
        <v>0.13079019073569484</v>
      </c>
      <c r="AT342" s="3">
        <f t="shared" si="134"/>
        <v>0</v>
      </c>
    </row>
    <row r="343" spans="8:46" x14ac:dyDescent="0.25">
      <c r="H343" s="48">
        <v>3.3</v>
      </c>
      <c r="I343" s="48">
        <v>6.0410184999999998E-2</v>
      </c>
      <c r="J343" s="63">
        <f t="shared" si="115"/>
        <v>0</v>
      </c>
      <c r="K343" s="57">
        <f t="shared" si="116"/>
        <v>0</v>
      </c>
      <c r="M343" s="3">
        <v>3.3</v>
      </c>
      <c r="N343" s="3">
        <f t="shared" si="121"/>
        <v>0.14685402420019797</v>
      </c>
      <c r="O343" s="3">
        <f t="shared" si="126"/>
        <v>0</v>
      </c>
      <c r="Q343" s="3">
        <v>3.3</v>
      </c>
      <c r="R343" s="3">
        <f t="shared" si="117"/>
        <v>6.5217391304347838E-2</v>
      </c>
      <c r="S343" s="3">
        <f t="shared" si="127"/>
        <v>0</v>
      </c>
      <c r="T343" s="3"/>
      <c r="U343" s="3">
        <v>3.3</v>
      </c>
      <c r="V343" s="3">
        <f t="shared" si="118"/>
        <v>0.10869565217391307</v>
      </c>
      <c r="W343" s="3">
        <f t="shared" si="128"/>
        <v>0</v>
      </c>
      <c r="X343" s="3"/>
      <c r="Y343" s="3">
        <v>3.3</v>
      </c>
      <c r="Z343" s="3">
        <f t="shared" si="122"/>
        <v>0.18485740030774167</v>
      </c>
      <c r="AA343" s="3">
        <f t="shared" si="129"/>
        <v>0</v>
      </c>
      <c r="AB343" s="3"/>
      <c r="AC343" s="3">
        <v>3.3</v>
      </c>
      <c r="AD343" s="3">
        <f t="shared" si="119"/>
        <v>0.16304347826086962</v>
      </c>
      <c r="AE343" s="3">
        <f t="shared" si="130"/>
        <v>0</v>
      </c>
      <c r="AF343" s="3">
        <v>3.3</v>
      </c>
      <c r="AG343" s="3">
        <f t="shared" si="123"/>
        <v>0.18485740030774167</v>
      </c>
      <c r="AH343" s="3">
        <f t="shared" si="131"/>
        <v>0</v>
      </c>
      <c r="AJ343" s="3">
        <v>3.3</v>
      </c>
      <c r="AK343" s="3">
        <f t="shared" si="124"/>
        <v>0.25568770697957</v>
      </c>
      <c r="AL343" s="3">
        <f t="shared" si="132"/>
        <v>0</v>
      </c>
      <c r="AN343" s="3">
        <v>3.3</v>
      </c>
      <c r="AO343" s="3">
        <f t="shared" si="125"/>
        <v>0.35365748621172499</v>
      </c>
      <c r="AP343" s="3">
        <f t="shared" si="133"/>
        <v>0</v>
      </c>
      <c r="AR343" s="3">
        <v>3.3</v>
      </c>
      <c r="AS343" s="3">
        <f t="shared" si="120"/>
        <v>0.13043478260869568</v>
      </c>
      <c r="AT343" s="3">
        <f t="shared" si="134"/>
        <v>0</v>
      </c>
    </row>
    <row r="344" spans="8:46" x14ac:dyDescent="0.25">
      <c r="H344" s="48">
        <v>3.31</v>
      </c>
      <c r="I344" s="48">
        <v>6.0028722E-2</v>
      </c>
      <c r="J344" s="63">
        <f t="shared" si="115"/>
        <v>0</v>
      </c>
      <c r="K344" s="57">
        <f t="shared" si="116"/>
        <v>0</v>
      </c>
      <c r="M344" s="3">
        <v>3.31</v>
      </c>
      <c r="N344" s="3">
        <f t="shared" si="121"/>
        <v>0.14649898264206004</v>
      </c>
      <c r="O344" s="3">
        <f t="shared" si="126"/>
        <v>0</v>
      </c>
      <c r="Q344" s="3">
        <v>3.31</v>
      </c>
      <c r="R344" s="3">
        <f t="shared" si="117"/>
        <v>6.5040650406504058E-2</v>
      </c>
      <c r="S344" s="3">
        <f t="shared" si="127"/>
        <v>0</v>
      </c>
      <c r="T344" s="3"/>
      <c r="U344" s="3">
        <v>3.31</v>
      </c>
      <c r="V344" s="3">
        <f t="shared" si="118"/>
        <v>0.1084010840108401</v>
      </c>
      <c r="W344" s="3">
        <f t="shared" si="128"/>
        <v>0</v>
      </c>
      <c r="X344" s="3"/>
      <c r="Y344" s="3">
        <v>3.31</v>
      </c>
      <c r="Z344" s="3">
        <f t="shared" si="122"/>
        <v>0.18441047990637</v>
      </c>
      <c r="AA344" s="3">
        <f t="shared" si="129"/>
        <v>0</v>
      </c>
      <c r="AB344" s="3"/>
      <c r="AC344" s="3">
        <v>3.31</v>
      </c>
      <c r="AD344" s="3">
        <f t="shared" si="119"/>
        <v>0.16260162601626016</v>
      </c>
      <c r="AE344" s="3">
        <f t="shared" si="130"/>
        <v>0</v>
      </c>
      <c r="AF344" s="3">
        <v>3.31</v>
      </c>
      <c r="AG344" s="3">
        <f t="shared" si="123"/>
        <v>0.18441047990637</v>
      </c>
      <c r="AH344" s="3">
        <f t="shared" si="131"/>
        <v>0</v>
      </c>
      <c r="AJ344" s="3">
        <v>3.31</v>
      </c>
      <c r="AK344" s="3">
        <f t="shared" si="124"/>
        <v>0.2550695437227089</v>
      </c>
      <c r="AL344" s="3">
        <f t="shared" si="132"/>
        <v>0</v>
      </c>
      <c r="AN344" s="3">
        <v>3.31</v>
      </c>
      <c r="AO344" s="3">
        <f t="shared" si="125"/>
        <v>0.3528024663671166</v>
      </c>
      <c r="AP344" s="3">
        <f t="shared" si="133"/>
        <v>0</v>
      </c>
      <c r="AR344" s="3">
        <v>3.31</v>
      </c>
      <c r="AS344" s="3">
        <f t="shared" si="120"/>
        <v>0.13008130081300812</v>
      </c>
      <c r="AT344" s="3">
        <f t="shared" si="134"/>
        <v>0</v>
      </c>
    </row>
    <row r="345" spans="8:46" x14ac:dyDescent="0.25">
      <c r="H345" s="48">
        <v>3.32</v>
      </c>
      <c r="I345" s="48">
        <v>5.9649789000000002E-2</v>
      </c>
      <c r="J345" s="63">
        <f t="shared" si="115"/>
        <v>0</v>
      </c>
      <c r="K345" s="57">
        <f t="shared" si="116"/>
        <v>0</v>
      </c>
      <c r="M345" s="3">
        <v>3.32</v>
      </c>
      <c r="N345" s="3">
        <f t="shared" si="121"/>
        <v>0.14614586658882148</v>
      </c>
      <c r="O345" s="3">
        <f t="shared" si="126"/>
        <v>0</v>
      </c>
      <c r="Q345" s="3">
        <v>3.32</v>
      </c>
      <c r="R345" s="3">
        <f t="shared" si="117"/>
        <v>6.4864864864864855E-2</v>
      </c>
      <c r="S345" s="3">
        <f t="shared" si="127"/>
        <v>0</v>
      </c>
      <c r="T345" s="3"/>
      <c r="U345" s="3">
        <v>3.32</v>
      </c>
      <c r="V345" s="3">
        <f t="shared" si="118"/>
        <v>0.1081081081081081</v>
      </c>
      <c r="W345" s="3">
        <f t="shared" si="128"/>
        <v>0</v>
      </c>
      <c r="X345" s="3"/>
      <c r="Y345" s="3">
        <v>3.32</v>
      </c>
      <c r="Z345" s="3">
        <f t="shared" si="122"/>
        <v>0.18396598329850311</v>
      </c>
      <c r="AA345" s="3">
        <f t="shared" si="129"/>
        <v>0</v>
      </c>
      <c r="AB345" s="3"/>
      <c r="AC345" s="3">
        <v>3.32</v>
      </c>
      <c r="AD345" s="3">
        <f t="shared" si="119"/>
        <v>0.16216216216216217</v>
      </c>
      <c r="AE345" s="3">
        <f t="shared" si="130"/>
        <v>0</v>
      </c>
      <c r="AF345" s="3">
        <v>3.32</v>
      </c>
      <c r="AG345" s="3">
        <f t="shared" si="123"/>
        <v>0.18396598329850311</v>
      </c>
      <c r="AH345" s="3">
        <f t="shared" si="131"/>
        <v>0</v>
      </c>
      <c r="AJ345" s="3">
        <v>3.32</v>
      </c>
      <c r="AK345" s="3">
        <f t="shared" si="124"/>
        <v>0.25445473296459753</v>
      </c>
      <c r="AL345" s="3">
        <f t="shared" si="132"/>
        <v>0</v>
      </c>
      <c r="AN345" s="3">
        <v>3.32</v>
      </c>
      <c r="AO345" s="3">
        <f t="shared" si="125"/>
        <v>0.35195208357093871</v>
      </c>
      <c r="AP345" s="3">
        <f t="shared" si="133"/>
        <v>0</v>
      </c>
      <c r="AR345" s="3">
        <v>3.32</v>
      </c>
      <c r="AS345" s="3">
        <f t="shared" si="120"/>
        <v>0.12972972972972971</v>
      </c>
      <c r="AT345" s="3">
        <f t="shared" si="134"/>
        <v>0</v>
      </c>
    </row>
    <row r="346" spans="8:46" x14ac:dyDescent="0.25">
      <c r="H346" s="48">
        <v>3.33</v>
      </c>
      <c r="I346" s="48">
        <v>5.9273384999999998E-2</v>
      </c>
      <c r="J346" s="63">
        <f t="shared" si="115"/>
        <v>0</v>
      </c>
      <c r="K346" s="57">
        <f t="shared" si="116"/>
        <v>0</v>
      </c>
      <c r="M346" s="3">
        <v>3.33</v>
      </c>
      <c r="N346" s="3">
        <f t="shared" si="121"/>
        <v>0.14579465984517806</v>
      </c>
      <c r="O346" s="3">
        <f t="shared" si="126"/>
        <v>0</v>
      </c>
      <c r="Q346" s="3">
        <v>3.33</v>
      </c>
      <c r="R346" s="3">
        <f t="shared" si="117"/>
        <v>6.4690026954177887E-2</v>
      </c>
      <c r="S346" s="3">
        <f t="shared" si="127"/>
        <v>0</v>
      </c>
      <c r="T346" s="3"/>
      <c r="U346" s="3">
        <v>3.33</v>
      </c>
      <c r="V346" s="3">
        <f t="shared" si="118"/>
        <v>0.10781671159029649</v>
      </c>
      <c r="W346" s="3">
        <f t="shared" si="128"/>
        <v>0</v>
      </c>
      <c r="X346" s="3"/>
      <c r="Y346" s="3">
        <v>3.33</v>
      </c>
      <c r="Z346" s="3">
        <f t="shared" si="122"/>
        <v>0.18352389009776127</v>
      </c>
      <c r="AA346" s="3">
        <f t="shared" si="129"/>
        <v>0</v>
      </c>
      <c r="AB346" s="3"/>
      <c r="AC346" s="3">
        <v>3.33</v>
      </c>
      <c r="AD346" s="3">
        <f t="shared" si="119"/>
        <v>0.16172506738544476</v>
      </c>
      <c r="AE346" s="3">
        <f t="shared" si="130"/>
        <v>0</v>
      </c>
      <c r="AF346" s="3">
        <v>3.33</v>
      </c>
      <c r="AG346" s="3">
        <f t="shared" si="123"/>
        <v>0.18352389009776127</v>
      </c>
      <c r="AH346" s="3">
        <f t="shared" si="131"/>
        <v>0</v>
      </c>
      <c r="AJ346" s="3">
        <v>3.33</v>
      </c>
      <c r="AK346" s="3">
        <f t="shared" si="124"/>
        <v>0.25384324650757312</v>
      </c>
      <c r="AL346" s="3">
        <f t="shared" si="132"/>
        <v>0</v>
      </c>
      <c r="AN346" s="3">
        <v>3.33</v>
      </c>
      <c r="AO346" s="3">
        <f t="shared" si="125"/>
        <v>0.35110629882125954</v>
      </c>
      <c r="AP346" s="3">
        <f t="shared" si="133"/>
        <v>0</v>
      </c>
      <c r="AR346" s="3">
        <v>3.33</v>
      </c>
      <c r="AS346" s="3">
        <f t="shared" si="120"/>
        <v>0.12938005390835577</v>
      </c>
      <c r="AT346" s="3">
        <f t="shared" si="134"/>
        <v>0</v>
      </c>
    </row>
    <row r="347" spans="8:46" x14ac:dyDescent="0.25">
      <c r="H347" s="48">
        <v>3.34</v>
      </c>
      <c r="I347" s="48">
        <v>5.8899510000000002E-2</v>
      </c>
      <c r="J347" s="63">
        <f t="shared" si="115"/>
        <v>0</v>
      </c>
      <c r="K347" s="57">
        <f t="shared" si="116"/>
        <v>0</v>
      </c>
      <c r="M347" s="3">
        <v>3.34</v>
      </c>
      <c r="N347" s="3">
        <f t="shared" si="121"/>
        <v>0.14544534640013868</v>
      </c>
      <c r="O347" s="3">
        <f t="shared" si="126"/>
        <v>0</v>
      </c>
      <c r="Q347" s="3">
        <v>3.34</v>
      </c>
      <c r="R347" s="3">
        <f t="shared" si="117"/>
        <v>6.4516129032258077E-2</v>
      </c>
      <c r="S347" s="3">
        <f t="shared" si="127"/>
        <v>0</v>
      </c>
      <c r="T347" s="3"/>
      <c r="U347" s="3">
        <v>3.34</v>
      </c>
      <c r="V347" s="3">
        <f t="shared" si="118"/>
        <v>0.10752688172043012</v>
      </c>
      <c r="W347" s="3">
        <f t="shared" si="128"/>
        <v>0</v>
      </c>
      <c r="X347" s="3"/>
      <c r="Y347" s="3">
        <v>3.34</v>
      </c>
      <c r="Z347" s="3">
        <f t="shared" si="122"/>
        <v>0.18308418014977579</v>
      </c>
      <c r="AA347" s="3">
        <f t="shared" si="129"/>
        <v>0</v>
      </c>
      <c r="AB347" s="3"/>
      <c r="AC347" s="3">
        <v>3.34</v>
      </c>
      <c r="AD347" s="3">
        <f t="shared" si="119"/>
        <v>0.16129032258064521</v>
      </c>
      <c r="AE347" s="3">
        <f t="shared" si="130"/>
        <v>0</v>
      </c>
      <c r="AF347" s="3">
        <v>3.34</v>
      </c>
      <c r="AG347" s="3">
        <f t="shared" si="123"/>
        <v>0.18308418014977579</v>
      </c>
      <c r="AH347" s="3">
        <f t="shared" si="131"/>
        <v>0</v>
      </c>
      <c r="AJ347" s="3">
        <v>3.34</v>
      </c>
      <c r="AK347" s="3">
        <f t="shared" si="124"/>
        <v>0.25323505647488126</v>
      </c>
      <c r="AL347" s="3">
        <f t="shared" si="132"/>
        <v>0</v>
      </c>
      <c r="AN347" s="3">
        <v>3.34</v>
      </c>
      <c r="AO347" s="3">
        <f t="shared" si="125"/>
        <v>0.35026507356001524</v>
      </c>
      <c r="AP347" s="3">
        <f t="shared" si="133"/>
        <v>0</v>
      </c>
      <c r="AR347" s="3">
        <v>3.34</v>
      </c>
      <c r="AS347" s="3">
        <f t="shared" si="120"/>
        <v>0.12903225806451615</v>
      </c>
      <c r="AT347" s="3">
        <f t="shared" si="134"/>
        <v>0</v>
      </c>
    </row>
    <row r="348" spans="8:46" x14ac:dyDescent="0.25">
      <c r="H348" s="48">
        <v>3.35</v>
      </c>
      <c r="I348" s="48">
        <v>5.8528162000000002E-2</v>
      </c>
      <c r="J348" s="63">
        <f t="shared" si="115"/>
        <v>0</v>
      </c>
      <c r="K348" s="57">
        <f t="shared" si="116"/>
        <v>0</v>
      </c>
      <c r="M348" s="3">
        <v>3.35</v>
      </c>
      <c r="N348" s="3">
        <f t="shared" si="121"/>
        <v>0.14509791042438377</v>
      </c>
      <c r="O348" s="3">
        <f t="shared" si="126"/>
        <v>0</v>
      </c>
      <c r="Q348" s="3">
        <v>3.35</v>
      </c>
      <c r="R348" s="3">
        <f t="shared" si="117"/>
        <v>6.4343163538873982E-2</v>
      </c>
      <c r="S348" s="3">
        <f t="shared" si="127"/>
        <v>0</v>
      </c>
      <c r="T348" s="3"/>
      <c r="U348" s="3">
        <v>3.35</v>
      </c>
      <c r="V348" s="3">
        <f t="shared" si="118"/>
        <v>0.10723860589812331</v>
      </c>
      <c r="W348" s="3">
        <f t="shared" si="128"/>
        <v>0</v>
      </c>
      <c r="X348" s="3"/>
      <c r="Y348" s="3">
        <v>3.35</v>
      </c>
      <c r="Z348" s="3">
        <f t="shared" si="122"/>
        <v>0.18264683352886288</v>
      </c>
      <c r="AA348" s="3">
        <f t="shared" si="129"/>
        <v>0</v>
      </c>
      <c r="AB348" s="3"/>
      <c r="AC348" s="3">
        <v>3.35</v>
      </c>
      <c r="AD348" s="3">
        <f t="shared" si="119"/>
        <v>0.16085790884718498</v>
      </c>
      <c r="AE348" s="3">
        <f t="shared" si="130"/>
        <v>0</v>
      </c>
      <c r="AF348" s="3">
        <v>3.35</v>
      </c>
      <c r="AG348" s="3">
        <f t="shared" si="123"/>
        <v>0.18264683352886288</v>
      </c>
      <c r="AH348" s="3">
        <f t="shared" si="131"/>
        <v>0</v>
      </c>
      <c r="AJ348" s="3">
        <v>3.35</v>
      </c>
      <c r="AK348" s="3">
        <f t="shared" si="124"/>
        <v>0.2526301353060757</v>
      </c>
      <c r="AL348" s="3">
        <f t="shared" si="132"/>
        <v>0</v>
      </c>
      <c r="AN348" s="3">
        <v>3.35</v>
      </c>
      <c r="AO348" s="3">
        <f t="shared" si="125"/>
        <v>0.3494283696666477</v>
      </c>
      <c r="AP348" s="3">
        <f t="shared" si="133"/>
        <v>0</v>
      </c>
      <c r="AR348" s="3">
        <v>3.35</v>
      </c>
      <c r="AS348" s="3">
        <f t="shared" si="120"/>
        <v>0.12868632707774796</v>
      </c>
      <c r="AT348" s="3">
        <f t="shared" si="134"/>
        <v>0</v>
      </c>
    </row>
    <row r="349" spans="8:46" x14ac:dyDescent="0.25">
      <c r="H349" s="48">
        <v>3.36</v>
      </c>
      <c r="I349" s="48">
        <v>5.8159339999999997E-2</v>
      </c>
      <c r="J349" s="63">
        <f t="shared" si="115"/>
        <v>0</v>
      </c>
      <c r="K349" s="57">
        <f t="shared" si="116"/>
        <v>0</v>
      </c>
      <c r="M349" s="3">
        <v>3.36</v>
      </c>
      <c r="N349" s="3">
        <f t="shared" si="121"/>
        <v>0.14475233626766951</v>
      </c>
      <c r="O349" s="3">
        <f t="shared" si="126"/>
        <v>0</v>
      </c>
      <c r="Q349" s="3">
        <v>3.36</v>
      </c>
      <c r="R349" s="3">
        <f t="shared" si="117"/>
        <v>6.4171122994652399E-2</v>
      </c>
      <c r="S349" s="3">
        <f t="shared" si="127"/>
        <v>0</v>
      </c>
      <c r="T349" s="3"/>
      <c r="U349" s="3">
        <v>3.36</v>
      </c>
      <c r="V349" s="3">
        <f t="shared" si="118"/>
        <v>0.10695187165775399</v>
      </c>
      <c r="W349" s="3">
        <f t="shared" si="128"/>
        <v>0</v>
      </c>
      <c r="X349" s="3"/>
      <c r="Y349" s="3">
        <v>3.36</v>
      </c>
      <c r="Z349" s="3">
        <f t="shared" si="122"/>
        <v>0.18221183053475579</v>
      </c>
      <c r="AA349" s="3">
        <f t="shared" si="129"/>
        <v>0</v>
      </c>
      <c r="AB349" s="3"/>
      <c r="AC349" s="3">
        <v>3.36</v>
      </c>
      <c r="AD349" s="3">
        <f t="shared" si="119"/>
        <v>0.16042780748663102</v>
      </c>
      <c r="AE349" s="3">
        <f t="shared" si="130"/>
        <v>0</v>
      </c>
      <c r="AF349" s="3">
        <v>3.36</v>
      </c>
      <c r="AG349" s="3">
        <f t="shared" si="123"/>
        <v>0.18221183053475579</v>
      </c>
      <c r="AH349" s="3">
        <f t="shared" si="131"/>
        <v>0</v>
      </c>
      <c r="AJ349" s="3">
        <v>3.36</v>
      </c>
      <c r="AK349" s="3">
        <f t="shared" si="124"/>
        <v>0.25202845575249927</v>
      </c>
      <c r="AL349" s="3">
        <f t="shared" si="132"/>
        <v>0</v>
      </c>
      <c r="AN349" s="3">
        <v>3.36</v>
      </c>
      <c r="AO349" s="3">
        <f t="shared" si="125"/>
        <v>0.3485961494518533</v>
      </c>
      <c r="AP349" s="3">
        <f t="shared" si="133"/>
        <v>0</v>
      </c>
      <c r="AR349" s="3">
        <v>3.36</v>
      </c>
      <c r="AS349" s="3">
        <f t="shared" si="120"/>
        <v>0.1283422459893048</v>
      </c>
      <c r="AT349" s="3">
        <f t="shared" si="134"/>
        <v>0</v>
      </c>
    </row>
    <row r="350" spans="8:46" x14ac:dyDescent="0.25">
      <c r="H350" s="48">
        <v>3.37</v>
      </c>
      <c r="I350" s="48">
        <v>5.7793041000000003E-2</v>
      </c>
      <c r="J350" s="63">
        <f t="shared" si="115"/>
        <v>0</v>
      </c>
      <c r="K350" s="57">
        <f t="shared" si="116"/>
        <v>0</v>
      </c>
      <c r="M350" s="3">
        <v>3.37</v>
      </c>
      <c r="N350" s="3">
        <f t="shared" si="121"/>
        <v>0.14440860845627576</v>
      </c>
      <c r="O350" s="3">
        <f t="shared" si="126"/>
        <v>0</v>
      </c>
      <c r="Q350" s="3">
        <v>3.37</v>
      </c>
      <c r="R350" s="3">
        <f t="shared" si="117"/>
        <v>6.4000000000000001E-2</v>
      </c>
      <c r="S350" s="3">
        <f t="shared" si="127"/>
        <v>0</v>
      </c>
      <c r="T350" s="3"/>
      <c r="U350" s="3">
        <v>3.37</v>
      </c>
      <c r="V350" s="3">
        <f t="shared" si="118"/>
        <v>0.10666666666666667</v>
      </c>
      <c r="W350" s="3">
        <f t="shared" si="128"/>
        <v>0</v>
      </c>
      <c r="X350" s="3"/>
      <c r="Y350" s="3">
        <v>3.37</v>
      </c>
      <c r="Z350" s="3">
        <f t="shared" si="122"/>
        <v>0.18177915168939382</v>
      </c>
      <c r="AA350" s="3">
        <f t="shared" si="129"/>
        <v>0</v>
      </c>
      <c r="AB350" s="3"/>
      <c r="AC350" s="3">
        <v>3.37</v>
      </c>
      <c r="AD350" s="3">
        <f t="shared" si="119"/>
        <v>0.16000000000000003</v>
      </c>
      <c r="AE350" s="3">
        <f t="shared" si="130"/>
        <v>0</v>
      </c>
      <c r="AF350" s="3">
        <v>3.37</v>
      </c>
      <c r="AG350" s="3">
        <f t="shared" si="123"/>
        <v>0.18177915168939382</v>
      </c>
      <c r="AH350" s="3">
        <f t="shared" si="131"/>
        <v>0</v>
      </c>
      <c r="AJ350" s="3">
        <v>3.37</v>
      </c>
      <c r="AK350" s="3">
        <f t="shared" si="124"/>
        <v>0.25142999087284063</v>
      </c>
      <c r="AL350" s="3">
        <f t="shared" si="132"/>
        <v>0</v>
      </c>
      <c r="AN350" s="3">
        <v>3.37</v>
      </c>
      <c r="AO350" s="3">
        <f t="shared" si="125"/>
        <v>0.34776837565143759</v>
      </c>
      <c r="AP350" s="3">
        <f t="shared" si="133"/>
        <v>0</v>
      </c>
      <c r="AR350" s="3">
        <v>3.37</v>
      </c>
      <c r="AS350" s="3">
        <f t="shared" si="120"/>
        <v>0.128</v>
      </c>
      <c r="AT350" s="3">
        <f t="shared" si="134"/>
        <v>0</v>
      </c>
    </row>
    <row r="351" spans="8:46" x14ac:dyDescent="0.25">
      <c r="H351" s="48">
        <v>3.38</v>
      </c>
      <c r="I351" s="48">
        <v>5.7429263000000001E-2</v>
      </c>
      <c r="J351" s="63">
        <f t="shared" si="115"/>
        <v>0</v>
      </c>
      <c r="K351" s="57">
        <f t="shared" si="116"/>
        <v>0</v>
      </c>
      <c r="M351" s="3">
        <v>3.38</v>
      </c>
      <c r="N351" s="3">
        <f t="shared" si="121"/>
        <v>0.14406671169049937</v>
      </c>
      <c r="O351" s="3">
        <f t="shared" si="126"/>
        <v>0</v>
      </c>
      <c r="Q351" s="3">
        <v>3.38</v>
      </c>
      <c r="R351" s="3">
        <f t="shared" si="117"/>
        <v>6.3829787234042548E-2</v>
      </c>
      <c r="S351" s="3">
        <f t="shared" si="127"/>
        <v>0</v>
      </c>
      <c r="T351" s="3"/>
      <c r="U351" s="3">
        <v>3.38</v>
      </c>
      <c r="V351" s="3">
        <f t="shared" si="118"/>
        <v>0.10638297872340426</v>
      </c>
      <c r="W351" s="3">
        <f t="shared" si="128"/>
        <v>0</v>
      </c>
      <c r="X351" s="3"/>
      <c r="Y351" s="3">
        <v>3.38</v>
      </c>
      <c r="Z351" s="3">
        <f t="shared" si="122"/>
        <v>0.1813487777337649</v>
      </c>
      <c r="AA351" s="3">
        <f t="shared" si="129"/>
        <v>0</v>
      </c>
      <c r="AB351" s="3"/>
      <c r="AC351" s="3">
        <v>3.38</v>
      </c>
      <c r="AD351" s="3">
        <f t="shared" si="119"/>
        <v>0.15957446808510639</v>
      </c>
      <c r="AE351" s="3">
        <f t="shared" si="130"/>
        <v>0</v>
      </c>
      <c r="AF351" s="3">
        <v>3.38</v>
      </c>
      <c r="AG351" s="3">
        <f t="shared" si="123"/>
        <v>0.1813487777337649</v>
      </c>
      <c r="AH351" s="3">
        <f t="shared" si="131"/>
        <v>0</v>
      </c>
      <c r="AJ351" s="3">
        <v>3.38</v>
      </c>
      <c r="AK351" s="3">
        <f t="shared" si="124"/>
        <v>0.250834714028769</v>
      </c>
      <c r="AL351" s="3">
        <f t="shared" si="132"/>
        <v>0</v>
      </c>
      <c r="AN351" s="3">
        <v>3.38</v>
      </c>
      <c r="AO351" s="3">
        <f t="shared" si="125"/>
        <v>0.34694501142027701</v>
      </c>
      <c r="AP351" s="3">
        <f t="shared" si="133"/>
        <v>0</v>
      </c>
      <c r="AR351" s="3">
        <v>3.38</v>
      </c>
      <c r="AS351" s="3">
        <f t="shared" si="120"/>
        <v>0.1276595744680851</v>
      </c>
      <c r="AT351" s="3">
        <f t="shared" si="134"/>
        <v>0</v>
      </c>
    </row>
    <row r="352" spans="8:46" x14ac:dyDescent="0.25">
      <c r="H352" s="48">
        <v>3.39</v>
      </c>
      <c r="I352" s="48">
        <v>5.7068002E-2</v>
      </c>
      <c r="J352" s="63">
        <f t="shared" si="115"/>
        <v>0</v>
      </c>
      <c r="K352" s="57">
        <f t="shared" si="116"/>
        <v>0</v>
      </c>
      <c r="M352" s="3">
        <v>3.39</v>
      </c>
      <c r="N352" s="3">
        <f t="shared" si="121"/>
        <v>0.14372663084218859</v>
      </c>
      <c r="O352" s="3">
        <f t="shared" si="126"/>
        <v>0</v>
      </c>
      <c r="Q352" s="3">
        <v>3.39</v>
      </c>
      <c r="R352" s="3">
        <f t="shared" si="117"/>
        <v>6.3660477453580888E-2</v>
      </c>
      <c r="S352" s="3">
        <f t="shared" si="127"/>
        <v>0</v>
      </c>
      <c r="T352" s="3"/>
      <c r="U352" s="3">
        <v>3.39</v>
      </c>
      <c r="V352" s="3">
        <f t="shared" si="118"/>
        <v>0.10610079575596816</v>
      </c>
      <c r="W352" s="3">
        <f t="shared" si="128"/>
        <v>0</v>
      </c>
      <c r="X352" s="3"/>
      <c r="Y352" s="3">
        <v>3.39</v>
      </c>
      <c r="Z352" s="3">
        <f t="shared" si="122"/>
        <v>0.18092068962480387</v>
      </c>
      <c r="AA352" s="3">
        <f t="shared" si="129"/>
        <v>0</v>
      </c>
      <c r="AB352" s="3"/>
      <c r="AC352" s="3">
        <v>3.39</v>
      </c>
      <c r="AD352" s="3">
        <f t="shared" si="119"/>
        <v>0.15915119363395225</v>
      </c>
      <c r="AE352" s="3">
        <f t="shared" si="130"/>
        <v>0</v>
      </c>
      <c r="AF352" s="3">
        <v>3.39</v>
      </c>
      <c r="AG352" s="3">
        <f t="shared" si="123"/>
        <v>0.18092068962480387</v>
      </c>
      <c r="AH352" s="3">
        <f t="shared" si="131"/>
        <v>0</v>
      </c>
      <c r="AJ352" s="3">
        <v>3.39</v>
      </c>
      <c r="AK352" s="3">
        <f t="shared" si="124"/>
        <v>0.25024259888064276</v>
      </c>
      <c r="AL352" s="3">
        <f t="shared" si="132"/>
        <v>0</v>
      </c>
      <c r="AN352" s="3">
        <v>3.39</v>
      </c>
      <c r="AO352" s="3">
        <f t="shared" si="125"/>
        <v>0.34612602032638384</v>
      </c>
      <c r="AP352" s="3">
        <f t="shared" si="133"/>
        <v>0</v>
      </c>
      <c r="AR352" s="3">
        <v>3.39</v>
      </c>
      <c r="AS352" s="3">
        <f t="shared" si="120"/>
        <v>0.12732095490716178</v>
      </c>
      <c r="AT352" s="3">
        <f t="shared" si="134"/>
        <v>0</v>
      </c>
    </row>
    <row r="353" spans="8:46" x14ac:dyDescent="0.25">
      <c r="H353" s="48">
        <v>3.4</v>
      </c>
      <c r="I353" s="48">
        <v>5.6709254000000001E-2</v>
      </c>
      <c r="J353" s="63">
        <f t="shared" si="115"/>
        <v>0</v>
      </c>
      <c r="K353" s="57">
        <f t="shared" si="116"/>
        <v>0</v>
      </c>
      <c r="M353" s="3">
        <v>3.4</v>
      </c>
      <c r="N353" s="3">
        <f t="shared" si="121"/>
        <v>0.14338835095232114</v>
      </c>
      <c r="O353" s="3">
        <f t="shared" si="126"/>
        <v>0</v>
      </c>
      <c r="Q353" s="3">
        <v>3.4</v>
      </c>
      <c r="R353" s="3">
        <f t="shared" si="117"/>
        <v>6.3492063492063489E-2</v>
      </c>
      <c r="S353" s="3">
        <f t="shared" si="127"/>
        <v>0</v>
      </c>
      <c r="T353" s="3"/>
      <c r="U353" s="3">
        <v>3.4</v>
      </c>
      <c r="V353" s="3">
        <f t="shared" si="118"/>
        <v>0.10582010582010581</v>
      </c>
      <c r="W353" s="3">
        <f t="shared" si="128"/>
        <v>0</v>
      </c>
      <c r="X353" s="3"/>
      <c r="Y353" s="3">
        <v>3.4</v>
      </c>
      <c r="Z353" s="3">
        <f t="shared" si="122"/>
        <v>0.18049486853234245</v>
      </c>
      <c r="AA353" s="3">
        <f t="shared" si="129"/>
        <v>0</v>
      </c>
      <c r="AB353" s="3"/>
      <c r="AC353" s="3">
        <v>3.4</v>
      </c>
      <c r="AD353" s="3">
        <f t="shared" si="119"/>
        <v>0.15873015873015875</v>
      </c>
      <c r="AE353" s="3">
        <f t="shared" si="130"/>
        <v>0</v>
      </c>
      <c r="AF353" s="3">
        <v>3.4</v>
      </c>
      <c r="AG353" s="3">
        <f t="shared" si="123"/>
        <v>0.18049486853234245</v>
      </c>
      <c r="AH353" s="3">
        <f t="shared" si="131"/>
        <v>0</v>
      </c>
      <c r="AJ353" s="3">
        <v>3.4</v>
      </c>
      <c r="AK353" s="3">
        <f t="shared" si="124"/>
        <v>0.249653619383291</v>
      </c>
      <c r="AL353" s="3">
        <f t="shared" si="132"/>
        <v>0</v>
      </c>
      <c r="AN353" s="3">
        <v>3.4</v>
      </c>
      <c r="AO353" s="3">
        <f t="shared" si="125"/>
        <v>0.34531136634507092</v>
      </c>
      <c r="AP353" s="3">
        <f t="shared" si="133"/>
        <v>0</v>
      </c>
      <c r="AR353" s="3">
        <v>3.4</v>
      </c>
      <c r="AS353" s="3">
        <f t="shared" si="120"/>
        <v>0.12698412698412698</v>
      </c>
      <c r="AT353" s="3">
        <f t="shared" si="134"/>
        <v>0</v>
      </c>
    </row>
    <row r="354" spans="8:46" x14ac:dyDescent="0.25">
      <c r="H354" s="48">
        <v>3.41</v>
      </c>
      <c r="I354" s="48">
        <v>5.6353015999999999E-2</v>
      </c>
      <c r="J354" s="63">
        <f t="shared" si="115"/>
        <v>0</v>
      </c>
      <c r="K354" s="57">
        <f t="shared" si="116"/>
        <v>0</v>
      </c>
      <c r="M354" s="3">
        <v>3.41</v>
      </c>
      <c r="N354" s="3">
        <f t="shared" si="121"/>
        <v>0.14305185722862238</v>
      </c>
      <c r="O354" s="3">
        <f t="shared" si="126"/>
        <v>0</v>
      </c>
      <c r="Q354" s="3">
        <v>3.41</v>
      </c>
      <c r="R354" s="3">
        <f t="shared" si="117"/>
        <v>6.3324538258575203E-2</v>
      </c>
      <c r="S354" s="3">
        <f t="shared" si="127"/>
        <v>0</v>
      </c>
      <c r="T354" s="3"/>
      <c r="U354" s="3">
        <v>3.41</v>
      </c>
      <c r="V354" s="3">
        <f t="shared" si="118"/>
        <v>0.10554089709762533</v>
      </c>
      <c r="W354" s="3">
        <f t="shared" si="128"/>
        <v>0</v>
      </c>
      <c r="X354" s="3"/>
      <c r="Y354" s="3">
        <v>3.41</v>
      </c>
      <c r="Z354" s="3">
        <f t="shared" si="122"/>
        <v>0.1800712958361117</v>
      </c>
      <c r="AA354" s="3">
        <f t="shared" si="129"/>
        <v>0</v>
      </c>
      <c r="AB354" s="3"/>
      <c r="AC354" s="3">
        <v>3.41</v>
      </c>
      <c r="AD354" s="3">
        <f t="shared" si="119"/>
        <v>0.15831134564643801</v>
      </c>
      <c r="AE354" s="3">
        <f t="shared" si="130"/>
        <v>0</v>
      </c>
      <c r="AF354" s="3">
        <v>3.41</v>
      </c>
      <c r="AG354" s="3">
        <f t="shared" si="123"/>
        <v>0.1800712958361117</v>
      </c>
      <c r="AH354" s="3">
        <f t="shared" si="131"/>
        <v>0</v>
      </c>
      <c r="AJ354" s="3">
        <v>3.41</v>
      </c>
      <c r="AK354" s="3">
        <f t="shared" si="124"/>
        <v>0.24906774978186785</v>
      </c>
      <c r="AL354" s="3">
        <f t="shared" si="132"/>
        <v>0</v>
      </c>
      <c r="AN354" s="3">
        <v>3.41</v>
      </c>
      <c r="AO354" s="3">
        <f t="shared" si="125"/>
        <v>0.34450101385321769</v>
      </c>
      <c r="AP354" s="3">
        <f t="shared" si="133"/>
        <v>0</v>
      </c>
      <c r="AR354" s="3">
        <v>3.41</v>
      </c>
      <c r="AS354" s="3">
        <f t="shared" si="120"/>
        <v>0.12664907651715041</v>
      </c>
      <c r="AT354" s="3">
        <f t="shared" si="134"/>
        <v>0</v>
      </c>
    </row>
    <row r="355" spans="8:46" x14ac:dyDescent="0.25">
      <c r="H355" s="48">
        <v>3.42</v>
      </c>
      <c r="I355" s="48">
        <v>5.5999281999999997E-2</v>
      </c>
      <c r="J355" s="63">
        <f t="shared" si="115"/>
        <v>0</v>
      </c>
      <c r="K355" s="57">
        <f t="shared" si="116"/>
        <v>0</v>
      </c>
      <c r="M355" s="3">
        <v>3.42</v>
      </c>
      <c r="N355" s="3">
        <f t="shared" si="121"/>
        <v>0.14271713504322461</v>
      </c>
      <c r="O355" s="3">
        <f t="shared" si="126"/>
        <v>0</v>
      </c>
      <c r="Q355" s="3">
        <v>3.42</v>
      </c>
      <c r="R355" s="3">
        <f t="shared" si="117"/>
        <v>6.3157894736842093E-2</v>
      </c>
      <c r="S355" s="3">
        <f t="shared" si="127"/>
        <v>0</v>
      </c>
      <c r="T355" s="3"/>
      <c r="U355" s="3">
        <v>3.42</v>
      </c>
      <c r="V355" s="3">
        <f t="shared" si="118"/>
        <v>0.10526315789473684</v>
      </c>
      <c r="W355" s="3">
        <f t="shared" si="128"/>
        <v>0</v>
      </c>
      <c r="X355" s="3"/>
      <c r="Y355" s="3">
        <v>3.42</v>
      </c>
      <c r="Z355" s="3">
        <f t="shared" si="122"/>
        <v>0.17964995312279519</v>
      </c>
      <c r="AA355" s="3">
        <f t="shared" si="129"/>
        <v>0</v>
      </c>
      <c r="AB355" s="3"/>
      <c r="AC355" s="3">
        <v>3.42</v>
      </c>
      <c r="AD355" s="3">
        <f t="shared" si="119"/>
        <v>0.15789473684210528</v>
      </c>
      <c r="AE355" s="3">
        <f t="shared" si="130"/>
        <v>0</v>
      </c>
      <c r="AF355" s="3">
        <v>3.42</v>
      </c>
      <c r="AG355" s="3">
        <f t="shared" si="123"/>
        <v>0.17964995312279519</v>
      </c>
      <c r="AH355" s="3">
        <f t="shared" si="131"/>
        <v>0</v>
      </c>
      <c r="AJ355" s="3">
        <v>3.42</v>
      </c>
      <c r="AK355" s="3">
        <f t="shared" si="124"/>
        <v>0.24848496460777639</v>
      </c>
      <c r="AL355" s="3">
        <f t="shared" si="132"/>
        <v>0</v>
      </c>
      <c r="AN355" s="3">
        <v>3.42</v>
      </c>
      <c r="AO355" s="3">
        <f t="shared" si="125"/>
        <v>0.34369492762363163</v>
      </c>
      <c r="AP355" s="3">
        <f t="shared" si="133"/>
        <v>0</v>
      </c>
      <c r="AR355" s="3">
        <v>3.42</v>
      </c>
      <c r="AS355" s="3">
        <f t="shared" si="120"/>
        <v>0.12631578947368419</v>
      </c>
      <c r="AT355" s="3">
        <f t="shared" si="134"/>
        <v>0</v>
      </c>
    </row>
    <row r="356" spans="8:46" x14ac:dyDescent="0.25">
      <c r="H356" s="48">
        <v>3.43</v>
      </c>
      <c r="I356" s="48">
        <v>5.5648047999999999E-2</v>
      </c>
      <c r="J356" s="63">
        <f t="shared" si="115"/>
        <v>0</v>
      </c>
      <c r="K356" s="57">
        <f t="shared" si="116"/>
        <v>0</v>
      </c>
      <c r="M356" s="3">
        <v>3.43</v>
      </c>
      <c r="N356" s="3">
        <f t="shared" si="121"/>
        <v>0.14238416993036543</v>
      </c>
      <c r="O356" s="3">
        <f t="shared" si="126"/>
        <v>0</v>
      </c>
      <c r="Q356" s="3">
        <v>3.43</v>
      </c>
      <c r="R356" s="3">
        <f t="shared" si="117"/>
        <v>6.2992125984251954E-2</v>
      </c>
      <c r="S356" s="3">
        <f t="shared" si="127"/>
        <v>0</v>
      </c>
      <c r="T356" s="3"/>
      <c r="U356" s="3">
        <v>3.43</v>
      </c>
      <c r="V356" s="3">
        <f t="shared" si="118"/>
        <v>0.10498687664041993</v>
      </c>
      <c r="W356" s="3">
        <f t="shared" si="128"/>
        <v>0</v>
      </c>
      <c r="X356" s="3"/>
      <c r="Y356" s="3">
        <v>3.43</v>
      </c>
      <c r="Z356" s="3">
        <f t="shared" si="122"/>
        <v>0.17923082218313213</v>
      </c>
      <c r="AA356" s="3">
        <f t="shared" si="129"/>
        <v>0</v>
      </c>
      <c r="AB356" s="3"/>
      <c r="AC356" s="3">
        <v>3.43</v>
      </c>
      <c r="AD356" s="3">
        <f t="shared" si="119"/>
        <v>0.15748031496062992</v>
      </c>
      <c r="AE356" s="3">
        <f t="shared" si="130"/>
        <v>0</v>
      </c>
      <c r="AF356" s="3">
        <v>3.43</v>
      </c>
      <c r="AG356" s="3">
        <f t="shared" si="123"/>
        <v>0.17923082218313213</v>
      </c>
      <c r="AH356" s="3">
        <f t="shared" si="131"/>
        <v>0</v>
      </c>
      <c r="AJ356" s="3">
        <v>3.43</v>
      </c>
      <c r="AK356" s="3">
        <f t="shared" si="124"/>
        <v>0.24790523867466138</v>
      </c>
      <c r="AL356" s="3">
        <f t="shared" si="132"/>
        <v>0</v>
      </c>
      <c r="AN356" s="3">
        <v>3.43</v>
      </c>
      <c r="AO356" s="3">
        <f t="shared" si="125"/>
        <v>0.34289307281950693</v>
      </c>
      <c r="AP356" s="3">
        <f t="shared" si="133"/>
        <v>0</v>
      </c>
      <c r="AR356" s="3">
        <v>3.43</v>
      </c>
      <c r="AS356" s="3">
        <f t="shared" si="120"/>
        <v>0.12598425196850391</v>
      </c>
      <c r="AT356" s="3">
        <f t="shared" si="134"/>
        <v>0</v>
      </c>
    </row>
    <row r="357" spans="8:46" x14ac:dyDescent="0.25">
      <c r="H357" s="48">
        <v>3.44</v>
      </c>
      <c r="I357" s="48">
        <v>5.5299306999999999E-2</v>
      </c>
      <c r="J357" s="63">
        <f t="shared" ref="J357:J413" si="135">IF(AND(H357&gt;=$F$5,H357&lt;=$F$8),(I357+I356)/2*(H357-H356),0)</f>
        <v>0</v>
      </c>
      <c r="K357" s="57">
        <f t="shared" si="116"/>
        <v>0</v>
      </c>
      <c r="M357" s="3">
        <v>3.44</v>
      </c>
      <c r="N357" s="3">
        <f t="shared" si="121"/>
        <v>0.14205294758412515</v>
      </c>
      <c r="O357" s="3">
        <f t="shared" si="126"/>
        <v>0</v>
      </c>
      <c r="Q357" s="3">
        <v>3.44</v>
      </c>
      <c r="R357" s="3">
        <f t="shared" si="117"/>
        <v>6.2827225130890049E-2</v>
      </c>
      <c r="S357" s="3">
        <f t="shared" si="127"/>
        <v>0</v>
      </c>
      <c r="T357" s="3"/>
      <c r="U357" s="3">
        <v>3.44</v>
      </c>
      <c r="V357" s="3">
        <f t="shared" si="118"/>
        <v>0.10471204188481675</v>
      </c>
      <c r="W357" s="3">
        <f t="shared" si="128"/>
        <v>0</v>
      </c>
      <c r="X357" s="3"/>
      <c r="Y357" s="3">
        <v>3.44</v>
      </c>
      <c r="Z357" s="3">
        <f t="shared" si="122"/>
        <v>0.17881388500906925</v>
      </c>
      <c r="AA357" s="3">
        <f t="shared" si="129"/>
        <v>0</v>
      </c>
      <c r="AB357" s="3"/>
      <c r="AC357" s="3">
        <v>3.44</v>
      </c>
      <c r="AD357" s="3">
        <f t="shared" si="119"/>
        <v>0.15706806282722516</v>
      </c>
      <c r="AE357" s="3">
        <f t="shared" si="130"/>
        <v>0</v>
      </c>
      <c r="AF357" s="3">
        <v>3.44</v>
      </c>
      <c r="AG357" s="3">
        <f t="shared" si="123"/>
        <v>0.17881388500906925</v>
      </c>
      <c r="AH357" s="3">
        <f t="shared" si="131"/>
        <v>0</v>
      </c>
      <c r="AJ357" s="3">
        <v>3.44</v>
      </c>
      <c r="AK357" s="3">
        <f t="shared" si="124"/>
        <v>0.24732854707446991</v>
      </c>
      <c r="AL357" s="3">
        <f t="shared" si="132"/>
        <v>0</v>
      </c>
      <c r="AN357" s="3">
        <v>3.44</v>
      </c>
      <c r="AO357" s="3">
        <f t="shared" si="125"/>
        <v>0.34209541498897456</v>
      </c>
      <c r="AP357" s="3">
        <f t="shared" si="133"/>
        <v>0</v>
      </c>
      <c r="AR357" s="3">
        <v>3.44</v>
      </c>
      <c r="AS357" s="3">
        <f t="shared" si="120"/>
        <v>0.1256544502617801</v>
      </c>
      <c r="AT357" s="3">
        <f t="shared" si="134"/>
        <v>0</v>
      </c>
    </row>
    <row r="358" spans="8:46" x14ac:dyDescent="0.25">
      <c r="H358" s="48">
        <v>3.45</v>
      </c>
      <c r="I358" s="48">
        <v>5.4953055000000001E-2</v>
      </c>
      <c r="J358" s="63">
        <f t="shared" si="135"/>
        <v>0</v>
      </c>
      <c r="K358" s="57">
        <f t="shared" si="116"/>
        <v>0</v>
      </c>
      <c r="M358" s="3">
        <v>3.45</v>
      </c>
      <c r="N358" s="3">
        <f t="shared" si="121"/>
        <v>0.1417234538562025</v>
      </c>
      <c r="O358" s="3">
        <f t="shared" si="126"/>
        <v>0</v>
      </c>
      <c r="Q358" s="3">
        <v>3.45</v>
      </c>
      <c r="R358" s="3">
        <f t="shared" si="117"/>
        <v>6.2663185378590072E-2</v>
      </c>
      <c r="S358" s="3">
        <f t="shared" si="127"/>
        <v>0</v>
      </c>
      <c r="T358" s="3"/>
      <c r="U358" s="3">
        <v>3.45</v>
      </c>
      <c r="V358" s="3">
        <f t="shared" si="118"/>
        <v>0.10443864229765012</v>
      </c>
      <c r="W358" s="3">
        <f t="shared" si="128"/>
        <v>0</v>
      </c>
      <c r="X358" s="3"/>
      <c r="Y358" s="3">
        <v>3.45</v>
      </c>
      <c r="Z358" s="3">
        <f t="shared" si="122"/>
        <v>0.17839912379096015</v>
      </c>
      <c r="AA358" s="3">
        <f t="shared" si="129"/>
        <v>0</v>
      </c>
      <c r="AB358" s="3"/>
      <c r="AC358" s="3">
        <v>3.45</v>
      </c>
      <c r="AD358" s="3">
        <f t="shared" si="119"/>
        <v>0.1566579634464752</v>
      </c>
      <c r="AE358" s="3">
        <f t="shared" si="130"/>
        <v>0</v>
      </c>
      <c r="AF358" s="3">
        <v>3.45</v>
      </c>
      <c r="AG358" s="3">
        <f t="shared" si="123"/>
        <v>0.17839912379096015</v>
      </c>
      <c r="AH358" s="3">
        <f t="shared" si="131"/>
        <v>0</v>
      </c>
      <c r="AJ358" s="3">
        <v>3.45</v>
      </c>
      <c r="AK358" s="3">
        <f t="shared" si="124"/>
        <v>0.24675486517357875</v>
      </c>
      <c r="AL358" s="3">
        <f t="shared" si="132"/>
        <v>0</v>
      </c>
      <c r="AN358" s="3">
        <v>3.45</v>
      </c>
      <c r="AO358" s="3">
        <f t="shared" si="125"/>
        <v>0.34130192005974602</v>
      </c>
      <c r="AP358" s="3">
        <f t="shared" si="133"/>
        <v>0</v>
      </c>
      <c r="AR358" s="3">
        <v>3.45</v>
      </c>
      <c r="AS358" s="3">
        <f t="shared" si="120"/>
        <v>0.12532637075718014</v>
      </c>
      <c r="AT358" s="3">
        <f t="shared" si="134"/>
        <v>0</v>
      </c>
    </row>
    <row r="359" spans="8:46" x14ac:dyDescent="0.25">
      <c r="H359" s="48">
        <v>3.46</v>
      </c>
      <c r="I359" s="48">
        <v>5.4609285E-2</v>
      </c>
      <c r="J359" s="63">
        <f t="shared" si="135"/>
        <v>0</v>
      </c>
      <c r="K359" s="57">
        <f t="shared" si="116"/>
        <v>0</v>
      </c>
      <c r="M359" s="3">
        <v>3.46</v>
      </c>
      <c r="N359" s="3">
        <f t="shared" si="121"/>
        <v>0.14139567475372708</v>
      </c>
      <c r="O359" s="3">
        <f t="shared" si="126"/>
        <v>0</v>
      </c>
      <c r="Q359" s="3">
        <v>3.46</v>
      </c>
      <c r="R359" s="3">
        <f t="shared" si="117"/>
        <v>6.25E-2</v>
      </c>
      <c r="S359" s="3">
        <f t="shared" si="127"/>
        <v>0</v>
      </c>
      <c r="T359" s="3"/>
      <c r="U359" s="3">
        <v>3.46</v>
      </c>
      <c r="V359" s="3">
        <f t="shared" si="118"/>
        <v>0.10416666666666669</v>
      </c>
      <c r="W359" s="3">
        <f t="shared" si="128"/>
        <v>0</v>
      </c>
      <c r="X359" s="3"/>
      <c r="Y359" s="3">
        <v>3.46</v>
      </c>
      <c r="Z359" s="3">
        <f t="shared" si="122"/>
        <v>0.17798652091481279</v>
      </c>
      <c r="AA359" s="3">
        <f t="shared" si="129"/>
        <v>0</v>
      </c>
      <c r="AB359" s="3"/>
      <c r="AC359" s="3">
        <v>3.46</v>
      </c>
      <c r="AD359" s="3">
        <f t="shared" si="119"/>
        <v>0.15625000000000003</v>
      </c>
      <c r="AE359" s="3">
        <f t="shared" si="130"/>
        <v>0</v>
      </c>
      <c r="AF359" s="3">
        <v>3.46</v>
      </c>
      <c r="AG359" s="3">
        <f t="shared" si="123"/>
        <v>0.17798652091481279</v>
      </c>
      <c r="AH359" s="3">
        <f t="shared" si="131"/>
        <v>0</v>
      </c>
      <c r="AJ359" s="3">
        <v>3.46</v>
      </c>
      <c r="AK359" s="3">
        <f t="shared" si="124"/>
        <v>0.24618416860898532</v>
      </c>
      <c r="AL359" s="3">
        <f t="shared" si="132"/>
        <v>0</v>
      </c>
      <c r="AN359" s="3">
        <v>3.46</v>
      </c>
      <c r="AO359" s="3">
        <f t="shared" si="125"/>
        <v>0.34051255433384553</v>
      </c>
      <c r="AP359" s="3">
        <f t="shared" si="133"/>
        <v>0</v>
      </c>
      <c r="AR359" s="3">
        <v>3.46</v>
      </c>
      <c r="AS359" s="3">
        <f t="shared" si="120"/>
        <v>0.125</v>
      </c>
      <c r="AT359" s="3">
        <f t="shared" si="134"/>
        <v>0</v>
      </c>
    </row>
    <row r="360" spans="8:46" x14ac:dyDescent="0.25">
      <c r="H360" s="48">
        <v>3.47</v>
      </c>
      <c r="I360" s="48">
        <v>5.4267989000000003E-2</v>
      </c>
      <c r="J360" s="63">
        <f t="shared" si="135"/>
        <v>0</v>
      </c>
      <c r="K360" s="57">
        <f t="shared" si="116"/>
        <v>0</v>
      </c>
      <c r="M360" s="3">
        <v>3.47</v>
      </c>
      <c r="N360" s="3">
        <f t="shared" si="121"/>
        <v>0.14106959643710876</v>
      </c>
      <c r="O360" s="3">
        <f t="shared" si="126"/>
        <v>0</v>
      </c>
      <c r="Q360" s="3">
        <v>3.47</v>
      </c>
      <c r="R360" s="3">
        <f t="shared" si="117"/>
        <v>6.2337662337662331E-2</v>
      </c>
      <c r="S360" s="3">
        <f t="shared" si="127"/>
        <v>0</v>
      </c>
      <c r="T360" s="3"/>
      <c r="U360" s="3">
        <v>3.47</v>
      </c>
      <c r="V360" s="3">
        <f t="shared" si="118"/>
        <v>0.10389610389610389</v>
      </c>
      <c r="W360" s="3">
        <f t="shared" si="128"/>
        <v>0</v>
      </c>
      <c r="X360" s="3"/>
      <c r="Y360" s="3">
        <v>3.47</v>
      </c>
      <c r="Z360" s="3">
        <f t="shared" si="122"/>
        <v>0.17757605895958159</v>
      </c>
      <c r="AA360" s="3">
        <f t="shared" si="129"/>
        <v>0</v>
      </c>
      <c r="AB360" s="3"/>
      <c r="AC360" s="3">
        <v>3.47</v>
      </c>
      <c r="AD360" s="3">
        <f t="shared" si="119"/>
        <v>0.15584415584415584</v>
      </c>
      <c r="AE360" s="3">
        <f t="shared" si="130"/>
        <v>0</v>
      </c>
      <c r="AF360" s="3">
        <v>3.47</v>
      </c>
      <c r="AG360" s="3">
        <f t="shared" si="123"/>
        <v>0.17757605895958159</v>
      </c>
      <c r="AH360" s="3">
        <f t="shared" si="131"/>
        <v>0</v>
      </c>
      <c r="AJ360" s="3">
        <v>3.47</v>
      </c>
      <c r="AK360" s="3">
        <f t="shared" si="124"/>
        <v>0.2456164332845639</v>
      </c>
      <c r="AL360" s="3">
        <f t="shared" si="132"/>
        <v>0</v>
      </c>
      <c r="AN360" s="3">
        <v>3.47</v>
      </c>
      <c r="AO360" s="3">
        <f t="shared" si="125"/>
        <v>0.33972728448243061</v>
      </c>
      <c r="AP360" s="3">
        <f t="shared" si="133"/>
        <v>0</v>
      </c>
      <c r="AR360" s="3">
        <v>3.47</v>
      </c>
      <c r="AS360" s="3">
        <f t="shared" si="120"/>
        <v>0.12467532467532466</v>
      </c>
      <c r="AT360" s="3">
        <f t="shared" si="134"/>
        <v>0</v>
      </c>
    </row>
    <row r="361" spans="8:46" x14ac:dyDescent="0.25">
      <c r="H361" s="48">
        <v>3.48</v>
      </c>
      <c r="I361" s="48">
        <v>5.3929161000000003E-2</v>
      </c>
      <c r="J361" s="63">
        <f t="shared" si="135"/>
        <v>0</v>
      </c>
      <c r="K361" s="57">
        <f t="shared" si="116"/>
        <v>0</v>
      </c>
      <c r="M361" s="3">
        <v>3.48</v>
      </c>
      <c r="N361" s="3">
        <f t="shared" si="121"/>
        <v>0.14074520521792311</v>
      </c>
      <c r="O361" s="3">
        <f t="shared" si="126"/>
        <v>0</v>
      </c>
      <c r="Q361" s="3">
        <v>3.48</v>
      </c>
      <c r="R361" s="3">
        <f t="shared" si="117"/>
        <v>6.21761658031088E-2</v>
      </c>
      <c r="S361" s="3">
        <f t="shared" si="127"/>
        <v>0</v>
      </c>
      <c r="T361" s="3"/>
      <c r="U361" s="3">
        <v>3.48</v>
      </c>
      <c r="V361" s="3">
        <f t="shared" si="118"/>
        <v>0.10362694300518134</v>
      </c>
      <c r="W361" s="3">
        <f t="shared" si="128"/>
        <v>0</v>
      </c>
      <c r="X361" s="3"/>
      <c r="Y361" s="3">
        <v>3.48</v>
      </c>
      <c r="Z361" s="3">
        <f t="shared" si="122"/>
        <v>0.17716772069450573</v>
      </c>
      <c r="AA361" s="3">
        <f t="shared" si="129"/>
        <v>0</v>
      </c>
      <c r="AB361" s="3"/>
      <c r="AC361" s="3">
        <v>3.48</v>
      </c>
      <c r="AD361" s="3">
        <f t="shared" si="119"/>
        <v>0.15544041450777202</v>
      </c>
      <c r="AE361" s="3">
        <f t="shared" si="130"/>
        <v>0</v>
      </c>
      <c r="AF361" s="3">
        <v>3.48</v>
      </c>
      <c r="AG361" s="3">
        <f t="shared" si="123"/>
        <v>0.17716772069450573</v>
      </c>
      <c r="AH361" s="3">
        <f t="shared" si="131"/>
        <v>0</v>
      </c>
      <c r="AJ361" s="3">
        <v>3.48</v>
      </c>
      <c r="AK361" s="3">
        <f t="shared" si="124"/>
        <v>0.24505163536738311</v>
      </c>
      <c r="AL361" s="3">
        <f t="shared" si="132"/>
        <v>0</v>
      </c>
      <c r="AN361" s="3">
        <v>3.48</v>
      </c>
      <c r="AO361" s="3">
        <f t="shared" si="125"/>
        <v>0.33894607754069939</v>
      </c>
      <c r="AP361" s="3">
        <f t="shared" si="133"/>
        <v>0</v>
      </c>
      <c r="AR361" s="3">
        <v>3.48</v>
      </c>
      <c r="AS361" s="3">
        <f t="shared" si="120"/>
        <v>0.1243523316062176</v>
      </c>
      <c r="AT361" s="3">
        <f t="shared" si="134"/>
        <v>0</v>
      </c>
    </row>
    <row r="362" spans="8:46" x14ac:dyDescent="0.25">
      <c r="H362" s="48">
        <v>3.49</v>
      </c>
      <c r="I362" s="48">
        <v>5.3592793E-2</v>
      </c>
      <c r="J362" s="63">
        <f t="shared" si="135"/>
        <v>0</v>
      </c>
      <c r="K362" s="57">
        <f t="shared" si="116"/>
        <v>0</v>
      </c>
      <c r="M362" s="3">
        <v>3.49</v>
      </c>
      <c r="N362" s="3">
        <f t="shared" si="121"/>
        <v>0.14042248755683129</v>
      </c>
      <c r="O362" s="3">
        <f t="shared" si="126"/>
        <v>0</v>
      </c>
      <c r="Q362" s="3">
        <v>3.49</v>
      </c>
      <c r="R362" s="3">
        <f t="shared" si="117"/>
        <v>6.2015503875968984E-2</v>
      </c>
      <c r="S362" s="3">
        <f t="shared" si="127"/>
        <v>0</v>
      </c>
      <c r="T362" s="3"/>
      <c r="U362" s="3">
        <v>3.49</v>
      </c>
      <c r="V362" s="3">
        <f t="shared" si="118"/>
        <v>0.10335917312661498</v>
      </c>
      <c r="W362" s="3">
        <f t="shared" si="128"/>
        <v>0</v>
      </c>
      <c r="X362" s="3"/>
      <c r="Y362" s="3">
        <v>3.49</v>
      </c>
      <c r="Z362" s="3">
        <f t="shared" si="122"/>
        <v>0.176761489076491</v>
      </c>
      <c r="AA362" s="3">
        <f t="shared" si="129"/>
        <v>0</v>
      </c>
      <c r="AB362" s="3"/>
      <c r="AC362" s="3">
        <v>3.49</v>
      </c>
      <c r="AD362" s="3">
        <f t="shared" si="119"/>
        <v>0.15503875968992248</v>
      </c>
      <c r="AE362" s="3">
        <f t="shared" si="130"/>
        <v>0</v>
      </c>
      <c r="AF362" s="3">
        <v>3.49</v>
      </c>
      <c r="AG362" s="3">
        <f t="shared" si="123"/>
        <v>0.176761489076491</v>
      </c>
      <c r="AH362" s="3">
        <f t="shared" si="131"/>
        <v>0</v>
      </c>
      <c r="AJ362" s="3">
        <v>3.49</v>
      </c>
      <c r="AK362" s="3">
        <f t="shared" si="124"/>
        <v>0.24448975128408496</v>
      </c>
      <c r="AL362" s="3">
        <f t="shared" si="132"/>
        <v>0</v>
      </c>
      <c r="AN362" s="3">
        <v>3.49</v>
      </c>
      <c r="AO362" s="3">
        <f t="shared" si="125"/>
        <v>0.33816890090288204</v>
      </c>
      <c r="AP362" s="3">
        <f t="shared" si="133"/>
        <v>0</v>
      </c>
      <c r="AR362" s="3">
        <v>3.49</v>
      </c>
      <c r="AS362" s="3">
        <f t="shared" si="120"/>
        <v>0.12403100775193797</v>
      </c>
      <c r="AT362" s="3">
        <f t="shared" si="134"/>
        <v>0</v>
      </c>
    </row>
    <row r="363" spans="8:46" x14ac:dyDescent="0.25">
      <c r="H363" s="48">
        <v>3.5</v>
      </c>
      <c r="I363" s="48">
        <v>5.3258878000000003E-2</v>
      </c>
      <c r="J363" s="63">
        <f t="shared" si="135"/>
        <v>0</v>
      </c>
      <c r="K363" s="57">
        <f t="shared" si="116"/>
        <v>0</v>
      </c>
      <c r="M363" s="3">
        <v>3.5</v>
      </c>
      <c r="N363" s="3">
        <f t="shared" si="121"/>
        <v>0.14010143006153533</v>
      </c>
      <c r="O363" s="3">
        <f t="shared" si="126"/>
        <v>0</v>
      </c>
      <c r="Q363" s="3">
        <v>3.5</v>
      </c>
      <c r="R363" s="3">
        <f t="shared" si="117"/>
        <v>6.1855670103092786E-2</v>
      </c>
      <c r="S363" s="3">
        <f t="shared" si="127"/>
        <v>0</v>
      </c>
      <c r="T363" s="3"/>
      <c r="U363" s="3">
        <v>3.5</v>
      </c>
      <c r="V363" s="3">
        <f t="shared" si="118"/>
        <v>0.10309278350515466</v>
      </c>
      <c r="W363" s="3">
        <f t="shared" si="128"/>
        <v>0</v>
      </c>
      <c r="X363" s="3"/>
      <c r="Y363" s="3">
        <v>3.5</v>
      </c>
      <c r="Z363" s="3">
        <f t="shared" si="122"/>
        <v>0.17635734724753555</v>
      </c>
      <c r="AA363" s="3">
        <f t="shared" si="129"/>
        <v>0</v>
      </c>
      <c r="AB363" s="3"/>
      <c r="AC363" s="3">
        <v>3.5</v>
      </c>
      <c r="AD363" s="3">
        <f t="shared" si="119"/>
        <v>0.15463917525773199</v>
      </c>
      <c r="AE363" s="3">
        <f t="shared" si="130"/>
        <v>0</v>
      </c>
      <c r="AF363" s="3">
        <v>3.5</v>
      </c>
      <c r="AG363" s="3">
        <f t="shared" si="123"/>
        <v>0.17635734724753555</v>
      </c>
      <c r="AH363" s="3">
        <f t="shared" si="131"/>
        <v>0</v>
      </c>
      <c r="AJ363" s="3">
        <v>3.5</v>
      </c>
      <c r="AK363" s="3">
        <f t="shared" si="124"/>
        <v>0.24393075771732425</v>
      </c>
      <c r="AL363" s="3">
        <f t="shared" si="132"/>
        <v>0</v>
      </c>
      <c r="AN363" s="3">
        <v>3.5</v>
      </c>
      <c r="AO363" s="3">
        <f t="shared" si="125"/>
        <v>0.3373957223173159</v>
      </c>
      <c r="AP363" s="3">
        <f t="shared" si="133"/>
        <v>0</v>
      </c>
      <c r="AR363" s="3">
        <v>3.5</v>
      </c>
      <c r="AS363" s="3">
        <f t="shared" si="120"/>
        <v>0.12371134020618557</v>
      </c>
      <c r="AT363" s="3">
        <f t="shared" si="134"/>
        <v>0</v>
      </c>
    </row>
    <row r="364" spans="8:46" x14ac:dyDescent="0.25">
      <c r="H364" s="48">
        <v>3.51</v>
      </c>
      <c r="I364" s="48">
        <v>5.2927406000000003E-2</v>
      </c>
      <c r="J364" s="63">
        <f t="shared" si="135"/>
        <v>0</v>
      </c>
      <c r="K364" s="57">
        <f t="shared" si="116"/>
        <v>0</v>
      </c>
      <c r="M364" s="3">
        <v>3.51</v>
      </c>
      <c r="N364" s="3">
        <f t="shared" si="121"/>
        <v>0.13978201948476637</v>
      </c>
      <c r="O364" s="3">
        <f t="shared" si="126"/>
        <v>0</v>
      </c>
      <c r="Q364" s="3">
        <v>3.51</v>
      </c>
      <c r="R364" s="3">
        <f t="shared" si="117"/>
        <v>6.1696658097686381E-2</v>
      </c>
      <c r="S364" s="3">
        <f t="shared" si="127"/>
        <v>0</v>
      </c>
      <c r="T364" s="3"/>
      <c r="U364" s="3">
        <v>3.51</v>
      </c>
      <c r="V364" s="3">
        <f t="shared" si="118"/>
        <v>0.10282776349614398</v>
      </c>
      <c r="W364" s="3">
        <f t="shared" si="128"/>
        <v>0</v>
      </c>
      <c r="X364" s="3"/>
      <c r="Y364" s="3">
        <v>3.51</v>
      </c>
      <c r="Z364" s="3">
        <f t="shared" si="122"/>
        <v>0.17595527853219817</v>
      </c>
      <c r="AA364" s="3">
        <f t="shared" si="129"/>
        <v>0</v>
      </c>
      <c r="AB364" s="3"/>
      <c r="AC364" s="3">
        <v>3.51</v>
      </c>
      <c r="AD364" s="3">
        <f t="shared" si="119"/>
        <v>0.15424164524421599</v>
      </c>
      <c r="AE364" s="3">
        <f t="shared" si="130"/>
        <v>0</v>
      </c>
      <c r="AF364" s="3">
        <v>3.51</v>
      </c>
      <c r="AG364" s="3">
        <f t="shared" si="123"/>
        <v>0.17595527853219817</v>
      </c>
      <c r="AH364" s="3">
        <f t="shared" si="131"/>
        <v>0</v>
      </c>
      <c r="AJ364" s="3">
        <v>3.51</v>
      </c>
      <c r="AK364" s="3">
        <f t="shared" si="124"/>
        <v>0.24337463160226636</v>
      </c>
      <c r="AL364" s="3">
        <f t="shared" si="132"/>
        <v>0</v>
      </c>
      <c r="AN364" s="3">
        <v>3.51</v>
      </c>
      <c r="AO364" s="3">
        <f t="shared" si="125"/>
        <v>0.33662650988160103</v>
      </c>
      <c r="AP364" s="3">
        <f t="shared" si="133"/>
        <v>0</v>
      </c>
      <c r="AR364" s="3">
        <v>3.51</v>
      </c>
      <c r="AS364" s="3">
        <f t="shared" si="120"/>
        <v>0.12339331619537276</v>
      </c>
      <c r="AT364" s="3">
        <f t="shared" si="134"/>
        <v>0</v>
      </c>
    </row>
    <row r="365" spans="8:46" x14ac:dyDescent="0.25">
      <c r="H365" s="48">
        <v>3.52</v>
      </c>
      <c r="I365" s="48">
        <v>5.2598368999999999E-2</v>
      </c>
      <c r="J365" s="63">
        <f t="shared" si="135"/>
        <v>0</v>
      </c>
      <c r="K365" s="57">
        <f t="shared" si="116"/>
        <v>0</v>
      </c>
      <c r="M365" s="3">
        <v>3.52</v>
      </c>
      <c r="N365" s="3">
        <f t="shared" si="121"/>
        <v>0.13946424272230656</v>
      </c>
      <c r="O365" s="3">
        <f t="shared" si="126"/>
        <v>0</v>
      </c>
      <c r="Q365" s="3">
        <v>3.52</v>
      </c>
      <c r="R365" s="3">
        <f t="shared" si="117"/>
        <v>6.1538461538461528E-2</v>
      </c>
      <c r="S365" s="3">
        <f t="shared" si="127"/>
        <v>0</v>
      </c>
      <c r="T365" s="3"/>
      <c r="U365" s="3">
        <v>3.52</v>
      </c>
      <c r="V365" s="3">
        <f t="shared" si="118"/>
        <v>0.10256410256410256</v>
      </c>
      <c r="W365" s="3">
        <f t="shared" si="128"/>
        <v>0</v>
      </c>
      <c r="X365" s="3"/>
      <c r="Y365" s="3">
        <v>3.52</v>
      </c>
      <c r="Z365" s="3">
        <f t="shared" si="122"/>
        <v>0.17555526643510747</v>
      </c>
      <c r="AA365" s="3">
        <f t="shared" si="129"/>
        <v>0</v>
      </c>
      <c r="AB365" s="3"/>
      <c r="AC365" s="3">
        <v>3.52</v>
      </c>
      <c r="AD365" s="3">
        <f t="shared" si="119"/>
        <v>0.15384615384615385</v>
      </c>
      <c r="AE365" s="3">
        <f t="shared" si="130"/>
        <v>0</v>
      </c>
      <c r="AF365" s="3">
        <v>3.52</v>
      </c>
      <c r="AG365" s="3">
        <f t="shared" si="123"/>
        <v>0.17555526643510747</v>
      </c>
      <c r="AH365" s="3">
        <f t="shared" si="131"/>
        <v>0</v>
      </c>
      <c r="AJ365" s="3">
        <v>3.52</v>
      </c>
      <c r="AK365" s="3">
        <f t="shared" si="124"/>
        <v>0.24282135012314277</v>
      </c>
      <c r="AL365" s="3">
        <f t="shared" si="132"/>
        <v>0</v>
      </c>
      <c r="AN365" s="3">
        <v>3.52</v>
      </c>
      <c r="AO365" s="3">
        <f t="shared" si="125"/>
        <v>0.33586123203783685</v>
      </c>
      <c r="AP365" s="3">
        <f t="shared" si="133"/>
        <v>0</v>
      </c>
      <c r="AR365" s="3">
        <v>3.52</v>
      </c>
      <c r="AS365" s="3">
        <f t="shared" si="120"/>
        <v>0.12307692307692306</v>
      </c>
      <c r="AT365" s="3">
        <f t="shared" si="134"/>
        <v>0</v>
      </c>
    </row>
    <row r="366" spans="8:46" x14ac:dyDescent="0.25">
      <c r="H366" s="48">
        <v>3.53</v>
      </c>
      <c r="I366" s="48">
        <v>5.2271758000000001E-2</v>
      </c>
      <c r="J366" s="63">
        <f t="shared" si="135"/>
        <v>0</v>
      </c>
      <c r="K366" s="57">
        <f t="shared" si="116"/>
        <v>0</v>
      </c>
      <c r="M366" s="3">
        <v>3.53</v>
      </c>
      <c r="N366" s="3">
        <f t="shared" si="121"/>
        <v>0.13914808681104349</v>
      </c>
      <c r="O366" s="3">
        <f t="shared" si="126"/>
        <v>0</v>
      </c>
      <c r="Q366" s="3">
        <v>3.53</v>
      </c>
      <c r="R366" s="3">
        <f t="shared" si="117"/>
        <v>6.1381074168797956E-2</v>
      </c>
      <c r="S366" s="3">
        <f t="shared" si="127"/>
        <v>0</v>
      </c>
      <c r="T366" s="3"/>
      <c r="U366" s="3">
        <v>3.53</v>
      </c>
      <c r="V366" s="3">
        <f t="shared" si="118"/>
        <v>0.10230179028132994</v>
      </c>
      <c r="W366" s="3">
        <f t="shared" si="128"/>
        <v>0</v>
      </c>
      <c r="X366" s="3"/>
      <c r="Y366" s="3">
        <v>3.53</v>
      </c>
      <c r="Z366" s="3">
        <f t="shared" si="122"/>
        <v>0.1751572946385134</v>
      </c>
      <c r="AA366" s="3">
        <f t="shared" si="129"/>
        <v>0</v>
      </c>
      <c r="AB366" s="3"/>
      <c r="AC366" s="3">
        <v>3.53</v>
      </c>
      <c r="AD366" s="3">
        <f t="shared" si="119"/>
        <v>0.15345268542199492</v>
      </c>
      <c r="AE366" s="3">
        <f t="shared" si="130"/>
        <v>0</v>
      </c>
      <c r="AF366" s="3">
        <v>3.53</v>
      </c>
      <c r="AG366" s="3">
        <f t="shared" si="123"/>
        <v>0.1751572946385134</v>
      </c>
      <c r="AH366" s="3">
        <f t="shared" si="131"/>
        <v>0</v>
      </c>
      <c r="AJ366" s="3">
        <v>3.53</v>
      </c>
      <c r="AK366" s="3">
        <f t="shared" si="124"/>
        <v>0.24227089070986374</v>
      </c>
      <c r="AL366" s="3">
        <f t="shared" si="132"/>
        <v>0</v>
      </c>
      <c r="AN366" s="3">
        <v>3.53</v>
      </c>
      <c r="AO366" s="3">
        <f t="shared" si="125"/>
        <v>0.33509985756793559</v>
      </c>
      <c r="AP366" s="3">
        <f t="shared" si="133"/>
        <v>0</v>
      </c>
      <c r="AR366" s="3">
        <v>3.53</v>
      </c>
      <c r="AS366" s="3">
        <f t="shared" si="120"/>
        <v>0.12276214833759591</v>
      </c>
      <c r="AT366" s="3">
        <f t="shared" si="134"/>
        <v>0</v>
      </c>
    </row>
    <row r="367" spans="8:46" x14ac:dyDescent="0.25">
      <c r="H367" s="48">
        <v>3.54</v>
      </c>
      <c r="I367" s="48">
        <v>5.1947564000000002E-2</v>
      </c>
      <c r="J367" s="63">
        <f t="shared" si="135"/>
        <v>0</v>
      </c>
      <c r="K367" s="57">
        <f t="shared" si="116"/>
        <v>0</v>
      </c>
      <c r="M367" s="3">
        <v>3.54</v>
      </c>
      <c r="N367" s="3">
        <f t="shared" si="121"/>
        <v>0.13883353892705605</v>
      </c>
      <c r="O367" s="3">
        <f t="shared" si="126"/>
        <v>0</v>
      </c>
      <c r="Q367" s="3">
        <v>3.54</v>
      </c>
      <c r="R367" s="3">
        <f t="shared" si="117"/>
        <v>6.1224489795918366E-2</v>
      </c>
      <c r="S367" s="3">
        <f t="shared" si="127"/>
        <v>0</v>
      </c>
      <c r="T367" s="3"/>
      <c r="U367" s="3">
        <v>3.54</v>
      </c>
      <c r="V367" s="3">
        <f t="shared" si="118"/>
        <v>0.10204081632653061</v>
      </c>
      <c r="W367" s="3">
        <f t="shared" si="128"/>
        <v>0</v>
      </c>
      <c r="X367" s="3"/>
      <c r="Y367" s="3">
        <v>3.54</v>
      </c>
      <c r="Z367" s="3">
        <f t="shared" si="122"/>
        <v>0.17476134699987769</v>
      </c>
      <c r="AA367" s="3">
        <f t="shared" si="129"/>
        <v>0</v>
      </c>
      <c r="AB367" s="3"/>
      <c r="AC367" s="3">
        <v>3.54</v>
      </c>
      <c r="AD367" s="3">
        <f t="shared" si="119"/>
        <v>0.15306122448979595</v>
      </c>
      <c r="AE367" s="3">
        <f t="shared" si="130"/>
        <v>0</v>
      </c>
      <c r="AF367" s="3">
        <v>3.54</v>
      </c>
      <c r="AG367" s="3">
        <f t="shared" si="123"/>
        <v>0.17476134699987769</v>
      </c>
      <c r="AH367" s="3">
        <f t="shared" si="131"/>
        <v>0</v>
      </c>
      <c r="AJ367" s="3">
        <v>3.54</v>
      </c>
      <c r="AK367" s="3">
        <f t="shared" si="124"/>
        <v>0.24172323103468607</v>
      </c>
      <c r="AL367" s="3">
        <f t="shared" si="132"/>
        <v>0</v>
      </c>
      <c r="AN367" s="3">
        <v>3.54</v>
      </c>
      <c r="AO367" s="3">
        <f t="shared" si="125"/>
        <v>0.33434235558901426</v>
      </c>
      <c r="AP367" s="3">
        <f t="shared" si="133"/>
        <v>0</v>
      </c>
      <c r="AR367" s="3">
        <v>3.54</v>
      </c>
      <c r="AS367" s="3">
        <f t="shared" si="120"/>
        <v>0.12244897959183673</v>
      </c>
      <c r="AT367" s="3">
        <f t="shared" si="134"/>
        <v>0</v>
      </c>
    </row>
    <row r="368" spans="8:46" x14ac:dyDescent="0.25">
      <c r="H368" s="48">
        <v>3.55</v>
      </c>
      <c r="I368" s="48">
        <v>5.1625776999999998E-2</v>
      </c>
      <c r="J368" s="63">
        <f t="shared" si="135"/>
        <v>0</v>
      </c>
      <c r="K368" s="57">
        <f t="shared" si="116"/>
        <v>0</v>
      </c>
      <c r="M368" s="3">
        <v>3.55</v>
      </c>
      <c r="N368" s="3">
        <f t="shared" si="121"/>
        <v>0.13852058638373213</v>
      </c>
      <c r="O368" s="3">
        <f t="shared" si="126"/>
        <v>0</v>
      </c>
      <c r="Q368" s="3">
        <v>3.55</v>
      </c>
      <c r="R368" s="3">
        <f t="shared" si="117"/>
        <v>6.1068702290076333E-2</v>
      </c>
      <c r="S368" s="3">
        <f t="shared" si="127"/>
        <v>0</v>
      </c>
      <c r="T368" s="3"/>
      <c r="U368" s="3">
        <v>3.55</v>
      </c>
      <c r="V368" s="3">
        <f t="shared" si="118"/>
        <v>0.10178117048346057</v>
      </c>
      <c r="W368" s="3">
        <f t="shared" si="128"/>
        <v>0</v>
      </c>
      <c r="X368" s="3"/>
      <c r="Y368" s="3">
        <v>3.55</v>
      </c>
      <c r="Z368" s="3">
        <f t="shared" si="122"/>
        <v>0.17436740754950431</v>
      </c>
      <c r="AA368" s="3">
        <f t="shared" si="129"/>
        <v>0</v>
      </c>
      <c r="AB368" s="3"/>
      <c r="AC368" s="3">
        <v>3.55</v>
      </c>
      <c r="AD368" s="3">
        <f t="shared" si="119"/>
        <v>0.15267175572519087</v>
      </c>
      <c r="AE368" s="3">
        <f t="shared" si="130"/>
        <v>0</v>
      </c>
      <c r="AF368" s="3">
        <v>3.55</v>
      </c>
      <c r="AG368" s="3">
        <f t="shared" si="123"/>
        <v>0.17436740754950431</v>
      </c>
      <c r="AH368" s="3">
        <f t="shared" si="131"/>
        <v>0</v>
      </c>
      <c r="AJ368" s="3">
        <v>3.55</v>
      </c>
      <c r="AK368" s="3">
        <f t="shared" si="124"/>
        <v>0.24117834900893489</v>
      </c>
      <c r="AL368" s="3">
        <f t="shared" si="132"/>
        <v>0</v>
      </c>
      <c r="AN368" s="3">
        <v>3.55</v>
      </c>
      <c r="AO368" s="3">
        <f t="shared" si="125"/>
        <v>0.33358869554886028</v>
      </c>
      <c r="AP368" s="3">
        <f t="shared" si="133"/>
        <v>0</v>
      </c>
      <c r="AR368" s="3">
        <v>3.55</v>
      </c>
      <c r="AS368" s="3">
        <f t="shared" si="120"/>
        <v>0.12213740458015267</v>
      </c>
      <c r="AT368" s="3">
        <f t="shared" si="134"/>
        <v>0</v>
      </c>
    </row>
    <row r="369" spans="8:46" x14ac:dyDescent="0.25">
      <c r="H369" s="48">
        <v>3.56</v>
      </c>
      <c r="I369" s="48">
        <v>5.1306388000000001E-2</v>
      </c>
      <c r="J369" s="63">
        <f t="shared" si="135"/>
        <v>0</v>
      </c>
      <c r="K369" s="57">
        <f t="shared" si="116"/>
        <v>0</v>
      </c>
      <c r="M369" s="3">
        <v>3.56</v>
      </c>
      <c r="N369" s="3">
        <f t="shared" si="121"/>
        <v>0.13820921662991673</v>
      </c>
      <c r="O369" s="3">
        <f t="shared" si="126"/>
        <v>0</v>
      </c>
      <c r="Q369" s="3">
        <v>3.56</v>
      </c>
      <c r="R369" s="3">
        <f t="shared" si="117"/>
        <v>6.091370558375634E-2</v>
      </c>
      <c r="S369" s="3">
        <f t="shared" si="127"/>
        <v>0</v>
      </c>
      <c r="T369" s="3"/>
      <c r="U369" s="3">
        <v>3.56</v>
      </c>
      <c r="V369" s="3">
        <f t="shared" si="118"/>
        <v>0.10152284263959391</v>
      </c>
      <c r="W369" s="3">
        <f t="shared" si="128"/>
        <v>0</v>
      </c>
      <c r="X369" s="3"/>
      <c r="Y369" s="3">
        <v>3.56</v>
      </c>
      <c r="Z369" s="3">
        <f t="shared" si="122"/>
        <v>0.17397546048820803</v>
      </c>
      <c r="AA369" s="3">
        <f t="shared" si="129"/>
        <v>0</v>
      </c>
      <c r="AB369" s="3"/>
      <c r="AC369" s="3">
        <v>3.56</v>
      </c>
      <c r="AD369" s="3">
        <f t="shared" si="119"/>
        <v>0.15228426395939088</v>
      </c>
      <c r="AE369" s="3">
        <f t="shared" si="130"/>
        <v>0</v>
      </c>
      <c r="AF369" s="3">
        <v>3.56</v>
      </c>
      <c r="AG369" s="3">
        <f t="shared" si="123"/>
        <v>0.17397546048820803</v>
      </c>
      <c r="AH369" s="3">
        <f t="shared" si="131"/>
        <v>0</v>
      </c>
      <c r="AJ369" s="3">
        <v>3.56</v>
      </c>
      <c r="AK369" s="3">
        <f t="shared" si="124"/>
        <v>0.24063622277978008</v>
      </c>
      <c r="AL369" s="3">
        <f t="shared" si="132"/>
        <v>0</v>
      </c>
      <c r="AN369" s="3">
        <v>3.56</v>
      </c>
      <c r="AO369" s="3">
        <f t="shared" si="125"/>
        <v>0.33283884722147222</v>
      </c>
      <c r="AP369" s="3">
        <f t="shared" si="133"/>
        <v>0</v>
      </c>
      <c r="AR369" s="3">
        <v>3.56</v>
      </c>
      <c r="AS369" s="3">
        <f t="shared" si="120"/>
        <v>0.12182741116751268</v>
      </c>
      <c r="AT369" s="3">
        <f t="shared" si="134"/>
        <v>0</v>
      </c>
    </row>
    <row r="370" spans="8:46" x14ac:dyDescent="0.25">
      <c r="H370" s="48">
        <v>3.57</v>
      </c>
      <c r="I370" s="48">
        <v>5.0989384999999998E-2</v>
      </c>
      <c r="J370" s="63">
        <f t="shared" si="135"/>
        <v>0</v>
      </c>
      <c r="K370" s="57">
        <f t="shared" si="116"/>
        <v>0</v>
      </c>
      <c r="M370" s="3">
        <v>3.57</v>
      </c>
      <c r="N370" s="3">
        <f t="shared" si="121"/>
        <v>0.13789941724808977</v>
      </c>
      <c r="O370" s="3">
        <f t="shared" si="126"/>
        <v>0</v>
      </c>
      <c r="Q370" s="3">
        <v>3.57</v>
      </c>
      <c r="R370" s="3">
        <f t="shared" si="117"/>
        <v>6.0759493670886067E-2</v>
      </c>
      <c r="S370" s="3">
        <f t="shared" si="127"/>
        <v>0</v>
      </c>
      <c r="T370" s="3"/>
      <c r="U370" s="3">
        <v>3.57</v>
      </c>
      <c r="V370" s="3">
        <f t="shared" si="118"/>
        <v>0.10126582278481011</v>
      </c>
      <c r="W370" s="3">
        <f t="shared" si="128"/>
        <v>0</v>
      </c>
      <c r="X370" s="3"/>
      <c r="Y370" s="3">
        <v>3.57</v>
      </c>
      <c r="Z370" s="3">
        <f t="shared" si="122"/>
        <v>0.17358549018502181</v>
      </c>
      <c r="AA370" s="3">
        <f t="shared" si="129"/>
        <v>0</v>
      </c>
      <c r="AB370" s="3"/>
      <c r="AC370" s="3">
        <v>3.57</v>
      </c>
      <c r="AD370" s="3">
        <f t="shared" si="119"/>
        <v>0.15189873417721519</v>
      </c>
      <c r="AE370" s="3">
        <f t="shared" si="130"/>
        <v>0</v>
      </c>
      <c r="AF370" s="3">
        <v>3.57</v>
      </c>
      <c r="AG370" s="3">
        <f t="shared" si="123"/>
        <v>0.17358549018502181</v>
      </c>
      <c r="AH370" s="3">
        <f t="shared" si="131"/>
        <v>0</v>
      </c>
      <c r="AJ370" s="3">
        <v>3.57</v>
      </c>
      <c r="AK370" s="3">
        <f t="shared" si="124"/>
        <v>0.24009683072706364</v>
      </c>
      <c r="AL370" s="3">
        <f t="shared" si="132"/>
        <v>0</v>
      </c>
      <c r="AN370" s="3">
        <v>3.57</v>
      </c>
      <c r="AO370" s="3">
        <f t="shared" si="125"/>
        <v>0.3320927807026719</v>
      </c>
      <c r="AP370" s="3">
        <f t="shared" si="133"/>
        <v>0</v>
      </c>
      <c r="AR370" s="3">
        <v>3.57</v>
      </c>
      <c r="AS370" s="3">
        <f t="shared" si="120"/>
        <v>0.12151898734177213</v>
      </c>
      <c r="AT370" s="3">
        <f t="shared" si="134"/>
        <v>0</v>
      </c>
    </row>
    <row r="371" spans="8:46" x14ac:dyDescent="0.25">
      <c r="H371" s="48">
        <v>3.58</v>
      </c>
      <c r="I371" s="48">
        <v>5.0674758E-2</v>
      </c>
      <c r="J371" s="63">
        <f t="shared" si="135"/>
        <v>0</v>
      </c>
      <c r="K371" s="57">
        <f t="shared" si="116"/>
        <v>0</v>
      </c>
      <c r="M371" s="3">
        <v>3.58</v>
      </c>
      <c r="N371" s="3">
        <f t="shared" si="121"/>
        <v>0.13759117595257461</v>
      </c>
      <c r="O371" s="3">
        <f t="shared" si="126"/>
        <v>0</v>
      </c>
      <c r="Q371" s="3">
        <v>3.58</v>
      </c>
      <c r="R371" s="3">
        <f t="shared" si="117"/>
        <v>6.0606060606060608E-2</v>
      </c>
      <c r="S371" s="3">
        <f t="shared" si="127"/>
        <v>0</v>
      </c>
      <c r="T371" s="3"/>
      <c r="U371" s="3">
        <v>3.58</v>
      </c>
      <c r="V371" s="3">
        <f t="shared" si="118"/>
        <v>0.10101010101010102</v>
      </c>
      <c r="W371" s="3">
        <f t="shared" si="128"/>
        <v>0</v>
      </c>
      <c r="X371" s="3"/>
      <c r="Y371" s="3">
        <v>3.58</v>
      </c>
      <c r="Z371" s="3">
        <f t="shared" si="122"/>
        <v>0.17319748117494016</v>
      </c>
      <c r="AA371" s="3">
        <f t="shared" si="129"/>
        <v>0</v>
      </c>
      <c r="AB371" s="3"/>
      <c r="AC371" s="3">
        <v>3.58</v>
      </c>
      <c r="AD371" s="3">
        <f t="shared" si="119"/>
        <v>0.15151515151515155</v>
      </c>
      <c r="AE371" s="3">
        <f t="shared" si="130"/>
        <v>0</v>
      </c>
      <c r="AF371" s="3">
        <v>3.58</v>
      </c>
      <c r="AG371" s="3">
        <f t="shared" si="123"/>
        <v>0.17319748117494016</v>
      </c>
      <c r="AH371" s="3">
        <f t="shared" si="131"/>
        <v>0</v>
      </c>
      <c r="AJ371" s="3">
        <v>3.58</v>
      </c>
      <c r="AK371" s="3">
        <f t="shared" si="124"/>
        <v>0.23956015146017992</v>
      </c>
      <c r="AL371" s="3">
        <f t="shared" si="132"/>
        <v>0</v>
      </c>
      <c r="AN371" s="3">
        <v>3.58</v>
      </c>
      <c r="AO371" s="3">
        <f t="shared" si="125"/>
        <v>0.33135046640578936</v>
      </c>
      <c r="AP371" s="3">
        <f t="shared" si="133"/>
        <v>0</v>
      </c>
      <c r="AR371" s="3">
        <v>3.58</v>
      </c>
      <c r="AS371" s="3">
        <f t="shared" si="120"/>
        <v>0.12121212121212122</v>
      </c>
      <c r="AT371" s="3">
        <f t="shared" si="134"/>
        <v>0</v>
      </c>
    </row>
    <row r="372" spans="8:46" x14ac:dyDescent="0.25">
      <c r="H372" s="48">
        <v>3.59</v>
      </c>
      <c r="I372" s="48">
        <v>5.0362496E-2</v>
      </c>
      <c r="J372" s="63">
        <f t="shared" si="135"/>
        <v>0</v>
      </c>
      <c r="K372" s="57">
        <f t="shared" si="116"/>
        <v>0</v>
      </c>
      <c r="M372" s="3">
        <v>3.59</v>
      </c>
      <c r="N372" s="3">
        <f t="shared" si="121"/>
        <v>0.13728448058777395</v>
      </c>
      <c r="O372" s="3">
        <f t="shared" si="126"/>
        <v>0</v>
      </c>
      <c r="Q372" s="3">
        <v>3.59</v>
      </c>
      <c r="R372" s="3">
        <f t="shared" si="117"/>
        <v>6.0453400503778336E-2</v>
      </c>
      <c r="S372" s="3">
        <f t="shared" si="127"/>
        <v>0</v>
      </c>
      <c r="T372" s="3"/>
      <c r="U372" s="3">
        <v>3.59</v>
      </c>
      <c r="V372" s="3">
        <f t="shared" si="118"/>
        <v>0.10075566750629723</v>
      </c>
      <c r="W372" s="3">
        <f t="shared" si="128"/>
        <v>0</v>
      </c>
      <c r="X372" s="3"/>
      <c r="Y372" s="3">
        <v>3.59</v>
      </c>
      <c r="Z372" s="3">
        <f t="shared" si="122"/>
        <v>0.17281141815669976</v>
      </c>
      <c r="AA372" s="3">
        <f t="shared" si="129"/>
        <v>0</v>
      </c>
      <c r="AB372" s="3"/>
      <c r="AC372" s="3">
        <v>3.59</v>
      </c>
      <c r="AD372" s="3">
        <f t="shared" si="119"/>
        <v>0.15113350125944586</v>
      </c>
      <c r="AE372" s="3">
        <f t="shared" si="130"/>
        <v>0</v>
      </c>
      <c r="AF372" s="3">
        <v>3.59</v>
      </c>
      <c r="AG372" s="3">
        <f t="shared" si="123"/>
        <v>0.17281141815669976</v>
      </c>
      <c r="AH372" s="3">
        <f t="shared" si="131"/>
        <v>0</v>
      </c>
      <c r="AJ372" s="3">
        <v>3.59</v>
      </c>
      <c r="AK372" s="3">
        <f t="shared" si="124"/>
        <v>0.23902616381500491</v>
      </c>
      <c r="AL372" s="3">
        <f t="shared" si="132"/>
        <v>0</v>
      </c>
      <c r="AN372" s="3">
        <v>3.59</v>
      </c>
      <c r="AO372" s="3">
        <f t="shared" si="125"/>
        <v>0.33061187505741518</v>
      </c>
      <c r="AP372" s="3">
        <f t="shared" si="133"/>
        <v>0</v>
      </c>
      <c r="AR372" s="3">
        <v>3.59</v>
      </c>
      <c r="AS372" s="3">
        <f t="shared" si="120"/>
        <v>0.12090680100755667</v>
      </c>
      <c r="AT372" s="3">
        <f t="shared" si="134"/>
        <v>0</v>
      </c>
    </row>
    <row r="373" spans="8:46" x14ac:dyDescent="0.25">
      <c r="H373" s="48">
        <v>3.6</v>
      </c>
      <c r="I373" s="48">
        <v>5.0052589000000001E-2</v>
      </c>
      <c r="J373" s="63">
        <f t="shared" si="135"/>
        <v>0</v>
      </c>
      <c r="K373" s="57">
        <f t="shared" si="116"/>
        <v>0</v>
      </c>
      <c r="M373" s="3">
        <v>3.6</v>
      </c>
      <c r="N373" s="3">
        <f t="shared" si="121"/>
        <v>0.13697931912643546</v>
      </c>
      <c r="O373" s="3">
        <f t="shared" si="126"/>
        <v>0</v>
      </c>
      <c r="Q373" s="3">
        <v>3.6</v>
      </c>
      <c r="R373" s="3">
        <f t="shared" si="117"/>
        <v>6.0301507537688433E-2</v>
      </c>
      <c r="S373" s="3">
        <f t="shared" si="127"/>
        <v>0</v>
      </c>
      <c r="T373" s="3"/>
      <c r="U373" s="3">
        <v>3.6</v>
      </c>
      <c r="V373" s="3">
        <f t="shared" si="118"/>
        <v>0.10050251256281406</v>
      </c>
      <c r="W373" s="3">
        <f t="shared" si="128"/>
        <v>0</v>
      </c>
      <c r="X373" s="3"/>
      <c r="Y373" s="3">
        <v>3.6</v>
      </c>
      <c r="Z373" s="3">
        <f t="shared" si="122"/>
        <v>0.17242728599059554</v>
      </c>
      <c r="AA373" s="3">
        <f t="shared" si="129"/>
        <v>0</v>
      </c>
      <c r="AB373" s="3"/>
      <c r="AC373" s="3">
        <v>3.6</v>
      </c>
      <c r="AD373" s="3">
        <f t="shared" si="119"/>
        <v>0.15075376884422112</v>
      </c>
      <c r="AE373" s="3">
        <f t="shared" si="130"/>
        <v>0</v>
      </c>
      <c r="AF373" s="3">
        <v>3.6</v>
      </c>
      <c r="AG373" s="3">
        <f t="shared" si="123"/>
        <v>0.17242728599059554</v>
      </c>
      <c r="AH373" s="3">
        <f t="shared" si="131"/>
        <v>0</v>
      </c>
      <c r="AJ373" s="3">
        <v>3.6</v>
      </c>
      <c r="AK373" s="3">
        <f t="shared" si="124"/>
        <v>0.23849484685087591</v>
      </c>
      <c r="AL373" s="3">
        <f t="shared" si="132"/>
        <v>0</v>
      </c>
      <c r="AN373" s="3">
        <v>3.6</v>
      </c>
      <c r="AO373" s="3">
        <f t="shared" si="125"/>
        <v>0.32987697769322361</v>
      </c>
      <c r="AP373" s="3">
        <f t="shared" si="133"/>
        <v>0</v>
      </c>
      <c r="AR373" s="3">
        <v>3.6</v>
      </c>
      <c r="AS373" s="3">
        <f t="shared" si="120"/>
        <v>0.12060301507537687</v>
      </c>
      <c r="AT373" s="3">
        <f t="shared" si="134"/>
        <v>0</v>
      </c>
    </row>
    <row r="374" spans="8:46" x14ac:dyDescent="0.25">
      <c r="H374" s="48">
        <v>3.61</v>
      </c>
      <c r="I374" s="48">
        <v>4.9747002999999998E-2</v>
      </c>
      <c r="J374" s="63">
        <f t="shared" si="135"/>
        <v>0</v>
      </c>
      <c r="K374" s="57">
        <f t="shared" si="116"/>
        <v>0</v>
      </c>
      <c r="M374" s="3">
        <v>3.61</v>
      </c>
      <c r="N374" s="3">
        <f t="shared" si="121"/>
        <v>0.13667567966794461</v>
      </c>
      <c r="O374" s="3">
        <f t="shared" si="126"/>
        <v>0</v>
      </c>
      <c r="Q374" s="3">
        <v>3.61</v>
      </c>
      <c r="R374" s="3">
        <f t="shared" si="117"/>
        <v>6.0150375939849621E-2</v>
      </c>
      <c r="S374" s="3">
        <f t="shared" si="127"/>
        <v>0</v>
      </c>
      <c r="T374" s="3"/>
      <c r="U374" s="3">
        <v>3.61</v>
      </c>
      <c r="V374" s="3">
        <f t="shared" si="118"/>
        <v>0.10025062656641603</v>
      </c>
      <c r="W374" s="3">
        <f t="shared" si="128"/>
        <v>0</v>
      </c>
      <c r="X374" s="3"/>
      <c r="Y374" s="3">
        <v>3.61</v>
      </c>
      <c r="Z374" s="3">
        <f t="shared" si="122"/>
        <v>0.17204506969633204</v>
      </c>
      <c r="AA374" s="3">
        <f t="shared" si="129"/>
        <v>0</v>
      </c>
      <c r="AB374" s="3"/>
      <c r="AC374" s="3">
        <v>3.61</v>
      </c>
      <c r="AD374" s="3">
        <f t="shared" si="119"/>
        <v>0.15037593984962408</v>
      </c>
      <c r="AE374" s="3">
        <f t="shared" si="130"/>
        <v>0</v>
      </c>
      <c r="AF374" s="3">
        <v>3.61</v>
      </c>
      <c r="AG374" s="3">
        <f t="shared" si="123"/>
        <v>0.17204506969633204</v>
      </c>
      <c r="AH374" s="3">
        <f t="shared" si="131"/>
        <v>0</v>
      </c>
      <c r="AJ374" s="3">
        <v>3.61</v>
      </c>
      <c r="AK374" s="3">
        <f t="shared" si="124"/>
        <v>0.23796617984761959</v>
      </c>
      <c r="AL374" s="3">
        <f t="shared" si="132"/>
        <v>0</v>
      </c>
      <c r="AN374" s="3">
        <v>3.61</v>
      </c>
      <c r="AO374" s="3">
        <f t="shared" si="125"/>
        <v>0.32914574565386068</v>
      </c>
      <c r="AP374" s="3">
        <f t="shared" si="133"/>
        <v>0</v>
      </c>
      <c r="AR374" s="3">
        <v>3.61</v>
      </c>
      <c r="AS374" s="3">
        <f t="shared" si="120"/>
        <v>0.12030075187969924</v>
      </c>
      <c r="AT374" s="3">
        <f t="shared" si="134"/>
        <v>0</v>
      </c>
    </row>
    <row r="375" spans="8:46" x14ac:dyDescent="0.25">
      <c r="H375" s="48">
        <v>3.62</v>
      </c>
      <c r="I375" s="48">
        <v>4.9444132000000002E-2</v>
      </c>
      <c r="J375" s="63">
        <f t="shared" si="135"/>
        <v>0</v>
      </c>
      <c r="K375" s="57">
        <f t="shared" si="116"/>
        <v>0</v>
      </c>
      <c r="M375" s="3">
        <v>3.62</v>
      </c>
      <c r="N375" s="3">
        <f t="shared" si="121"/>
        <v>0.13637355043664501</v>
      </c>
      <c r="O375" s="3">
        <f t="shared" si="126"/>
        <v>0</v>
      </c>
      <c r="Q375" s="3">
        <v>3.62</v>
      </c>
      <c r="R375" s="3">
        <f t="shared" si="117"/>
        <v>0.06</v>
      </c>
      <c r="S375" s="3">
        <f t="shared" si="127"/>
        <v>0</v>
      </c>
      <c r="T375" s="3"/>
      <c r="U375" s="3">
        <v>3.62</v>
      </c>
      <c r="V375" s="3">
        <f t="shared" si="118"/>
        <v>0.1</v>
      </c>
      <c r="W375" s="3">
        <f t="shared" si="128"/>
        <v>0</v>
      </c>
      <c r="X375" s="3"/>
      <c r="Y375" s="3">
        <v>3.62</v>
      </c>
      <c r="Z375" s="3">
        <f t="shared" si="122"/>
        <v>0.17166475445090931</v>
      </c>
      <c r="AA375" s="3">
        <f t="shared" si="129"/>
        <v>0</v>
      </c>
      <c r="AB375" s="3"/>
      <c r="AC375" s="3">
        <v>3.62</v>
      </c>
      <c r="AD375" s="3">
        <f t="shared" si="119"/>
        <v>0.15000000000000002</v>
      </c>
      <c r="AE375" s="3">
        <f t="shared" si="130"/>
        <v>0</v>
      </c>
      <c r="AF375" s="3">
        <v>3.62</v>
      </c>
      <c r="AG375" s="3">
        <f t="shared" si="123"/>
        <v>0.17166475445090931</v>
      </c>
      <c r="AH375" s="3">
        <f t="shared" si="131"/>
        <v>0</v>
      </c>
      <c r="AJ375" s="3">
        <v>3.62</v>
      </c>
      <c r="AK375" s="3">
        <f t="shared" si="124"/>
        <v>0.23744014230262739</v>
      </c>
      <c r="AL375" s="3">
        <f t="shared" si="132"/>
        <v>0</v>
      </c>
      <c r="AN375" s="3">
        <v>3.62</v>
      </c>
      <c r="AO375" s="3">
        <f t="shared" si="125"/>
        <v>0.32841815058089996</v>
      </c>
      <c r="AP375" s="3">
        <f t="shared" si="133"/>
        <v>0</v>
      </c>
      <c r="AR375" s="3">
        <v>3.62</v>
      </c>
      <c r="AS375" s="3">
        <f t="shared" si="120"/>
        <v>0.12</v>
      </c>
      <c r="AT375" s="3">
        <f t="shared" si="134"/>
        <v>0</v>
      </c>
    </row>
    <row r="376" spans="8:46" x14ac:dyDescent="0.25">
      <c r="H376" s="48">
        <v>3.63</v>
      </c>
      <c r="I376" s="48">
        <v>4.9143524000000001E-2</v>
      </c>
      <c r="J376" s="63">
        <f t="shared" si="135"/>
        <v>0</v>
      </c>
      <c r="K376" s="57">
        <f t="shared" si="116"/>
        <v>0</v>
      </c>
      <c r="M376" s="3">
        <v>3.63</v>
      </c>
      <c r="N376" s="3">
        <f t="shared" si="121"/>
        <v>0.1360729197801856</v>
      </c>
      <c r="O376" s="3">
        <f t="shared" si="126"/>
        <v>0</v>
      </c>
      <c r="Q376" s="3">
        <v>3.63</v>
      </c>
      <c r="R376" s="3">
        <f t="shared" si="117"/>
        <v>5.9850374064837904E-2</v>
      </c>
      <c r="S376" s="3">
        <f t="shared" si="127"/>
        <v>0</v>
      </c>
      <c r="T376" s="3"/>
      <c r="U376" s="3">
        <v>3.63</v>
      </c>
      <c r="V376" s="3">
        <f t="shared" si="118"/>
        <v>9.9750623441396513E-2</v>
      </c>
      <c r="W376" s="3">
        <f t="shared" si="128"/>
        <v>0</v>
      </c>
      <c r="X376" s="3"/>
      <c r="Y376" s="3">
        <v>3.63</v>
      </c>
      <c r="Z376" s="3">
        <f t="shared" si="122"/>
        <v>0.17128632558654169</v>
      </c>
      <c r="AA376" s="3">
        <f t="shared" si="129"/>
        <v>0</v>
      </c>
      <c r="AB376" s="3"/>
      <c r="AC376" s="3">
        <v>3.63</v>
      </c>
      <c r="AD376" s="3">
        <f t="shared" si="119"/>
        <v>0.1496259351620948</v>
      </c>
      <c r="AE376" s="3">
        <f t="shared" si="130"/>
        <v>0</v>
      </c>
      <c r="AF376" s="3">
        <v>3.63</v>
      </c>
      <c r="AG376" s="3">
        <f t="shared" si="123"/>
        <v>0.17128632558654169</v>
      </c>
      <c r="AH376" s="3">
        <f t="shared" si="131"/>
        <v>0</v>
      </c>
      <c r="AJ376" s="3">
        <v>3.63</v>
      </c>
      <c r="AK376" s="3">
        <f t="shared" si="124"/>
        <v>0.23691671392797781</v>
      </c>
      <c r="AL376" s="3">
        <f t="shared" si="132"/>
        <v>0</v>
      </c>
      <c r="AN376" s="3">
        <v>3.63</v>
      </c>
      <c r="AO376" s="3">
        <f t="shared" si="125"/>
        <v>0.32769416441286237</v>
      </c>
      <c r="AP376" s="3">
        <f t="shared" si="133"/>
        <v>0</v>
      </c>
      <c r="AR376" s="3">
        <v>3.63</v>
      </c>
      <c r="AS376" s="3">
        <f t="shared" si="120"/>
        <v>0.11970074812967581</v>
      </c>
      <c r="AT376" s="3">
        <f t="shared" si="134"/>
        <v>0</v>
      </c>
    </row>
    <row r="377" spans="8:46" x14ac:dyDescent="0.25">
      <c r="H377" s="48">
        <v>3.64</v>
      </c>
      <c r="I377" s="48">
        <v>4.884517E-2</v>
      </c>
      <c r="J377" s="63">
        <f t="shared" si="135"/>
        <v>0</v>
      </c>
      <c r="K377" s="57">
        <f t="shared" si="116"/>
        <v>0</v>
      </c>
      <c r="M377" s="3">
        <v>3.64</v>
      </c>
      <c r="N377" s="3">
        <f t="shared" si="121"/>
        <v>0.13577377616789443</v>
      </c>
      <c r="O377" s="3">
        <f t="shared" si="126"/>
        <v>0</v>
      </c>
      <c r="Q377" s="3">
        <v>3.64</v>
      </c>
      <c r="R377" s="3">
        <f t="shared" si="117"/>
        <v>5.9701492537313425E-2</v>
      </c>
      <c r="S377" s="3">
        <f t="shared" si="127"/>
        <v>0</v>
      </c>
      <c r="T377" s="3"/>
      <c r="U377" s="3">
        <v>3.64</v>
      </c>
      <c r="V377" s="3">
        <f t="shared" si="118"/>
        <v>9.9502487562189046E-2</v>
      </c>
      <c r="W377" s="3">
        <f t="shared" si="128"/>
        <v>0</v>
      </c>
      <c r="X377" s="3"/>
      <c r="Y377" s="3">
        <v>3.64</v>
      </c>
      <c r="Z377" s="3">
        <f t="shared" si="122"/>
        <v>0.1709097685886114</v>
      </c>
      <c r="AA377" s="3">
        <f t="shared" si="129"/>
        <v>0</v>
      </c>
      <c r="AB377" s="3"/>
      <c r="AC377" s="3">
        <v>3.64</v>
      </c>
      <c r="AD377" s="3">
        <f t="shared" si="119"/>
        <v>0.1492537313432836</v>
      </c>
      <c r="AE377" s="3">
        <f t="shared" si="130"/>
        <v>0</v>
      </c>
      <c r="AF377" s="3">
        <v>3.64</v>
      </c>
      <c r="AG377" s="3">
        <f t="shared" si="123"/>
        <v>0.1709097685886114</v>
      </c>
      <c r="AH377" s="3">
        <f t="shared" si="131"/>
        <v>0</v>
      </c>
      <c r="AJ377" s="3">
        <v>3.64</v>
      </c>
      <c r="AK377" s="3">
        <f t="shared" si="124"/>
        <v>0.23639587464760475</v>
      </c>
      <c r="AL377" s="3">
        <f t="shared" si="132"/>
        <v>0</v>
      </c>
      <c r="AN377" s="3">
        <v>3.64</v>
      </c>
      <c r="AO377" s="3">
        <f t="shared" si="125"/>
        <v>0.32697375938129869</v>
      </c>
      <c r="AP377" s="3">
        <f t="shared" si="133"/>
        <v>0</v>
      </c>
      <c r="AR377" s="3">
        <v>3.64</v>
      </c>
      <c r="AS377" s="3">
        <f t="shared" si="120"/>
        <v>0.11940298507462685</v>
      </c>
      <c r="AT377" s="3">
        <f t="shared" si="134"/>
        <v>0</v>
      </c>
    </row>
    <row r="378" spans="8:46" x14ac:dyDescent="0.25">
      <c r="H378" s="48">
        <v>3.65</v>
      </c>
      <c r="I378" s="48">
        <v>4.8549057E-2</v>
      </c>
      <c r="J378" s="63">
        <f t="shared" si="135"/>
        <v>0</v>
      </c>
      <c r="K378" s="57">
        <f t="shared" si="116"/>
        <v>0</v>
      </c>
      <c r="M378" s="3">
        <v>3.65</v>
      </c>
      <c r="N378" s="3">
        <f t="shared" si="121"/>
        <v>0.13547610818917766</v>
      </c>
      <c r="O378" s="3">
        <f t="shared" si="126"/>
        <v>0</v>
      </c>
      <c r="Q378" s="3">
        <v>3.65</v>
      </c>
      <c r="R378" s="3">
        <f t="shared" si="117"/>
        <v>5.9553349875930514E-2</v>
      </c>
      <c r="S378" s="3">
        <f t="shared" si="127"/>
        <v>0</v>
      </c>
      <c r="T378" s="3"/>
      <c r="U378" s="3">
        <v>3.65</v>
      </c>
      <c r="V378" s="3">
        <f t="shared" si="118"/>
        <v>9.9255583126550861E-2</v>
      </c>
      <c r="W378" s="3">
        <f t="shared" si="128"/>
        <v>0</v>
      </c>
      <c r="X378" s="3"/>
      <c r="Y378" s="3">
        <v>3.65</v>
      </c>
      <c r="Z378" s="3">
        <f t="shared" si="122"/>
        <v>0.17053506909365287</v>
      </c>
      <c r="AA378" s="3">
        <f t="shared" si="129"/>
        <v>0</v>
      </c>
      <c r="AB378" s="3"/>
      <c r="AC378" s="3">
        <v>3.65</v>
      </c>
      <c r="AD378" s="3">
        <f t="shared" si="119"/>
        <v>0.14888337468982632</v>
      </c>
      <c r="AE378" s="3">
        <f t="shared" si="130"/>
        <v>0</v>
      </c>
      <c r="AF378" s="3">
        <v>3.65</v>
      </c>
      <c r="AG378" s="3">
        <f t="shared" si="123"/>
        <v>0.17053506909365287</v>
      </c>
      <c r="AH378" s="3">
        <f t="shared" si="131"/>
        <v>0</v>
      </c>
      <c r="AJ378" s="3">
        <v>3.65</v>
      </c>
      <c r="AK378" s="3">
        <f t="shared" si="124"/>
        <v>0.23587760459451054</v>
      </c>
      <c r="AL378" s="3">
        <f t="shared" si="132"/>
        <v>0</v>
      </c>
      <c r="AN378" s="3">
        <v>3.65</v>
      </c>
      <c r="AO378" s="3">
        <f t="shared" si="125"/>
        <v>0.32625690800693535</v>
      </c>
      <c r="AP378" s="3">
        <f t="shared" si="133"/>
        <v>0</v>
      </c>
      <c r="AR378" s="3">
        <v>3.65</v>
      </c>
      <c r="AS378" s="3">
        <f t="shared" si="120"/>
        <v>0.11910669975186103</v>
      </c>
      <c r="AT378" s="3">
        <f t="shared" si="134"/>
        <v>0</v>
      </c>
    </row>
    <row r="379" spans="8:46" x14ac:dyDescent="0.25">
      <c r="H379" s="48">
        <v>3.66</v>
      </c>
      <c r="I379" s="48">
        <v>4.8255173999999998E-2</v>
      </c>
      <c r="J379" s="63">
        <f t="shared" si="135"/>
        <v>0</v>
      </c>
      <c r="K379" s="57">
        <f t="shared" si="116"/>
        <v>0</v>
      </c>
      <c r="M379" s="3">
        <v>3.66</v>
      </c>
      <c r="N379" s="3">
        <f t="shared" si="121"/>
        <v>0.13517990455194467</v>
      </c>
      <c r="O379" s="3">
        <f t="shared" si="126"/>
        <v>0</v>
      </c>
      <c r="Q379" s="3">
        <v>3.66</v>
      </c>
      <c r="R379" s="3">
        <f t="shared" si="117"/>
        <v>5.9405940594059403E-2</v>
      </c>
      <c r="S379" s="3">
        <f t="shared" si="127"/>
        <v>0</v>
      </c>
      <c r="T379" s="3"/>
      <c r="U379" s="3">
        <v>3.66</v>
      </c>
      <c r="V379" s="3">
        <f t="shared" si="118"/>
        <v>9.9009900990099015E-2</v>
      </c>
      <c r="W379" s="3">
        <f t="shared" si="128"/>
        <v>0</v>
      </c>
      <c r="X379" s="3"/>
      <c r="Y379" s="3">
        <v>3.66</v>
      </c>
      <c r="Z379" s="3">
        <f t="shared" si="122"/>
        <v>0.17016221288737043</v>
      </c>
      <c r="AA379" s="3">
        <f t="shared" si="129"/>
        <v>0</v>
      </c>
      <c r="AB379" s="3"/>
      <c r="AC379" s="3">
        <v>3.66</v>
      </c>
      <c r="AD379" s="3">
        <f t="shared" si="119"/>
        <v>0.14851485148514854</v>
      </c>
      <c r="AE379" s="3">
        <f t="shared" si="130"/>
        <v>0</v>
      </c>
      <c r="AF379" s="3">
        <v>3.66</v>
      </c>
      <c r="AG379" s="3">
        <f t="shared" si="123"/>
        <v>0.17016221288737043</v>
      </c>
      <c r="AH379" s="3">
        <f t="shared" si="131"/>
        <v>0</v>
      </c>
      <c r="AJ379" s="3">
        <v>3.66</v>
      </c>
      <c r="AK379" s="3">
        <f t="shared" si="124"/>
        <v>0.23536188410802344</v>
      </c>
      <c r="AL379" s="3">
        <f t="shared" si="132"/>
        <v>0</v>
      </c>
      <c r="AN379" s="3">
        <v>3.66</v>
      </c>
      <c r="AO379" s="3">
        <f t="shared" si="125"/>
        <v>0.325543583095881</v>
      </c>
      <c r="AP379" s="3">
        <f t="shared" si="133"/>
        <v>0</v>
      </c>
      <c r="AR379" s="3">
        <v>3.66</v>
      </c>
      <c r="AS379" s="3">
        <f t="shared" si="120"/>
        <v>0.11881188118811881</v>
      </c>
      <c r="AT379" s="3">
        <f t="shared" si="134"/>
        <v>0</v>
      </c>
    </row>
    <row r="380" spans="8:46" x14ac:dyDescent="0.25">
      <c r="H380" s="48">
        <v>3.67</v>
      </c>
      <c r="I380" s="48">
        <v>4.7963509000000001E-2</v>
      </c>
      <c r="J380" s="63">
        <f t="shared" si="135"/>
        <v>0</v>
      </c>
      <c r="K380" s="57">
        <f t="shared" si="116"/>
        <v>0</v>
      </c>
      <c r="M380" s="3">
        <v>3.67</v>
      </c>
      <c r="N380" s="3">
        <f t="shared" si="121"/>
        <v>0.13488515408105758</v>
      </c>
      <c r="O380" s="3">
        <f t="shared" si="126"/>
        <v>0</v>
      </c>
      <c r="Q380" s="3">
        <v>3.67</v>
      </c>
      <c r="R380" s="3">
        <f t="shared" si="117"/>
        <v>5.9259259259259262E-2</v>
      </c>
      <c r="S380" s="3">
        <f t="shared" si="127"/>
        <v>0</v>
      </c>
      <c r="T380" s="3"/>
      <c r="U380" s="3">
        <v>3.67</v>
      </c>
      <c r="V380" s="3">
        <f t="shared" si="118"/>
        <v>9.876543209876544E-2</v>
      </c>
      <c r="W380" s="3">
        <f t="shared" si="128"/>
        <v>0</v>
      </c>
      <c r="X380" s="3"/>
      <c r="Y380" s="3">
        <v>3.67</v>
      </c>
      <c r="Z380" s="3">
        <f t="shared" si="122"/>
        <v>0.16979118590268671</v>
      </c>
      <c r="AA380" s="3">
        <f t="shared" si="129"/>
        <v>0</v>
      </c>
      <c r="AB380" s="3"/>
      <c r="AC380" s="3">
        <v>3.67</v>
      </c>
      <c r="AD380" s="3">
        <f t="shared" si="119"/>
        <v>0.14814814814814817</v>
      </c>
      <c r="AE380" s="3">
        <f t="shared" si="130"/>
        <v>0</v>
      </c>
      <c r="AF380" s="3">
        <v>3.67</v>
      </c>
      <c r="AG380" s="3">
        <f t="shared" si="123"/>
        <v>0.16979118590268671</v>
      </c>
      <c r="AH380" s="3">
        <f t="shared" si="131"/>
        <v>0</v>
      </c>
      <c r="AJ380" s="3">
        <v>3.67</v>
      </c>
      <c r="AK380" s="3">
        <f t="shared" si="124"/>
        <v>0.23484869373109835</v>
      </c>
      <c r="AL380" s="3">
        <f t="shared" si="132"/>
        <v>0</v>
      </c>
      <c r="AN380" s="3">
        <v>3.67</v>
      </c>
      <c r="AO380" s="3">
        <f t="shared" si="125"/>
        <v>0.32483375773589257</v>
      </c>
      <c r="AP380" s="3">
        <f t="shared" si="133"/>
        <v>0</v>
      </c>
      <c r="AR380" s="3">
        <v>3.67</v>
      </c>
      <c r="AS380" s="3">
        <f t="shared" si="120"/>
        <v>0.11851851851851852</v>
      </c>
      <c r="AT380" s="3">
        <f t="shared" si="134"/>
        <v>0</v>
      </c>
    </row>
    <row r="381" spans="8:46" x14ac:dyDescent="0.25">
      <c r="H381" s="48">
        <v>3.68</v>
      </c>
      <c r="I381" s="48">
        <v>4.7674051000000002E-2</v>
      </c>
      <c r="J381" s="63">
        <f t="shared" si="135"/>
        <v>0</v>
      </c>
      <c r="K381" s="57">
        <f t="shared" si="116"/>
        <v>0</v>
      </c>
      <c r="M381" s="3">
        <v>3.68</v>
      </c>
      <c r="N381" s="3">
        <f t="shared" si="121"/>
        <v>0.1345918457168053</v>
      </c>
      <c r="O381" s="3">
        <f t="shared" si="126"/>
        <v>0</v>
      </c>
      <c r="Q381" s="3">
        <v>3.68</v>
      </c>
      <c r="R381" s="3">
        <f t="shared" si="117"/>
        <v>5.9113300492610828E-2</v>
      </c>
      <c r="S381" s="3">
        <f t="shared" si="127"/>
        <v>0</v>
      </c>
      <c r="T381" s="3"/>
      <c r="U381" s="3">
        <v>3.68</v>
      </c>
      <c r="V381" s="3">
        <f t="shared" si="118"/>
        <v>9.852216748768472E-2</v>
      </c>
      <c r="W381" s="3">
        <f t="shared" si="128"/>
        <v>0</v>
      </c>
      <c r="X381" s="3"/>
      <c r="Y381" s="3">
        <v>3.68</v>
      </c>
      <c r="Z381" s="3">
        <f t="shared" si="122"/>
        <v>0.16942197421782157</v>
      </c>
      <c r="AA381" s="3">
        <f t="shared" si="129"/>
        <v>0</v>
      </c>
      <c r="AB381" s="3"/>
      <c r="AC381" s="3">
        <v>3.68</v>
      </c>
      <c r="AD381" s="3">
        <f t="shared" si="119"/>
        <v>0.14778325123152711</v>
      </c>
      <c r="AE381" s="3">
        <f t="shared" si="130"/>
        <v>0</v>
      </c>
      <c r="AF381" s="3">
        <v>3.68</v>
      </c>
      <c r="AG381" s="3">
        <f t="shared" si="123"/>
        <v>0.16942197421782157</v>
      </c>
      <c r="AH381" s="3">
        <f t="shared" si="131"/>
        <v>0</v>
      </c>
      <c r="AJ381" s="3">
        <v>3.68</v>
      </c>
      <c r="AK381" s="3">
        <f t="shared" si="124"/>
        <v>0.23433801420765976</v>
      </c>
      <c r="AL381" s="3">
        <f t="shared" si="132"/>
        <v>0</v>
      </c>
      <c r="AN381" s="3">
        <v>3.68</v>
      </c>
      <c r="AO381" s="3">
        <f t="shared" si="125"/>
        <v>0.32412740529270101</v>
      </c>
      <c r="AP381" s="3">
        <f t="shared" si="133"/>
        <v>0</v>
      </c>
      <c r="AR381" s="3">
        <v>3.68</v>
      </c>
      <c r="AS381" s="3">
        <f t="shared" si="120"/>
        <v>0.11822660098522166</v>
      </c>
      <c r="AT381" s="3">
        <f t="shared" si="134"/>
        <v>0</v>
      </c>
    </row>
    <row r="382" spans="8:46" x14ac:dyDescent="0.25">
      <c r="H382" s="48">
        <v>3.69</v>
      </c>
      <c r="I382" s="48">
        <v>4.7386787999999999E-2</v>
      </c>
      <c r="J382" s="63">
        <f t="shared" si="135"/>
        <v>0</v>
      </c>
      <c r="K382" s="57">
        <f t="shared" si="116"/>
        <v>0</v>
      </c>
      <c r="M382" s="3">
        <v>3.69</v>
      </c>
      <c r="N382" s="3">
        <f t="shared" si="121"/>
        <v>0.13429996851340195</v>
      </c>
      <c r="O382" s="3">
        <f t="shared" si="126"/>
        <v>0</v>
      </c>
      <c r="Q382" s="3">
        <v>3.69</v>
      </c>
      <c r="R382" s="3">
        <f t="shared" si="117"/>
        <v>5.8968058968058963E-2</v>
      </c>
      <c r="S382" s="3">
        <f t="shared" si="127"/>
        <v>0</v>
      </c>
      <c r="T382" s="3"/>
      <c r="U382" s="3">
        <v>3.69</v>
      </c>
      <c r="V382" s="3">
        <f t="shared" si="118"/>
        <v>9.8280098280098274E-2</v>
      </c>
      <c r="W382" s="3">
        <f t="shared" si="128"/>
        <v>0</v>
      </c>
      <c r="X382" s="3"/>
      <c r="Y382" s="3">
        <v>3.69</v>
      </c>
      <c r="Z382" s="3">
        <f t="shared" si="122"/>
        <v>0.16905456405440178</v>
      </c>
      <c r="AA382" s="3">
        <f t="shared" si="129"/>
        <v>0</v>
      </c>
      <c r="AB382" s="3"/>
      <c r="AC382" s="3">
        <v>3.69</v>
      </c>
      <c r="AD382" s="3">
        <f t="shared" si="119"/>
        <v>0.14742014742014742</v>
      </c>
      <c r="AE382" s="3">
        <f t="shared" si="130"/>
        <v>0</v>
      </c>
      <c r="AF382" s="3">
        <v>3.69</v>
      </c>
      <c r="AG382" s="3">
        <f t="shared" si="123"/>
        <v>0.16905456405440178</v>
      </c>
      <c r="AH382" s="3">
        <f t="shared" si="131"/>
        <v>0</v>
      </c>
      <c r="AJ382" s="3">
        <v>3.69</v>
      </c>
      <c r="AK382" s="3">
        <f t="shared" si="124"/>
        <v>0.23382982647998762</v>
      </c>
      <c r="AL382" s="3">
        <f t="shared" si="132"/>
        <v>0</v>
      </c>
      <c r="AN382" s="3">
        <v>3.69</v>
      </c>
      <c r="AO382" s="3">
        <f t="shared" si="125"/>
        <v>0.32342449940639428</v>
      </c>
      <c r="AP382" s="3">
        <f t="shared" si="133"/>
        <v>0</v>
      </c>
      <c r="AR382" s="3">
        <v>3.69</v>
      </c>
      <c r="AS382" s="3">
        <f t="shared" si="120"/>
        <v>0.11793611793611793</v>
      </c>
      <c r="AT382" s="3">
        <f t="shared" si="134"/>
        <v>0</v>
      </c>
    </row>
    <row r="383" spans="8:46" x14ac:dyDescent="0.25">
      <c r="H383" s="48">
        <v>3.7</v>
      </c>
      <c r="I383" s="48">
        <v>4.7101706E-2</v>
      </c>
      <c r="J383" s="63">
        <f t="shared" si="135"/>
        <v>0</v>
      </c>
      <c r="K383" s="57">
        <f t="shared" si="116"/>
        <v>0</v>
      </c>
      <c r="M383" s="3">
        <v>3.7</v>
      </c>
      <c r="N383" s="3">
        <f t="shared" si="121"/>
        <v>0.13400951163750804</v>
      </c>
      <c r="O383" s="3">
        <f t="shared" si="126"/>
        <v>0</v>
      </c>
      <c r="Q383" s="3">
        <v>3.7</v>
      </c>
      <c r="R383" s="3">
        <f t="shared" si="117"/>
        <v>5.8823529411764698E-2</v>
      </c>
      <c r="S383" s="3">
        <f t="shared" si="127"/>
        <v>0</v>
      </c>
      <c r="T383" s="3"/>
      <c r="U383" s="3">
        <v>3.7</v>
      </c>
      <c r="V383" s="3">
        <f t="shared" si="118"/>
        <v>9.8039215686274508E-2</v>
      </c>
      <c r="W383" s="3">
        <f t="shared" si="128"/>
        <v>0</v>
      </c>
      <c r="X383" s="3"/>
      <c r="Y383" s="3">
        <v>3.7</v>
      </c>
      <c r="Z383" s="3">
        <f t="shared" si="122"/>
        <v>0.16868894177560026</v>
      </c>
      <c r="AA383" s="3">
        <f t="shared" si="129"/>
        <v>0</v>
      </c>
      <c r="AB383" s="3"/>
      <c r="AC383" s="3">
        <v>3.7</v>
      </c>
      <c r="AD383" s="3">
        <f t="shared" si="119"/>
        <v>0.14705882352941177</v>
      </c>
      <c r="AE383" s="3">
        <f t="shared" si="130"/>
        <v>0</v>
      </c>
      <c r="AF383" s="3">
        <v>3.7</v>
      </c>
      <c r="AG383" s="3">
        <f t="shared" si="123"/>
        <v>0.16868894177560026</v>
      </c>
      <c r="AH383" s="3">
        <f t="shared" si="131"/>
        <v>0</v>
      </c>
      <c r="AJ383" s="3">
        <v>3.7</v>
      </c>
      <c r="AK383" s="3">
        <f t="shared" si="124"/>
        <v>0.2333241116861422</v>
      </c>
      <c r="AL383" s="3">
        <f t="shared" si="132"/>
        <v>0</v>
      </c>
      <c r="AN383" s="3">
        <v>3.7</v>
      </c>
      <c r="AO383" s="3">
        <f t="shared" si="125"/>
        <v>0.32272501398785702</v>
      </c>
      <c r="AP383" s="3">
        <f t="shared" si="133"/>
        <v>0</v>
      </c>
      <c r="AR383" s="3">
        <v>3.7</v>
      </c>
      <c r="AS383" s="3">
        <f t="shared" si="120"/>
        <v>0.1176470588235294</v>
      </c>
      <c r="AT383" s="3">
        <f t="shared" si="134"/>
        <v>0</v>
      </c>
    </row>
    <row r="384" spans="8:46" x14ac:dyDescent="0.25">
      <c r="H384" s="48">
        <v>3.71</v>
      </c>
      <c r="I384" s="48">
        <v>4.6818795000000003E-2</v>
      </c>
      <c r="J384" s="63">
        <f t="shared" si="135"/>
        <v>0</v>
      </c>
      <c r="K384" s="57">
        <f t="shared" si="116"/>
        <v>0</v>
      </c>
      <c r="M384" s="3">
        <v>3.71</v>
      </c>
      <c r="N384" s="3">
        <f t="shared" si="121"/>
        <v>0.13372046436677557</v>
      </c>
      <c r="O384" s="3">
        <f t="shared" si="126"/>
        <v>0</v>
      </c>
      <c r="Q384" s="3">
        <v>3.71</v>
      </c>
      <c r="R384" s="3">
        <f t="shared" si="117"/>
        <v>5.8679706601466992E-2</v>
      </c>
      <c r="S384" s="3">
        <f t="shared" si="127"/>
        <v>0</v>
      </c>
      <c r="T384" s="3"/>
      <c r="U384" s="3">
        <v>3.71</v>
      </c>
      <c r="V384" s="3">
        <f t="shared" si="118"/>
        <v>9.7799511002444994E-2</v>
      </c>
      <c r="W384" s="3">
        <f t="shared" si="128"/>
        <v>0</v>
      </c>
      <c r="X384" s="3"/>
      <c r="Y384" s="3">
        <v>3.71</v>
      </c>
      <c r="Z384" s="3">
        <f t="shared" si="122"/>
        <v>0.16832509388430378</v>
      </c>
      <c r="AA384" s="3">
        <f t="shared" si="129"/>
        <v>0</v>
      </c>
      <c r="AB384" s="3"/>
      <c r="AC384" s="3">
        <v>3.71</v>
      </c>
      <c r="AD384" s="3">
        <f t="shared" si="119"/>
        <v>0.14669926650366752</v>
      </c>
      <c r="AE384" s="3">
        <f t="shared" si="130"/>
        <v>0</v>
      </c>
      <c r="AF384" s="3">
        <v>3.71</v>
      </c>
      <c r="AG384" s="3">
        <f t="shared" si="123"/>
        <v>0.16832509388430378</v>
      </c>
      <c r="AH384" s="3">
        <f t="shared" si="131"/>
        <v>0</v>
      </c>
      <c r="AJ384" s="3">
        <v>3.71</v>
      </c>
      <c r="AK384" s="3">
        <f t="shared" si="124"/>
        <v>0.23282085115743165</v>
      </c>
      <c r="AL384" s="3">
        <f t="shared" si="132"/>
        <v>0</v>
      </c>
      <c r="AN384" s="3">
        <v>3.71</v>
      </c>
      <c r="AO384" s="3">
        <f t="shared" si="125"/>
        <v>0.32202892321526622</v>
      </c>
      <c r="AP384" s="3">
        <f t="shared" si="133"/>
        <v>0</v>
      </c>
      <c r="AR384" s="3">
        <v>3.71</v>
      </c>
      <c r="AS384" s="3">
        <f t="shared" si="120"/>
        <v>0.11735941320293398</v>
      </c>
      <c r="AT384" s="3">
        <f t="shared" si="134"/>
        <v>0</v>
      </c>
    </row>
    <row r="385" spans="8:46" x14ac:dyDescent="0.25">
      <c r="H385" s="48">
        <v>3.72</v>
      </c>
      <c r="I385" s="48">
        <v>4.6538040000000003E-2</v>
      </c>
      <c r="J385" s="63">
        <f t="shared" si="135"/>
        <v>0</v>
      </c>
      <c r="K385" s="57">
        <f t="shared" si="116"/>
        <v>0</v>
      </c>
      <c r="M385" s="3">
        <v>3.72</v>
      </c>
      <c r="N385" s="3">
        <f t="shared" si="121"/>
        <v>0.13343281608841559</v>
      </c>
      <c r="O385" s="3">
        <f t="shared" si="126"/>
        <v>0</v>
      </c>
      <c r="Q385" s="3">
        <v>3.72</v>
      </c>
      <c r="R385" s="3">
        <f t="shared" si="117"/>
        <v>5.8536585365853648E-2</v>
      </c>
      <c r="S385" s="3">
        <f t="shared" si="127"/>
        <v>0</v>
      </c>
      <c r="T385" s="3"/>
      <c r="U385" s="3">
        <v>3.72</v>
      </c>
      <c r="V385" s="3">
        <f t="shared" si="118"/>
        <v>9.7560975609756087E-2</v>
      </c>
      <c r="W385" s="3">
        <f t="shared" si="128"/>
        <v>0</v>
      </c>
      <c r="X385" s="3"/>
      <c r="Y385" s="3">
        <v>3.72</v>
      </c>
      <c r="Z385" s="3">
        <f t="shared" si="122"/>
        <v>0.16796300702131017</v>
      </c>
      <c r="AA385" s="3">
        <f t="shared" si="129"/>
        <v>0</v>
      </c>
      <c r="AB385" s="3"/>
      <c r="AC385" s="3">
        <v>3.72</v>
      </c>
      <c r="AD385" s="3">
        <f t="shared" si="119"/>
        <v>0.14634146341463414</v>
      </c>
      <c r="AE385" s="3">
        <f t="shared" si="130"/>
        <v>0</v>
      </c>
      <c r="AF385" s="3">
        <v>3.72</v>
      </c>
      <c r="AG385" s="3">
        <f t="shared" si="123"/>
        <v>0.16796300702131017</v>
      </c>
      <c r="AH385" s="3">
        <f t="shared" si="131"/>
        <v>0</v>
      </c>
      <c r="AJ385" s="3">
        <v>3.72</v>
      </c>
      <c r="AK385" s="3">
        <f t="shared" si="124"/>
        <v>0.23232002641591665</v>
      </c>
      <c r="AL385" s="3">
        <f t="shared" si="132"/>
        <v>0</v>
      </c>
      <c r="AN385" s="3">
        <v>3.72</v>
      </c>
      <c r="AO385" s="3">
        <f t="shared" si="125"/>
        <v>0.32133620153064113</v>
      </c>
      <c r="AP385" s="3">
        <f t="shared" si="133"/>
        <v>0</v>
      </c>
      <c r="AR385" s="3">
        <v>3.72</v>
      </c>
      <c r="AS385" s="3">
        <f t="shared" si="120"/>
        <v>0.1170731707317073</v>
      </c>
      <c r="AT385" s="3">
        <f t="shared" si="134"/>
        <v>0</v>
      </c>
    </row>
    <row r="386" spans="8:46" x14ac:dyDescent="0.25">
      <c r="H386" s="48">
        <v>3.73</v>
      </c>
      <c r="I386" s="48">
        <v>4.6259429999999997E-2</v>
      </c>
      <c r="J386" s="63">
        <f t="shared" si="135"/>
        <v>0</v>
      </c>
      <c r="K386" s="57">
        <f t="shared" si="116"/>
        <v>0</v>
      </c>
      <c r="M386" s="3">
        <v>3.73</v>
      </c>
      <c r="N386" s="3">
        <f t="shared" si="121"/>
        <v>0.13314655629778752</v>
      </c>
      <c r="O386" s="3">
        <f t="shared" si="126"/>
        <v>0</v>
      </c>
      <c r="Q386" s="3">
        <v>3.73</v>
      </c>
      <c r="R386" s="3">
        <f t="shared" si="117"/>
        <v>5.8394160583941597E-2</v>
      </c>
      <c r="S386" s="3">
        <f t="shared" si="127"/>
        <v>0</v>
      </c>
      <c r="T386" s="3"/>
      <c r="U386" s="3">
        <v>3.73</v>
      </c>
      <c r="V386" s="3">
        <f t="shared" si="118"/>
        <v>9.7323600973236002E-2</v>
      </c>
      <c r="W386" s="3">
        <f t="shared" si="128"/>
        <v>0</v>
      </c>
      <c r="X386" s="3"/>
      <c r="Y386" s="3">
        <v>3.73</v>
      </c>
      <c r="Z386" s="3">
        <f t="shared" si="122"/>
        <v>0.167602667963553</v>
      </c>
      <c r="AA386" s="3">
        <f t="shared" si="129"/>
        <v>0</v>
      </c>
      <c r="AB386" s="3"/>
      <c r="AC386" s="3">
        <v>3.73</v>
      </c>
      <c r="AD386" s="3">
        <f t="shared" si="119"/>
        <v>0.14598540145985403</v>
      </c>
      <c r="AE386" s="3">
        <f t="shared" si="130"/>
        <v>0</v>
      </c>
      <c r="AF386" s="3">
        <v>3.73</v>
      </c>
      <c r="AG386" s="3">
        <f t="shared" si="123"/>
        <v>0.167602667963553</v>
      </c>
      <c r="AH386" s="3">
        <f t="shared" si="131"/>
        <v>0</v>
      </c>
      <c r="AJ386" s="3">
        <v>3.73</v>
      </c>
      <c r="AK386" s="3">
        <f t="shared" si="124"/>
        <v>0.23182161917195598</v>
      </c>
      <c r="AL386" s="3">
        <f t="shared" si="132"/>
        <v>0</v>
      </c>
      <c r="AN386" s="3">
        <v>3.73</v>
      </c>
      <c r="AO386" s="3">
        <f t="shared" si="125"/>
        <v>0.32064682363644725</v>
      </c>
      <c r="AP386" s="3">
        <f t="shared" si="133"/>
        <v>0</v>
      </c>
      <c r="AR386" s="3">
        <v>3.73</v>
      </c>
      <c r="AS386" s="3">
        <f t="shared" si="120"/>
        <v>0.11678832116788319</v>
      </c>
      <c r="AT386" s="3">
        <f t="shared" si="134"/>
        <v>0</v>
      </c>
    </row>
    <row r="387" spans="8:46" x14ac:dyDescent="0.25">
      <c r="H387" s="48">
        <v>3.74</v>
      </c>
      <c r="I387" s="48">
        <v>4.5982951000000001E-2</v>
      </c>
      <c r="J387" s="63">
        <f t="shared" si="135"/>
        <v>0</v>
      </c>
      <c r="K387" s="57">
        <f t="shared" si="116"/>
        <v>0</v>
      </c>
      <c r="M387" s="3">
        <v>3.74</v>
      </c>
      <c r="N387" s="3">
        <f t="shared" si="121"/>
        <v>0.13286167459701106</v>
      </c>
      <c r="O387" s="3">
        <f t="shared" si="126"/>
        <v>0</v>
      </c>
      <c r="Q387" s="3">
        <v>3.74</v>
      </c>
      <c r="R387" s="3">
        <f t="shared" si="117"/>
        <v>5.8252427184466021E-2</v>
      </c>
      <c r="S387" s="3">
        <f t="shared" si="127"/>
        <v>0</v>
      </c>
      <c r="T387" s="3"/>
      <c r="U387" s="3">
        <v>3.74</v>
      </c>
      <c r="V387" s="3">
        <f t="shared" si="118"/>
        <v>9.7087378640776711E-2</v>
      </c>
      <c r="W387" s="3">
        <f t="shared" si="128"/>
        <v>0</v>
      </c>
      <c r="X387" s="3"/>
      <c r="Y387" s="3">
        <v>3.74</v>
      </c>
      <c r="Z387" s="3">
        <f t="shared" si="122"/>
        <v>0.16724406362235369</v>
      </c>
      <c r="AA387" s="3">
        <f t="shared" si="129"/>
        <v>0</v>
      </c>
      <c r="AB387" s="3"/>
      <c r="AC387" s="3">
        <v>3.74</v>
      </c>
      <c r="AD387" s="3">
        <f t="shared" si="119"/>
        <v>0.14563106796116507</v>
      </c>
      <c r="AE387" s="3">
        <f t="shared" si="130"/>
        <v>0</v>
      </c>
      <c r="AF387" s="3">
        <v>3.74</v>
      </c>
      <c r="AG387" s="3">
        <f t="shared" si="123"/>
        <v>0.16724406362235369</v>
      </c>
      <c r="AH387" s="3">
        <f t="shared" si="131"/>
        <v>0</v>
      </c>
      <c r="AJ387" s="3">
        <v>3.74</v>
      </c>
      <c r="AK387" s="3">
        <f t="shared" si="124"/>
        <v>0.23132561132178867</v>
      </c>
      <c r="AL387" s="3">
        <f t="shared" si="132"/>
        <v>0</v>
      </c>
      <c r="AN387" s="3">
        <v>3.74</v>
      </c>
      <c r="AO387" s="3">
        <f t="shared" si="125"/>
        <v>0.31996076449225269</v>
      </c>
      <c r="AP387" s="3">
        <f t="shared" si="133"/>
        <v>0</v>
      </c>
      <c r="AR387" s="3">
        <v>3.74</v>
      </c>
      <c r="AS387" s="3">
        <f t="shared" si="120"/>
        <v>0.11650485436893204</v>
      </c>
      <c r="AT387" s="3">
        <f t="shared" si="134"/>
        <v>0</v>
      </c>
    </row>
    <row r="388" spans="8:46" x14ac:dyDescent="0.25">
      <c r="H388" s="48">
        <v>3.75</v>
      </c>
      <c r="I388" s="48">
        <v>4.570859E-2</v>
      </c>
      <c r="J388" s="63">
        <f t="shared" si="135"/>
        <v>0</v>
      </c>
      <c r="K388" s="57">
        <f t="shared" si="116"/>
        <v>0</v>
      </c>
      <c r="M388" s="3">
        <v>3.75</v>
      </c>
      <c r="N388" s="3">
        <f t="shared" si="121"/>
        <v>0.13257816069359946</v>
      </c>
      <c r="O388" s="3">
        <f t="shared" si="126"/>
        <v>0</v>
      </c>
      <c r="Q388" s="3">
        <v>3.75</v>
      </c>
      <c r="R388" s="3">
        <f t="shared" si="117"/>
        <v>5.8111380145278446E-2</v>
      </c>
      <c r="S388" s="3">
        <f t="shared" si="127"/>
        <v>0</v>
      </c>
      <c r="T388" s="3"/>
      <c r="U388" s="3">
        <v>3.75</v>
      </c>
      <c r="V388" s="3">
        <f t="shared" si="118"/>
        <v>9.6852300242130762E-2</v>
      </c>
      <c r="W388" s="3">
        <f t="shared" si="128"/>
        <v>0</v>
      </c>
      <c r="X388" s="3"/>
      <c r="Y388" s="3">
        <v>3.75</v>
      </c>
      <c r="Z388" s="3">
        <f t="shared" si="122"/>
        <v>0.16688718104170122</v>
      </c>
      <c r="AA388" s="3">
        <f t="shared" si="129"/>
        <v>0</v>
      </c>
      <c r="AB388" s="3"/>
      <c r="AC388" s="3">
        <v>3.75</v>
      </c>
      <c r="AD388" s="3">
        <f t="shared" si="119"/>
        <v>0.14527845036319614</v>
      </c>
      <c r="AE388" s="3">
        <f t="shared" si="130"/>
        <v>0</v>
      </c>
      <c r="AF388" s="3">
        <v>3.75</v>
      </c>
      <c r="AG388" s="3">
        <f t="shared" si="123"/>
        <v>0.16688718104170122</v>
      </c>
      <c r="AH388" s="3">
        <f t="shared" si="131"/>
        <v>0</v>
      </c>
      <c r="AJ388" s="3">
        <v>3.75</v>
      </c>
      <c r="AK388" s="3">
        <f t="shared" si="124"/>
        <v>0.23083198494515411</v>
      </c>
      <c r="AL388" s="3">
        <f t="shared" si="132"/>
        <v>0</v>
      </c>
      <c r="AN388" s="3">
        <v>3.75</v>
      </c>
      <c r="AO388" s="3">
        <f t="shared" si="125"/>
        <v>0.31927799931143669</v>
      </c>
      <c r="AP388" s="3">
        <f t="shared" si="133"/>
        <v>0</v>
      </c>
      <c r="AR388" s="3">
        <v>3.75</v>
      </c>
      <c r="AS388" s="3">
        <f t="shared" si="120"/>
        <v>0.11622276029055689</v>
      </c>
      <c r="AT388" s="3">
        <f t="shared" si="134"/>
        <v>0</v>
      </c>
    </row>
    <row r="389" spans="8:46" x14ac:dyDescent="0.25">
      <c r="H389" s="48">
        <v>3.76</v>
      </c>
      <c r="I389" s="48">
        <v>4.5436335000000001E-2</v>
      </c>
      <c r="J389" s="63">
        <f t="shared" si="135"/>
        <v>0</v>
      </c>
      <c r="K389" s="57">
        <f t="shared" si="116"/>
        <v>0</v>
      </c>
      <c r="M389" s="3">
        <v>3.76</v>
      </c>
      <c r="N389" s="3">
        <f t="shared" si="121"/>
        <v>0.13229600439911335</v>
      </c>
      <c r="O389" s="3">
        <f t="shared" si="126"/>
        <v>0</v>
      </c>
      <c r="Q389" s="3">
        <v>3.76</v>
      </c>
      <c r="R389" s="3">
        <f t="shared" si="117"/>
        <v>5.7971014492753624E-2</v>
      </c>
      <c r="S389" s="3">
        <f t="shared" si="127"/>
        <v>0</v>
      </c>
      <c r="T389" s="3"/>
      <c r="U389" s="3">
        <v>3.76</v>
      </c>
      <c r="V389" s="3">
        <f t="shared" si="118"/>
        <v>9.6618357487922718E-2</v>
      </c>
      <c r="W389" s="3">
        <f t="shared" si="128"/>
        <v>0</v>
      </c>
      <c r="X389" s="3"/>
      <c r="Y389" s="3">
        <v>3.76</v>
      </c>
      <c r="Z389" s="3">
        <f t="shared" si="122"/>
        <v>0.16653200739655777</v>
      </c>
      <c r="AA389" s="3">
        <f t="shared" si="129"/>
        <v>0</v>
      </c>
      <c r="AB389" s="3"/>
      <c r="AC389" s="3">
        <v>3.76</v>
      </c>
      <c r="AD389" s="3">
        <f t="shared" si="119"/>
        <v>0.14492753623188409</v>
      </c>
      <c r="AE389" s="3">
        <f t="shared" si="130"/>
        <v>0</v>
      </c>
      <c r="AF389" s="3">
        <v>3.76</v>
      </c>
      <c r="AG389" s="3">
        <f t="shared" si="123"/>
        <v>0.16653200739655777</v>
      </c>
      <c r="AH389" s="3">
        <f t="shared" si="131"/>
        <v>0</v>
      </c>
      <c r="AJ389" s="3">
        <v>3.76</v>
      </c>
      <c r="AK389" s="3">
        <f t="shared" si="124"/>
        <v>0.23034072230294927</v>
      </c>
      <c r="AL389" s="3">
        <f t="shared" si="132"/>
        <v>0</v>
      </c>
      <c r="AN389" s="3">
        <v>3.76</v>
      </c>
      <c r="AO389" s="3">
        <f t="shared" si="125"/>
        <v>0.31859850355794778</v>
      </c>
      <c r="AP389" s="3">
        <f t="shared" si="133"/>
        <v>0</v>
      </c>
      <c r="AR389" s="3">
        <v>3.76</v>
      </c>
      <c r="AS389" s="3">
        <f t="shared" si="120"/>
        <v>0.11594202898550725</v>
      </c>
      <c r="AT389" s="3">
        <f t="shared" si="134"/>
        <v>0</v>
      </c>
    </row>
    <row r="390" spans="8:46" x14ac:dyDescent="0.25">
      <c r="H390" s="48">
        <v>3.77</v>
      </c>
      <c r="I390" s="48">
        <v>4.5166170999999998E-2</v>
      </c>
      <c r="J390" s="63">
        <f t="shared" si="135"/>
        <v>0</v>
      </c>
      <c r="K390" s="57">
        <f t="shared" si="116"/>
        <v>0</v>
      </c>
      <c r="M390" s="3">
        <v>3.77</v>
      </c>
      <c r="N390" s="3">
        <f t="shared" si="121"/>
        <v>0.13201519562783581</v>
      </c>
      <c r="O390" s="3">
        <f t="shared" si="126"/>
        <v>0</v>
      </c>
      <c r="Q390" s="3">
        <v>3.77</v>
      </c>
      <c r="R390" s="3">
        <f t="shared" si="117"/>
        <v>5.7831325301204807E-2</v>
      </c>
      <c r="S390" s="3">
        <f t="shared" si="127"/>
        <v>0</v>
      </c>
      <c r="T390" s="3"/>
      <c r="U390" s="3">
        <v>3.77</v>
      </c>
      <c r="V390" s="3">
        <f t="shared" si="118"/>
        <v>9.638554216867469E-2</v>
      </c>
      <c r="W390" s="3">
        <f t="shared" si="128"/>
        <v>0</v>
      </c>
      <c r="X390" s="3"/>
      <c r="Y390" s="3">
        <v>3.77</v>
      </c>
      <c r="Z390" s="3">
        <f t="shared" si="122"/>
        <v>0.16617852999119084</v>
      </c>
      <c r="AA390" s="3">
        <f t="shared" si="129"/>
        <v>0</v>
      </c>
      <c r="AB390" s="3"/>
      <c r="AC390" s="3">
        <v>3.77</v>
      </c>
      <c r="AD390" s="3">
        <f t="shared" si="119"/>
        <v>0.14457831325301204</v>
      </c>
      <c r="AE390" s="3">
        <f t="shared" si="130"/>
        <v>0</v>
      </c>
      <c r="AF390" s="3">
        <v>3.77</v>
      </c>
      <c r="AG390" s="3">
        <f t="shared" si="123"/>
        <v>0.16617852999119084</v>
      </c>
      <c r="AH390" s="3">
        <f t="shared" si="131"/>
        <v>0</v>
      </c>
      <c r="AJ390" s="3">
        <v>3.77</v>
      </c>
      <c r="AK390" s="3">
        <f t="shared" si="124"/>
        <v>0.22985180583492101</v>
      </c>
      <c r="AL390" s="3">
        <f t="shared" si="132"/>
        <v>0</v>
      </c>
      <c r="AN390" s="3">
        <v>3.77</v>
      </c>
      <c r="AO390" s="3">
        <f t="shared" si="125"/>
        <v>0.31792225294311388</v>
      </c>
      <c r="AP390" s="3">
        <f t="shared" si="133"/>
        <v>0</v>
      </c>
      <c r="AR390" s="3">
        <v>3.77</v>
      </c>
      <c r="AS390" s="3">
        <f t="shared" si="120"/>
        <v>0.11566265060240961</v>
      </c>
      <c r="AT390" s="3">
        <f t="shared" si="134"/>
        <v>0</v>
      </c>
    </row>
    <row r="391" spans="8:46" x14ac:dyDescent="0.25">
      <c r="H391" s="48">
        <v>3.78</v>
      </c>
      <c r="I391" s="48">
        <v>4.4898084999999997E-2</v>
      </c>
      <c r="J391" s="63">
        <f t="shared" si="135"/>
        <v>0</v>
      </c>
      <c r="K391" s="57">
        <f t="shared" si="116"/>
        <v>0</v>
      </c>
      <c r="M391" s="3">
        <v>3.78</v>
      </c>
      <c r="N391" s="3">
        <f t="shared" si="121"/>
        <v>0.13173572439546763</v>
      </c>
      <c r="O391" s="3">
        <f t="shared" si="126"/>
        <v>0</v>
      </c>
      <c r="Q391" s="3">
        <v>3.78</v>
      </c>
      <c r="R391" s="3">
        <f t="shared" si="117"/>
        <v>5.7692307692307682E-2</v>
      </c>
      <c r="S391" s="3">
        <f t="shared" si="127"/>
        <v>0</v>
      </c>
      <c r="T391" s="3"/>
      <c r="U391" s="3">
        <v>3.78</v>
      </c>
      <c r="V391" s="3">
        <f t="shared" si="118"/>
        <v>9.6153846153846145E-2</v>
      </c>
      <c r="W391" s="3">
        <f t="shared" si="128"/>
        <v>0</v>
      </c>
      <c r="X391" s="3"/>
      <c r="Y391" s="3">
        <v>3.78</v>
      </c>
      <c r="Z391" s="3">
        <f t="shared" si="122"/>
        <v>0.16582673625753097</v>
      </c>
      <c r="AA391" s="3">
        <f t="shared" si="129"/>
        <v>0</v>
      </c>
      <c r="AB391" s="3"/>
      <c r="AC391" s="3">
        <v>3.78</v>
      </c>
      <c r="AD391" s="3">
        <f t="shared" si="119"/>
        <v>0.14423076923076925</v>
      </c>
      <c r="AE391" s="3">
        <f t="shared" si="130"/>
        <v>0</v>
      </c>
      <c r="AF391" s="3">
        <v>3.78</v>
      </c>
      <c r="AG391" s="3">
        <f t="shared" si="123"/>
        <v>0.16582673625753097</v>
      </c>
      <c r="AH391" s="3">
        <f t="shared" si="131"/>
        <v>0</v>
      </c>
      <c r="AJ391" s="3">
        <v>3.78</v>
      </c>
      <c r="AK391" s="3">
        <f t="shared" si="124"/>
        <v>0.22936521815739469</v>
      </c>
      <c r="AL391" s="3">
        <f t="shared" si="132"/>
        <v>0</v>
      </c>
      <c r="AN391" s="3">
        <v>3.78</v>
      </c>
      <c r="AO391" s="3">
        <f t="shared" si="125"/>
        <v>0.31724922342249917</v>
      </c>
      <c r="AP391" s="3">
        <f t="shared" si="133"/>
        <v>0</v>
      </c>
      <c r="AR391" s="3">
        <v>3.78</v>
      </c>
      <c r="AS391" s="3">
        <f t="shared" si="120"/>
        <v>0.11538461538461536</v>
      </c>
      <c r="AT391" s="3">
        <f t="shared" si="134"/>
        <v>0</v>
      </c>
    </row>
    <row r="392" spans="8:46" x14ac:dyDescent="0.25">
      <c r="H392" s="48">
        <v>3.79</v>
      </c>
      <c r="I392" s="48">
        <v>4.4632063E-2</v>
      </c>
      <c r="J392" s="63">
        <f t="shared" si="135"/>
        <v>0</v>
      </c>
      <c r="K392" s="57">
        <f t="shared" si="116"/>
        <v>0</v>
      </c>
      <c r="M392" s="3">
        <v>3.79</v>
      </c>
      <c r="N392" s="3">
        <f t="shared" si="121"/>
        <v>0.13145758081784265</v>
      </c>
      <c r="O392" s="3">
        <f t="shared" si="126"/>
        <v>0</v>
      </c>
      <c r="Q392" s="3">
        <v>3.79</v>
      </c>
      <c r="R392" s="3">
        <f t="shared" si="117"/>
        <v>5.7553956834532377E-2</v>
      </c>
      <c r="S392" s="3">
        <f t="shared" si="127"/>
        <v>0</v>
      </c>
      <c r="T392" s="3"/>
      <c r="U392" s="3">
        <v>3.79</v>
      </c>
      <c r="V392" s="3">
        <f t="shared" si="118"/>
        <v>9.5923261390887304E-2</v>
      </c>
      <c r="W392" s="3">
        <f t="shared" si="128"/>
        <v>0</v>
      </c>
      <c r="X392" s="3"/>
      <c r="Y392" s="3">
        <v>3.79</v>
      </c>
      <c r="Z392" s="3">
        <f t="shared" si="122"/>
        <v>0.16547661375355407</v>
      </c>
      <c r="AA392" s="3">
        <f t="shared" si="129"/>
        <v>0</v>
      </c>
      <c r="AB392" s="3"/>
      <c r="AC392" s="3">
        <v>3.79</v>
      </c>
      <c r="AD392" s="3">
        <f t="shared" si="119"/>
        <v>0.14388489208633096</v>
      </c>
      <c r="AE392" s="3">
        <f t="shared" si="130"/>
        <v>0</v>
      </c>
      <c r="AF392" s="3">
        <v>3.79</v>
      </c>
      <c r="AG392" s="3">
        <f t="shared" si="123"/>
        <v>0.16547661375355407</v>
      </c>
      <c r="AH392" s="3">
        <f t="shared" si="131"/>
        <v>0</v>
      </c>
      <c r="AJ392" s="3">
        <v>3.79</v>
      </c>
      <c r="AK392" s="3">
        <f t="shared" si="124"/>
        <v>0.22888094206103748</v>
      </c>
      <c r="AL392" s="3">
        <f t="shared" si="132"/>
        <v>0</v>
      </c>
      <c r="AN392" s="3">
        <v>3.79</v>
      </c>
      <c r="AO392" s="3">
        <f t="shared" si="125"/>
        <v>0.31657939119281037</v>
      </c>
      <c r="AP392" s="3">
        <f t="shared" si="133"/>
        <v>0</v>
      </c>
      <c r="AR392" s="3">
        <v>3.79</v>
      </c>
      <c r="AS392" s="3">
        <f t="shared" si="120"/>
        <v>0.11510791366906475</v>
      </c>
      <c r="AT392" s="3">
        <f t="shared" si="134"/>
        <v>0</v>
      </c>
    </row>
    <row r="393" spans="8:46" x14ac:dyDescent="0.25">
      <c r="H393" s="48">
        <v>3.8</v>
      </c>
      <c r="I393" s="48">
        <v>4.4368092999999997E-2</v>
      </c>
      <c r="J393" s="63">
        <f t="shared" si="135"/>
        <v>0</v>
      </c>
      <c r="K393" s="57">
        <f t="shared" si="116"/>
        <v>0</v>
      </c>
      <c r="M393" s="3">
        <v>3.8</v>
      </c>
      <c r="N393" s="3">
        <f t="shared" si="121"/>
        <v>0.13118075510966232</v>
      </c>
      <c r="O393" s="3">
        <f t="shared" si="126"/>
        <v>0</v>
      </c>
      <c r="Q393" s="3">
        <v>3.8</v>
      </c>
      <c r="R393" s="3">
        <f t="shared" si="117"/>
        <v>5.7416267942583733E-2</v>
      </c>
      <c r="S393" s="3">
        <f t="shared" si="127"/>
        <v>0</v>
      </c>
      <c r="T393" s="3"/>
      <c r="U393" s="3">
        <v>3.8</v>
      </c>
      <c r="V393" s="3">
        <f t="shared" si="118"/>
        <v>9.5693779904306234E-2</v>
      </c>
      <c r="W393" s="3">
        <f t="shared" si="128"/>
        <v>0</v>
      </c>
      <c r="X393" s="3"/>
      <c r="Y393" s="3">
        <v>3.8</v>
      </c>
      <c r="Z393" s="3">
        <f t="shared" si="122"/>
        <v>0.16512815016168947</v>
      </c>
      <c r="AA393" s="3">
        <f t="shared" si="129"/>
        <v>0</v>
      </c>
      <c r="AB393" s="3"/>
      <c r="AC393" s="3">
        <v>3.8</v>
      </c>
      <c r="AD393" s="3">
        <f t="shared" si="119"/>
        <v>0.14354066985645936</v>
      </c>
      <c r="AE393" s="3">
        <f t="shared" si="130"/>
        <v>0</v>
      </c>
      <c r="AF393" s="3">
        <v>3.8</v>
      </c>
      <c r="AG393" s="3">
        <f t="shared" si="123"/>
        <v>0.16512815016168947</v>
      </c>
      <c r="AH393" s="3">
        <f t="shared" si="131"/>
        <v>0</v>
      </c>
      <c r="AJ393" s="3">
        <v>3.8</v>
      </c>
      <c r="AK393" s="3">
        <f t="shared" si="124"/>
        <v>0.22839896050865482</v>
      </c>
      <c r="AL393" s="3">
        <f t="shared" si="132"/>
        <v>0</v>
      </c>
      <c r="AN393" s="3">
        <v>3.8</v>
      </c>
      <c r="AO393" s="3">
        <f t="shared" si="125"/>
        <v>0.31591273268885001</v>
      </c>
      <c r="AP393" s="3">
        <f t="shared" si="133"/>
        <v>0</v>
      </c>
      <c r="AR393" s="3">
        <v>3.8</v>
      </c>
      <c r="AS393" s="3">
        <f t="shared" si="120"/>
        <v>0.11483253588516747</v>
      </c>
      <c r="AT393" s="3">
        <f t="shared" si="134"/>
        <v>0</v>
      </c>
    </row>
    <row r="394" spans="8:46" x14ac:dyDescent="0.25">
      <c r="H394" s="48">
        <v>3.81</v>
      </c>
      <c r="I394" s="48">
        <v>4.4106158999999999E-2</v>
      </c>
      <c r="J394" s="63">
        <f t="shared" si="135"/>
        <v>0</v>
      </c>
      <c r="K394" s="57">
        <f t="shared" si="116"/>
        <v>0</v>
      </c>
      <c r="M394" s="3">
        <v>3.81</v>
      </c>
      <c r="N394" s="3">
        <f t="shared" si="121"/>
        <v>0.13090523758324976</v>
      </c>
      <c r="O394" s="3">
        <f t="shared" si="126"/>
        <v>0</v>
      </c>
      <c r="Q394" s="3">
        <v>3.81</v>
      </c>
      <c r="R394" s="3">
        <f t="shared" si="117"/>
        <v>5.7279236276849638E-2</v>
      </c>
      <c r="S394" s="3">
        <f t="shared" si="127"/>
        <v>0</v>
      </c>
      <c r="T394" s="3"/>
      <c r="U394" s="3">
        <v>3.81</v>
      </c>
      <c r="V394" s="3">
        <f t="shared" si="118"/>
        <v>9.5465393794749401E-2</v>
      </c>
      <c r="W394" s="3">
        <f t="shared" si="128"/>
        <v>0</v>
      </c>
      <c r="X394" s="3"/>
      <c r="Y394" s="3">
        <v>3.81</v>
      </c>
      <c r="Z394" s="3">
        <f t="shared" si="122"/>
        <v>0.16478133328725086</v>
      </c>
      <c r="AA394" s="3">
        <f t="shared" si="129"/>
        <v>0</v>
      </c>
      <c r="AB394" s="3"/>
      <c r="AC394" s="3">
        <v>3.81</v>
      </c>
      <c r="AD394" s="3">
        <f t="shared" si="119"/>
        <v>0.14319809069212411</v>
      </c>
      <c r="AE394" s="3">
        <f t="shared" si="130"/>
        <v>0</v>
      </c>
      <c r="AF394" s="3">
        <v>3.81</v>
      </c>
      <c r="AG394" s="3">
        <f t="shared" si="123"/>
        <v>0.16478133328725086</v>
      </c>
      <c r="AH394" s="3">
        <f t="shared" si="131"/>
        <v>0</v>
      </c>
      <c r="AJ394" s="3">
        <v>3.81</v>
      </c>
      <c r="AK394" s="3">
        <f t="shared" si="124"/>
        <v>0.22791925663302204</v>
      </c>
      <c r="AL394" s="3">
        <f t="shared" si="132"/>
        <v>0</v>
      </c>
      <c r="AN394" s="3">
        <v>3.81</v>
      </c>
      <c r="AO394" s="3">
        <f t="shared" si="125"/>
        <v>0.31524922458051585</v>
      </c>
      <c r="AP394" s="3">
        <f t="shared" si="133"/>
        <v>0</v>
      </c>
      <c r="AR394" s="3">
        <v>3.81</v>
      </c>
      <c r="AS394" s="3">
        <f t="shared" si="120"/>
        <v>0.11455847255369928</v>
      </c>
      <c r="AT394" s="3">
        <f t="shared" si="134"/>
        <v>0</v>
      </c>
    </row>
    <row r="395" spans="8:46" x14ac:dyDescent="0.25">
      <c r="H395" s="48">
        <v>3.82</v>
      </c>
      <c r="I395" s="48">
        <v>4.3846248999999997E-2</v>
      </c>
      <c r="J395" s="63">
        <f t="shared" si="135"/>
        <v>0</v>
      </c>
      <c r="K395" s="57">
        <f t="shared" si="116"/>
        <v>0</v>
      </c>
      <c r="M395" s="3">
        <v>3.82</v>
      </c>
      <c r="N395" s="3">
        <f t="shared" si="121"/>
        <v>0.13063101864732318</v>
      </c>
      <c r="O395" s="3">
        <f t="shared" si="126"/>
        <v>0</v>
      </c>
      <c r="Q395" s="3">
        <v>3.82</v>
      </c>
      <c r="R395" s="3">
        <f t="shared" si="117"/>
        <v>5.7142857142857134E-2</v>
      </c>
      <c r="S395" s="3">
        <f t="shared" si="127"/>
        <v>0</v>
      </c>
      <c r="T395" s="3"/>
      <c r="U395" s="3">
        <v>3.82</v>
      </c>
      <c r="V395" s="3">
        <f t="shared" si="118"/>
        <v>9.5238095238095233E-2</v>
      </c>
      <c r="W395" s="3">
        <f t="shared" si="128"/>
        <v>0</v>
      </c>
      <c r="X395" s="3"/>
      <c r="Y395" s="3">
        <v>3.82</v>
      </c>
      <c r="Z395" s="3">
        <f t="shared" si="122"/>
        <v>0.16443615105689241</v>
      </c>
      <c r="AA395" s="3">
        <f t="shared" si="129"/>
        <v>0</v>
      </c>
      <c r="AB395" s="3"/>
      <c r="AC395" s="3">
        <v>3.82</v>
      </c>
      <c r="AD395" s="3">
        <f t="shared" si="119"/>
        <v>0.14285714285714288</v>
      </c>
      <c r="AE395" s="3">
        <f t="shared" si="130"/>
        <v>0</v>
      </c>
      <c r="AF395" s="3">
        <v>3.82</v>
      </c>
      <c r="AG395" s="3">
        <f t="shared" si="123"/>
        <v>0.16443615105689241</v>
      </c>
      <c r="AH395" s="3">
        <f t="shared" si="131"/>
        <v>0</v>
      </c>
      <c r="AJ395" s="3">
        <v>3.82</v>
      </c>
      <c r="AK395" s="3">
        <f t="shared" si="124"/>
        <v>0.22744181373474742</v>
      </c>
      <c r="AL395" s="3">
        <f t="shared" si="132"/>
        <v>0</v>
      </c>
      <c r="AN395" s="3">
        <v>3.82</v>
      </c>
      <c r="AO395" s="3">
        <f t="shared" si="125"/>
        <v>0.31458884376984608</v>
      </c>
      <c r="AP395" s="3">
        <f t="shared" si="133"/>
        <v>0</v>
      </c>
      <c r="AR395" s="3">
        <v>3.82</v>
      </c>
      <c r="AS395" s="3">
        <f t="shared" si="120"/>
        <v>0.11428571428571427</v>
      </c>
      <c r="AT395" s="3">
        <f t="shared" si="134"/>
        <v>0</v>
      </c>
    </row>
    <row r="396" spans="8:46" x14ac:dyDescent="0.25">
      <c r="H396" s="48">
        <v>3.83</v>
      </c>
      <c r="I396" s="48">
        <v>4.3588347999999999E-2</v>
      </c>
      <c r="J396" s="63">
        <f t="shared" si="135"/>
        <v>0</v>
      </c>
      <c r="K396" s="57">
        <f t="shared" si="116"/>
        <v>0</v>
      </c>
      <c r="M396" s="3">
        <v>3.83</v>
      </c>
      <c r="N396" s="3">
        <f t="shared" si="121"/>
        <v>0.1303580888057872</v>
      </c>
      <c r="O396" s="3">
        <f t="shared" si="126"/>
        <v>0</v>
      </c>
      <c r="Q396" s="3">
        <v>3.83</v>
      </c>
      <c r="R396" s="3">
        <f t="shared" si="117"/>
        <v>5.7007125890736345E-2</v>
      </c>
      <c r="S396" s="3">
        <f t="shared" si="127"/>
        <v>0</v>
      </c>
      <c r="T396" s="3"/>
      <c r="U396" s="3">
        <v>3.83</v>
      </c>
      <c r="V396" s="3">
        <f t="shared" si="118"/>
        <v>9.5011876484560581E-2</v>
      </c>
      <c r="W396" s="3">
        <f t="shared" si="128"/>
        <v>0</v>
      </c>
      <c r="X396" s="3"/>
      <c r="Y396" s="3">
        <v>3.83</v>
      </c>
      <c r="Z396" s="3">
        <f t="shared" si="122"/>
        <v>0.16409259151708733</v>
      </c>
      <c r="AA396" s="3">
        <f t="shared" si="129"/>
        <v>0</v>
      </c>
      <c r="AB396" s="3"/>
      <c r="AC396" s="3">
        <v>3.83</v>
      </c>
      <c r="AD396" s="3">
        <f t="shared" si="119"/>
        <v>0.14251781472684089</v>
      </c>
      <c r="AE396" s="3">
        <f t="shared" si="130"/>
        <v>0</v>
      </c>
      <c r="AF396" s="3">
        <v>3.83</v>
      </c>
      <c r="AG396" s="3">
        <f t="shared" si="123"/>
        <v>0.16409259151708733</v>
      </c>
      <c r="AH396" s="3">
        <f t="shared" si="131"/>
        <v>0</v>
      </c>
      <c r="AJ396" s="3">
        <v>3.83</v>
      </c>
      <c r="AK396" s="3">
        <f t="shared" si="124"/>
        <v>0.22696661528016843</v>
      </c>
      <c r="AL396" s="3">
        <f t="shared" si="132"/>
        <v>0</v>
      </c>
      <c r="AN396" s="3">
        <v>3.83</v>
      </c>
      <c r="AO396" s="3">
        <f t="shared" si="125"/>
        <v>0.3139315673881094</v>
      </c>
      <c r="AP396" s="3">
        <f t="shared" si="133"/>
        <v>0</v>
      </c>
      <c r="AR396" s="3">
        <v>3.83</v>
      </c>
      <c r="AS396" s="3">
        <f t="shared" si="120"/>
        <v>0.11401425178147269</v>
      </c>
      <c r="AT396" s="3">
        <f t="shared" si="134"/>
        <v>0</v>
      </c>
    </row>
    <row r="397" spans="8:46" x14ac:dyDescent="0.25">
      <c r="H397" s="48">
        <v>3.84</v>
      </c>
      <c r="I397" s="48">
        <v>4.3332442999999998E-2</v>
      </c>
      <c r="J397" s="63">
        <f t="shared" si="135"/>
        <v>0</v>
      </c>
      <c r="K397" s="57">
        <f t="shared" ref="K397:K413" si="136">IF(I397&gt;Z397,1,0)</f>
        <v>0</v>
      </c>
      <c r="M397" s="3">
        <v>3.84</v>
      </c>
      <c r="N397" s="3">
        <f t="shared" si="121"/>
        <v>0.13008643865654265</v>
      </c>
      <c r="O397" s="3">
        <f t="shared" si="126"/>
        <v>0</v>
      </c>
      <c r="Q397" s="3">
        <v>3.84</v>
      </c>
      <c r="R397" s="3">
        <f t="shared" ref="R397:R413" si="137">IF(Q397&lt;=$R$6,$R$8*$R$5,IF($R$8*$R$5*(1/ABS(0.8+Q397-$R$6))&gt;$R$8*$R$5,$R$8*$R$5,$R$8*$R$5*(1/ABS(0.8+Q397-$R$6))))</f>
        <v>5.6872037914691941E-2</v>
      </c>
      <c r="S397" s="3">
        <f t="shared" si="127"/>
        <v>0</v>
      </c>
      <c r="T397" s="3"/>
      <c r="U397" s="3">
        <v>3.84</v>
      </c>
      <c r="V397" s="3">
        <f t="shared" si="118"/>
        <v>9.4786729857819912E-2</v>
      </c>
      <c r="W397" s="3">
        <f t="shared" si="128"/>
        <v>0</v>
      </c>
      <c r="X397" s="3"/>
      <c r="Y397" s="3">
        <v>3.84</v>
      </c>
      <c r="Z397" s="3">
        <f t="shared" si="122"/>
        <v>0.16375064283262974</v>
      </c>
      <c r="AA397" s="3">
        <f t="shared" si="129"/>
        <v>0</v>
      </c>
      <c r="AB397" s="3"/>
      <c r="AC397" s="3">
        <v>3.84</v>
      </c>
      <c r="AD397" s="3">
        <f t="shared" si="119"/>
        <v>0.14218009478672988</v>
      </c>
      <c r="AE397" s="3">
        <f t="shared" si="130"/>
        <v>0</v>
      </c>
      <c r="AF397" s="3">
        <v>3.84</v>
      </c>
      <c r="AG397" s="3">
        <f t="shared" si="123"/>
        <v>0.16375064283262974</v>
      </c>
      <c r="AH397" s="3">
        <f t="shared" si="131"/>
        <v>0</v>
      </c>
      <c r="AJ397" s="3">
        <v>3.84</v>
      </c>
      <c r="AK397" s="3">
        <f t="shared" si="124"/>
        <v>0.22649364489927987</v>
      </c>
      <c r="AL397" s="3">
        <f t="shared" si="132"/>
        <v>0</v>
      </c>
      <c r="AN397" s="3">
        <v>3.84</v>
      </c>
      <c r="AO397" s="3">
        <f t="shared" si="125"/>
        <v>0.31327737279293855</v>
      </c>
      <c r="AP397" s="3">
        <f t="shared" si="133"/>
        <v>0</v>
      </c>
      <c r="AR397" s="3">
        <v>3.84</v>
      </c>
      <c r="AS397" s="3">
        <f t="shared" si="120"/>
        <v>0.11374407582938388</v>
      </c>
      <c r="AT397" s="3">
        <f t="shared" si="134"/>
        <v>0</v>
      </c>
    </row>
    <row r="398" spans="8:46" x14ac:dyDescent="0.25">
      <c r="H398" s="48">
        <v>3.85</v>
      </c>
      <c r="I398" s="48">
        <v>4.3078518000000003E-2</v>
      </c>
      <c r="J398" s="63">
        <f t="shared" si="135"/>
        <v>0</v>
      </c>
      <c r="K398" s="57">
        <f t="shared" si="136"/>
        <v>0</v>
      </c>
      <c r="M398" s="3">
        <v>3.85</v>
      </c>
      <c r="N398" s="3">
        <f t="shared" si="121"/>
        <v>0.12981605889031458</v>
      </c>
      <c r="O398" s="3">
        <f t="shared" si="126"/>
        <v>0</v>
      </c>
      <c r="Q398" s="3">
        <v>3.85</v>
      </c>
      <c r="R398" s="3">
        <f t="shared" si="137"/>
        <v>5.6737588652482261E-2</v>
      </c>
      <c r="S398" s="3">
        <f t="shared" si="127"/>
        <v>0</v>
      </c>
      <c r="T398" s="3"/>
      <c r="U398" s="3">
        <v>3.85</v>
      </c>
      <c r="V398" s="3">
        <f t="shared" ref="V398:V413" si="138">IF(U398&lt;=$V$6,$V$8*$V$5,IF($V$8*$V$5*(1/ABS(0.8+U398-$V$6))&gt;$V$8*$V$5,$V$8*$V$5,$V$8*$V$5*(1/ABS(0.8+U398-$V$6))))</f>
        <v>9.4562647754137114E-2</v>
      </c>
      <c r="W398" s="3">
        <f t="shared" si="128"/>
        <v>0</v>
      </c>
      <c r="X398" s="3"/>
      <c r="Y398" s="3">
        <v>3.85</v>
      </c>
      <c r="Z398" s="3">
        <f t="shared" si="122"/>
        <v>0.16341029328515935</v>
      </c>
      <c r="AA398" s="3">
        <f t="shared" si="129"/>
        <v>0</v>
      </c>
      <c r="AB398" s="3"/>
      <c r="AC398" s="3">
        <v>3.85</v>
      </c>
      <c r="AD398" s="3">
        <f t="shared" ref="AD398:AD413" si="139">IF(AC398&lt;=$AD$6,$AD$8*$AD$5,IF($AD$8*$AD$5*(1/ABS(0.8+AC398-$AD$6))&gt;$AD$8*$AD$5,$AD$8*$AD$5,$AD$8*$AD$5*(1/ABS(0.8+AC398-$AD$6))))</f>
        <v>0.14184397163120568</v>
      </c>
      <c r="AE398" s="3">
        <f t="shared" si="130"/>
        <v>0</v>
      </c>
      <c r="AF398" s="3">
        <v>3.85</v>
      </c>
      <c r="AG398" s="3">
        <f t="shared" si="123"/>
        <v>0.16341029328515935</v>
      </c>
      <c r="AH398" s="3">
        <f t="shared" si="131"/>
        <v>0</v>
      </c>
      <c r="AJ398" s="3">
        <v>3.85</v>
      </c>
      <c r="AK398" s="3">
        <f t="shared" si="124"/>
        <v>0.22602288638369236</v>
      </c>
      <c r="AL398" s="3">
        <f t="shared" si="132"/>
        <v>0</v>
      </c>
      <c r="AN398" s="3">
        <v>3.85</v>
      </c>
      <c r="AO398" s="3">
        <f t="shared" si="125"/>
        <v>0.31262623756550756</v>
      </c>
      <c r="AP398" s="3">
        <f t="shared" si="133"/>
        <v>0</v>
      </c>
      <c r="AR398" s="3">
        <v>3.85</v>
      </c>
      <c r="AS398" s="3">
        <f t="shared" ref="AS398:AS413" si="140">IF(AR398&lt;=$AS$6,$AS$8*$AS$5,IF($AS$8*$AS$5*(1/ABS(0.8+AR398-$AS$6))&gt;$AS$8*$AS$5,$AS$8*$AS$5,$AS$8*$AS$5*(1/ABS(0.8+AR398-$AS$6))))</f>
        <v>0.11347517730496452</v>
      </c>
      <c r="AT398" s="3">
        <f t="shared" si="134"/>
        <v>0</v>
      </c>
    </row>
    <row r="399" spans="8:46" x14ac:dyDescent="0.25">
      <c r="H399" s="48">
        <v>3.86</v>
      </c>
      <c r="I399" s="48">
        <v>4.282656E-2</v>
      </c>
      <c r="J399" s="63">
        <f t="shared" si="135"/>
        <v>0</v>
      </c>
      <c r="K399" s="57">
        <f t="shared" si="136"/>
        <v>0</v>
      </c>
      <c r="M399" s="3">
        <v>3.86</v>
      </c>
      <c r="N399" s="3">
        <f t="shared" ref="N399:N413" si="141">IF(M399&lt;=$N$1,(1+1.5*M399/$N$1)*$N$4,IF(M399&lt;=$N$2,2.5*$N$4,2.5*($N$2/M399)^0.8*$N$4))</f>
        <v>0.12954694028949743</v>
      </c>
      <c r="O399" s="3">
        <f t="shared" si="126"/>
        <v>0</v>
      </c>
      <c r="Q399" s="3">
        <v>3.86</v>
      </c>
      <c r="R399" s="3">
        <f t="shared" si="137"/>
        <v>5.6603773584905655E-2</v>
      </c>
      <c r="S399" s="3">
        <f t="shared" si="127"/>
        <v>0</v>
      </c>
      <c r="T399" s="3"/>
      <c r="U399" s="3">
        <v>3.86</v>
      </c>
      <c r="V399" s="3">
        <f t="shared" si="138"/>
        <v>9.4339622641509427E-2</v>
      </c>
      <c r="W399" s="3">
        <f t="shared" si="128"/>
        <v>0</v>
      </c>
      <c r="X399" s="3"/>
      <c r="Y399" s="3">
        <v>3.86</v>
      </c>
      <c r="Z399" s="3">
        <f t="shared" ref="Z399:Z413" si="142">IF(Y399&lt;=$AG$1,(1+1.5*Y399/$AG$1)*$AG$4,IF(Y399&lt;=$AG$2,2.5*$AG$4,2.5*($AG$2/Y399)^0.8*$N$4))</f>
        <v>0.1630715312717079</v>
      </c>
      <c r="AA399" s="3">
        <f t="shared" si="129"/>
        <v>0</v>
      </c>
      <c r="AB399" s="3"/>
      <c r="AC399" s="3">
        <v>3.86</v>
      </c>
      <c r="AD399" s="3">
        <f t="shared" si="139"/>
        <v>0.14150943396226415</v>
      </c>
      <c r="AE399" s="3">
        <f t="shared" si="130"/>
        <v>0</v>
      </c>
      <c r="AF399" s="3">
        <v>3.86</v>
      </c>
      <c r="AG399" s="3">
        <f t="shared" ref="AG399:AG413" si="143">IF(AF399&lt;=$AG$1,(1+1.5*AF399/$AG$1)*$AG$4,IF(AF399&lt;=$AG$2,2.5*$AG$4,2.5*($AG$2/AF399)^0.8*$N$4))</f>
        <v>0.1630715312717079</v>
      </c>
      <c r="AH399" s="3">
        <f t="shared" si="131"/>
        <v>0</v>
      </c>
      <c r="AJ399" s="3">
        <v>3.86</v>
      </c>
      <c r="AK399" s="3">
        <f t="shared" ref="AK399:AK413" si="144">IF(AJ399&lt;=$AK$1,(1+1.5*AJ399/$AK$1)*$AK$4,IF(AJ399&lt;=$AK$2,2.5*$AK$4,2.5*($AK$2/AJ399)^0.8*$N$4))</f>
        <v>0.22555432368462267</v>
      </c>
      <c r="AL399" s="3">
        <f t="shared" si="132"/>
        <v>0</v>
      </c>
      <c r="AN399" s="3">
        <v>3.86</v>
      </c>
      <c r="AO399" s="3">
        <f t="shared" ref="AO399:AO413" si="145">IF(AN399&lt;=$AO$1,(1+1.5*AN399/$AO$1)*$AO$4,IF(AN399&lt;=$AO$2,2.5*$AO$4,2.5*($AO$2/AN399)^0.8*$AO$4))</f>
        <v>0.31197813950775155</v>
      </c>
      <c r="AP399" s="3">
        <f t="shared" si="133"/>
        <v>0</v>
      </c>
      <c r="AR399" s="3">
        <v>3.86</v>
      </c>
      <c r="AS399" s="3">
        <f t="shared" si="140"/>
        <v>0.11320754716981131</v>
      </c>
      <c r="AT399" s="3">
        <f t="shared" si="134"/>
        <v>0</v>
      </c>
    </row>
    <row r="400" spans="8:46" x14ac:dyDescent="0.25">
      <c r="H400" s="48">
        <v>3.87</v>
      </c>
      <c r="I400" s="48">
        <v>4.2576555000000002E-2</v>
      </c>
      <c r="J400" s="63">
        <f t="shared" si="135"/>
        <v>0</v>
      </c>
      <c r="K400" s="57">
        <f t="shared" si="136"/>
        <v>0</v>
      </c>
      <c r="M400" s="3">
        <v>3.87</v>
      </c>
      <c r="N400" s="3">
        <f t="shared" si="141"/>
        <v>0.12927907372701794</v>
      </c>
      <c r="O400" s="3">
        <f t="shared" ref="O400:O413" si="146">IF(AND(M400&gt;=$F$5,M400&lt;=$F$8),(N400+N399)/2*(M400-M399),0)</f>
        <v>0</v>
      </c>
      <c r="Q400" s="3">
        <v>3.87</v>
      </c>
      <c r="R400" s="3">
        <f t="shared" si="137"/>
        <v>5.6470588235294113E-2</v>
      </c>
      <c r="S400" s="3">
        <f t="shared" ref="S400:S413" si="147">IF(AND(Q400&gt;=$F$5,Q400&lt;=$F$8),(R400+R399)/2*(Q400-Q399),0)</f>
        <v>0</v>
      </c>
      <c r="T400" s="3"/>
      <c r="U400" s="3">
        <v>3.87</v>
      </c>
      <c r="V400" s="3">
        <f t="shared" si="138"/>
        <v>9.4117647058823528E-2</v>
      </c>
      <c r="W400" s="3">
        <f t="shared" ref="W400:W413" si="148">IF(AND(U400&gt;=$F$5,U400&lt;=$F$8),(V400+V399)/2*(U400-U399),0)</f>
        <v>0</v>
      </c>
      <c r="X400" s="3"/>
      <c r="Y400" s="3">
        <v>3.87</v>
      </c>
      <c r="Z400" s="3">
        <f t="shared" si="142"/>
        <v>0.16273434530326736</v>
      </c>
      <c r="AA400" s="3">
        <f t="shared" ref="AA400:AA413" si="149">IF(AND(Y400&gt;=$F$5,Y400&lt;=$F$8),(Z400+Z399)/2*(Y400-Y399),0)</f>
        <v>0</v>
      </c>
      <c r="AB400" s="3"/>
      <c r="AC400" s="3">
        <v>3.87</v>
      </c>
      <c r="AD400" s="3">
        <f t="shared" si="139"/>
        <v>0.14117647058823532</v>
      </c>
      <c r="AE400" s="3">
        <f t="shared" ref="AE400:AE413" si="150">IF(AND(AC400&gt;=$F$5,AC400&lt;=$F$8),(AD400+AD399)/2*(AC400-AC399),0)</f>
        <v>0</v>
      </c>
      <c r="AF400" s="3">
        <v>3.87</v>
      </c>
      <c r="AG400" s="3">
        <f t="shared" si="143"/>
        <v>0.16273434530326736</v>
      </c>
      <c r="AH400" s="3">
        <f t="shared" ref="AH400:AH413" si="151">IF(AND(AF400&gt;=$F$5,AF400&lt;=$F$8),(AG400+AG399)/2*(AF400-AF399),0)</f>
        <v>0</v>
      </c>
      <c r="AJ400" s="3">
        <v>3.87</v>
      </c>
      <c r="AK400" s="3">
        <f t="shared" si="144"/>
        <v>0.22508794091091322</v>
      </c>
      <c r="AL400" s="3">
        <f t="shared" ref="AL400:AL413" si="152">IF(AND(AJ400&gt;=$F$5,AJ400&lt;=$F$8),(AK400+AK399)/2*(AJ400-AJ399),0)</f>
        <v>0</v>
      </c>
      <c r="AN400" s="3">
        <v>3.87</v>
      </c>
      <c r="AO400" s="3">
        <f t="shared" si="145"/>
        <v>0.31133305663962713</v>
      </c>
      <c r="AP400" s="3">
        <f t="shared" ref="AP400:AP413" si="153">IF(AND(AN400&gt;=$F$5,AN400&lt;=$F$8),(AO400+AO399)/2*(AN400-AN399),0)</f>
        <v>0</v>
      </c>
      <c r="AR400" s="3">
        <v>3.87</v>
      </c>
      <c r="AS400" s="3">
        <f t="shared" si="140"/>
        <v>0.11294117647058823</v>
      </c>
      <c r="AT400" s="3">
        <f t="shared" ref="AT400:AT413" si="154">IF(AND(AR400&gt;=$F$5,AR400&lt;=$F$8),(AS400+AS399)/2*(AR400-AR399),0)</f>
        <v>0</v>
      </c>
    </row>
    <row r="401" spans="8:46" x14ac:dyDescent="0.25">
      <c r="H401" s="48">
        <v>3.88</v>
      </c>
      <c r="I401" s="48">
        <v>4.2328488999999997E-2</v>
      </c>
      <c r="J401" s="63">
        <f t="shared" si="135"/>
        <v>0</v>
      </c>
      <c r="K401" s="57">
        <f t="shared" si="136"/>
        <v>0</v>
      </c>
      <c r="M401" s="3">
        <v>3.88</v>
      </c>
      <c r="N401" s="3">
        <f t="shared" si="141"/>
        <v>0.12901245016521476</v>
      </c>
      <c r="O401" s="3">
        <f t="shared" si="146"/>
        <v>0</v>
      </c>
      <c r="Q401" s="3">
        <v>3.88</v>
      </c>
      <c r="R401" s="3">
        <f t="shared" si="137"/>
        <v>5.6338028169014086E-2</v>
      </c>
      <c r="S401" s="3">
        <f t="shared" si="147"/>
        <v>0</v>
      </c>
      <c r="T401" s="3"/>
      <c r="U401" s="3">
        <v>3.88</v>
      </c>
      <c r="V401" s="3">
        <f t="shared" si="138"/>
        <v>9.3896713615023483E-2</v>
      </c>
      <c r="W401" s="3">
        <f t="shared" si="148"/>
        <v>0</v>
      </c>
      <c r="X401" s="3"/>
      <c r="Y401" s="3">
        <v>3.88</v>
      </c>
      <c r="Z401" s="3">
        <f t="shared" si="142"/>
        <v>0.16239872400338023</v>
      </c>
      <c r="AA401" s="3">
        <f t="shared" si="149"/>
        <v>0</v>
      </c>
      <c r="AB401" s="3"/>
      <c r="AC401" s="3">
        <v>3.88</v>
      </c>
      <c r="AD401" s="3">
        <f t="shared" si="139"/>
        <v>0.14084507042253525</v>
      </c>
      <c r="AE401" s="3">
        <f t="shared" si="150"/>
        <v>0</v>
      </c>
      <c r="AF401" s="3">
        <v>3.88</v>
      </c>
      <c r="AG401" s="3">
        <f t="shared" si="143"/>
        <v>0.16239872400338023</v>
      </c>
      <c r="AH401" s="3">
        <f t="shared" si="151"/>
        <v>0</v>
      </c>
      <c r="AJ401" s="3">
        <v>3.88</v>
      </c>
      <c r="AK401" s="3">
        <f t="shared" si="144"/>
        <v>0.22462372232708169</v>
      </c>
      <c r="AL401" s="3">
        <f t="shared" si="152"/>
        <v>0</v>
      </c>
      <c r="AN401" s="3">
        <v>3.88</v>
      </c>
      <c r="AO401" s="3">
        <f t="shared" si="145"/>
        <v>0.31069096719641531</v>
      </c>
      <c r="AP401" s="3">
        <f t="shared" si="153"/>
        <v>0</v>
      </c>
      <c r="AR401" s="3">
        <v>3.88</v>
      </c>
      <c r="AS401" s="3">
        <f t="shared" si="140"/>
        <v>0.11267605633802817</v>
      </c>
      <c r="AT401" s="3">
        <f t="shared" si="154"/>
        <v>0</v>
      </c>
    </row>
    <row r="402" spans="8:46" x14ac:dyDescent="0.25">
      <c r="H402" s="48">
        <v>3.89</v>
      </c>
      <c r="I402" s="48">
        <v>4.2082346E-2</v>
      </c>
      <c r="J402" s="63">
        <f t="shared" si="135"/>
        <v>0</v>
      </c>
      <c r="K402" s="57">
        <f t="shared" si="136"/>
        <v>0</v>
      </c>
      <c r="M402" s="3">
        <v>3.89</v>
      </c>
      <c r="N402" s="3">
        <f t="shared" si="141"/>
        <v>0.12874706065473501</v>
      </c>
      <c r="O402" s="3">
        <f t="shared" si="146"/>
        <v>0</v>
      </c>
      <c r="Q402" s="3">
        <v>3.89</v>
      </c>
      <c r="R402" s="3">
        <f t="shared" si="137"/>
        <v>5.6206088992974232E-2</v>
      </c>
      <c r="S402" s="3">
        <f t="shared" si="147"/>
        <v>0</v>
      </c>
      <c r="T402" s="3"/>
      <c r="U402" s="3">
        <v>3.89</v>
      </c>
      <c r="V402" s="3">
        <f t="shared" si="138"/>
        <v>9.3676814988290391E-2</v>
      </c>
      <c r="W402" s="3">
        <f t="shared" si="148"/>
        <v>0</v>
      </c>
      <c r="X402" s="3"/>
      <c r="Y402" s="3">
        <v>3.89</v>
      </c>
      <c r="Z402" s="3">
        <f t="shared" si="142"/>
        <v>0.16206465610675008</v>
      </c>
      <c r="AA402" s="3">
        <f t="shared" si="149"/>
        <v>0</v>
      </c>
      <c r="AB402" s="3"/>
      <c r="AC402" s="3">
        <v>3.89</v>
      </c>
      <c r="AD402" s="3">
        <f t="shared" si="139"/>
        <v>0.14051522248243561</v>
      </c>
      <c r="AE402" s="3">
        <f t="shared" si="150"/>
        <v>0</v>
      </c>
      <c r="AF402" s="3">
        <v>3.89</v>
      </c>
      <c r="AG402" s="3">
        <f t="shared" si="143"/>
        <v>0.16206465610675008</v>
      </c>
      <c r="AH402" s="3">
        <f t="shared" si="151"/>
        <v>0</v>
      </c>
      <c r="AJ402" s="3">
        <v>3.89</v>
      </c>
      <c r="AK402" s="3">
        <f t="shared" si="144"/>
        <v>0.22416165235139959</v>
      </c>
      <c r="AL402" s="3">
        <f t="shared" si="152"/>
        <v>0</v>
      </c>
      <c r="AN402" s="3">
        <v>3.89</v>
      </c>
      <c r="AO402" s="3">
        <f t="shared" si="145"/>
        <v>0.31005184962606341</v>
      </c>
      <c r="AP402" s="3">
        <f t="shared" si="153"/>
        <v>0</v>
      </c>
      <c r="AR402" s="3">
        <v>3.89</v>
      </c>
      <c r="AS402" s="3">
        <f t="shared" si="140"/>
        <v>0.11241217798594846</v>
      </c>
      <c r="AT402" s="3">
        <f t="shared" si="154"/>
        <v>0</v>
      </c>
    </row>
    <row r="403" spans="8:46" x14ac:dyDescent="0.25">
      <c r="H403" s="48">
        <v>3.9</v>
      </c>
      <c r="I403" s="48">
        <v>4.1838114000000003E-2</v>
      </c>
      <c r="J403" s="63">
        <f t="shared" si="135"/>
        <v>0</v>
      </c>
      <c r="K403" s="57">
        <f t="shared" si="136"/>
        <v>0</v>
      </c>
      <c r="M403" s="3">
        <v>3.9</v>
      </c>
      <c r="N403" s="3">
        <f t="shared" si="141"/>
        <v>0.12848289633344698</v>
      </c>
      <c r="O403" s="3">
        <f t="shared" si="146"/>
        <v>0</v>
      </c>
      <c r="Q403" s="3">
        <v>3.9</v>
      </c>
      <c r="R403" s="3">
        <f t="shared" si="137"/>
        <v>5.6074766355140186E-2</v>
      </c>
      <c r="S403" s="3">
        <f t="shared" si="147"/>
        <v>0</v>
      </c>
      <c r="T403" s="3"/>
      <c r="U403" s="3">
        <v>3.9</v>
      </c>
      <c r="V403" s="3">
        <f t="shared" si="138"/>
        <v>9.3457943925233655E-2</v>
      </c>
      <c r="W403" s="3">
        <f t="shared" si="148"/>
        <v>0</v>
      </c>
      <c r="X403" s="3"/>
      <c r="Y403" s="3">
        <v>3.9</v>
      </c>
      <c r="Z403" s="3">
        <f t="shared" si="142"/>
        <v>0.16173213045787316</v>
      </c>
      <c r="AA403" s="3">
        <f t="shared" si="149"/>
        <v>0</v>
      </c>
      <c r="AB403" s="3"/>
      <c r="AC403" s="3">
        <v>3.9</v>
      </c>
      <c r="AD403" s="3">
        <f t="shared" si="139"/>
        <v>0.14018691588785048</v>
      </c>
      <c r="AE403" s="3">
        <f t="shared" si="150"/>
        <v>0</v>
      </c>
      <c r="AF403" s="3">
        <v>3.9</v>
      </c>
      <c r="AG403" s="3">
        <f t="shared" si="143"/>
        <v>0.16173213045787316</v>
      </c>
      <c r="AH403" s="3">
        <f t="shared" si="151"/>
        <v>0</v>
      </c>
      <c r="AJ403" s="3">
        <v>3.9</v>
      </c>
      <c r="AK403" s="3">
        <f t="shared" si="144"/>
        <v>0.22370171555399959</v>
      </c>
      <c r="AL403" s="3">
        <f t="shared" si="152"/>
        <v>0</v>
      </c>
      <c r="AN403" s="3">
        <v>3.9</v>
      </c>
      <c r="AO403" s="3">
        <f t="shared" si="145"/>
        <v>0.30941568258656704</v>
      </c>
      <c r="AP403" s="3">
        <f t="shared" si="153"/>
        <v>0</v>
      </c>
      <c r="AR403" s="3">
        <v>3.9</v>
      </c>
      <c r="AS403" s="3">
        <f t="shared" si="140"/>
        <v>0.11214953271028037</v>
      </c>
      <c r="AT403" s="3">
        <f t="shared" si="154"/>
        <v>0</v>
      </c>
    </row>
    <row r="404" spans="8:46" x14ac:dyDescent="0.25">
      <c r="H404" s="48">
        <v>3.91</v>
      </c>
      <c r="I404" s="48">
        <v>4.1595777E-2</v>
      </c>
      <c r="J404" s="63">
        <f t="shared" si="135"/>
        <v>0</v>
      </c>
      <c r="K404" s="57">
        <f t="shared" si="136"/>
        <v>0</v>
      </c>
      <c r="M404" s="3">
        <v>3.91</v>
      </c>
      <c r="N404" s="3">
        <f t="shared" si="141"/>
        <v>0.12821994842536907</v>
      </c>
      <c r="O404" s="3">
        <f t="shared" si="146"/>
        <v>0</v>
      </c>
      <c r="Q404" s="3">
        <v>3.91</v>
      </c>
      <c r="R404" s="3">
        <f t="shared" si="137"/>
        <v>5.5944055944055937E-2</v>
      </c>
      <c r="S404" s="3">
        <f t="shared" si="147"/>
        <v>0</v>
      </c>
      <c r="T404" s="3"/>
      <c r="U404" s="3">
        <v>3.91</v>
      </c>
      <c r="V404" s="3">
        <f t="shared" si="138"/>
        <v>9.3240093240093247E-2</v>
      </c>
      <c r="W404" s="3">
        <f t="shared" si="148"/>
        <v>0</v>
      </c>
      <c r="X404" s="3"/>
      <c r="Y404" s="3">
        <v>3.91</v>
      </c>
      <c r="Z404" s="3">
        <f t="shared" si="142"/>
        <v>0.16140113600968986</v>
      </c>
      <c r="AA404" s="3">
        <f t="shared" si="149"/>
        <v>0</v>
      </c>
      <c r="AB404" s="3"/>
      <c r="AC404" s="3">
        <v>3.91</v>
      </c>
      <c r="AD404" s="3">
        <f t="shared" si="139"/>
        <v>0.13986013986013987</v>
      </c>
      <c r="AE404" s="3">
        <f t="shared" si="150"/>
        <v>0</v>
      </c>
      <c r="AF404" s="3">
        <v>3.91</v>
      </c>
      <c r="AG404" s="3">
        <f t="shared" si="143"/>
        <v>0.16140113600968986</v>
      </c>
      <c r="AH404" s="3">
        <f t="shared" si="151"/>
        <v>0</v>
      </c>
      <c r="AJ404" s="3">
        <v>3.91</v>
      </c>
      <c r="AK404" s="3">
        <f t="shared" si="144"/>
        <v>0.2232438966550101</v>
      </c>
      <c r="AL404" s="3">
        <f t="shared" si="152"/>
        <v>0</v>
      </c>
      <c r="AN404" s="3">
        <v>3.91</v>
      </c>
      <c r="AO404" s="3">
        <f t="shared" si="145"/>
        <v>0.30878244494339113</v>
      </c>
      <c r="AP404" s="3">
        <f t="shared" si="153"/>
        <v>0</v>
      </c>
      <c r="AR404" s="3">
        <v>3.91</v>
      </c>
      <c r="AS404" s="3">
        <f t="shared" si="140"/>
        <v>0.11188811188811187</v>
      </c>
      <c r="AT404" s="3">
        <f t="shared" si="154"/>
        <v>0</v>
      </c>
    </row>
    <row r="405" spans="8:46" x14ac:dyDescent="0.25">
      <c r="H405" s="48">
        <v>3.92</v>
      </c>
      <c r="I405" s="48">
        <v>4.1355321E-2</v>
      </c>
      <c r="J405" s="63">
        <f t="shared" si="135"/>
        <v>0</v>
      </c>
      <c r="K405" s="57">
        <f t="shared" si="136"/>
        <v>0</v>
      </c>
      <c r="M405" s="3">
        <v>3.92</v>
      </c>
      <c r="N405" s="3">
        <f t="shared" si="141"/>
        <v>0.12795820823961504</v>
      </c>
      <c r="O405" s="3">
        <f t="shared" si="146"/>
        <v>0</v>
      </c>
      <c r="Q405" s="3">
        <v>3.92</v>
      </c>
      <c r="R405" s="3">
        <f t="shared" si="137"/>
        <v>5.5813953488372092E-2</v>
      </c>
      <c r="S405" s="3">
        <f t="shared" si="147"/>
        <v>0</v>
      </c>
      <c r="T405" s="3"/>
      <c r="U405" s="3">
        <v>3.92</v>
      </c>
      <c r="V405" s="3">
        <f t="shared" si="138"/>
        <v>9.3023255813953487E-2</v>
      </c>
      <c r="W405" s="3">
        <f t="shared" si="148"/>
        <v>0</v>
      </c>
      <c r="X405" s="3"/>
      <c r="Y405" s="3">
        <v>3.92</v>
      </c>
      <c r="Z405" s="3">
        <f t="shared" si="142"/>
        <v>0.16107166182225729</v>
      </c>
      <c r="AA405" s="3">
        <f t="shared" si="149"/>
        <v>0</v>
      </c>
      <c r="AB405" s="3"/>
      <c r="AC405" s="3">
        <v>3.92</v>
      </c>
      <c r="AD405" s="3">
        <f t="shared" si="139"/>
        <v>0.13953488372093026</v>
      </c>
      <c r="AE405" s="3">
        <f t="shared" si="150"/>
        <v>0</v>
      </c>
      <c r="AF405" s="3">
        <v>3.92</v>
      </c>
      <c r="AG405" s="3">
        <f t="shared" si="143"/>
        <v>0.16107166182225729</v>
      </c>
      <c r="AH405" s="3">
        <f t="shared" si="151"/>
        <v>0</v>
      </c>
      <c r="AJ405" s="3">
        <v>3.92</v>
      </c>
      <c r="AK405" s="3">
        <f t="shared" si="144"/>
        <v>0.22278818052271926</v>
      </c>
      <c r="AL405" s="3">
        <f t="shared" si="152"/>
        <v>0</v>
      </c>
      <c r="AN405" s="3">
        <v>3.92</v>
      </c>
      <c r="AO405" s="3">
        <f t="shared" si="145"/>
        <v>0.30815211576692819</v>
      </c>
      <c r="AP405" s="3">
        <f t="shared" si="153"/>
        <v>0</v>
      </c>
      <c r="AR405" s="3">
        <v>3.92</v>
      </c>
      <c r="AS405" s="3">
        <f t="shared" si="140"/>
        <v>0.11162790697674418</v>
      </c>
      <c r="AT405" s="3">
        <f t="shared" si="154"/>
        <v>0</v>
      </c>
    </row>
    <row r="406" spans="8:46" x14ac:dyDescent="0.25">
      <c r="H406" s="48">
        <v>3.93</v>
      </c>
      <c r="I406" s="48">
        <v>4.1116732000000003E-2</v>
      </c>
      <c r="J406" s="63">
        <f t="shared" si="135"/>
        <v>0</v>
      </c>
      <c r="K406" s="57">
        <f t="shared" si="136"/>
        <v>0</v>
      </c>
      <c r="M406" s="3">
        <v>3.93</v>
      </c>
      <c r="N406" s="3">
        <f t="shared" si="141"/>
        <v>0.12769766716935368</v>
      </c>
      <c r="O406" s="3">
        <f>IF(AND(M406&gt;=$F$5,M406&lt;=$F$8),(N406+N405)/2*(M406-M405),0)</f>
        <v>0</v>
      </c>
      <c r="Q406" s="3">
        <v>3.93</v>
      </c>
      <c r="R406" s="3">
        <f t="shared" si="137"/>
        <v>5.5684454756380501E-2</v>
      </c>
      <c r="S406" s="3">
        <f t="shared" si="147"/>
        <v>0</v>
      </c>
      <c r="T406" s="3"/>
      <c r="U406" s="3">
        <v>3.93</v>
      </c>
      <c r="V406" s="3">
        <f t="shared" si="138"/>
        <v>9.2807424593967514E-2</v>
      </c>
      <c r="W406" s="3">
        <f t="shared" si="148"/>
        <v>0</v>
      </c>
      <c r="X406" s="3"/>
      <c r="Y406" s="3">
        <v>3.93</v>
      </c>
      <c r="Z406" s="3">
        <f t="shared" si="142"/>
        <v>0.16074369706143987</v>
      </c>
      <c r="AA406" s="3">
        <f t="shared" si="149"/>
        <v>0</v>
      </c>
      <c r="AB406" s="3"/>
      <c r="AC406" s="3">
        <v>3.93</v>
      </c>
      <c r="AD406" s="3">
        <f t="shared" si="139"/>
        <v>0.13921113689095127</v>
      </c>
      <c r="AE406" s="3">
        <f t="shared" si="150"/>
        <v>0</v>
      </c>
      <c r="AF406" s="3">
        <v>3.93</v>
      </c>
      <c r="AG406" s="3">
        <f t="shared" si="143"/>
        <v>0.16074369706143987</v>
      </c>
      <c r="AH406" s="3">
        <f t="shared" si="151"/>
        <v>0</v>
      </c>
      <c r="AJ406" s="3">
        <v>3.93</v>
      </c>
      <c r="AK406" s="3">
        <f t="shared" si="144"/>
        <v>0.22233455217176365</v>
      </c>
      <c r="AL406" s="3">
        <f t="shared" si="152"/>
        <v>0</v>
      </c>
      <c r="AN406" s="3">
        <v>3.93</v>
      </c>
      <c r="AO406" s="3">
        <f t="shared" si="145"/>
        <v>0.30752467432999542</v>
      </c>
      <c r="AP406" s="3">
        <f t="shared" si="153"/>
        <v>0</v>
      </c>
      <c r="AR406" s="3">
        <v>3.93</v>
      </c>
      <c r="AS406" s="3">
        <f t="shared" si="140"/>
        <v>0.111368909512761</v>
      </c>
      <c r="AT406" s="3">
        <f t="shared" si="154"/>
        <v>0</v>
      </c>
    </row>
    <row r="407" spans="8:46" x14ac:dyDescent="0.25">
      <c r="H407" s="48">
        <v>3.94</v>
      </c>
      <c r="I407" s="48">
        <v>4.0879996000000002E-2</v>
      </c>
      <c r="J407" s="63">
        <f t="shared" si="135"/>
        <v>0</v>
      </c>
      <c r="K407" s="57">
        <f t="shared" si="136"/>
        <v>0</v>
      </c>
      <c r="M407" s="3">
        <v>3.94</v>
      </c>
      <c r="N407" s="3">
        <f t="shared" si="141"/>
        <v>0.12743831669078537</v>
      </c>
      <c r="O407" s="3">
        <f t="shared" si="146"/>
        <v>0</v>
      </c>
      <c r="Q407" s="3">
        <v>3.94</v>
      </c>
      <c r="R407" s="3">
        <f t="shared" si="137"/>
        <v>5.5555555555555546E-2</v>
      </c>
      <c r="S407" s="3">
        <f t="shared" si="147"/>
        <v>0</v>
      </c>
      <c r="T407" s="3"/>
      <c r="U407" s="3">
        <v>3.94</v>
      </c>
      <c r="V407" s="3">
        <f t="shared" si="138"/>
        <v>9.2592592592592587E-2</v>
      </c>
      <c r="W407" s="3">
        <f t="shared" si="148"/>
        <v>0</v>
      </c>
      <c r="X407" s="3"/>
      <c r="Y407" s="3">
        <v>3.94</v>
      </c>
      <c r="Z407" s="3">
        <f t="shared" si="142"/>
        <v>0.1604172309976202</v>
      </c>
      <c r="AA407" s="3">
        <f t="shared" si="149"/>
        <v>0</v>
      </c>
      <c r="AB407" s="3"/>
      <c r="AC407" s="3">
        <v>3.94</v>
      </c>
      <c r="AD407" s="3">
        <f t="shared" si="139"/>
        <v>0.1388888888888889</v>
      </c>
      <c r="AE407" s="3">
        <f t="shared" si="150"/>
        <v>0</v>
      </c>
      <c r="AF407" s="3">
        <v>3.94</v>
      </c>
      <c r="AG407" s="3">
        <f t="shared" si="143"/>
        <v>0.1604172309976202</v>
      </c>
      <c r="AH407" s="3">
        <f t="shared" si="151"/>
        <v>0</v>
      </c>
      <c r="AJ407" s="3">
        <v>3.94</v>
      </c>
      <c r="AK407" s="3">
        <f t="shared" si="144"/>
        <v>0.2218829967613461</v>
      </c>
      <c r="AL407" s="3">
        <f t="shared" si="152"/>
        <v>0</v>
      </c>
      <c r="AN407" s="3">
        <v>3.94</v>
      </c>
      <c r="AO407" s="3">
        <f t="shared" si="145"/>
        <v>0.30690010010536772</v>
      </c>
      <c r="AP407" s="3">
        <f t="shared" si="153"/>
        <v>0</v>
      </c>
      <c r="AR407" s="3">
        <v>3.94</v>
      </c>
      <c r="AS407" s="3">
        <f t="shared" si="140"/>
        <v>0.11111111111111109</v>
      </c>
      <c r="AT407" s="3">
        <f t="shared" si="154"/>
        <v>0</v>
      </c>
    </row>
    <row r="408" spans="8:46" x14ac:dyDescent="0.25">
      <c r="H408" s="48">
        <v>3.95</v>
      </c>
      <c r="I408" s="48">
        <v>4.0645096999999998E-2</v>
      </c>
      <c r="J408" s="63">
        <f t="shared" si="135"/>
        <v>0</v>
      </c>
      <c r="K408" s="57">
        <f t="shared" si="136"/>
        <v>0</v>
      </c>
      <c r="M408" s="3">
        <v>3.95</v>
      </c>
      <c r="N408" s="3">
        <f t="shared" si="141"/>
        <v>0.12718014836213198</v>
      </c>
      <c r="O408" s="3">
        <f t="shared" si="146"/>
        <v>0</v>
      </c>
      <c r="Q408" s="3">
        <v>3.95</v>
      </c>
      <c r="R408" s="3">
        <f t="shared" si="137"/>
        <v>5.5427251732101612E-2</v>
      </c>
      <c r="S408" s="3">
        <f t="shared" si="147"/>
        <v>0</v>
      </c>
      <c r="T408" s="3"/>
      <c r="U408" s="3">
        <v>3.95</v>
      </c>
      <c r="V408" s="3">
        <f t="shared" si="138"/>
        <v>9.237875288683603E-2</v>
      </c>
      <c r="W408" s="3">
        <f t="shared" si="148"/>
        <v>0</v>
      </c>
      <c r="X408" s="3"/>
      <c r="Y408" s="3">
        <v>3.95</v>
      </c>
      <c r="Z408" s="3">
        <f t="shared" si="142"/>
        <v>0.16009225300442878</v>
      </c>
      <c r="AA408" s="3">
        <f t="shared" si="149"/>
        <v>0</v>
      </c>
      <c r="AB408" s="3"/>
      <c r="AC408" s="3">
        <v>3.95</v>
      </c>
      <c r="AD408" s="3">
        <f t="shared" si="139"/>
        <v>0.13856812933025406</v>
      </c>
      <c r="AE408" s="3">
        <f t="shared" si="150"/>
        <v>0</v>
      </c>
      <c r="AF408" s="3">
        <v>3.95</v>
      </c>
      <c r="AG408" s="3">
        <f t="shared" si="143"/>
        <v>0.16009225300442878</v>
      </c>
      <c r="AH408" s="3">
        <f t="shared" si="151"/>
        <v>0</v>
      </c>
      <c r="AJ408" s="3">
        <v>3.95</v>
      </c>
      <c r="AK408" s="3">
        <f t="shared" si="144"/>
        <v>0.2214334995934773</v>
      </c>
      <c r="AL408" s="3">
        <f t="shared" si="152"/>
        <v>0</v>
      </c>
      <c r="AN408" s="3">
        <v>3.95</v>
      </c>
      <c r="AO408" s="3">
        <f t="shared" si="145"/>
        <v>0.30627837276334713</v>
      </c>
      <c r="AP408" s="3">
        <f t="shared" si="153"/>
        <v>0</v>
      </c>
      <c r="AR408" s="3">
        <v>3.95</v>
      </c>
      <c r="AS408" s="3">
        <f t="shared" si="140"/>
        <v>0.11085450346420322</v>
      </c>
      <c r="AT408" s="3">
        <f t="shared" si="154"/>
        <v>0</v>
      </c>
    </row>
    <row r="409" spans="8:46" x14ac:dyDescent="0.25">
      <c r="H409" s="48">
        <v>3.96</v>
      </c>
      <c r="I409" s="48">
        <v>4.0412021999999999E-2</v>
      </c>
      <c r="J409" s="63">
        <f t="shared" si="135"/>
        <v>0</v>
      </c>
      <c r="K409" s="57">
        <f t="shared" si="136"/>
        <v>0</v>
      </c>
      <c r="M409" s="3">
        <v>3.96</v>
      </c>
      <c r="N409" s="3">
        <f t="shared" si="141"/>
        <v>0.12692315382264324</v>
      </c>
      <c r="O409" s="3">
        <f t="shared" si="146"/>
        <v>0</v>
      </c>
      <c r="Q409" s="3">
        <v>3.96</v>
      </c>
      <c r="R409" s="3">
        <f t="shared" si="137"/>
        <v>5.5299539170506909E-2</v>
      </c>
      <c r="S409" s="3">
        <f t="shared" si="147"/>
        <v>0</v>
      </c>
      <c r="T409" s="3"/>
      <c r="U409" s="3">
        <v>3.96</v>
      </c>
      <c r="V409" s="3">
        <f t="shared" si="138"/>
        <v>9.2165898617511524E-2</v>
      </c>
      <c r="W409" s="3">
        <f t="shared" si="148"/>
        <v>0</v>
      </c>
      <c r="X409" s="3"/>
      <c r="Y409" s="3">
        <v>3.96</v>
      </c>
      <c r="Z409" s="3">
        <f t="shared" si="142"/>
        <v>0.15976875255749234</v>
      </c>
      <c r="AA409" s="3">
        <f t="shared" si="149"/>
        <v>0</v>
      </c>
      <c r="AB409" s="3"/>
      <c r="AC409" s="3">
        <v>3.96</v>
      </c>
      <c r="AD409" s="3">
        <f t="shared" si="139"/>
        <v>0.13824884792626729</v>
      </c>
      <c r="AE409" s="3">
        <f t="shared" si="150"/>
        <v>0</v>
      </c>
      <c r="AF409" s="3">
        <v>3.96</v>
      </c>
      <c r="AG409" s="3">
        <f t="shared" si="143"/>
        <v>0.15976875255749234</v>
      </c>
      <c r="AH409" s="3">
        <f t="shared" si="151"/>
        <v>0</v>
      </c>
      <c r="AJ409" s="3">
        <v>3.96</v>
      </c>
      <c r="AK409" s="3">
        <f t="shared" si="144"/>
        <v>0.22098604611124537</v>
      </c>
      <c r="AL409" s="3">
        <f t="shared" si="152"/>
        <v>0</v>
      </c>
      <c r="AN409" s="3">
        <v>3.96</v>
      </c>
      <c r="AO409" s="3">
        <f t="shared" si="145"/>
        <v>0.30565947216936795</v>
      </c>
      <c r="AP409" s="3">
        <f t="shared" si="153"/>
        <v>0</v>
      </c>
      <c r="AR409" s="3">
        <v>3.96</v>
      </c>
      <c r="AS409" s="3">
        <f t="shared" si="140"/>
        <v>0.11059907834101382</v>
      </c>
      <c r="AT409" s="3">
        <f t="shared" si="154"/>
        <v>0</v>
      </c>
    </row>
    <row r="410" spans="8:46" x14ac:dyDescent="0.25">
      <c r="H410" s="48">
        <v>3.97</v>
      </c>
      <c r="I410" s="48">
        <v>4.0180756999999998E-2</v>
      </c>
      <c r="J410" s="63">
        <f t="shared" si="135"/>
        <v>0</v>
      </c>
      <c r="K410" s="57">
        <f t="shared" si="136"/>
        <v>0</v>
      </c>
      <c r="M410" s="3">
        <v>3.97</v>
      </c>
      <c r="N410" s="3">
        <f t="shared" si="141"/>
        <v>0.12666732479161605</v>
      </c>
      <c r="O410" s="3">
        <f t="shared" si="146"/>
        <v>0</v>
      </c>
      <c r="Q410" s="3">
        <v>3.97</v>
      </c>
      <c r="R410" s="3">
        <f t="shared" si="137"/>
        <v>5.5172413793103441E-2</v>
      </c>
      <c r="S410" s="3">
        <f t="shared" si="147"/>
        <v>0</v>
      </c>
      <c r="T410" s="3"/>
      <c r="U410" s="3">
        <v>3.97</v>
      </c>
      <c r="V410" s="3">
        <f t="shared" si="138"/>
        <v>9.1954022988505746E-2</v>
      </c>
      <c r="W410" s="3">
        <f t="shared" si="148"/>
        <v>0</v>
      </c>
      <c r="X410" s="3"/>
      <c r="Y410" s="3">
        <v>3.97</v>
      </c>
      <c r="Z410" s="3">
        <f t="shared" si="142"/>
        <v>0.15944671923319986</v>
      </c>
      <c r="AA410" s="3">
        <f t="shared" si="149"/>
        <v>0</v>
      </c>
      <c r="AB410" s="3"/>
      <c r="AC410" s="3">
        <v>3.97</v>
      </c>
      <c r="AD410" s="3">
        <f t="shared" si="139"/>
        <v>0.13793103448275862</v>
      </c>
      <c r="AE410" s="3">
        <f>IF(AND(AC410&gt;=$F$5,AC410&lt;=$F$8),(AD410+AD409)/2*(AC410-AC409),0)</f>
        <v>0</v>
      </c>
      <c r="AF410" s="3">
        <v>3.97</v>
      </c>
      <c r="AG410" s="3">
        <f t="shared" si="143"/>
        <v>0.15944671923319986</v>
      </c>
      <c r="AH410" s="3">
        <f t="shared" si="151"/>
        <v>0</v>
      </c>
      <c r="AJ410" s="3">
        <v>3.97</v>
      </c>
      <c r="AK410" s="3">
        <f t="shared" si="144"/>
        <v>0.22054062189710893</v>
      </c>
      <c r="AL410" s="3">
        <f t="shared" si="152"/>
        <v>0</v>
      </c>
      <c r="AN410" s="3">
        <v>3.97</v>
      </c>
      <c r="AO410" s="3">
        <f t="shared" si="145"/>
        <v>0.30504337838163686</v>
      </c>
      <c r="AP410" s="3">
        <f t="shared" si="153"/>
        <v>0</v>
      </c>
      <c r="AR410" s="3">
        <v>3.97</v>
      </c>
      <c r="AS410" s="3">
        <f t="shared" si="140"/>
        <v>0.11034482758620688</v>
      </c>
      <c r="AT410" s="3">
        <f t="shared" si="154"/>
        <v>0</v>
      </c>
    </row>
    <row r="411" spans="8:46" x14ac:dyDescent="0.25">
      <c r="H411" s="48">
        <v>3.98</v>
      </c>
      <c r="I411" s="48">
        <v>3.9951286000000003E-2</v>
      </c>
      <c r="J411" s="63">
        <f t="shared" si="135"/>
        <v>0</v>
      </c>
      <c r="K411" s="57">
        <f t="shared" si="136"/>
        <v>0</v>
      </c>
      <c r="M411" s="3">
        <v>3.98</v>
      </c>
      <c r="N411" s="3">
        <f t="shared" si="141"/>
        <v>0.12641265306742963</v>
      </c>
      <c r="O411" s="3">
        <f t="shared" si="146"/>
        <v>0</v>
      </c>
      <c r="Q411" s="3">
        <v>3.98</v>
      </c>
      <c r="R411" s="3">
        <f t="shared" si="137"/>
        <v>5.5045871559633024E-2</v>
      </c>
      <c r="S411" s="3">
        <f t="shared" si="147"/>
        <v>0</v>
      </c>
      <c r="T411" s="3"/>
      <c r="U411" s="3">
        <v>3.98</v>
      </c>
      <c r="V411" s="3">
        <f t="shared" si="138"/>
        <v>9.1743119266055051E-2</v>
      </c>
      <c r="W411" s="3">
        <f t="shared" si="148"/>
        <v>0</v>
      </c>
      <c r="X411" s="3"/>
      <c r="Y411" s="3">
        <v>3.98</v>
      </c>
      <c r="Z411" s="3">
        <f t="shared" si="142"/>
        <v>0.15912614270748729</v>
      </c>
      <c r="AA411" s="3">
        <f t="shared" si="149"/>
        <v>0</v>
      </c>
      <c r="AB411" s="3"/>
      <c r="AC411" s="3">
        <v>3.98</v>
      </c>
      <c r="AD411" s="3">
        <f t="shared" si="139"/>
        <v>0.13761467889908258</v>
      </c>
      <c r="AE411" s="3">
        <f t="shared" si="150"/>
        <v>0</v>
      </c>
      <c r="AF411" s="3">
        <v>3.98</v>
      </c>
      <c r="AG411" s="3">
        <f t="shared" si="143"/>
        <v>0.15912614270748729</v>
      </c>
      <c r="AH411" s="3">
        <f t="shared" si="151"/>
        <v>0</v>
      </c>
      <c r="AJ411" s="3">
        <v>3.98</v>
      </c>
      <c r="AK411" s="3">
        <f t="shared" si="144"/>
        <v>0.22009721267121668</v>
      </c>
      <c r="AL411" s="3">
        <f t="shared" si="152"/>
        <v>0</v>
      </c>
      <c r="AN411" s="3">
        <v>3.98</v>
      </c>
      <c r="AO411" s="3">
        <f t="shared" si="145"/>
        <v>0.30443007164880798</v>
      </c>
      <c r="AP411" s="3">
        <f t="shared" si="153"/>
        <v>0</v>
      </c>
      <c r="AR411" s="3">
        <v>3.98</v>
      </c>
      <c r="AS411" s="3">
        <f t="shared" si="140"/>
        <v>0.11009174311926605</v>
      </c>
      <c r="AT411" s="3">
        <f t="shared" si="154"/>
        <v>0</v>
      </c>
    </row>
    <row r="412" spans="8:46" x14ac:dyDescent="0.25">
      <c r="H412" s="48">
        <v>3.99</v>
      </c>
      <c r="I412" s="48">
        <v>3.9723595E-2</v>
      </c>
      <c r="J412" s="63">
        <f t="shared" si="135"/>
        <v>0</v>
      </c>
      <c r="K412" s="57">
        <f t="shared" si="136"/>
        <v>0</v>
      </c>
      <c r="M412" s="3">
        <v>3.99</v>
      </c>
      <c r="N412" s="3">
        <f t="shared" si="141"/>
        <v>0.126159130526593</v>
      </c>
      <c r="O412" s="3">
        <f t="shared" si="146"/>
        <v>0</v>
      </c>
      <c r="Q412" s="3">
        <v>3.99</v>
      </c>
      <c r="R412" s="3">
        <f t="shared" si="137"/>
        <v>5.4919908466819219E-2</v>
      </c>
      <c r="S412" s="3">
        <f t="shared" si="147"/>
        <v>0</v>
      </c>
      <c r="T412" s="3"/>
      <c r="U412" s="3">
        <v>3.99</v>
      </c>
      <c r="V412" s="3">
        <f t="shared" si="138"/>
        <v>9.1533180778032033E-2</v>
      </c>
      <c r="W412" s="3">
        <f t="shared" si="148"/>
        <v>0</v>
      </c>
      <c r="X412" s="3"/>
      <c r="Y412" s="3">
        <v>3.99</v>
      </c>
      <c r="Z412" s="3">
        <f t="shared" si="142"/>
        <v>0.15880701275463985</v>
      </c>
      <c r="AA412" s="3">
        <f t="shared" si="149"/>
        <v>0</v>
      </c>
      <c r="AB412" s="3"/>
      <c r="AC412" s="3">
        <v>3.99</v>
      </c>
      <c r="AD412" s="3">
        <f t="shared" si="139"/>
        <v>0.13729977116704806</v>
      </c>
      <c r="AE412" s="3">
        <f t="shared" si="150"/>
        <v>0</v>
      </c>
      <c r="AF412" s="3">
        <v>3.99</v>
      </c>
      <c r="AG412" s="3">
        <f t="shared" si="143"/>
        <v>0.15880701275463985</v>
      </c>
      <c r="AH412" s="3">
        <f t="shared" si="151"/>
        <v>0</v>
      </c>
      <c r="AJ412" s="3">
        <v>3.99</v>
      </c>
      <c r="AK412" s="3">
        <f t="shared" si="144"/>
        <v>0.2196558042897496</v>
      </c>
      <c r="AL412" s="3">
        <f t="shared" si="152"/>
        <v>0</v>
      </c>
      <c r="AN412" s="3">
        <v>3.99</v>
      </c>
      <c r="AO412" s="3">
        <f t="shared" si="145"/>
        <v>0.30381953240769022</v>
      </c>
      <c r="AP412" s="3">
        <f t="shared" si="153"/>
        <v>0</v>
      </c>
      <c r="AR412" s="3">
        <v>3.99</v>
      </c>
      <c r="AS412" s="3">
        <f t="shared" si="140"/>
        <v>0.10983981693363844</v>
      </c>
      <c r="AT412" s="3">
        <f t="shared" si="154"/>
        <v>0</v>
      </c>
    </row>
    <row r="413" spans="8:46" ht="15.75" thickBot="1" x14ac:dyDescent="0.3">
      <c r="H413" s="48">
        <v>4</v>
      </c>
      <c r="I413" s="48">
        <v>3.9497670999999998E-2</v>
      </c>
      <c r="J413" s="64">
        <f t="shared" si="135"/>
        <v>0</v>
      </c>
      <c r="K413" s="58">
        <f t="shared" si="136"/>
        <v>0</v>
      </c>
      <c r="M413" s="3">
        <v>4</v>
      </c>
      <c r="N413" s="3">
        <f t="shared" si="141"/>
        <v>0.12590674912280808</v>
      </c>
      <c r="O413" s="3">
        <f t="shared" si="146"/>
        <v>0</v>
      </c>
      <c r="Q413" s="3">
        <v>4</v>
      </c>
      <c r="R413" s="3">
        <f t="shared" si="137"/>
        <v>5.4794520547945209E-2</v>
      </c>
      <c r="S413" s="3">
        <f t="shared" si="147"/>
        <v>0</v>
      </c>
      <c r="T413" s="3"/>
      <c r="U413" s="3">
        <v>4</v>
      </c>
      <c r="V413" s="3">
        <f t="shared" si="138"/>
        <v>9.1324200913242018E-2</v>
      </c>
      <c r="W413" s="3">
        <f t="shared" si="148"/>
        <v>0</v>
      </c>
      <c r="X413" s="3"/>
      <c r="Y413" s="3">
        <v>4</v>
      </c>
      <c r="Z413" s="3">
        <f t="shared" si="142"/>
        <v>0.1584893192461114</v>
      </c>
      <c r="AA413" s="3">
        <f t="shared" si="149"/>
        <v>0</v>
      </c>
      <c r="AB413" s="3"/>
      <c r="AC413" s="3">
        <v>4</v>
      </c>
      <c r="AD413" s="3">
        <f t="shared" si="139"/>
        <v>0.13698630136986303</v>
      </c>
      <c r="AE413" s="3">
        <f t="shared" si="150"/>
        <v>0</v>
      </c>
      <c r="AF413" s="3">
        <v>4</v>
      </c>
      <c r="AG413" s="3">
        <f t="shared" si="143"/>
        <v>0.1584893192461114</v>
      </c>
      <c r="AH413" s="3">
        <f t="shared" si="151"/>
        <v>0</v>
      </c>
      <c r="AJ413" s="3">
        <v>4</v>
      </c>
      <c r="AK413" s="3">
        <f t="shared" si="144"/>
        <v>0.21921638274328883</v>
      </c>
      <c r="AL413" s="3">
        <f t="shared" si="152"/>
        <v>0</v>
      </c>
      <c r="AN413" s="3">
        <v>4</v>
      </c>
      <c r="AO413" s="3">
        <f t="shared" si="145"/>
        <v>0.30321174128098966</v>
      </c>
      <c r="AP413" s="3">
        <f t="shared" si="153"/>
        <v>0</v>
      </c>
      <c r="AR413" s="3">
        <v>4</v>
      </c>
      <c r="AS413" s="3">
        <f t="shared" si="140"/>
        <v>0.10958904109589042</v>
      </c>
      <c r="AT413" s="3">
        <f t="shared" si="154"/>
        <v>0</v>
      </c>
    </row>
  </sheetData>
  <mergeCells count="16">
    <mergeCell ref="E5:E6"/>
    <mergeCell ref="E8:E9"/>
    <mergeCell ref="E10:G10"/>
    <mergeCell ref="E11:G11"/>
    <mergeCell ref="E12:G12"/>
    <mergeCell ref="B11:C11"/>
    <mergeCell ref="M11:N11"/>
    <mergeCell ref="U11:V11"/>
    <mergeCell ref="Q11:S11"/>
    <mergeCell ref="Y11:AA11"/>
    <mergeCell ref="AR11:AS11"/>
    <mergeCell ref="AF11:AG11"/>
    <mergeCell ref="AJ11:AK11"/>
    <mergeCell ref="AN11:AO11"/>
    <mergeCell ref="H11:I11"/>
    <mergeCell ref="AC11:AD11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7"/>
  <dimension ref="A1:AT413"/>
  <sheetViews>
    <sheetView zoomScale="70" zoomScaleNormal="70" workbookViewId="0">
      <selection activeCell="Y13" sqref="Y13:AA413"/>
    </sheetView>
  </sheetViews>
  <sheetFormatPr defaultColWidth="8.85546875" defaultRowHeight="15" x14ac:dyDescent="0.25"/>
  <cols>
    <col min="5" max="5" width="19.7109375" bestFit="1" customWidth="1"/>
    <col min="6" max="6" width="12.42578125" customWidth="1"/>
    <col min="7" max="7" width="11.7109375" customWidth="1"/>
    <col min="8" max="8" width="9.5703125" bestFit="1" customWidth="1"/>
    <col min="9" max="9" width="5.7109375" style="140" bestFit="1" customWidth="1"/>
    <col min="10" max="11" width="8.85546875" style="3"/>
    <col min="13" max="14" width="12" style="3" customWidth="1"/>
    <col min="17" max="17" width="11.140625" customWidth="1"/>
    <col min="18" max="18" width="13" customWidth="1"/>
    <col min="21" max="21" width="11.5703125" customWidth="1"/>
    <col min="22" max="22" width="10.85546875" customWidth="1"/>
    <col min="25" max="25" width="16.7109375" style="49" customWidth="1"/>
    <col min="26" max="26" width="14.140625" style="49" customWidth="1"/>
    <col min="29" max="29" width="16.140625" customWidth="1"/>
    <col min="30" max="30" width="15.140625" customWidth="1"/>
    <col min="32" max="33" width="12" style="3" customWidth="1"/>
    <col min="35" max="35" width="1.85546875" customWidth="1"/>
    <col min="36" max="37" width="12" style="3" customWidth="1"/>
    <col min="39" max="39" width="1.42578125" customWidth="1"/>
    <col min="40" max="41" width="12" style="3" customWidth="1"/>
    <col min="43" max="43" width="8.7109375" customWidth="1"/>
    <col min="44" max="45" width="15.5703125" customWidth="1"/>
  </cols>
  <sheetData>
    <row r="1" spans="2:46" ht="18" x14ac:dyDescent="0.35">
      <c r="B1" t="s">
        <v>3</v>
      </c>
      <c r="E1" t="s">
        <v>7</v>
      </c>
      <c r="F1" t="e">
        <f>0.2*C5/C4</f>
        <v>#DIV/0!</v>
      </c>
      <c r="H1" t="s">
        <v>78</v>
      </c>
      <c r="I1" s="140" t="str">
        <f>DataInput!B14</f>
        <v>ZE</v>
      </c>
      <c r="J1" s="4"/>
      <c r="K1" s="4"/>
      <c r="M1" s="4" t="s">
        <v>18</v>
      </c>
      <c r="N1" s="3">
        <v>0.1</v>
      </c>
      <c r="Q1" s="4" t="s">
        <v>16</v>
      </c>
      <c r="R1" s="3">
        <v>0.1</v>
      </c>
      <c r="U1" s="4" t="s">
        <v>16</v>
      </c>
      <c r="V1" s="3">
        <v>0.1</v>
      </c>
      <c r="Y1" s="4"/>
      <c r="Z1" s="3"/>
      <c r="AC1" s="4" t="s">
        <v>16</v>
      </c>
      <c r="AD1" s="3">
        <v>0.1</v>
      </c>
      <c r="AF1" s="4" t="s">
        <v>18</v>
      </c>
      <c r="AG1" s="3">
        <v>0.15</v>
      </c>
      <c r="AJ1" s="4" t="s">
        <v>18</v>
      </c>
      <c r="AK1" s="3">
        <v>0.15</v>
      </c>
      <c r="AN1" s="4" t="s">
        <v>18</v>
      </c>
      <c r="AO1" s="3">
        <v>0.2</v>
      </c>
      <c r="AR1" s="4" t="s">
        <v>16</v>
      </c>
      <c r="AS1" s="3">
        <v>0.1</v>
      </c>
    </row>
    <row r="2" spans="2:46" ht="18" x14ac:dyDescent="0.35">
      <c r="B2" t="s">
        <v>4</v>
      </c>
      <c r="E2" t="s">
        <v>8</v>
      </c>
      <c r="F2" t="e">
        <f>C5/C4</f>
        <v>#DIV/0!</v>
      </c>
      <c r="J2" s="4"/>
      <c r="K2" s="4"/>
      <c r="M2" s="4" t="s">
        <v>19</v>
      </c>
      <c r="N2" s="3">
        <v>0.3</v>
      </c>
      <c r="Q2" s="4" t="s">
        <v>12</v>
      </c>
      <c r="R2" s="3">
        <v>0.6</v>
      </c>
      <c r="U2" s="4" t="s">
        <v>12</v>
      </c>
      <c r="V2" s="3">
        <v>1</v>
      </c>
      <c r="Y2" s="4"/>
      <c r="Z2" s="3"/>
      <c r="AC2" s="4" t="s">
        <v>12</v>
      </c>
      <c r="AD2" s="3">
        <v>1.5</v>
      </c>
      <c r="AF2" s="4" t="s">
        <v>19</v>
      </c>
      <c r="AG2" s="3">
        <v>0.4</v>
      </c>
      <c r="AJ2" s="4" t="s">
        <v>19</v>
      </c>
      <c r="AK2" s="3">
        <v>0.6</v>
      </c>
      <c r="AN2" s="4" t="s">
        <v>19</v>
      </c>
      <c r="AO2" s="3">
        <v>0.9</v>
      </c>
      <c r="AR2" s="4" t="s">
        <v>12</v>
      </c>
      <c r="AS2" s="3">
        <v>1.2</v>
      </c>
    </row>
    <row r="3" spans="2:46" ht="18" x14ac:dyDescent="0.35">
      <c r="B3" t="s">
        <v>2</v>
      </c>
      <c r="E3" t="s">
        <v>9</v>
      </c>
      <c r="F3">
        <v>6</v>
      </c>
      <c r="Q3" s="4" t="s">
        <v>13</v>
      </c>
      <c r="R3" s="3">
        <v>1</v>
      </c>
      <c r="U3" s="4" t="s">
        <v>13</v>
      </c>
      <c r="V3" s="3">
        <v>1</v>
      </c>
      <c r="Y3" s="4"/>
      <c r="Z3" s="3"/>
      <c r="AC3" s="4" t="s">
        <v>13</v>
      </c>
      <c r="AD3" s="3">
        <v>1</v>
      </c>
      <c r="AR3" s="4" t="s">
        <v>13</v>
      </c>
      <c r="AS3" s="3">
        <v>1</v>
      </c>
    </row>
    <row r="4" spans="2:46" ht="18" x14ac:dyDescent="0.35">
      <c r="B4" t="s">
        <v>6</v>
      </c>
      <c r="C4">
        <f>DataInput!B16</f>
        <v>0</v>
      </c>
      <c r="G4" s="78"/>
      <c r="M4" s="4" t="s">
        <v>2</v>
      </c>
      <c r="N4" s="3">
        <v>0.4</v>
      </c>
      <c r="Q4" s="4" t="s">
        <v>14</v>
      </c>
      <c r="R4" s="3">
        <v>1</v>
      </c>
      <c r="U4" s="4" t="s">
        <v>14</v>
      </c>
      <c r="V4" s="3">
        <v>1</v>
      </c>
      <c r="Y4" s="4"/>
      <c r="Z4" s="3"/>
      <c r="AC4" s="4" t="s">
        <v>14</v>
      </c>
      <c r="AD4" s="3">
        <v>1</v>
      </c>
      <c r="AF4" s="4" t="s">
        <v>2</v>
      </c>
      <c r="AG4" s="3">
        <v>0.4</v>
      </c>
      <c r="AJ4" s="4" t="s">
        <v>2</v>
      </c>
      <c r="AK4" s="3">
        <v>0.4</v>
      </c>
      <c r="AN4" s="4" t="s">
        <v>2</v>
      </c>
      <c r="AO4" s="3">
        <v>0.4</v>
      </c>
      <c r="AR4" s="4" t="s">
        <v>14</v>
      </c>
      <c r="AS4" s="3">
        <v>1</v>
      </c>
    </row>
    <row r="5" spans="2:46" ht="18" x14ac:dyDescent="0.35">
      <c r="B5" t="s">
        <v>5</v>
      </c>
      <c r="C5">
        <f>DataInput!F15</f>
        <v>0</v>
      </c>
      <c r="E5" s="211" t="s">
        <v>137</v>
      </c>
      <c r="F5" s="3">
        <f>DamagedPeriodEstimation!B35</f>
        <v>0.59722470410116657</v>
      </c>
      <c r="G5" s="79">
        <v>0</v>
      </c>
      <c r="Q5" s="4" t="s">
        <v>23</v>
      </c>
      <c r="R5" s="3">
        <v>4</v>
      </c>
      <c r="U5" s="4" t="s">
        <v>23</v>
      </c>
      <c r="V5" s="3">
        <v>4</v>
      </c>
      <c r="Y5" s="4"/>
      <c r="Z5" s="3"/>
      <c r="AC5" s="4" t="s">
        <v>23</v>
      </c>
      <c r="AD5" s="3">
        <v>4</v>
      </c>
      <c r="AR5" s="4" t="s">
        <v>23</v>
      </c>
      <c r="AS5" s="3">
        <v>4</v>
      </c>
    </row>
    <row r="6" spans="2:46" ht="18" x14ac:dyDescent="0.25">
      <c r="E6" s="211"/>
      <c r="F6" s="3">
        <f>F5</f>
        <v>0.59722470410116657</v>
      </c>
      <c r="G6" s="79">
        <v>0.46</v>
      </c>
      <c r="Q6" s="4" t="s">
        <v>24</v>
      </c>
      <c r="R6" s="3">
        <v>0.42</v>
      </c>
      <c r="U6" s="4" t="s">
        <v>24</v>
      </c>
      <c r="V6" s="3">
        <v>0.42</v>
      </c>
      <c r="Y6" s="4"/>
      <c r="Z6" s="3"/>
      <c r="AC6" s="4" t="s">
        <v>24</v>
      </c>
      <c r="AD6" s="3">
        <v>0.42</v>
      </c>
      <c r="AR6" s="4" t="s">
        <v>24</v>
      </c>
      <c r="AS6" s="3">
        <v>0.42</v>
      </c>
    </row>
    <row r="7" spans="2:46" x14ac:dyDescent="0.25">
      <c r="F7" s="3"/>
      <c r="G7" s="79"/>
      <c r="Y7"/>
      <c r="Z7"/>
    </row>
    <row r="8" spans="2:46" x14ac:dyDescent="0.25">
      <c r="E8" s="211" t="s">
        <v>138</v>
      </c>
      <c r="F8" s="3">
        <f>DamagedPeriodEstimation!B36</f>
        <v>1.769459215099755</v>
      </c>
      <c r="G8" s="79">
        <v>0</v>
      </c>
      <c r="Q8" s="4" t="s">
        <v>15</v>
      </c>
      <c r="R8" s="3">
        <f>R1*R2*R3*R4</f>
        <v>0.06</v>
      </c>
      <c r="U8" s="4" t="s">
        <v>15</v>
      </c>
      <c r="V8" s="3">
        <f>V1*V2*V3*V4</f>
        <v>0.1</v>
      </c>
      <c r="Y8" s="4"/>
      <c r="Z8" s="3"/>
      <c r="AC8" s="4" t="s">
        <v>15</v>
      </c>
      <c r="AD8" s="3">
        <f>AD1*AD2*AD3*AD4</f>
        <v>0.15000000000000002</v>
      </c>
      <c r="AR8" s="4" t="s">
        <v>15</v>
      </c>
      <c r="AS8" s="3">
        <f>AS1*AS2*AS3*AS4</f>
        <v>0.12</v>
      </c>
    </row>
    <row r="9" spans="2:46" x14ac:dyDescent="0.25">
      <c r="E9" s="211"/>
      <c r="F9" s="3">
        <f>F8</f>
        <v>1.769459215099755</v>
      </c>
      <c r="G9" s="79">
        <v>0.38</v>
      </c>
      <c r="Y9"/>
      <c r="Z9"/>
    </row>
    <row r="10" spans="2:46" ht="15.75" thickBot="1" x14ac:dyDescent="0.3">
      <c r="E10" s="191"/>
      <c r="F10" s="191"/>
      <c r="G10" s="191"/>
      <c r="Y10"/>
      <c r="Z10"/>
    </row>
    <row r="11" spans="2:46" x14ac:dyDescent="0.25">
      <c r="B11" s="191" t="s">
        <v>22</v>
      </c>
      <c r="C11" s="191"/>
      <c r="E11" s="191"/>
      <c r="F11" s="191"/>
      <c r="G11" s="191"/>
      <c r="H11" s="205" t="s">
        <v>129</v>
      </c>
      <c r="I11" s="206"/>
      <c r="J11" s="59"/>
      <c r="K11" s="60"/>
      <c r="M11" s="191" t="s">
        <v>130</v>
      </c>
      <c r="N11" s="191"/>
      <c r="Q11" s="191" t="s">
        <v>134</v>
      </c>
      <c r="R11" s="191"/>
      <c r="S11" s="191"/>
      <c r="U11" s="207" t="s">
        <v>133</v>
      </c>
      <c r="V11" s="207"/>
      <c r="Y11" s="208" t="s">
        <v>148</v>
      </c>
      <c r="Z11" s="209"/>
      <c r="AA11" s="210"/>
      <c r="AC11" s="191" t="s">
        <v>136</v>
      </c>
      <c r="AD11" s="191"/>
      <c r="AF11" s="191" t="s">
        <v>131</v>
      </c>
      <c r="AG11" s="191"/>
      <c r="AJ11" s="191" t="s">
        <v>21</v>
      </c>
      <c r="AK11" s="191"/>
      <c r="AN11" s="191" t="s">
        <v>132</v>
      </c>
      <c r="AO11" s="191"/>
      <c r="AR11" s="191" t="s">
        <v>135</v>
      </c>
      <c r="AS11" s="191"/>
    </row>
    <row r="12" spans="2:46" ht="18.75" thickBot="1" x14ac:dyDescent="0.3">
      <c r="B12" s="4" t="s">
        <v>10</v>
      </c>
      <c r="C12" s="4" t="s">
        <v>11</v>
      </c>
      <c r="E12" s="191"/>
      <c r="F12" s="191"/>
      <c r="G12" s="191"/>
      <c r="H12" s="133" t="s">
        <v>10</v>
      </c>
      <c r="I12" s="141" t="s">
        <v>199</v>
      </c>
      <c r="J12" s="134" t="s">
        <v>145</v>
      </c>
      <c r="K12" s="135" t="s">
        <v>146</v>
      </c>
      <c r="M12" s="5" t="s">
        <v>17</v>
      </c>
      <c r="N12" s="4" t="s">
        <v>20</v>
      </c>
      <c r="O12" s="4" t="s">
        <v>145</v>
      </c>
      <c r="P12" s="4"/>
      <c r="Q12" s="5" t="s">
        <v>17</v>
      </c>
      <c r="R12" s="4" t="s">
        <v>20</v>
      </c>
      <c r="S12" s="4" t="s">
        <v>145</v>
      </c>
      <c r="T12" s="4"/>
      <c r="U12" s="5" t="s">
        <v>17</v>
      </c>
      <c r="V12" s="4" t="s">
        <v>20</v>
      </c>
      <c r="W12" s="4" t="s">
        <v>145</v>
      </c>
      <c r="X12" s="4"/>
      <c r="Y12" s="136" t="s">
        <v>17</v>
      </c>
      <c r="Z12" s="137" t="s">
        <v>20</v>
      </c>
      <c r="AA12" s="138" t="s">
        <v>145</v>
      </c>
      <c r="AB12" s="4"/>
      <c r="AC12" s="5" t="s">
        <v>17</v>
      </c>
      <c r="AD12" s="4" t="s">
        <v>20</v>
      </c>
      <c r="AE12" s="4" t="s">
        <v>145</v>
      </c>
      <c r="AF12" s="5" t="s">
        <v>17</v>
      </c>
      <c r="AG12" s="4" t="s">
        <v>20</v>
      </c>
      <c r="AH12" s="4" t="s">
        <v>145</v>
      </c>
      <c r="AJ12" s="5" t="s">
        <v>17</v>
      </c>
      <c r="AK12" s="4" t="s">
        <v>20</v>
      </c>
      <c r="AL12" s="4" t="s">
        <v>145</v>
      </c>
      <c r="AN12" s="5" t="s">
        <v>17</v>
      </c>
      <c r="AO12" s="4" t="s">
        <v>20</v>
      </c>
      <c r="AP12" s="4" t="s">
        <v>145</v>
      </c>
      <c r="AR12" s="5" t="s">
        <v>17</v>
      </c>
      <c r="AS12" s="4" t="s">
        <v>20</v>
      </c>
      <c r="AT12" s="4" t="s">
        <v>145</v>
      </c>
    </row>
    <row r="13" spans="2:46" x14ac:dyDescent="0.25">
      <c r="B13" s="2">
        <v>0</v>
      </c>
      <c r="C13" s="2">
        <f>0.4*C4</f>
        <v>0</v>
      </c>
      <c r="D13">
        <v>0</v>
      </c>
      <c r="H13" s="48">
        <v>0</v>
      </c>
      <c r="I13" s="48">
        <v>0.29892025799999999</v>
      </c>
      <c r="J13" s="3">
        <v>0</v>
      </c>
      <c r="K13" s="57">
        <f t="shared" ref="K13:K76" si="0">IF(I13&gt;Z13,1,0)</f>
        <v>1</v>
      </c>
      <c r="M13" s="3">
        <v>0</v>
      </c>
      <c r="N13" s="3">
        <f>N4</f>
        <v>0.4</v>
      </c>
      <c r="O13" s="3">
        <v>0</v>
      </c>
      <c r="Q13" s="3">
        <v>0</v>
      </c>
      <c r="R13" s="3">
        <f t="shared" ref="R13:R76" si="1">IF(Q13&lt;=$R$6,$R$8*$R$5,IF($R$8*$R$5*(1/ABS(0.8+Q13-$R$6))&gt;$R$8*$R$5,$R$8*$R$5,$R$8*$R$5*(1/ABS(0.8+Q13-$R$6))))</f>
        <v>0.24</v>
      </c>
      <c r="S13" s="3">
        <v>0</v>
      </c>
      <c r="T13" s="3"/>
      <c r="U13" s="3">
        <v>0</v>
      </c>
      <c r="V13" s="3">
        <f>IF(U13&lt;=$V$6,$V$8*$V$5,IF($V$8*$V$5*(1/ABS(0.8+U13-$V$6))&gt;$V$8*$V$5,$V$8*$V$5,$V$8*$V$5*(1/ABS(0.8+U13-$V$6))))</f>
        <v>0.4</v>
      </c>
      <c r="W13" s="3">
        <v>0</v>
      </c>
      <c r="X13" s="3"/>
      <c r="Y13" s="3">
        <v>0</v>
      </c>
      <c r="Z13" s="3">
        <f>Z4</f>
        <v>0</v>
      </c>
      <c r="AA13" s="3">
        <v>0</v>
      </c>
      <c r="AB13" s="3"/>
      <c r="AC13" s="3">
        <v>0</v>
      </c>
      <c r="AD13" s="3">
        <f>IF(AC13&lt;=$AD$6,$AD$8*$AD$5,IF($AD$8*$AD$5*(1/ABS(0.8+AC13-$AD$6))&gt;$AD$8*$AD$5,$AD$8*$AD$5,$AD$8*$AD$5*(1/ABS(0.8+AC13-$AD$6))))</f>
        <v>0.60000000000000009</v>
      </c>
      <c r="AE13" s="3">
        <v>0</v>
      </c>
      <c r="AF13" s="3">
        <v>0</v>
      </c>
      <c r="AG13" s="3">
        <f>AG4</f>
        <v>0.4</v>
      </c>
      <c r="AH13" s="3">
        <v>0</v>
      </c>
      <c r="AJ13" s="3">
        <v>0</v>
      </c>
      <c r="AK13" s="3">
        <f>AK4</f>
        <v>0.4</v>
      </c>
      <c r="AL13" s="3">
        <v>0</v>
      </c>
      <c r="AN13" s="3">
        <v>0</v>
      </c>
      <c r="AO13" s="3">
        <f>AO4</f>
        <v>0.4</v>
      </c>
      <c r="AP13" s="3">
        <v>0</v>
      </c>
      <c r="AR13" s="3">
        <v>0</v>
      </c>
      <c r="AS13" s="3">
        <f>IF(AR13&lt;=$AS$6,$AS$8*$AS$5,IF($AS$8*$AS$5*(1/ABS(0.8+AR13-$AS$6))&gt;$AS$8*$AS$5,$AS$8*$AS$5,$AS$8*$AS$5*(1/ABS(0.8+AR13-$AS$6))))</f>
        <v>0.48</v>
      </c>
      <c r="AT13" s="3">
        <v>0</v>
      </c>
    </row>
    <row r="14" spans="2:46" x14ac:dyDescent="0.25">
      <c r="B14" s="2" t="e">
        <f>B13+$B$19/6</f>
        <v>#DIV/0!</v>
      </c>
      <c r="C14" s="2" t="e">
        <f t="shared" ref="C14:C77" si="2">IF(B14&lt;=$F$1,((0.4+0.6*B14/$F$1)*$C$4),IF(B14&lt;=$F$2,$C$4,IF(B14&lt;=$F$3,($C$5/B14),($C$5*$F$3/B14^2))))</f>
        <v>#DIV/0!</v>
      </c>
      <c r="D14" t="e">
        <f>IF(AND(B15&gt;=$F$6,C15&lt;=$F$9),(C15+C14)/2*(B15-B14),0)</f>
        <v>#DIV/0!</v>
      </c>
      <c r="H14" s="48">
        <v>0.01</v>
      </c>
      <c r="I14" s="48">
        <v>0.29892025799999999</v>
      </c>
      <c r="J14" s="3">
        <f>IF(AND(H14&gt;=$F$6,H14&lt;=$F$9),(I14+I13)/2*(H14-H13),0)</f>
        <v>0</v>
      </c>
      <c r="K14" s="57">
        <f t="shared" si="0"/>
        <v>0</v>
      </c>
      <c r="M14" s="3">
        <v>0.01</v>
      </c>
      <c r="N14" s="3">
        <f>IF(M14&lt;=$N$1,(1+1.5*M14/$N$1)*$N$4,IF(M14&lt;=$N$2,2.5*$N$4,2.5*($N$2/M14)^0.8*$N$4))</f>
        <v>0.45999999999999996</v>
      </c>
      <c r="O14" s="3">
        <f>IF(AND(M15&gt;=$F$6,M15&lt;=$F$9),(N15+N14)/2*(M15-M14),0)</f>
        <v>0</v>
      </c>
      <c r="Q14" s="3">
        <v>0.01</v>
      </c>
      <c r="R14" s="3">
        <f t="shared" si="1"/>
        <v>0.24</v>
      </c>
      <c r="S14" s="3">
        <f>IF(AND(Q14&gt;=$F$6,Q14&lt;=$F$9),(R14+R13)/2*(Q14-Q13),0)</f>
        <v>0</v>
      </c>
      <c r="T14" s="3"/>
      <c r="U14" s="3">
        <v>0.01</v>
      </c>
      <c r="V14" s="3">
        <f t="shared" ref="V14:V77" si="3">IF(U14&lt;=$V$6,$V$8*$V$5,IF($V$8*$V$5*(1/ABS(0.8+U14-$V$6))&gt;$V$8*$V$5,$V$8*$V$5,$V$8*$V$5*(1/ABS(0.8+U14-$V$6))))</f>
        <v>0.4</v>
      </c>
      <c r="W14" s="3">
        <f>IF(AND(U14&gt;=$F$6,U14&lt;=$F$9),(V14+V13)/2*(U14-U13),0)</f>
        <v>0</v>
      </c>
      <c r="X14" s="3"/>
      <c r="Y14" s="3">
        <v>0.01</v>
      </c>
      <c r="Z14" s="3">
        <f>IF(Y14&lt;=$AG$1,(1+1.5*Y14/$AG$1)*$AG$4,IF(Y14&lt;=$AG$2,2.5*$AG$4,2.5*($AG$2/Y14)^0.8*$N$4))</f>
        <v>0.44000000000000006</v>
      </c>
      <c r="AA14" s="3">
        <f>IF(AND(Y14&gt;=$F$6,Y14&lt;=$F$9),(Z14+Z13)/2*(Y14-Y13),0)</f>
        <v>0</v>
      </c>
      <c r="AB14" s="3"/>
      <c r="AC14" s="3">
        <v>0.01</v>
      </c>
      <c r="AD14" s="3">
        <f t="shared" ref="AD14:AD77" si="4">IF(AC14&lt;=$AD$6,$AD$8*$AD$5,IF($AD$8*$AD$5*(1/ABS(0.8+AC14-$AD$6))&gt;$AD$8*$AD$5,$AD$8*$AD$5,$AD$8*$AD$5*(1/ABS(0.8+AC14-$AD$6))))</f>
        <v>0.60000000000000009</v>
      </c>
      <c r="AE14" s="3">
        <f>IF(AND(AC14&gt;=$F$6,AC14&lt;=$F$9),(AD14+AD13)/2*(AC14-AC13),0)</f>
        <v>0</v>
      </c>
      <c r="AF14" s="3">
        <v>0.01</v>
      </c>
      <c r="AG14" s="3">
        <f>IF(AF14&lt;=$AG$1,(1+1.5*AF14/$AG$1)*$AG$4,IF(AF14&lt;=$AG$2,2.5*$AG$4,2.5*($AG$2/AF14)^0.8*$N$4))</f>
        <v>0.44000000000000006</v>
      </c>
      <c r="AH14" s="3">
        <f>IF(AND(AF14&gt;=$F$6,AF14&lt;=$F$9),(AG14+AG13)/2*(AF14-AF13),0)</f>
        <v>0</v>
      </c>
      <c r="AJ14" s="3">
        <v>0.01</v>
      </c>
      <c r="AK14" s="3">
        <f>IF(AJ14&lt;=$AK$1,(1+1.5*AJ14/$AK$1)*$AK$4,IF(AJ14&lt;=$AK$2,2.5*$AK$4,2.5*($AK$2/AJ14)^0.8*$N$4))</f>
        <v>0.44000000000000006</v>
      </c>
      <c r="AL14" s="3">
        <f>IF(AND(AJ14&gt;=$F$6,AJ14&lt;=$F$9),(AK14+AK13)/2*(AJ14-AJ13),0)</f>
        <v>0</v>
      </c>
      <c r="AN14" s="3">
        <v>0.01</v>
      </c>
      <c r="AO14" s="3">
        <f>IF(AN14&lt;=$AO$1,(1+1.5*AN14/$AO$1)*$AO$4,IF(AN14&lt;=$AO$2,2.5*$AO$4,2.5*($AO$2/AN14)^0.8*$AO$4))</f>
        <v>0.43</v>
      </c>
      <c r="AP14" s="3">
        <f>IF(AND(AN14&gt;=$F$6,AN14&lt;=$F$9),(AO14+AO13)/2*(AN14-AN13),0)</f>
        <v>0</v>
      </c>
      <c r="AR14" s="3">
        <v>0.01</v>
      </c>
      <c r="AS14" s="3">
        <f t="shared" ref="AS14:AS77" si="5">IF(AR14&lt;=$AS$6,$AS$8*$AS$5,IF($AS$8*$AS$5*(1/ABS(0.8+AR14-$AS$6))&gt;$AS$8*$AS$5,$AS$8*$AS$5,$AS$8*$AS$5*(1/ABS(0.8+AR14-$AS$6))))</f>
        <v>0.48</v>
      </c>
      <c r="AT14" s="3">
        <v>0</v>
      </c>
    </row>
    <row r="15" spans="2:46" x14ac:dyDescent="0.25">
      <c r="B15" s="2" t="e">
        <f t="shared" ref="B15:B18" si="6">B14+$B$19/6</f>
        <v>#DIV/0!</v>
      </c>
      <c r="C15" s="2" t="e">
        <f t="shared" si="2"/>
        <v>#DIV/0!</v>
      </c>
      <c r="D15" t="e">
        <f t="shared" ref="D15:D78" si="7">IF(AND(B16&gt;=$F$6,C16&lt;=$F$9),(C16+C15)/2*(B16-B15),0)</f>
        <v>#DIV/0!</v>
      </c>
      <c r="H15" s="48">
        <v>0.02</v>
      </c>
      <c r="I15" s="48">
        <v>0.29983353499999998</v>
      </c>
      <c r="J15" s="3">
        <f t="shared" ref="J15:J78" si="8">IF(AND(H15&gt;=$F$6,H15&lt;=$F$9),(I15+I14)/2*(H15-H14),0)</f>
        <v>0</v>
      </c>
      <c r="K15" s="57">
        <f t="shared" si="0"/>
        <v>0</v>
      </c>
      <c r="M15" s="3">
        <v>0.02</v>
      </c>
      <c r="N15" s="3">
        <f t="shared" ref="N15:N78" si="9">IF(M15&lt;=$N$1,(1+1.5*M15/$N$1)*$N$4,IF(M15&lt;=$N$2,2.5*$N$4,2.5*($N$2/M15)^0.8*$N$4))</f>
        <v>0.52</v>
      </c>
      <c r="O15" s="3">
        <f t="shared" ref="O15:O78" si="10">IF(AND(M16&gt;=$F$6,M16&lt;=$F$9),(N16+N15)/2*(M16-M15),0)</f>
        <v>0</v>
      </c>
      <c r="Q15" s="3">
        <v>0.02</v>
      </c>
      <c r="R15" s="3">
        <f t="shared" si="1"/>
        <v>0.24</v>
      </c>
      <c r="S15" s="3">
        <f t="shared" ref="S15:S78" si="11">IF(AND(Q15&gt;=$F$6,Q15&lt;=$F$9),(R15+R14)/2*(Q15-Q14),0)</f>
        <v>0</v>
      </c>
      <c r="T15" s="3"/>
      <c r="U15" s="3">
        <v>0.02</v>
      </c>
      <c r="V15" s="3">
        <f t="shared" si="3"/>
        <v>0.4</v>
      </c>
      <c r="W15" s="3">
        <f>IF(AND(U15&gt;=$F$5,U15&lt;=$F$8),(V15+V14)/2*(U15-U14),0)</f>
        <v>0</v>
      </c>
      <c r="X15" s="3"/>
      <c r="Y15" s="3">
        <v>0.02</v>
      </c>
      <c r="Z15" s="3">
        <f t="shared" ref="Z15:Z78" si="12">IF(Y15&lt;=$AG$1,(1+1.5*Y15/$AG$1)*$AG$4,IF(Y15&lt;=$AG$2,2.5*$AG$4,2.5*($AG$2/Y15)^0.8*$N$4))</f>
        <v>0.48</v>
      </c>
      <c r="AA15" s="3">
        <f t="shared" ref="AA15:AA78" si="13">IF(AND(Y15&gt;=$F$6,Y15&lt;=$F$9),(Z15+Z14)/2*(Y15-Y14),0)</f>
        <v>0</v>
      </c>
      <c r="AB15" s="3"/>
      <c r="AC15" s="3">
        <v>0.02</v>
      </c>
      <c r="AD15" s="3">
        <f t="shared" si="4"/>
        <v>0.60000000000000009</v>
      </c>
      <c r="AE15" s="3">
        <f t="shared" ref="AE15:AE78" si="14">IF(AND(AC15&gt;=$F$6,AC15&lt;=$F$9),(AD15+AD14)/2*(AC15-AC14),0)</f>
        <v>0</v>
      </c>
      <c r="AF15" s="3">
        <v>0.02</v>
      </c>
      <c r="AG15" s="3">
        <f t="shared" ref="AG15:AG78" si="15">IF(AF15&lt;=$AG$1,(1+1.5*AF15/$AG$1)*$AG$4,IF(AF15&lt;=$AG$2,2.5*$AG$4,2.5*($AG$2/AF15)^0.8*$N$4))</f>
        <v>0.48</v>
      </c>
      <c r="AH15" s="3">
        <f t="shared" ref="AH15:AH78" si="16">IF(AND(AF15&gt;=$F$6,AF15&lt;=$F$9),(AG15+AG14)/2*(AF15-AF14),0)</f>
        <v>0</v>
      </c>
      <c r="AJ15" s="3">
        <v>0.02</v>
      </c>
      <c r="AK15" s="3">
        <f t="shared" ref="AK15:AK78" si="17">IF(AJ15&lt;=$AK$1,(1+1.5*AJ15/$AK$1)*$AK$4,IF(AJ15&lt;=$AK$2,2.5*$AK$4,2.5*($AK$2/AJ15)^0.8*$N$4))</f>
        <v>0.48</v>
      </c>
      <c r="AL15" s="3">
        <f t="shared" ref="AL15:AL78" si="18">IF(AND(AJ15&gt;=$F$6,AJ15&lt;=$F$9),(AK15+AK14)/2*(AJ15-AJ14),0)</f>
        <v>0</v>
      </c>
      <c r="AN15" s="3">
        <v>0.02</v>
      </c>
      <c r="AO15" s="3">
        <f t="shared" ref="AO15:AO78" si="19">IF(AN15&lt;=$AO$1,(1+1.5*AN15/$AO$1)*$AO$4,IF(AN15&lt;=$AO$2,2.5*$AO$4,2.5*($AO$2/AN15)^0.8*$AO$4))</f>
        <v>0.45999999999999996</v>
      </c>
      <c r="AP15" s="3">
        <f t="shared" ref="AP15:AP78" si="20">IF(AND(AN15&gt;=$F$6,AN15&lt;=$F$9),(AO15+AO14)/2*(AN15-AN14),0)</f>
        <v>0</v>
      </c>
      <c r="AR15" s="3">
        <v>0.02</v>
      </c>
      <c r="AS15" s="3">
        <f t="shared" si="5"/>
        <v>0.48</v>
      </c>
      <c r="AT15" s="3">
        <f t="shared" ref="AT15:AT77" si="21">IF(AND(AR15&gt;=$F$6,AR15&lt;=$F$9),(AS15+AS14)/2*(AR15-AR14),0)</f>
        <v>0</v>
      </c>
    </row>
    <row r="16" spans="2:46" x14ac:dyDescent="0.25">
      <c r="B16" s="2" t="e">
        <f t="shared" si="6"/>
        <v>#DIV/0!</v>
      </c>
      <c r="C16" s="2" t="e">
        <f t="shared" si="2"/>
        <v>#DIV/0!</v>
      </c>
      <c r="D16" t="e">
        <f t="shared" si="7"/>
        <v>#DIV/0!</v>
      </c>
      <c r="E16" s="47" t="s">
        <v>144</v>
      </c>
      <c r="F16" s="6">
        <f>SUM(J:J)</f>
        <v>0.56719364714500009</v>
      </c>
      <c r="H16" s="48">
        <v>0.03</v>
      </c>
      <c r="I16" s="48">
        <v>0.30193068000000001</v>
      </c>
      <c r="J16" s="3">
        <f t="shared" si="8"/>
        <v>0</v>
      </c>
      <c r="K16" s="57">
        <f>IF(I16&gt;Z16,1,0)</f>
        <v>0</v>
      </c>
      <c r="M16" s="3">
        <v>0.03</v>
      </c>
      <c r="N16" s="3">
        <f t="shared" si="9"/>
        <v>0.57999999999999996</v>
      </c>
      <c r="O16" s="3">
        <f t="shared" si="10"/>
        <v>0</v>
      </c>
      <c r="Q16" s="3">
        <v>0.03</v>
      </c>
      <c r="R16" s="3">
        <f t="shared" si="1"/>
        <v>0.24</v>
      </c>
      <c r="S16" s="3">
        <f t="shared" si="11"/>
        <v>0</v>
      </c>
      <c r="T16" s="3"/>
      <c r="U16" s="3">
        <v>0.03</v>
      </c>
      <c r="V16" s="3">
        <f t="shared" si="3"/>
        <v>0.4</v>
      </c>
      <c r="W16" s="3">
        <f t="shared" ref="W16:W79" si="22">IF(AND(U16&gt;=$F$5,U16&lt;=$F$8),(V16+V15)/2*(U16-U15),0)</f>
        <v>0</v>
      </c>
      <c r="X16" s="3"/>
      <c r="Y16" s="3">
        <v>0.03</v>
      </c>
      <c r="Z16" s="3">
        <f t="shared" si="12"/>
        <v>0.52</v>
      </c>
      <c r="AA16" s="3">
        <f t="shared" si="13"/>
        <v>0</v>
      </c>
      <c r="AB16" s="3"/>
      <c r="AC16" s="3">
        <v>0.03</v>
      </c>
      <c r="AD16" s="3">
        <f t="shared" si="4"/>
        <v>0.60000000000000009</v>
      </c>
      <c r="AE16" s="3">
        <f t="shared" si="14"/>
        <v>0</v>
      </c>
      <c r="AF16" s="3">
        <v>0.03</v>
      </c>
      <c r="AG16" s="3">
        <f t="shared" si="15"/>
        <v>0.52</v>
      </c>
      <c r="AH16" s="3">
        <f t="shared" si="16"/>
        <v>0</v>
      </c>
      <c r="AJ16" s="3">
        <v>0.03</v>
      </c>
      <c r="AK16" s="3">
        <f t="shared" si="17"/>
        <v>0.52</v>
      </c>
      <c r="AL16" s="3">
        <f t="shared" si="18"/>
        <v>0</v>
      </c>
      <c r="AN16" s="3">
        <v>0.03</v>
      </c>
      <c r="AO16" s="3">
        <f t="shared" si="19"/>
        <v>0.49000000000000005</v>
      </c>
      <c r="AP16" s="3">
        <f t="shared" si="20"/>
        <v>0</v>
      </c>
      <c r="AR16" s="3">
        <v>0.03</v>
      </c>
      <c r="AS16" s="3">
        <f t="shared" si="5"/>
        <v>0.48</v>
      </c>
      <c r="AT16" s="3">
        <f t="shared" si="21"/>
        <v>0</v>
      </c>
    </row>
    <row r="17" spans="1:46" x14ac:dyDescent="0.25">
      <c r="B17" s="2" t="e">
        <f t="shared" si="6"/>
        <v>#DIV/0!</v>
      </c>
      <c r="C17" s="2" t="e">
        <f t="shared" si="2"/>
        <v>#DIV/0!</v>
      </c>
      <c r="D17" t="e">
        <f t="shared" si="7"/>
        <v>#DIV/0!</v>
      </c>
      <c r="E17" s="47" t="s">
        <v>140</v>
      </c>
      <c r="F17" s="6">
        <f>SUM(AA:AA)</f>
        <v>0.52814543279585224</v>
      </c>
      <c r="H17" s="48">
        <v>0.04</v>
      </c>
      <c r="I17" s="48">
        <v>0.30619663800000002</v>
      </c>
      <c r="J17" s="3">
        <f t="shared" si="8"/>
        <v>0</v>
      </c>
      <c r="K17" s="57">
        <f t="shared" si="0"/>
        <v>0</v>
      </c>
      <c r="M17" s="3">
        <v>0.04</v>
      </c>
      <c r="N17" s="3">
        <f t="shared" si="9"/>
        <v>0.64000000000000012</v>
      </c>
      <c r="O17" s="3">
        <f t="shared" si="10"/>
        <v>0</v>
      </c>
      <c r="Q17" s="3">
        <v>0.04</v>
      </c>
      <c r="R17" s="3">
        <f t="shared" si="1"/>
        <v>0.24</v>
      </c>
      <c r="S17" s="3">
        <f t="shared" si="11"/>
        <v>0</v>
      </c>
      <c r="T17" s="3"/>
      <c r="U17" s="3">
        <v>0.04</v>
      </c>
      <c r="V17" s="3">
        <f t="shared" si="3"/>
        <v>0.4</v>
      </c>
      <c r="W17" s="3">
        <f t="shared" si="22"/>
        <v>0</v>
      </c>
      <c r="X17" s="3"/>
      <c r="Y17" s="3">
        <v>0.04</v>
      </c>
      <c r="Z17" s="3">
        <f t="shared" si="12"/>
        <v>0.55999999999999994</v>
      </c>
      <c r="AA17" s="3">
        <f t="shared" si="13"/>
        <v>0</v>
      </c>
      <c r="AB17" s="3"/>
      <c r="AC17" s="3">
        <v>0.04</v>
      </c>
      <c r="AD17" s="3">
        <f t="shared" si="4"/>
        <v>0.60000000000000009</v>
      </c>
      <c r="AE17" s="3">
        <f t="shared" si="14"/>
        <v>0</v>
      </c>
      <c r="AF17" s="3">
        <v>0.04</v>
      </c>
      <c r="AG17" s="3">
        <f t="shared" si="15"/>
        <v>0.55999999999999994</v>
      </c>
      <c r="AH17" s="3">
        <f t="shared" si="16"/>
        <v>0</v>
      </c>
      <c r="AJ17" s="3">
        <v>0.04</v>
      </c>
      <c r="AK17" s="3">
        <f t="shared" si="17"/>
        <v>0.55999999999999994</v>
      </c>
      <c r="AL17" s="3">
        <f t="shared" si="18"/>
        <v>0</v>
      </c>
      <c r="AN17" s="3">
        <v>0.04</v>
      </c>
      <c r="AO17" s="3">
        <f t="shared" si="19"/>
        <v>0.52</v>
      </c>
      <c r="AP17" s="3">
        <f t="shared" si="20"/>
        <v>0</v>
      </c>
      <c r="AR17" s="3">
        <v>0.04</v>
      </c>
      <c r="AS17" s="3">
        <f t="shared" si="5"/>
        <v>0.48</v>
      </c>
      <c r="AT17" s="3">
        <f t="shared" si="21"/>
        <v>0</v>
      </c>
    </row>
    <row r="18" spans="1:46" x14ac:dyDescent="0.25">
      <c r="B18" s="2" t="e">
        <f t="shared" si="6"/>
        <v>#DIV/0!</v>
      </c>
      <c r="C18" s="2" t="e">
        <f t="shared" si="2"/>
        <v>#DIV/0!</v>
      </c>
      <c r="D18" t="e">
        <f t="shared" si="7"/>
        <v>#DIV/0!</v>
      </c>
      <c r="H18" s="48">
        <v>0.05</v>
      </c>
      <c r="I18" s="48">
        <v>0.32925716700000002</v>
      </c>
      <c r="J18" s="3">
        <f t="shared" si="8"/>
        <v>0</v>
      </c>
      <c r="K18" s="57">
        <f t="shared" si="0"/>
        <v>0</v>
      </c>
      <c r="M18" s="3">
        <v>0.05</v>
      </c>
      <c r="N18" s="3">
        <f t="shared" si="9"/>
        <v>0.70000000000000007</v>
      </c>
      <c r="O18" s="3">
        <f t="shared" si="10"/>
        <v>0</v>
      </c>
      <c r="Q18" s="3">
        <v>0.05</v>
      </c>
      <c r="R18" s="3">
        <f t="shared" si="1"/>
        <v>0.24</v>
      </c>
      <c r="S18" s="3">
        <f t="shared" si="11"/>
        <v>0</v>
      </c>
      <c r="T18" s="3"/>
      <c r="U18" s="3">
        <v>0.05</v>
      </c>
      <c r="V18" s="3">
        <f t="shared" si="3"/>
        <v>0.4</v>
      </c>
      <c r="W18" s="3">
        <f t="shared" si="22"/>
        <v>0</v>
      </c>
      <c r="X18" s="3"/>
      <c r="Y18" s="3">
        <v>0.05</v>
      </c>
      <c r="Z18" s="3">
        <f t="shared" si="12"/>
        <v>0.60000000000000009</v>
      </c>
      <c r="AA18" s="3">
        <f t="shared" si="13"/>
        <v>0</v>
      </c>
      <c r="AB18" s="3"/>
      <c r="AC18" s="3">
        <v>0.05</v>
      </c>
      <c r="AD18" s="3">
        <f t="shared" si="4"/>
        <v>0.60000000000000009</v>
      </c>
      <c r="AE18" s="3">
        <f t="shared" si="14"/>
        <v>0</v>
      </c>
      <c r="AF18" s="3">
        <v>0.05</v>
      </c>
      <c r="AG18" s="3">
        <f t="shared" si="15"/>
        <v>0.60000000000000009</v>
      </c>
      <c r="AH18" s="3">
        <f t="shared" si="16"/>
        <v>0</v>
      </c>
      <c r="AJ18" s="3">
        <v>0.05</v>
      </c>
      <c r="AK18" s="3">
        <f t="shared" si="17"/>
        <v>0.60000000000000009</v>
      </c>
      <c r="AL18" s="3">
        <f>IF(AND(AJ18&gt;=$F$6,AJ18&lt;=$F$9),(AK18+AK17)/2*(AJ18-AJ17),0)</f>
        <v>0</v>
      </c>
      <c r="AN18" s="3">
        <v>0.05</v>
      </c>
      <c r="AO18" s="3">
        <f t="shared" si="19"/>
        <v>0.55000000000000004</v>
      </c>
      <c r="AP18" s="3">
        <f>IF(AND(AN18&gt;=$F$6,AN18&lt;=$F$9),(AO18+AO17)/2*(AN18-AN17),0)</f>
        <v>0</v>
      </c>
      <c r="AR18" s="3">
        <v>0.05</v>
      </c>
      <c r="AS18" s="3">
        <f t="shared" si="5"/>
        <v>0.48</v>
      </c>
      <c r="AT18" s="3">
        <f t="shared" si="21"/>
        <v>0</v>
      </c>
    </row>
    <row r="19" spans="1:46" x14ac:dyDescent="0.25">
      <c r="A19" t="s">
        <v>1</v>
      </c>
      <c r="B19" s="2" t="e">
        <f>F1</f>
        <v>#DIV/0!</v>
      </c>
      <c r="C19" s="2" t="e">
        <f t="shared" si="2"/>
        <v>#DIV/0!</v>
      </c>
      <c r="D19" t="e">
        <f t="shared" si="7"/>
        <v>#DIV/0!</v>
      </c>
      <c r="E19" s="55" t="s">
        <v>141</v>
      </c>
      <c r="F19" s="6">
        <f>SUMIF(K13:K413,1,J13:J413)</f>
        <v>0.45451280880999995</v>
      </c>
      <c r="H19" s="48">
        <v>0.06</v>
      </c>
      <c r="I19" s="48">
        <v>0.31771828099999999</v>
      </c>
      <c r="J19" s="3">
        <f t="shared" si="8"/>
        <v>0</v>
      </c>
      <c r="K19" s="57">
        <f t="shared" si="0"/>
        <v>0</v>
      </c>
      <c r="M19" s="3">
        <v>0.06</v>
      </c>
      <c r="N19" s="3">
        <f t="shared" si="9"/>
        <v>0.76</v>
      </c>
      <c r="O19" s="3">
        <f t="shared" si="10"/>
        <v>0</v>
      </c>
      <c r="Q19" s="3">
        <v>0.06</v>
      </c>
      <c r="R19" s="3">
        <f t="shared" si="1"/>
        <v>0.24</v>
      </c>
      <c r="S19" s="3">
        <f t="shared" si="11"/>
        <v>0</v>
      </c>
      <c r="T19" s="3"/>
      <c r="U19" s="3">
        <v>0.06</v>
      </c>
      <c r="V19" s="3">
        <f t="shared" si="3"/>
        <v>0.4</v>
      </c>
      <c r="W19" s="3">
        <f t="shared" si="22"/>
        <v>0</v>
      </c>
      <c r="X19" s="3"/>
      <c r="Y19" s="3">
        <v>0.06</v>
      </c>
      <c r="Z19" s="3">
        <f t="shared" si="12"/>
        <v>0.64000000000000012</v>
      </c>
      <c r="AA19" s="3">
        <f t="shared" si="13"/>
        <v>0</v>
      </c>
      <c r="AB19" s="3"/>
      <c r="AC19" s="3">
        <v>0.06</v>
      </c>
      <c r="AD19" s="3">
        <f t="shared" si="4"/>
        <v>0.60000000000000009</v>
      </c>
      <c r="AE19" s="3">
        <f t="shared" si="14"/>
        <v>0</v>
      </c>
      <c r="AF19" s="3">
        <v>0.06</v>
      </c>
      <c r="AG19" s="3">
        <f t="shared" si="15"/>
        <v>0.64000000000000012</v>
      </c>
      <c r="AH19" s="3">
        <f t="shared" si="16"/>
        <v>0</v>
      </c>
      <c r="AJ19" s="3">
        <v>0.06</v>
      </c>
      <c r="AK19" s="3">
        <f t="shared" si="17"/>
        <v>0.64000000000000012</v>
      </c>
      <c r="AL19" s="3">
        <f t="shared" si="18"/>
        <v>0</v>
      </c>
      <c r="AN19" s="3">
        <v>0.06</v>
      </c>
      <c r="AO19" s="3">
        <f t="shared" si="19"/>
        <v>0.57999999999999996</v>
      </c>
      <c r="AP19" s="3">
        <f>IF(AND(AN19&gt;=$F$6,AN19&lt;=$F$9),(AO19+AO18)/2*(AN19-AN18),0)</f>
        <v>0</v>
      </c>
      <c r="AR19" s="3">
        <v>0.06</v>
      </c>
      <c r="AS19" s="3">
        <f t="shared" si="5"/>
        <v>0.48</v>
      </c>
      <c r="AT19" s="3">
        <f t="shared" si="21"/>
        <v>0</v>
      </c>
    </row>
    <row r="20" spans="1:46" ht="15.75" thickBot="1" x14ac:dyDescent="0.3">
      <c r="B20" s="2" t="e">
        <f>B19+($B$24-$B$19)/5</f>
        <v>#DIV/0!</v>
      </c>
      <c r="C20" s="2" t="e">
        <f t="shared" si="2"/>
        <v>#DIV/0!</v>
      </c>
      <c r="D20" t="e">
        <f t="shared" si="7"/>
        <v>#DIV/0!</v>
      </c>
      <c r="E20" s="54" t="s">
        <v>142</v>
      </c>
      <c r="F20" s="6">
        <f>SUMIF(K13:K413,0,J13:J413)</f>
        <v>0.11268083833500007</v>
      </c>
      <c r="H20" s="48">
        <v>7.0000000000000007E-2</v>
      </c>
      <c r="I20" s="48">
        <v>0.31728308399999999</v>
      </c>
      <c r="J20" s="3">
        <f t="shared" si="8"/>
        <v>0</v>
      </c>
      <c r="K20" s="57">
        <f t="shared" si="0"/>
        <v>0</v>
      </c>
      <c r="M20" s="3">
        <v>7.0000000000000007E-2</v>
      </c>
      <c r="N20" s="3">
        <f t="shared" si="9"/>
        <v>0.82</v>
      </c>
      <c r="O20" s="3">
        <f t="shared" si="10"/>
        <v>0</v>
      </c>
      <c r="Q20" s="3">
        <v>7.0000000000000007E-2</v>
      </c>
      <c r="R20" s="3">
        <f t="shared" si="1"/>
        <v>0.24</v>
      </c>
      <c r="S20" s="3">
        <f t="shared" si="11"/>
        <v>0</v>
      </c>
      <c r="T20" s="3"/>
      <c r="U20" s="3">
        <v>7.0000000000000007E-2</v>
      </c>
      <c r="V20" s="3">
        <f t="shared" si="3"/>
        <v>0.4</v>
      </c>
      <c r="W20" s="3">
        <f t="shared" si="22"/>
        <v>0</v>
      </c>
      <c r="X20" s="3"/>
      <c r="Y20" s="3">
        <v>7.0000000000000007E-2</v>
      </c>
      <c r="Z20" s="3">
        <f t="shared" si="12"/>
        <v>0.68000000000000016</v>
      </c>
      <c r="AA20" s="3">
        <f t="shared" si="13"/>
        <v>0</v>
      </c>
      <c r="AB20" s="3"/>
      <c r="AC20" s="3">
        <v>7.0000000000000007E-2</v>
      </c>
      <c r="AD20" s="3">
        <f t="shared" si="4"/>
        <v>0.60000000000000009</v>
      </c>
      <c r="AE20" s="3">
        <f t="shared" si="14"/>
        <v>0</v>
      </c>
      <c r="AF20" s="3">
        <v>7.0000000000000007E-2</v>
      </c>
      <c r="AG20" s="3">
        <f t="shared" si="15"/>
        <v>0.68000000000000016</v>
      </c>
      <c r="AH20" s="3">
        <f t="shared" si="16"/>
        <v>0</v>
      </c>
      <c r="AJ20" s="3">
        <v>7.0000000000000007E-2</v>
      </c>
      <c r="AK20" s="3">
        <f t="shared" si="17"/>
        <v>0.68000000000000016</v>
      </c>
      <c r="AL20" s="3">
        <f t="shared" si="18"/>
        <v>0</v>
      </c>
      <c r="AN20" s="3">
        <v>7.0000000000000007E-2</v>
      </c>
      <c r="AO20" s="3">
        <f t="shared" si="19"/>
        <v>0.61</v>
      </c>
      <c r="AP20" s="3">
        <f t="shared" si="20"/>
        <v>0</v>
      </c>
      <c r="AR20" s="3">
        <v>7.0000000000000007E-2</v>
      </c>
      <c r="AS20" s="3">
        <f t="shared" si="5"/>
        <v>0.48</v>
      </c>
      <c r="AT20" s="3">
        <f t="shared" si="21"/>
        <v>0</v>
      </c>
    </row>
    <row r="21" spans="1:46" ht="15.75" thickBot="1" x14ac:dyDescent="0.3">
      <c r="B21" s="2" t="e">
        <f t="shared" ref="B21:B23" si="23">B20+($B$24-$B$19)/5</f>
        <v>#DIV/0!</v>
      </c>
      <c r="C21" s="2" t="e">
        <f t="shared" si="2"/>
        <v>#DIV/0!</v>
      </c>
      <c r="D21" t="e">
        <f t="shared" si="7"/>
        <v>#DIV/0!</v>
      </c>
      <c r="E21" s="52" t="s">
        <v>143</v>
      </c>
      <c r="F21" s="53">
        <f>IFERROR(F19/(F19+F20),0)</f>
        <v>0.80133621224041351</v>
      </c>
      <c r="H21" s="48">
        <v>0.08</v>
      </c>
      <c r="I21" s="48">
        <v>0.30647093399999997</v>
      </c>
      <c r="J21" s="3">
        <f t="shared" si="8"/>
        <v>0</v>
      </c>
      <c r="K21" s="57">
        <f t="shared" si="0"/>
        <v>0</v>
      </c>
      <c r="M21" s="3">
        <v>0.08</v>
      </c>
      <c r="N21" s="3">
        <f t="shared" si="9"/>
        <v>0.88000000000000012</v>
      </c>
      <c r="O21" s="3">
        <f t="shared" si="10"/>
        <v>0</v>
      </c>
      <c r="Q21" s="3">
        <v>0.08</v>
      </c>
      <c r="R21" s="3">
        <f t="shared" si="1"/>
        <v>0.24</v>
      </c>
      <c r="S21" s="3">
        <f t="shared" si="11"/>
        <v>0</v>
      </c>
      <c r="T21" s="3"/>
      <c r="U21" s="3">
        <v>0.08</v>
      </c>
      <c r="V21" s="3">
        <f t="shared" si="3"/>
        <v>0.4</v>
      </c>
      <c r="W21" s="3">
        <f t="shared" si="22"/>
        <v>0</v>
      </c>
      <c r="X21" s="3"/>
      <c r="Y21" s="3">
        <v>0.08</v>
      </c>
      <c r="Z21" s="3">
        <f t="shared" si="12"/>
        <v>0.72000000000000008</v>
      </c>
      <c r="AA21" s="3">
        <f t="shared" si="13"/>
        <v>0</v>
      </c>
      <c r="AB21" s="3"/>
      <c r="AC21" s="3">
        <v>0.08</v>
      </c>
      <c r="AD21" s="3">
        <f t="shared" si="4"/>
        <v>0.60000000000000009</v>
      </c>
      <c r="AE21" s="3">
        <f t="shared" si="14"/>
        <v>0</v>
      </c>
      <c r="AF21" s="3">
        <v>0.08</v>
      </c>
      <c r="AG21" s="3">
        <f t="shared" si="15"/>
        <v>0.72000000000000008</v>
      </c>
      <c r="AH21" s="3">
        <f t="shared" si="16"/>
        <v>0</v>
      </c>
      <c r="AJ21" s="3">
        <v>0.08</v>
      </c>
      <c r="AK21" s="3">
        <f t="shared" si="17"/>
        <v>0.72000000000000008</v>
      </c>
      <c r="AL21" s="3">
        <f t="shared" si="18"/>
        <v>0</v>
      </c>
      <c r="AN21" s="3">
        <v>0.08</v>
      </c>
      <c r="AO21" s="3">
        <f t="shared" si="19"/>
        <v>0.64000000000000012</v>
      </c>
      <c r="AP21" s="3">
        <f t="shared" si="20"/>
        <v>0</v>
      </c>
      <c r="AR21" s="3">
        <v>0.08</v>
      </c>
      <c r="AS21" s="3">
        <f t="shared" si="5"/>
        <v>0.48</v>
      </c>
      <c r="AT21" s="3">
        <f t="shared" si="21"/>
        <v>0</v>
      </c>
    </row>
    <row r="22" spans="1:46" x14ac:dyDescent="0.25">
      <c r="B22" s="2" t="e">
        <f t="shared" si="23"/>
        <v>#DIV/0!</v>
      </c>
      <c r="C22" s="2" t="e">
        <f t="shared" si="2"/>
        <v>#DIV/0!</v>
      </c>
      <c r="D22" t="e">
        <f t="shared" si="7"/>
        <v>#DIV/0!</v>
      </c>
      <c r="H22" s="48">
        <v>0.09</v>
      </c>
      <c r="I22" s="48">
        <v>0.30025843899999999</v>
      </c>
      <c r="J22" s="3">
        <f t="shared" si="8"/>
        <v>0</v>
      </c>
      <c r="K22" s="57">
        <f t="shared" si="0"/>
        <v>0</v>
      </c>
      <c r="M22" s="3">
        <v>0.09</v>
      </c>
      <c r="N22" s="3">
        <f t="shared" si="9"/>
        <v>0.94000000000000006</v>
      </c>
      <c r="O22" s="3">
        <f t="shared" si="10"/>
        <v>0</v>
      </c>
      <c r="Q22" s="3">
        <v>0.09</v>
      </c>
      <c r="R22" s="3">
        <f t="shared" si="1"/>
        <v>0.24</v>
      </c>
      <c r="S22" s="3">
        <f t="shared" si="11"/>
        <v>0</v>
      </c>
      <c r="T22" s="3"/>
      <c r="U22" s="3">
        <v>0.09</v>
      </c>
      <c r="V22" s="3">
        <f t="shared" si="3"/>
        <v>0.4</v>
      </c>
      <c r="W22" s="3">
        <f t="shared" si="22"/>
        <v>0</v>
      </c>
      <c r="X22" s="3"/>
      <c r="Y22" s="3">
        <v>0.09</v>
      </c>
      <c r="Z22" s="3">
        <f t="shared" si="12"/>
        <v>0.76000000000000012</v>
      </c>
      <c r="AA22" s="3">
        <f t="shared" si="13"/>
        <v>0</v>
      </c>
      <c r="AB22" s="3"/>
      <c r="AC22" s="3">
        <v>0.09</v>
      </c>
      <c r="AD22" s="3">
        <f t="shared" si="4"/>
        <v>0.60000000000000009</v>
      </c>
      <c r="AE22" s="3">
        <f t="shared" si="14"/>
        <v>0</v>
      </c>
      <c r="AF22" s="3">
        <v>0.09</v>
      </c>
      <c r="AG22" s="3">
        <f t="shared" si="15"/>
        <v>0.76000000000000012</v>
      </c>
      <c r="AH22" s="3">
        <f t="shared" si="16"/>
        <v>0</v>
      </c>
      <c r="AJ22" s="3">
        <v>0.09</v>
      </c>
      <c r="AK22" s="3">
        <f t="shared" si="17"/>
        <v>0.76000000000000012</v>
      </c>
      <c r="AL22" s="3">
        <f t="shared" si="18"/>
        <v>0</v>
      </c>
      <c r="AN22" s="3">
        <v>0.09</v>
      </c>
      <c r="AO22" s="3">
        <f t="shared" si="19"/>
        <v>0.67</v>
      </c>
      <c r="AP22" s="3">
        <f t="shared" si="20"/>
        <v>0</v>
      </c>
      <c r="AR22" s="3">
        <v>0.09</v>
      </c>
      <c r="AS22" s="3">
        <f t="shared" si="5"/>
        <v>0.48</v>
      </c>
      <c r="AT22" s="3">
        <f t="shared" si="21"/>
        <v>0</v>
      </c>
    </row>
    <row r="23" spans="1:46" x14ac:dyDescent="0.25">
      <c r="B23" s="2" t="e">
        <f t="shared" si="23"/>
        <v>#DIV/0!</v>
      </c>
      <c r="C23" s="2" t="e">
        <f t="shared" si="2"/>
        <v>#DIV/0!</v>
      </c>
      <c r="D23" t="e">
        <f t="shared" si="7"/>
        <v>#DIV/0!</v>
      </c>
      <c r="H23" s="48">
        <v>0.1</v>
      </c>
      <c r="I23" s="48">
        <v>0.32450459399999998</v>
      </c>
      <c r="J23" s="3">
        <f t="shared" si="8"/>
        <v>0</v>
      </c>
      <c r="K23" s="57">
        <f t="shared" si="0"/>
        <v>0</v>
      </c>
      <c r="M23" s="3">
        <v>0.1</v>
      </c>
      <c r="N23" s="3">
        <f t="shared" si="9"/>
        <v>1</v>
      </c>
      <c r="O23" s="3">
        <f t="shared" si="10"/>
        <v>0</v>
      </c>
      <c r="Q23" s="3">
        <v>0.1</v>
      </c>
      <c r="R23" s="3">
        <f t="shared" si="1"/>
        <v>0.24</v>
      </c>
      <c r="S23" s="3">
        <f t="shared" si="11"/>
        <v>0</v>
      </c>
      <c r="T23" s="3"/>
      <c r="U23" s="3">
        <v>0.1</v>
      </c>
      <c r="V23" s="3">
        <f t="shared" si="3"/>
        <v>0.4</v>
      </c>
      <c r="W23" s="3">
        <f t="shared" si="22"/>
        <v>0</v>
      </c>
      <c r="X23" s="3"/>
      <c r="Y23" s="3">
        <v>0.1</v>
      </c>
      <c r="Z23" s="3">
        <f t="shared" si="12"/>
        <v>0.8</v>
      </c>
      <c r="AA23" s="3">
        <f t="shared" si="13"/>
        <v>0</v>
      </c>
      <c r="AB23" s="3"/>
      <c r="AC23" s="3">
        <v>0.1</v>
      </c>
      <c r="AD23" s="3">
        <f t="shared" si="4"/>
        <v>0.60000000000000009</v>
      </c>
      <c r="AE23" s="3">
        <f t="shared" si="14"/>
        <v>0</v>
      </c>
      <c r="AF23" s="3">
        <v>0.1</v>
      </c>
      <c r="AG23" s="3">
        <f t="shared" si="15"/>
        <v>0.8</v>
      </c>
      <c r="AH23" s="3">
        <f t="shared" si="16"/>
        <v>0</v>
      </c>
      <c r="AJ23" s="3">
        <v>0.1</v>
      </c>
      <c r="AK23" s="3">
        <f t="shared" si="17"/>
        <v>0.8</v>
      </c>
      <c r="AL23" s="3">
        <f t="shared" si="18"/>
        <v>0</v>
      </c>
      <c r="AN23" s="3">
        <v>0.1</v>
      </c>
      <c r="AO23" s="3">
        <f t="shared" si="19"/>
        <v>0.70000000000000007</v>
      </c>
      <c r="AP23" s="3">
        <f t="shared" si="20"/>
        <v>0</v>
      </c>
      <c r="AR23" s="3">
        <v>0.1</v>
      </c>
      <c r="AS23" s="3">
        <f t="shared" si="5"/>
        <v>0.48</v>
      </c>
      <c r="AT23" s="3">
        <f t="shared" si="21"/>
        <v>0</v>
      </c>
    </row>
    <row r="24" spans="1:46" x14ac:dyDescent="0.25">
      <c r="A24" t="s">
        <v>0</v>
      </c>
      <c r="B24" s="2" t="e">
        <f>F2</f>
        <v>#DIV/0!</v>
      </c>
      <c r="C24" s="2" t="e">
        <f t="shared" si="2"/>
        <v>#DIV/0!</v>
      </c>
      <c r="D24" t="e">
        <f t="shared" si="7"/>
        <v>#DIV/0!</v>
      </c>
      <c r="H24" s="48">
        <v>0.11</v>
      </c>
      <c r="I24" s="48">
        <v>0.30460409399999999</v>
      </c>
      <c r="J24" s="3">
        <f t="shared" si="8"/>
        <v>0</v>
      </c>
      <c r="K24" s="57">
        <f t="shared" si="0"/>
        <v>0</v>
      </c>
      <c r="M24" s="3">
        <v>0.11</v>
      </c>
      <c r="N24" s="3">
        <f t="shared" si="9"/>
        <v>1</v>
      </c>
      <c r="O24" s="3">
        <f t="shared" si="10"/>
        <v>0</v>
      </c>
      <c r="Q24" s="3">
        <v>0.11</v>
      </c>
      <c r="R24" s="3">
        <f t="shared" si="1"/>
        <v>0.24</v>
      </c>
      <c r="S24" s="3">
        <f t="shared" si="11"/>
        <v>0</v>
      </c>
      <c r="T24" s="3"/>
      <c r="U24" s="3">
        <v>0.11</v>
      </c>
      <c r="V24" s="3">
        <f t="shared" si="3"/>
        <v>0.4</v>
      </c>
      <c r="W24" s="3">
        <f t="shared" si="22"/>
        <v>0</v>
      </c>
      <c r="X24" s="3"/>
      <c r="Y24" s="3">
        <v>0.11</v>
      </c>
      <c r="Z24" s="3">
        <f t="shared" si="12"/>
        <v>0.84000000000000008</v>
      </c>
      <c r="AA24" s="3">
        <f t="shared" si="13"/>
        <v>0</v>
      </c>
      <c r="AB24" s="3"/>
      <c r="AC24" s="3">
        <v>0.11</v>
      </c>
      <c r="AD24" s="3">
        <f t="shared" si="4"/>
        <v>0.60000000000000009</v>
      </c>
      <c r="AE24" s="3">
        <f t="shared" si="14"/>
        <v>0</v>
      </c>
      <c r="AF24" s="3">
        <v>0.11</v>
      </c>
      <c r="AG24" s="3">
        <f t="shared" si="15"/>
        <v>0.84000000000000008</v>
      </c>
      <c r="AH24" s="3">
        <f t="shared" si="16"/>
        <v>0</v>
      </c>
      <c r="AJ24" s="3">
        <v>0.11</v>
      </c>
      <c r="AK24" s="3">
        <f t="shared" si="17"/>
        <v>0.84000000000000008</v>
      </c>
      <c r="AL24" s="3">
        <f t="shared" si="18"/>
        <v>0</v>
      </c>
      <c r="AN24" s="3">
        <v>0.11</v>
      </c>
      <c r="AO24" s="3">
        <f t="shared" si="19"/>
        <v>0.73</v>
      </c>
      <c r="AP24" s="3">
        <f t="shared" si="20"/>
        <v>0</v>
      </c>
      <c r="AR24" s="3">
        <v>0.11</v>
      </c>
      <c r="AS24" s="3">
        <f t="shared" si="5"/>
        <v>0.48</v>
      </c>
      <c r="AT24" s="3">
        <f t="shared" si="21"/>
        <v>0</v>
      </c>
    </row>
    <row r="25" spans="1:46" x14ac:dyDescent="0.25">
      <c r="B25" s="2" t="e">
        <f>IF(B24&gt;=B23+0.05,B24+0.05,B23+0.05)</f>
        <v>#DIV/0!</v>
      </c>
      <c r="C25" s="2" t="e">
        <f t="shared" si="2"/>
        <v>#DIV/0!</v>
      </c>
      <c r="D25" t="e">
        <f t="shared" si="7"/>
        <v>#DIV/0!</v>
      </c>
      <c r="H25" s="48">
        <v>0.12</v>
      </c>
      <c r="I25" s="48">
        <v>0.32503731200000002</v>
      </c>
      <c r="J25" s="3">
        <f t="shared" si="8"/>
        <v>0</v>
      </c>
      <c r="K25" s="57">
        <f t="shared" si="0"/>
        <v>0</v>
      </c>
      <c r="M25" s="3">
        <v>0.12</v>
      </c>
      <c r="N25" s="3">
        <f t="shared" si="9"/>
        <v>1</v>
      </c>
      <c r="O25" s="3">
        <f t="shared" si="10"/>
        <v>0</v>
      </c>
      <c r="Q25" s="3">
        <v>0.12</v>
      </c>
      <c r="R25" s="3">
        <f t="shared" si="1"/>
        <v>0.24</v>
      </c>
      <c r="S25" s="3">
        <f t="shared" si="11"/>
        <v>0</v>
      </c>
      <c r="T25" s="3"/>
      <c r="U25" s="3">
        <v>0.12</v>
      </c>
      <c r="V25" s="3">
        <f t="shared" si="3"/>
        <v>0.4</v>
      </c>
      <c r="W25" s="3">
        <f t="shared" si="22"/>
        <v>0</v>
      </c>
      <c r="X25" s="3"/>
      <c r="Y25" s="3">
        <v>0.12</v>
      </c>
      <c r="Z25" s="3">
        <f t="shared" si="12"/>
        <v>0.88000000000000012</v>
      </c>
      <c r="AA25" s="3">
        <f t="shared" si="13"/>
        <v>0</v>
      </c>
      <c r="AB25" s="3"/>
      <c r="AC25" s="3">
        <v>0.12</v>
      </c>
      <c r="AD25" s="3">
        <f t="shared" si="4"/>
        <v>0.60000000000000009</v>
      </c>
      <c r="AE25" s="3">
        <f t="shared" si="14"/>
        <v>0</v>
      </c>
      <c r="AF25" s="3">
        <v>0.12</v>
      </c>
      <c r="AG25" s="3">
        <f t="shared" si="15"/>
        <v>0.88000000000000012</v>
      </c>
      <c r="AH25" s="3">
        <f t="shared" si="16"/>
        <v>0</v>
      </c>
      <c r="AJ25" s="3">
        <v>0.12</v>
      </c>
      <c r="AK25" s="3">
        <f t="shared" si="17"/>
        <v>0.88000000000000012</v>
      </c>
      <c r="AL25" s="3">
        <f t="shared" si="18"/>
        <v>0</v>
      </c>
      <c r="AN25" s="3">
        <v>0.12</v>
      </c>
      <c r="AO25" s="3">
        <f t="shared" si="19"/>
        <v>0.76</v>
      </c>
      <c r="AP25" s="3">
        <f t="shared" si="20"/>
        <v>0</v>
      </c>
      <c r="AR25" s="3">
        <v>0.12</v>
      </c>
      <c r="AS25" s="3">
        <f t="shared" si="5"/>
        <v>0.48</v>
      </c>
      <c r="AT25" s="3">
        <f t="shared" si="21"/>
        <v>0</v>
      </c>
    </row>
    <row r="26" spans="1:46" x14ac:dyDescent="0.25">
      <c r="B26" s="2" t="e">
        <f t="shared" ref="B26:B89" si="24">IF(B25&gt;=B24+0.05,B25+0.05,B24+0.05)</f>
        <v>#DIV/0!</v>
      </c>
      <c r="C26" s="2" t="e">
        <f t="shared" si="2"/>
        <v>#DIV/0!</v>
      </c>
      <c r="D26" t="e">
        <f t="shared" si="7"/>
        <v>#DIV/0!</v>
      </c>
      <c r="H26" s="48">
        <v>0.13</v>
      </c>
      <c r="I26" s="48">
        <v>0.32543379</v>
      </c>
      <c r="J26" s="3">
        <f t="shared" si="8"/>
        <v>0</v>
      </c>
      <c r="K26" s="57">
        <f t="shared" si="0"/>
        <v>0</v>
      </c>
      <c r="M26" s="3">
        <v>0.13</v>
      </c>
      <c r="N26" s="3">
        <f t="shared" si="9"/>
        <v>1</v>
      </c>
      <c r="O26" s="3">
        <f t="shared" si="10"/>
        <v>0</v>
      </c>
      <c r="Q26" s="3">
        <v>0.13</v>
      </c>
      <c r="R26" s="3">
        <f t="shared" si="1"/>
        <v>0.24</v>
      </c>
      <c r="S26" s="3">
        <f t="shared" si="11"/>
        <v>0</v>
      </c>
      <c r="T26" s="3"/>
      <c r="U26" s="3">
        <v>0.13</v>
      </c>
      <c r="V26" s="3">
        <f t="shared" si="3"/>
        <v>0.4</v>
      </c>
      <c r="W26" s="3">
        <f t="shared" si="22"/>
        <v>0</v>
      </c>
      <c r="X26" s="3"/>
      <c r="Y26" s="3">
        <v>0.13</v>
      </c>
      <c r="Z26" s="3">
        <f t="shared" si="12"/>
        <v>0.91999999999999993</v>
      </c>
      <c r="AA26" s="3">
        <f t="shared" si="13"/>
        <v>0</v>
      </c>
      <c r="AB26" s="3"/>
      <c r="AC26" s="3">
        <v>0.13</v>
      </c>
      <c r="AD26" s="3">
        <f t="shared" si="4"/>
        <v>0.60000000000000009</v>
      </c>
      <c r="AE26" s="3">
        <f t="shared" si="14"/>
        <v>0</v>
      </c>
      <c r="AF26" s="3">
        <v>0.13</v>
      </c>
      <c r="AG26" s="3">
        <f t="shared" si="15"/>
        <v>0.91999999999999993</v>
      </c>
      <c r="AH26" s="3">
        <f t="shared" si="16"/>
        <v>0</v>
      </c>
      <c r="AJ26" s="3">
        <v>0.13</v>
      </c>
      <c r="AK26" s="3">
        <f t="shared" si="17"/>
        <v>0.91999999999999993</v>
      </c>
      <c r="AL26" s="3">
        <f t="shared" si="18"/>
        <v>0</v>
      </c>
      <c r="AN26" s="3">
        <v>0.13</v>
      </c>
      <c r="AO26" s="3">
        <f t="shared" si="19"/>
        <v>0.79</v>
      </c>
      <c r="AP26" s="3">
        <f t="shared" si="20"/>
        <v>0</v>
      </c>
      <c r="AR26" s="3">
        <v>0.13</v>
      </c>
      <c r="AS26" s="3">
        <f t="shared" si="5"/>
        <v>0.48</v>
      </c>
      <c r="AT26" s="3">
        <f t="shared" si="21"/>
        <v>0</v>
      </c>
    </row>
    <row r="27" spans="1:46" x14ac:dyDescent="0.25">
      <c r="B27" s="2" t="e">
        <f t="shared" si="24"/>
        <v>#DIV/0!</v>
      </c>
      <c r="C27" s="2" t="e">
        <f t="shared" si="2"/>
        <v>#DIV/0!</v>
      </c>
      <c r="D27" t="e">
        <f t="shared" si="7"/>
        <v>#DIV/0!</v>
      </c>
      <c r="H27" s="48">
        <v>0.14000000000000001</v>
      </c>
      <c r="I27" s="48">
        <v>0.31715627600000001</v>
      </c>
      <c r="J27" s="3">
        <f t="shared" si="8"/>
        <v>0</v>
      </c>
      <c r="K27" s="57">
        <f t="shared" si="0"/>
        <v>0</v>
      </c>
      <c r="M27" s="3">
        <v>0.14000000000000001</v>
      </c>
      <c r="N27" s="3">
        <f t="shared" si="9"/>
        <v>1</v>
      </c>
      <c r="O27" s="3">
        <f t="shared" si="10"/>
        <v>0</v>
      </c>
      <c r="Q27" s="3">
        <v>0.14000000000000001</v>
      </c>
      <c r="R27" s="3">
        <f t="shared" si="1"/>
        <v>0.24</v>
      </c>
      <c r="S27" s="3">
        <f t="shared" si="11"/>
        <v>0</v>
      </c>
      <c r="T27" s="3"/>
      <c r="U27" s="3">
        <v>0.14000000000000001</v>
      </c>
      <c r="V27" s="3">
        <f t="shared" si="3"/>
        <v>0.4</v>
      </c>
      <c r="W27" s="3">
        <f t="shared" si="22"/>
        <v>0</v>
      </c>
      <c r="X27" s="3"/>
      <c r="Y27" s="3">
        <v>0.14000000000000001</v>
      </c>
      <c r="Z27" s="3">
        <f t="shared" si="12"/>
        <v>0.96000000000000019</v>
      </c>
      <c r="AA27" s="3">
        <f t="shared" si="13"/>
        <v>0</v>
      </c>
      <c r="AB27" s="3"/>
      <c r="AC27" s="3">
        <v>0.14000000000000001</v>
      </c>
      <c r="AD27" s="3">
        <f t="shared" si="4"/>
        <v>0.60000000000000009</v>
      </c>
      <c r="AE27" s="3">
        <f t="shared" si="14"/>
        <v>0</v>
      </c>
      <c r="AF27" s="3">
        <v>0.14000000000000001</v>
      </c>
      <c r="AG27" s="3">
        <f t="shared" si="15"/>
        <v>0.96000000000000019</v>
      </c>
      <c r="AH27" s="3">
        <f t="shared" si="16"/>
        <v>0</v>
      </c>
      <c r="AJ27" s="3">
        <v>0.14000000000000001</v>
      </c>
      <c r="AK27" s="3">
        <f t="shared" si="17"/>
        <v>0.96000000000000019</v>
      </c>
      <c r="AL27" s="3">
        <f t="shared" si="18"/>
        <v>0</v>
      </c>
      <c r="AN27" s="3">
        <v>0.14000000000000001</v>
      </c>
      <c r="AO27" s="3">
        <f t="shared" si="19"/>
        <v>0.82</v>
      </c>
      <c r="AP27" s="3">
        <f t="shared" si="20"/>
        <v>0</v>
      </c>
      <c r="AR27" s="3">
        <v>0.14000000000000001</v>
      </c>
      <c r="AS27" s="3">
        <f t="shared" si="5"/>
        <v>0.48</v>
      </c>
      <c r="AT27" s="3">
        <f t="shared" si="21"/>
        <v>0</v>
      </c>
    </row>
    <row r="28" spans="1:46" x14ac:dyDescent="0.25">
      <c r="B28" s="2" t="e">
        <f t="shared" si="24"/>
        <v>#DIV/0!</v>
      </c>
      <c r="C28" s="2" t="e">
        <f t="shared" si="2"/>
        <v>#DIV/0!</v>
      </c>
      <c r="D28" t="e">
        <f t="shared" si="7"/>
        <v>#DIV/0!</v>
      </c>
      <c r="H28" s="48">
        <v>0.15</v>
      </c>
      <c r="I28" s="48">
        <v>0.34026982</v>
      </c>
      <c r="J28" s="3">
        <f t="shared" si="8"/>
        <v>0</v>
      </c>
      <c r="K28" s="57">
        <f t="shared" si="0"/>
        <v>0</v>
      </c>
      <c r="M28" s="3">
        <v>0.15</v>
      </c>
      <c r="N28" s="3">
        <f t="shared" si="9"/>
        <v>1</v>
      </c>
      <c r="O28" s="3">
        <f t="shared" si="10"/>
        <v>0</v>
      </c>
      <c r="Q28" s="3">
        <v>0.15</v>
      </c>
      <c r="R28" s="3">
        <f t="shared" si="1"/>
        <v>0.24</v>
      </c>
      <c r="S28" s="3">
        <f t="shared" si="11"/>
        <v>0</v>
      </c>
      <c r="T28" s="3"/>
      <c r="U28" s="3">
        <v>0.15</v>
      </c>
      <c r="V28" s="3">
        <f t="shared" si="3"/>
        <v>0.4</v>
      </c>
      <c r="W28" s="3">
        <f t="shared" si="22"/>
        <v>0</v>
      </c>
      <c r="X28" s="3"/>
      <c r="Y28" s="3">
        <v>0.15</v>
      </c>
      <c r="Z28" s="3">
        <f t="shared" si="12"/>
        <v>1</v>
      </c>
      <c r="AA28" s="3">
        <f t="shared" si="13"/>
        <v>0</v>
      </c>
      <c r="AB28" s="3"/>
      <c r="AC28" s="3">
        <v>0.15</v>
      </c>
      <c r="AD28" s="3">
        <f t="shared" si="4"/>
        <v>0.60000000000000009</v>
      </c>
      <c r="AE28" s="3">
        <f t="shared" si="14"/>
        <v>0</v>
      </c>
      <c r="AF28" s="3">
        <v>0.15</v>
      </c>
      <c r="AG28" s="3">
        <f t="shared" si="15"/>
        <v>1</v>
      </c>
      <c r="AH28" s="3">
        <f t="shared" si="16"/>
        <v>0</v>
      </c>
      <c r="AJ28" s="3">
        <v>0.15</v>
      </c>
      <c r="AK28" s="3">
        <f t="shared" si="17"/>
        <v>1</v>
      </c>
      <c r="AL28" s="3">
        <f t="shared" si="18"/>
        <v>0</v>
      </c>
      <c r="AN28" s="3">
        <v>0.15</v>
      </c>
      <c r="AO28" s="3">
        <f t="shared" si="19"/>
        <v>0.85000000000000009</v>
      </c>
      <c r="AP28" s="3">
        <f t="shared" si="20"/>
        <v>0</v>
      </c>
      <c r="AR28" s="3">
        <v>0.15</v>
      </c>
      <c r="AS28" s="3">
        <f t="shared" si="5"/>
        <v>0.48</v>
      </c>
      <c r="AT28" s="3">
        <f t="shared" si="21"/>
        <v>0</v>
      </c>
    </row>
    <row r="29" spans="1:46" x14ac:dyDescent="0.25">
      <c r="B29" s="2" t="e">
        <f t="shared" si="24"/>
        <v>#DIV/0!</v>
      </c>
      <c r="C29" s="2" t="e">
        <f t="shared" si="2"/>
        <v>#DIV/0!</v>
      </c>
      <c r="D29" t="e">
        <f t="shared" si="7"/>
        <v>#DIV/0!</v>
      </c>
      <c r="H29" s="48">
        <v>0.16</v>
      </c>
      <c r="I29" s="48">
        <v>0.31560362600000003</v>
      </c>
      <c r="J29" s="3">
        <f t="shared" si="8"/>
        <v>0</v>
      </c>
      <c r="K29" s="57">
        <f t="shared" si="0"/>
        <v>0</v>
      </c>
      <c r="M29" s="3">
        <v>0.16</v>
      </c>
      <c r="N29" s="3">
        <f t="shared" si="9"/>
        <v>1</v>
      </c>
      <c r="O29" s="3">
        <f t="shared" si="10"/>
        <v>0</v>
      </c>
      <c r="Q29" s="3">
        <v>0.16</v>
      </c>
      <c r="R29" s="3">
        <f t="shared" si="1"/>
        <v>0.24</v>
      </c>
      <c r="S29" s="3">
        <f t="shared" si="11"/>
        <v>0</v>
      </c>
      <c r="T29" s="3"/>
      <c r="U29" s="3">
        <v>0.16</v>
      </c>
      <c r="V29" s="3">
        <f t="shared" si="3"/>
        <v>0.4</v>
      </c>
      <c r="W29" s="3">
        <f t="shared" si="22"/>
        <v>0</v>
      </c>
      <c r="X29" s="3"/>
      <c r="Y29" s="3">
        <v>0.16</v>
      </c>
      <c r="Z29" s="3">
        <f t="shared" si="12"/>
        <v>1</v>
      </c>
      <c r="AA29" s="3">
        <f t="shared" si="13"/>
        <v>0</v>
      </c>
      <c r="AB29" s="3"/>
      <c r="AC29" s="3">
        <v>0.16</v>
      </c>
      <c r="AD29" s="3">
        <f t="shared" si="4"/>
        <v>0.60000000000000009</v>
      </c>
      <c r="AE29" s="3">
        <f t="shared" si="14"/>
        <v>0</v>
      </c>
      <c r="AF29" s="3">
        <v>0.16</v>
      </c>
      <c r="AG29" s="3">
        <f t="shared" si="15"/>
        <v>1</v>
      </c>
      <c r="AH29" s="3">
        <f t="shared" si="16"/>
        <v>0</v>
      </c>
      <c r="AJ29" s="3">
        <v>0.16</v>
      </c>
      <c r="AK29" s="3">
        <f t="shared" si="17"/>
        <v>1</v>
      </c>
      <c r="AL29" s="3">
        <f t="shared" si="18"/>
        <v>0</v>
      </c>
      <c r="AN29" s="3">
        <v>0.16</v>
      </c>
      <c r="AO29" s="3">
        <f t="shared" si="19"/>
        <v>0.88000000000000012</v>
      </c>
      <c r="AP29" s="3">
        <f t="shared" si="20"/>
        <v>0</v>
      </c>
      <c r="AR29" s="3">
        <v>0.16</v>
      </c>
      <c r="AS29" s="3">
        <f t="shared" si="5"/>
        <v>0.48</v>
      </c>
      <c r="AT29" s="3">
        <f t="shared" si="21"/>
        <v>0</v>
      </c>
    </row>
    <row r="30" spans="1:46" x14ac:dyDescent="0.25">
      <c r="B30" s="2" t="e">
        <f t="shared" si="24"/>
        <v>#DIV/0!</v>
      </c>
      <c r="C30" s="2" t="e">
        <f t="shared" si="2"/>
        <v>#DIV/0!</v>
      </c>
      <c r="D30" t="e">
        <f t="shared" si="7"/>
        <v>#DIV/0!</v>
      </c>
      <c r="H30" s="48">
        <v>0.17</v>
      </c>
      <c r="I30" s="48">
        <v>0.375524303</v>
      </c>
      <c r="J30" s="3">
        <f t="shared" si="8"/>
        <v>0</v>
      </c>
      <c r="K30" s="57">
        <f t="shared" si="0"/>
        <v>0</v>
      </c>
      <c r="M30" s="3">
        <v>0.17</v>
      </c>
      <c r="N30" s="3">
        <f t="shared" si="9"/>
        <v>1</v>
      </c>
      <c r="O30" s="3">
        <f t="shared" si="10"/>
        <v>0</v>
      </c>
      <c r="Q30" s="3">
        <v>0.17</v>
      </c>
      <c r="R30" s="3">
        <f t="shared" si="1"/>
        <v>0.24</v>
      </c>
      <c r="S30" s="3">
        <f t="shared" si="11"/>
        <v>0</v>
      </c>
      <c r="T30" s="3"/>
      <c r="U30" s="3">
        <v>0.17</v>
      </c>
      <c r="V30" s="3">
        <f t="shared" si="3"/>
        <v>0.4</v>
      </c>
      <c r="W30" s="3">
        <f t="shared" si="22"/>
        <v>0</v>
      </c>
      <c r="X30" s="3"/>
      <c r="Y30" s="3">
        <v>0.17</v>
      </c>
      <c r="Z30" s="3">
        <f t="shared" si="12"/>
        <v>1</v>
      </c>
      <c r="AA30" s="3">
        <f t="shared" si="13"/>
        <v>0</v>
      </c>
      <c r="AB30" s="3"/>
      <c r="AC30" s="3">
        <v>0.17</v>
      </c>
      <c r="AD30" s="3">
        <f t="shared" si="4"/>
        <v>0.60000000000000009</v>
      </c>
      <c r="AE30" s="3">
        <f t="shared" si="14"/>
        <v>0</v>
      </c>
      <c r="AF30" s="3">
        <v>0.17</v>
      </c>
      <c r="AG30" s="3">
        <f t="shared" si="15"/>
        <v>1</v>
      </c>
      <c r="AH30" s="3">
        <f t="shared" si="16"/>
        <v>0</v>
      </c>
      <c r="AJ30" s="3">
        <v>0.17</v>
      </c>
      <c r="AK30" s="3">
        <f t="shared" si="17"/>
        <v>1</v>
      </c>
      <c r="AL30" s="3">
        <f t="shared" si="18"/>
        <v>0</v>
      </c>
      <c r="AN30" s="3">
        <v>0.17</v>
      </c>
      <c r="AO30" s="3">
        <f t="shared" si="19"/>
        <v>0.91</v>
      </c>
      <c r="AP30" s="3">
        <f t="shared" si="20"/>
        <v>0</v>
      </c>
      <c r="AR30" s="3">
        <v>0.17</v>
      </c>
      <c r="AS30" s="3">
        <f t="shared" si="5"/>
        <v>0.48</v>
      </c>
      <c r="AT30" s="3">
        <f t="shared" si="21"/>
        <v>0</v>
      </c>
    </row>
    <row r="31" spans="1:46" x14ac:dyDescent="0.25">
      <c r="B31" s="2" t="e">
        <f t="shared" si="24"/>
        <v>#DIV/0!</v>
      </c>
      <c r="C31" s="2" t="e">
        <f t="shared" si="2"/>
        <v>#DIV/0!</v>
      </c>
      <c r="D31" t="e">
        <f t="shared" si="7"/>
        <v>#DIV/0!</v>
      </c>
      <c r="H31" s="48">
        <v>0.18</v>
      </c>
      <c r="I31" s="48">
        <v>0.49968311900000001</v>
      </c>
      <c r="J31" s="3">
        <f t="shared" si="8"/>
        <v>0</v>
      </c>
      <c r="K31" s="57">
        <f t="shared" si="0"/>
        <v>0</v>
      </c>
      <c r="M31" s="3">
        <v>0.18</v>
      </c>
      <c r="N31" s="3">
        <f t="shared" si="9"/>
        <v>1</v>
      </c>
      <c r="O31" s="3">
        <f t="shared" si="10"/>
        <v>0</v>
      </c>
      <c r="Q31" s="3">
        <v>0.18</v>
      </c>
      <c r="R31" s="3">
        <f t="shared" si="1"/>
        <v>0.24</v>
      </c>
      <c r="S31" s="3">
        <f t="shared" si="11"/>
        <v>0</v>
      </c>
      <c r="T31" s="3"/>
      <c r="U31" s="3">
        <v>0.18</v>
      </c>
      <c r="V31" s="3">
        <f t="shared" si="3"/>
        <v>0.4</v>
      </c>
      <c r="W31" s="3">
        <f t="shared" si="22"/>
        <v>0</v>
      </c>
      <c r="X31" s="3"/>
      <c r="Y31" s="3">
        <v>0.18</v>
      </c>
      <c r="Z31" s="3">
        <f t="shared" si="12"/>
        <v>1</v>
      </c>
      <c r="AA31" s="3">
        <f t="shared" si="13"/>
        <v>0</v>
      </c>
      <c r="AB31" s="3"/>
      <c r="AC31" s="3">
        <v>0.18</v>
      </c>
      <c r="AD31" s="3">
        <f t="shared" si="4"/>
        <v>0.60000000000000009</v>
      </c>
      <c r="AE31" s="3">
        <f t="shared" si="14"/>
        <v>0</v>
      </c>
      <c r="AF31" s="3">
        <v>0.18</v>
      </c>
      <c r="AG31" s="3">
        <f t="shared" si="15"/>
        <v>1</v>
      </c>
      <c r="AH31" s="3">
        <f t="shared" si="16"/>
        <v>0</v>
      </c>
      <c r="AJ31" s="3">
        <v>0.18</v>
      </c>
      <c r="AK31" s="3">
        <f t="shared" si="17"/>
        <v>1</v>
      </c>
      <c r="AL31" s="3">
        <f t="shared" si="18"/>
        <v>0</v>
      </c>
      <c r="AN31" s="3">
        <v>0.18</v>
      </c>
      <c r="AO31" s="3">
        <f t="shared" si="19"/>
        <v>0.94000000000000006</v>
      </c>
      <c r="AP31" s="3">
        <f t="shared" si="20"/>
        <v>0</v>
      </c>
      <c r="AR31" s="3">
        <v>0.18</v>
      </c>
      <c r="AS31" s="3">
        <f t="shared" si="5"/>
        <v>0.48</v>
      </c>
      <c r="AT31" s="3">
        <f t="shared" si="21"/>
        <v>0</v>
      </c>
    </row>
    <row r="32" spans="1:46" x14ac:dyDescent="0.25">
      <c r="B32" s="2" t="e">
        <f t="shared" si="24"/>
        <v>#DIV/0!</v>
      </c>
      <c r="C32" s="2" t="e">
        <f t="shared" si="2"/>
        <v>#DIV/0!</v>
      </c>
      <c r="D32" t="e">
        <f t="shared" si="7"/>
        <v>#DIV/0!</v>
      </c>
      <c r="H32" s="48">
        <v>0.19</v>
      </c>
      <c r="I32" s="48">
        <v>0.47750073799999998</v>
      </c>
      <c r="J32" s="3">
        <f t="shared" si="8"/>
        <v>0</v>
      </c>
      <c r="K32" s="57">
        <f t="shared" si="0"/>
        <v>0</v>
      </c>
      <c r="M32" s="3">
        <v>0.19</v>
      </c>
      <c r="N32" s="3">
        <f t="shared" si="9"/>
        <v>1</v>
      </c>
      <c r="O32" s="3">
        <f t="shared" si="10"/>
        <v>0</v>
      </c>
      <c r="Q32" s="3">
        <v>0.19</v>
      </c>
      <c r="R32" s="3">
        <f t="shared" si="1"/>
        <v>0.24</v>
      </c>
      <c r="S32" s="3">
        <f t="shared" si="11"/>
        <v>0</v>
      </c>
      <c r="T32" s="3"/>
      <c r="U32" s="3">
        <v>0.19</v>
      </c>
      <c r="V32" s="3">
        <f t="shared" si="3"/>
        <v>0.4</v>
      </c>
      <c r="W32" s="3">
        <f t="shared" si="22"/>
        <v>0</v>
      </c>
      <c r="X32" s="3"/>
      <c r="Y32" s="3">
        <v>0.19</v>
      </c>
      <c r="Z32" s="3">
        <f t="shared" si="12"/>
        <v>1</v>
      </c>
      <c r="AA32" s="3">
        <f t="shared" si="13"/>
        <v>0</v>
      </c>
      <c r="AB32" s="3"/>
      <c r="AC32" s="3">
        <v>0.19</v>
      </c>
      <c r="AD32" s="3">
        <f t="shared" si="4"/>
        <v>0.60000000000000009</v>
      </c>
      <c r="AE32" s="3">
        <f t="shared" si="14"/>
        <v>0</v>
      </c>
      <c r="AF32" s="3">
        <v>0.19</v>
      </c>
      <c r="AG32" s="3">
        <f t="shared" si="15"/>
        <v>1</v>
      </c>
      <c r="AH32" s="3">
        <f t="shared" si="16"/>
        <v>0</v>
      </c>
      <c r="AJ32" s="3">
        <v>0.19</v>
      </c>
      <c r="AK32" s="3">
        <f t="shared" si="17"/>
        <v>1</v>
      </c>
      <c r="AL32" s="3">
        <f t="shared" si="18"/>
        <v>0</v>
      </c>
      <c r="AN32" s="3">
        <v>0.19</v>
      </c>
      <c r="AO32" s="3">
        <f t="shared" si="19"/>
        <v>0.97</v>
      </c>
      <c r="AP32" s="3">
        <f t="shared" si="20"/>
        <v>0</v>
      </c>
      <c r="AR32" s="3">
        <v>0.19</v>
      </c>
      <c r="AS32" s="3">
        <f t="shared" si="5"/>
        <v>0.48</v>
      </c>
      <c r="AT32" s="3">
        <f t="shared" si="21"/>
        <v>0</v>
      </c>
    </row>
    <row r="33" spans="1:46" x14ac:dyDescent="0.25">
      <c r="B33" s="2" t="e">
        <f t="shared" si="24"/>
        <v>#DIV/0!</v>
      </c>
      <c r="C33" s="2" t="e">
        <f t="shared" si="2"/>
        <v>#DIV/0!</v>
      </c>
      <c r="D33" t="e">
        <f t="shared" si="7"/>
        <v>#DIV/0!</v>
      </c>
      <c r="H33" s="48">
        <v>0.2</v>
      </c>
      <c r="I33" s="48">
        <v>0.43561261400000001</v>
      </c>
      <c r="J33" s="3">
        <f t="shared" si="8"/>
        <v>0</v>
      </c>
      <c r="K33" s="57">
        <f t="shared" si="0"/>
        <v>0</v>
      </c>
      <c r="M33" s="3">
        <v>0.2</v>
      </c>
      <c r="N33" s="3">
        <f t="shared" si="9"/>
        <v>1</v>
      </c>
      <c r="O33" s="3">
        <f t="shared" si="10"/>
        <v>0</v>
      </c>
      <c r="Q33" s="3">
        <v>0.2</v>
      </c>
      <c r="R33" s="3">
        <f t="shared" si="1"/>
        <v>0.24</v>
      </c>
      <c r="S33" s="3">
        <f t="shared" si="11"/>
        <v>0</v>
      </c>
      <c r="T33" s="3"/>
      <c r="U33" s="3">
        <v>0.2</v>
      </c>
      <c r="V33" s="3">
        <f t="shared" si="3"/>
        <v>0.4</v>
      </c>
      <c r="W33" s="3">
        <f t="shared" si="22"/>
        <v>0</v>
      </c>
      <c r="X33" s="3"/>
      <c r="Y33" s="3">
        <v>0.2</v>
      </c>
      <c r="Z33" s="3">
        <f t="shared" si="12"/>
        <v>1</v>
      </c>
      <c r="AA33" s="3">
        <f t="shared" si="13"/>
        <v>0</v>
      </c>
      <c r="AB33" s="3"/>
      <c r="AC33" s="3">
        <v>0.2</v>
      </c>
      <c r="AD33" s="3">
        <f t="shared" si="4"/>
        <v>0.60000000000000009</v>
      </c>
      <c r="AE33" s="3">
        <f t="shared" si="14"/>
        <v>0</v>
      </c>
      <c r="AF33" s="3">
        <v>0.2</v>
      </c>
      <c r="AG33" s="3">
        <f t="shared" si="15"/>
        <v>1</v>
      </c>
      <c r="AH33" s="3">
        <f t="shared" si="16"/>
        <v>0</v>
      </c>
      <c r="AJ33" s="3">
        <v>0.2</v>
      </c>
      <c r="AK33" s="3">
        <f t="shared" si="17"/>
        <v>1</v>
      </c>
      <c r="AL33" s="3">
        <f t="shared" si="18"/>
        <v>0</v>
      </c>
      <c r="AN33" s="3">
        <v>0.2</v>
      </c>
      <c r="AO33" s="3">
        <f t="shared" si="19"/>
        <v>1</v>
      </c>
      <c r="AP33" s="3">
        <f t="shared" si="20"/>
        <v>0</v>
      </c>
      <c r="AR33" s="3">
        <v>0.2</v>
      </c>
      <c r="AS33" s="3">
        <f t="shared" si="5"/>
        <v>0.48</v>
      </c>
      <c r="AT33" s="3">
        <f t="shared" si="21"/>
        <v>0</v>
      </c>
    </row>
    <row r="34" spans="1:46" x14ac:dyDescent="0.25">
      <c r="B34" s="2" t="e">
        <f t="shared" si="24"/>
        <v>#DIV/0!</v>
      </c>
      <c r="C34" s="2" t="e">
        <f t="shared" si="2"/>
        <v>#DIV/0!</v>
      </c>
      <c r="D34" t="e">
        <f t="shared" si="7"/>
        <v>#DIV/0!</v>
      </c>
      <c r="H34" s="48">
        <v>0.21</v>
      </c>
      <c r="I34" s="48">
        <v>0.43517022599999999</v>
      </c>
      <c r="J34" s="3">
        <f t="shared" si="8"/>
        <v>0</v>
      </c>
      <c r="K34" s="57">
        <f t="shared" si="0"/>
        <v>0</v>
      </c>
      <c r="M34" s="3">
        <v>0.21</v>
      </c>
      <c r="N34" s="3">
        <f t="shared" si="9"/>
        <v>1</v>
      </c>
      <c r="O34" s="3">
        <f t="shared" si="10"/>
        <v>0</v>
      </c>
      <c r="Q34" s="3">
        <v>0.21</v>
      </c>
      <c r="R34" s="3">
        <f t="shared" si="1"/>
        <v>0.24</v>
      </c>
      <c r="S34" s="3">
        <f t="shared" si="11"/>
        <v>0</v>
      </c>
      <c r="T34" s="3"/>
      <c r="U34" s="3">
        <v>0.21</v>
      </c>
      <c r="V34" s="3">
        <f t="shared" si="3"/>
        <v>0.4</v>
      </c>
      <c r="W34" s="3">
        <f t="shared" si="22"/>
        <v>0</v>
      </c>
      <c r="X34" s="3"/>
      <c r="Y34" s="3">
        <v>0.21</v>
      </c>
      <c r="Z34" s="3">
        <f t="shared" si="12"/>
        <v>1</v>
      </c>
      <c r="AA34" s="3">
        <f t="shared" si="13"/>
        <v>0</v>
      </c>
      <c r="AB34" s="3"/>
      <c r="AC34" s="3">
        <v>0.21</v>
      </c>
      <c r="AD34" s="3">
        <f t="shared" si="4"/>
        <v>0.60000000000000009</v>
      </c>
      <c r="AE34" s="3">
        <f t="shared" si="14"/>
        <v>0</v>
      </c>
      <c r="AF34" s="3">
        <v>0.21</v>
      </c>
      <c r="AG34" s="3">
        <f t="shared" si="15"/>
        <v>1</v>
      </c>
      <c r="AH34" s="3">
        <f t="shared" si="16"/>
        <v>0</v>
      </c>
      <c r="AJ34" s="3">
        <v>0.21</v>
      </c>
      <c r="AK34" s="3">
        <f t="shared" si="17"/>
        <v>1</v>
      </c>
      <c r="AL34" s="3">
        <f t="shared" si="18"/>
        <v>0</v>
      </c>
      <c r="AN34" s="3">
        <v>0.21</v>
      </c>
      <c r="AO34" s="3">
        <f t="shared" si="19"/>
        <v>1</v>
      </c>
      <c r="AP34" s="3">
        <f t="shared" si="20"/>
        <v>0</v>
      </c>
      <c r="AR34" s="3">
        <v>0.21</v>
      </c>
      <c r="AS34" s="3">
        <f t="shared" si="5"/>
        <v>0.48</v>
      </c>
      <c r="AT34" s="3">
        <f t="shared" si="21"/>
        <v>0</v>
      </c>
    </row>
    <row r="35" spans="1:46" x14ac:dyDescent="0.25">
      <c r="B35" s="2" t="e">
        <f t="shared" si="24"/>
        <v>#DIV/0!</v>
      </c>
      <c r="C35" s="2" t="e">
        <f t="shared" si="2"/>
        <v>#DIV/0!</v>
      </c>
      <c r="D35" t="e">
        <f t="shared" si="7"/>
        <v>#DIV/0!</v>
      </c>
      <c r="H35" s="48">
        <v>0.22</v>
      </c>
      <c r="I35" s="48">
        <v>0.499491713</v>
      </c>
      <c r="J35" s="3">
        <f t="shared" si="8"/>
        <v>0</v>
      </c>
      <c r="K35" s="57">
        <f t="shared" si="0"/>
        <v>0</v>
      </c>
      <c r="M35" s="3">
        <v>0.22</v>
      </c>
      <c r="N35" s="3">
        <f t="shared" si="9"/>
        <v>1</v>
      </c>
      <c r="O35" s="3">
        <f t="shared" si="10"/>
        <v>0</v>
      </c>
      <c r="Q35" s="3">
        <v>0.22</v>
      </c>
      <c r="R35" s="3">
        <f t="shared" si="1"/>
        <v>0.24</v>
      </c>
      <c r="S35" s="3">
        <f t="shared" si="11"/>
        <v>0</v>
      </c>
      <c r="T35" s="3"/>
      <c r="U35" s="3">
        <v>0.22</v>
      </c>
      <c r="V35" s="3">
        <f t="shared" si="3"/>
        <v>0.4</v>
      </c>
      <c r="W35" s="3">
        <f t="shared" si="22"/>
        <v>0</v>
      </c>
      <c r="X35" s="3"/>
      <c r="Y35" s="3">
        <v>0.22</v>
      </c>
      <c r="Z35" s="3">
        <f t="shared" si="12"/>
        <v>1</v>
      </c>
      <c r="AA35" s="3">
        <f t="shared" si="13"/>
        <v>0</v>
      </c>
      <c r="AB35" s="3"/>
      <c r="AC35" s="3">
        <v>0.22</v>
      </c>
      <c r="AD35" s="3">
        <f t="shared" si="4"/>
        <v>0.60000000000000009</v>
      </c>
      <c r="AE35" s="3">
        <f t="shared" si="14"/>
        <v>0</v>
      </c>
      <c r="AF35" s="3">
        <v>0.22</v>
      </c>
      <c r="AG35" s="3">
        <f t="shared" si="15"/>
        <v>1</v>
      </c>
      <c r="AH35" s="3">
        <f t="shared" si="16"/>
        <v>0</v>
      </c>
      <c r="AJ35" s="3">
        <v>0.22</v>
      </c>
      <c r="AK35" s="3">
        <f t="shared" si="17"/>
        <v>1</v>
      </c>
      <c r="AL35" s="3">
        <f t="shared" si="18"/>
        <v>0</v>
      </c>
      <c r="AN35" s="3">
        <v>0.22</v>
      </c>
      <c r="AO35" s="3">
        <f t="shared" si="19"/>
        <v>1</v>
      </c>
      <c r="AP35" s="3">
        <f t="shared" si="20"/>
        <v>0</v>
      </c>
      <c r="AR35" s="3">
        <v>0.22</v>
      </c>
      <c r="AS35" s="3">
        <f t="shared" si="5"/>
        <v>0.48</v>
      </c>
      <c r="AT35" s="3">
        <f t="shared" si="21"/>
        <v>0</v>
      </c>
    </row>
    <row r="36" spans="1:46" x14ac:dyDescent="0.25">
      <c r="B36" s="2" t="e">
        <f t="shared" si="24"/>
        <v>#DIV/0!</v>
      </c>
      <c r="C36" s="2" t="e">
        <f t="shared" si="2"/>
        <v>#DIV/0!</v>
      </c>
      <c r="D36" t="e">
        <f t="shared" si="7"/>
        <v>#DIV/0!</v>
      </c>
      <c r="H36" s="48">
        <v>0.23</v>
      </c>
      <c r="I36" s="48">
        <v>0.44513209300000001</v>
      </c>
      <c r="J36" s="3">
        <f t="shared" si="8"/>
        <v>0</v>
      </c>
      <c r="K36" s="57">
        <f t="shared" si="0"/>
        <v>0</v>
      </c>
      <c r="M36" s="3">
        <v>0.23</v>
      </c>
      <c r="N36" s="3">
        <f t="shared" si="9"/>
        <v>1</v>
      </c>
      <c r="O36" s="3">
        <f t="shared" si="10"/>
        <v>0</v>
      </c>
      <c r="Q36" s="3">
        <v>0.23</v>
      </c>
      <c r="R36" s="3">
        <f t="shared" si="1"/>
        <v>0.24</v>
      </c>
      <c r="S36" s="3">
        <f t="shared" si="11"/>
        <v>0</v>
      </c>
      <c r="T36" s="3"/>
      <c r="U36" s="3">
        <v>0.23</v>
      </c>
      <c r="V36" s="3">
        <f t="shared" si="3"/>
        <v>0.4</v>
      </c>
      <c r="W36" s="3">
        <f t="shared" si="22"/>
        <v>0</v>
      </c>
      <c r="X36" s="3"/>
      <c r="Y36" s="3">
        <v>0.23</v>
      </c>
      <c r="Z36" s="3">
        <f t="shared" si="12"/>
        <v>1</v>
      </c>
      <c r="AA36" s="3">
        <f t="shared" si="13"/>
        <v>0</v>
      </c>
      <c r="AB36" s="3"/>
      <c r="AC36" s="3">
        <v>0.23</v>
      </c>
      <c r="AD36" s="3">
        <f t="shared" si="4"/>
        <v>0.60000000000000009</v>
      </c>
      <c r="AE36" s="3">
        <f t="shared" si="14"/>
        <v>0</v>
      </c>
      <c r="AF36" s="3">
        <v>0.23</v>
      </c>
      <c r="AG36" s="3">
        <f t="shared" si="15"/>
        <v>1</v>
      </c>
      <c r="AH36" s="3">
        <f t="shared" si="16"/>
        <v>0</v>
      </c>
      <c r="AJ36" s="3">
        <v>0.23</v>
      </c>
      <c r="AK36" s="3">
        <f t="shared" si="17"/>
        <v>1</v>
      </c>
      <c r="AL36" s="3">
        <f t="shared" si="18"/>
        <v>0</v>
      </c>
      <c r="AN36" s="3">
        <v>0.23</v>
      </c>
      <c r="AO36" s="3">
        <f t="shared" si="19"/>
        <v>1</v>
      </c>
      <c r="AP36" s="3">
        <f t="shared" si="20"/>
        <v>0</v>
      </c>
      <c r="AR36" s="3">
        <v>0.23</v>
      </c>
      <c r="AS36" s="3">
        <f t="shared" si="5"/>
        <v>0.48</v>
      </c>
      <c r="AT36" s="3">
        <f t="shared" si="21"/>
        <v>0</v>
      </c>
    </row>
    <row r="37" spans="1:46" x14ac:dyDescent="0.25">
      <c r="B37" s="2" t="e">
        <f t="shared" si="24"/>
        <v>#DIV/0!</v>
      </c>
      <c r="C37" s="2" t="e">
        <f t="shared" si="2"/>
        <v>#DIV/0!</v>
      </c>
      <c r="D37" t="e">
        <f t="shared" si="7"/>
        <v>#DIV/0!</v>
      </c>
      <c r="H37" s="48">
        <v>0.24</v>
      </c>
      <c r="I37" s="48">
        <v>0.36216985400000001</v>
      </c>
      <c r="J37" s="3">
        <f t="shared" si="8"/>
        <v>0</v>
      </c>
      <c r="K37" s="57">
        <f t="shared" si="0"/>
        <v>0</v>
      </c>
      <c r="M37" s="3">
        <v>0.24</v>
      </c>
      <c r="N37" s="3">
        <f t="shared" si="9"/>
        <v>1</v>
      </c>
      <c r="O37" s="3">
        <f t="shared" si="10"/>
        <v>0</v>
      </c>
      <c r="Q37" s="3">
        <v>0.24</v>
      </c>
      <c r="R37" s="3">
        <f t="shared" si="1"/>
        <v>0.24</v>
      </c>
      <c r="S37" s="3">
        <f t="shared" si="11"/>
        <v>0</v>
      </c>
      <c r="T37" s="3"/>
      <c r="U37" s="3">
        <v>0.24</v>
      </c>
      <c r="V37" s="3">
        <f t="shared" si="3"/>
        <v>0.4</v>
      </c>
      <c r="W37" s="3">
        <f t="shared" si="22"/>
        <v>0</v>
      </c>
      <c r="X37" s="3"/>
      <c r="Y37" s="3">
        <v>0.24</v>
      </c>
      <c r="Z37" s="3">
        <f t="shared" si="12"/>
        <v>1</v>
      </c>
      <c r="AA37" s="3">
        <f t="shared" si="13"/>
        <v>0</v>
      </c>
      <c r="AB37" s="3"/>
      <c r="AC37" s="3">
        <v>0.24</v>
      </c>
      <c r="AD37" s="3">
        <f t="shared" si="4"/>
        <v>0.60000000000000009</v>
      </c>
      <c r="AE37" s="3">
        <f t="shared" si="14"/>
        <v>0</v>
      </c>
      <c r="AF37" s="3">
        <v>0.24</v>
      </c>
      <c r="AG37" s="3">
        <f t="shared" si="15"/>
        <v>1</v>
      </c>
      <c r="AH37" s="3">
        <f t="shared" si="16"/>
        <v>0</v>
      </c>
      <c r="AJ37" s="3">
        <v>0.24</v>
      </c>
      <c r="AK37" s="3">
        <f t="shared" si="17"/>
        <v>1</v>
      </c>
      <c r="AL37" s="3">
        <f t="shared" si="18"/>
        <v>0</v>
      </c>
      <c r="AN37" s="3">
        <v>0.24</v>
      </c>
      <c r="AO37" s="3">
        <f t="shared" si="19"/>
        <v>1</v>
      </c>
      <c r="AP37" s="3">
        <f t="shared" si="20"/>
        <v>0</v>
      </c>
      <c r="AR37" s="3">
        <v>0.24</v>
      </c>
      <c r="AS37" s="3">
        <f t="shared" si="5"/>
        <v>0.48</v>
      </c>
      <c r="AT37" s="3">
        <f t="shared" si="21"/>
        <v>0</v>
      </c>
    </row>
    <row r="38" spans="1:46" x14ac:dyDescent="0.25">
      <c r="B38" s="2" t="e">
        <f t="shared" si="24"/>
        <v>#DIV/0!</v>
      </c>
      <c r="C38" s="2" t="e">
        <f t="shared" si="2"/>
        <v>#DIV/0!</v>
      </c>
      <c r="D38" t="e">
        <f t="shared" si="7"/>
        <v>#DIV/0!</v>
      </c>
      <c r="H38" s="48">
        <v>0.25</v>
      </c>
      <c r="I38" s="48">
        <v>0.38644824799999999</v>
      </c>
      <c r="J38" s="3">
        <f t="shared" si="8"/>
        <v>0</v>
      </c>
      <c r="K38" s="57">
        <f t="shared" si="0"/>
        <v>0</v>
      </c>
      <c r="M38" s="3">
        <v>0.25</v>
      </c>
      <c r="N38" s="3">
        <f t="shared" si="9"/>
        <v>1</v>
      </c>
      <c r="O38" s="3">
        <f t="shared" si="10"/>
        <v>0</v>
      </c>
      <c r="Q38" s="3">
        <v>0.25</v>
      </c>
      <c r="R38" s="3">
        <f t="shared" si="1"/>
        <v>0.24</v>
      </c>
      <c r="S38" s="3">
        <f t="shared" si="11"/>
        <v>0</v>
      </c>
      <c r="T38" s="3"/>
      <c r="U38" s="3">
        <v>0.25</v>
      </c>
      <c r="V38" s="3">
        <f t="shared" si="3"/>
        <v>0.4</v>
      </c>
      <c r="W38" s="3">
        <f t="shared" si="22"/>
        <v>0</v>
      </c>
      <c r="X38" s="3"/>
      <c r="Y38" s="3">
        <v>0.25</v>
      </c>
      <c r="Z38" s="3">
        <f t="shared" si="12"/>
        <v>1</v>
      </c>
      <c r="AA38" s="3">
        <f t="shared" si="13"/>
        <v>0</v>
      </c>
      <c r="AB38" s="3"/>
      <c r="AC38" s="3">
        <v>0.25</v>
      </c>
      <c r="AD38" s="3">
        <f t="shared" si="4"/>
        <v>0.60000000000000009</v>
      </c>
      <c r="AE38" s="3">
        <f t="shared" si="14"/>
        <v>0</v>
      </c>
      <c r="AF38" s="3">
        <v>0.25</v>
      </c>
      <c r="AG38" s="3">
        <f t="shared" si="15"/>
        <v>1</v>
      </c>
      <c r="AH38" s="3">
        <f t="shared" si="16"/>
        <v>0</v>
      </c>
      <c r="AJ38" s="3">
        <v>0.25</v>
      </c>
      <c r="AK38" s="3">
        <f t="shared" si="17"/>
        <v>1</v>
      </c>
      <c r="AL38" s="3">
        <f t="shared" si="18"/>
        <v>0</v>
      </c>
      <c r="AN38" s="3">
        <v>0.25</v>
      </c>
      <c r="AO38" s="3">
        <f t="shared" si="19"/>
        <v>1</v>
      </c>
      <c r="AP38" s="3">
        <f t="shared" si="20"/>
        <v>0</v>
      </c>
      <c r="AR38" s="3">
        <v>0.25</v>
      </c>
      <c r="AS38" s="3">
        <f t="shared" si="5"/>
        <v>0.48</v>
      </c>
      <c r="AT38" s="3">
        <f t="shared" si="21"/>
        <v>0</v>
      </c>
    </row>
    <row r="39" spans="1:46" x14ac:dyDescent="0.25">
      <c r="B39" s="2" t="e">
        <f t="shared" si="24"/>
        <v>#DIV/0!</v>
      </c>
      <c r="C39" s="2" t="e">
        <f t="shared" si="2"/>
        <v>#DIV/0!</v>
      </c>
      <c r="D39" t="e">
        <f t="shared" si="7"/>
        <v>#DIV/0!</v>
      </c>
      <c r="H39" s="48">
        <v>0.26</v>
      </c>
      <c r="I39" s="48">
        <v>0.42904423600000002</v>
      </c>
      <c r="J39" s="3">
        <f t="shared" si="8"/>
        <v>0</v>
      </c>
      <c r="K39" s="57">
        <f t="shared" si="0"/>
        <v>0</v>
      </c>
      <c r="M39" s="3">
        <v>0.26</v>
      </c>
      <c r="N39" s="3">
        <f t="shared" si="9"/>
        <v>1</v>
      </c>
      <c r="O39" s="3">
        <f t="shared" si="10"/>
        <v>0</v>
      </c>
      <c r="Q39" s="3">
        <v>0.26</v>
      </c>
      <c r="R39" s="3">
        <f t="shared" si="1"/>
        <v>0.24</v>
      </c>
      <c r="S39" s="3">
        <f t="shared" si="11"/>
        <v>0</v>
      </c>
      <c r="T39" s="3"/>
      <c r="U39" s="3">
        <v>0.26</v>
      </c>
      <c r="V39" s="3">
        <f t="shared" si="3"/>
        <v>0.4</v>
      </c>
      <c r="W39" s="3">
        <f t="shared" si="22"/>
        <v>0</v>
      </c>
      <c r="X39" s="3"/>
      <c r="Y39" s="3">
        <v>0.26</v>
      </c>
      <c r="Z39" s="3">
        <f t="shared" si="12"/>
        <v>1</v>
      </c>
      <c r="AA39" s="3">
        <f t="shared" si="13"/>
        <v>0</v>
      </c>
      <c r="AB39" s="3"/>
      <c r="AC39" s="3">
        <v>0.26</v>
      </c>
      <c r="AD39" s="3">
        <f t="shared" si="4"/>
        <v>0.60000000000000009</v>
      </c>
      <c r="AE39" s="3">
        <f t="shared" si="14"/>
        <v>0</v>
      </c>
      <c r="AF39" s="3">
        <v>0.26</v>
      </c>
      <c r="AG39" s="3">
        <f t="shared" si="15"/>
        <v>1</v>
      </c>
      <c r="AH39" s="3">
        <f t="shared" si="16"/>
        <v>0</v>
      </c>
      <c r="AJ39" s="3">
        <v>0.26</v>
      </c>
      <c r="AK39" s="3">
        <f t="shared" si="17"/>
        <v>1</v>
      </c>
      <c r="AL39" s="3">
        <f t="shared" si="18"/>
        <v>0</v>
      </c>
      <c r="AN39" s="3">
        <v>0.26</v>
      </c>
      <c r="AO39" s="3">
        <f t="shared" si="19"/>
        <v>1</v>
      </c>
      <c r="AP39" s="3">
        <f t="shared" si="20"/>
        <v>0</v>
      </c>
      <c r="AR39" s="3">
        <v>0.26</v>
      </c>
      <c r="AS39" s="3">
        <f t="shared" si="5"/>
        <v>0.48</v>
      </c>
      <c r="AT39" s="3">
        <f t="shared" si="21"/>
        <v>0</v>
      </c>
    </row>
    <row r="40" spans="1:46" x14ac:dyDescent="0.25">
      <c r="B40" s="2" t="e">
        <f t="shared" si="24"/>
        <v>#DIV/0!</v>
      </c>
      <c r="C40" s="2" t="e">
        <f t="shared" si="2"/>
        <v>#DIV/0!</v>
      </c>
      <c r="D40" t="e">
        <f t="shared" si="7"/>
        <v>#DIV/0!</v>
      </c>
      <c r="H40" s="48">
        <v>0.27</v>
      </c>
      <c r="I40" s="48">
        <v>0.461774348</v>
      </c>
      <c r="J40" s="3">
        <f t="shared" si="8"/>
        <v>0</v>
      </c>
      <c r="K40" s="57">
        <f t="shared" si="0"/>
        <v>0</v>
      </c>
      <c r="M40" s="3">
        <v>0.27</v>
      </c>
      <c r="N40" s="3">
        <f t="shared" si="9"/>
        <v>1</v>
      </c>
      <c r="O40" s="3">
        <f t="shared" si="10"/>
        <v>0</v>
      </c>
      <c r="Q40" s="3">
        <v>0.27</v>
      </c>
      <c r="R40" s="3">
        <f t="shared" si="1"/>
        <v>0.24</v>
      </c>
      <c r="S40" s="3">
        <f t="shared" si="11"/>
        <v>0</v>
      </c>
      <c r="T40" s="3"/>
      <c r="U40" s="3">
        <v>0.27</v>
      </c>
      <c r="V40" s="3">
        <f t="shared" si="3"/>
        <v>0.4</v>
      </c>
      <c r="W40" s="3">
        <f t="shared" si="22"/>
        <v>0</v>
      </c>
      <c r="X40" s="3"/>
      <c r="Y40" s="3">
        <v>0.27</v>
      </c>
      <c r="Z40" s="3">
        <f t="shared" si="12"/>
        <v>1</v>
      </c>
      <c r="AA40" s="3">
        <f t="shared" si="13"/>
        <v>0</v>
      </c>
      <c r="AB40" s="3"/>
      <c r="AC40" s="3">
        <v>0.27</v>
      </c>
      <c r="AD40" s="3">
        <f t="shared" si="4"/>
        <v>0.60000000000000009</v>
      </c>
      <c r="AE40" s="3">
        <f t="shared" si="14"/>
        <v>0</v>
      </c>
      <c r="AF40" s="3">
        <v>0.27</v>
      </c>
      <c r="AG40" s="3">
        <f t="shared" si="15"/>
        <v>1</v>
      </c>
      <c r="AH40" s="3">
        <f t="shared" si="16"/>
        <v>0</v>
      </c>
      <c r="AJ40" s="3">
        <v>0.27</v>
      </c>
      <c r="AK40" s="3">
        <f t="shared" si="17"/>
        <v>1</v>
      </c>
      <c r="AL40" s="3">
        <f t="shared" si="18"/>
        <v>0</v>
      </c>
      <c r="AN40" s="3">
        <v>0.27</v>
      </c>
      <c r="AO40" s="3">
        <f t="shared" si="19"/>
        <v>1</v>
      </c>
      <c r="AP40" s="3">
        <f t="shared" si="20"/>
        <v>0</v>
      </c>
      <c r="AR40" s="3">
        <v>0.27</v>
      </c>
      <c r="AS40" s="3">
        <f t="shared" si="5"/>
        <v>0.48</v>
      </c>
      <c r="AT40" s="3">
        <f t="shared" si="21"/>
        <v>0</v>
      </c>
    </row>
    <row r="41" spans="1:46" x14ac:dyDescent="0.25">
      <c r="B41" s="2" t="e">
        <f t="shared" si="24"/>
        <v>#DIV/0!</v>
      </c>
      <c r="C41" s="2" t="e">
        <f t="shared" si="2"/>
        <v>#DIV/0!</v>
      </c>
      <c r="D41" t="e">
        <f t="shared" si="7"/>
        <v>#DIV/0!</v>
      </c>
      <c r="H41" s="48">
        <v>0.28000000000000003</v>
      </c>
      <c r="I41" s="48">
        <v>0.49267751900000001</v>
      </c>
      <c r="J41" s="3">
        <f t="shared" si="8"/>
        <v>0</v>
      </c>
      <c r="K41" s="57">
        <f t="shared" si="0"/>
        <v>0</v>
      </c>
      <c r="M41" s="3">
        <v>0.28000000000000003</v>
      </c>
      <c r="N41" s="3">
        <f t="shared" si="9"/>
        <v>1</v>
      </c>
      <c r="O41" s="3">
        <f t="shared" si="10"/>
        <v>0</v>
      </c>
      <c r="Q41" s="3">
        <v>0.28000000000000003</v>
      </c>
      <c r="R41" s="3">
        <f t="shared" si="1"/>
        <v>0.24</v>
      </c>
      <c r="S41" s="3">
        <f t="shared" si="11"/>
        <v>0</v>
      </c>
      <c r="T41" s="3"/>
      <c r="U41" s="3">
        <v>0.28000000000000003</v>
      </c>
      <c r="V41" s="3">
        <f t="shared" si="3"/>
        <v>0.4</v>
      </c>
      <c r="W41" s="3">
        <f t="shared" si="22"/>
        <v>0</v>
      </c>
      <c r="X41" s="3"/>
      <c r="Y41" s="3">
        <v>0.28000000000000003</v>
      </c>
      <c r="Z41" s="3">
        <f t="shared" si="12"/>
        <v>1</v>
      </c>
      <c r="AA41" s="3">
        <f t="shared" si="13"/>
        <v>0</v>
      </c>
      <c r="AB41" s="3"/>
      <c r="AC41" s="3">
        <v>0.28000000000000003</v>
      </c>
      <c r="AD41" s="3">
        <f t="shared" si="4"/>
        <v>0.60000000000000009</v>
      </c>
      <c r="AE41" s="3">
        <f t="shared" si="14"/>
        <v>0</v>
      </c>
      <c r="AF41" s="3">
        <v>0.28000000000000003</v>
      </c>
      <c r="AG41" s="3">
        <f t="shared" si="15"/>
        <v>1</v>
      </c>
      <c r="AH41" s="3">
        <f t="shared" si="16"/>
        <v>0</v>
      </c>
      <c r="AJ41" s="3">
        <v>0.28000000000000003</v>
      </c>
      <c r="AK41" s="3">
        <f t="shared" si="17"/>
        <v>1</v>
      </c>
      <c r="AL41" s="3">
        <f t="shared" si="18"/>
        <v>0</v>
      </c>
      <c r="AN41" s="3">
        <v>0.28000000000000003</v>
      </c>
      <c r="AO41" s="3">
        <f t="shared" si="19"/>
        <v>1</v>
      </c>
      <c r="AP41" s="3">
        <f t="shared" si="20"/>
        <v>0</v>
      </c>
      <c r="AR41" s="3">
        <v>0.28000000000000003</v>
      </c>
      <c r="AS41" s="3">
        <f t="shared" si="5"/>
        <v>0.48</v>
      </c>
      <c r="AT41" s="3">
        <f t="shared" si="21"/>
        <v>0</v>
      </c>
    </row>
    <row r="42" spans="1:46" x14ac:dyDescent="0.25">
      <c r="B42" s="2" t="e">
        <f t="shared" si="24"/>
        <v>#DIV/0!</v>
      </c>
      <c r="C42" s="2" t="e">
        <f t="shared" si="2"/>
        <v>#DIV/0!</v>
      </c>
      <c r="D42" t="e">
        <f t="shared" si="7"/>
        <v>#DIV/0!</v>
      </c>
      <c r="H42" s="48">
        <v>0.28999999999999998</v>
      </c>
      <c r="I42" s="48">
        <v>0.498633781</v>
      </c>
      <c r="J42" s="3">
        <f t="shared" si="8"/>
        <v>0</v>
      </c>
      <c r="K42" s="57">
        <f t="shared" si="0"/>
        <v>0</v>
      </c>
      <c r="M42" s="3">
        <v>0.28999999999999998</v>
      </c>
      <c r="N42" s="3">
        <f t="shared" si="9"/>
        <v>1</v>
      </c>
      <c r="O42" s="3">
        <f t="shared" si="10"/>
        <v>0</v>
      </c>
      <c r="Q42" s="3">
        <v>0.28999999999999998</v>
      </c>
      <c r="R42" s="3">
        <f t="shared" si="1"/>
        <v>0.24</v>
      </c>
      <c r="S42" s="3">
        <f t="shared" si="11"/>
        <v>0</v>
      </c>
      <c r="T42" s="3"/>
      <c r="U42" s="3">
        <v>0.28999999999999998</v>
      </c>
      <c r="V42" s="3">
        <f t="shared" si="3"/>
        <v>0.4</v>
      </c>
      <c r="W42" s="3">
        <f t="shared" si="22"/>
        <v>0</v>
      </c>
      <c r="X42" s="3"/>
      <c r="Y42" s="3">
        <v>0.28999999999999998</v>
      </c>
      <c r="Z42" s="3">
        <f t="shared" si="12"/>
        <v>1</v>
      </c>
      <c r="AA42" s="3">
        <f t="shared" si="13"/>
        <v>0</v>
      </c>
      <c r="AB42" s="3"/>
      <c r="AC42" s="3">
        <v>0.28999999999999998</v>
      </c>
      <c r="AD42" s="3">
        <f t="shared" si="4"/>
        <v>0.60000000000000009</v>
      </c>
      <c r="AE42" s="3">
        <f t="shared" si="14"/>
        <v>0</v>
      </c>
      <c r="AF42" s="3">
        <v>0.28999999999999998</v>
      </c>
      <c r="AG42" s="3">
        <f t="shared" si="15"/>
        <v>1</v>
      </c>
      <c r="AH42" s="3">
        <f t="shared" si="16"/>
        <v>0</v>
      </c>
      <c r="AJ42" s="3">
        <v>0.28999999999999998</v>
      </c>
      <c r="AK42" s="3">
        <f t="shared" si="17"/>
        <v>1</v>
      </c>
      <c r="AL42" s="3">
        <f t="shared" si="18"/>
        <v>0</v>
      </c>
      <c r="AN42" s="3">
        <v>0.28999999999999998</v>
      </c>
      <c r="AO42" s="3">
        <f t="shared" si="19"/>
        <v>1</v>
      </c>
      <c r="AP42" s="3">
        <f t="shared" si="20"/>
        <v>0</v>
      </c>
      <c r="AR42" s="3">
        <v>0.28999999999999998</v>
      </c>
      <c r="AS42" s="3">
        <f t="shared" si="5"/>
        <v>0.48</v>
      </c>
      <c r="AT42" s="3">
        <f t="shared" si="21"/>
        <v>0</v>
      </c>
    </row>
    <row r="43" spans="1:46" x14ac:dyDescent="0.25">
      <c r="B43" s="2" t="e">
        <f t="shared" si="24"/>
        <v>#DIV/0!</v>
      </c>
      <c r="C43" s="2" t="e">
        <f t="shared" si="2"/>
        <v>#DIV/0!</v>
      </c>
      <c r="D43" t="e">
        <f t="shared" si="7"/>
        <v>#DIV/0!</v>
      </c>
      <c r="H43" s="48">
        <v>0.3</v>
      </c>
      <c r="I43" s="48">
        <v>0.49104758500000001</v>
      </c>
      <c r="J43" s="3">
        <f t="shared" si="8"/>
        <v>0</v>
      </c>
      <c r="K43" s="57">
        <f t="shared" si="0"/>
        <v>0</v>
      </c>
      <c r="M43" s="3">
        <v>0.3</v>
      </c>
      <c r="N43" s="3">
        <f t="shared" si="9"/>
        <v>1</v>
      </c>
      <c r="O43" s="3">
        <f t="shared" si="10"/>
        <v>0</v>
      </c>
      <c r="Q43" s="3">
        <v>0.3</v>
      </c>
      <c r="R43" s="3">
        <f t="shared" si="1"/>
        <v>0.24</v>
      </c>
      <c r="S43" s="3">
        <f t="shared" si="11"/>
        <v>0</v>
      </c>
      <c r="T43" s="3"/>
      <c r="U43" s="3">
        <v>0.3</v>
      </c>
      <c r="V43" s="3">
        <f t="shared" si="3"/>
        <v>0.4</v>
      </c>
      <c r="W43" s="3">
        <f t="shared" si="22"/>
        <v>0</v>
      </c>
      <c r="X43" s="3"/>
      <c r="Y43" s="3">
        <v>0.3</v>
      </c>
      <c r="Z43" s="3">
        <f t="shared" si="12"/>
        <v>1</v>
      </c>
      <c r="AA43" s="3">
        <f t="shared" si="13"/>
        <v>0</v>
      </c>
      <c r="AB43" s="3"/>
      <c r="AC43" s="3">
        <v>0.3</v>
      </c>
      <c r="AD43" s="3">
        <f t="shared" si="4"/>
        <v>0.60000000000000009</v>
      </c>
      <c r="AE43" s="3">
        <f t="shared" si="14"/>
        <v>0</v>
      </c>
      <c r="AF43" s="3">
        <v>0.3</v>
      </c>
      <c r="AG43" s="3">
        <f t="shared" si="15"/>
        <v>1</v>
      </c>
      <c r="AH43" s="3">
        <f t="shared" si="16"/>
        <v>0</v>
      </c>
      <c r="AJ43" s="3">
        <v>0.3</v>
      </c>
      <c r="AK43" s="3">
        <f t="shared" si="17"/>
        <v>1</v>
      </c>
      <c r="AL43" s="3">
        <f t="shared" si="18"/>
        <v>0</v>
      </c>
      <c r="AN43" s="3">
        <v>0.3</v>
      </c>
      <c r="AO43" s="3">
        <f t="shared" si="19"/>
        <v>1</v>
      </c>
      <c r="AP43" s="3">
        <f t="shared" si="20"/>
        <v>0</v>
      </c>
      <c r="AR43" s="3">
        <v>0.3</v>
      </c>
      <c r="AS43" s="3">
        <f t="shared" si="5"/>
        <v>0.48</v>
      </c>
      <c r="AT43" s="3">
        <f t="shared" si="21"/>
        <v>0</v>
      </c>
    </row>
    <row r="44" spans="1:46" x14ac:dyDescent="0.25">
      <c r="B44" s="2" t="e">
        <f t="shared" si="24"/>
        <v>#DIV/0!</v>
      </c>
      <c r="C44" s="2" t="e">
        <f t="shared" si="2"/>
        <v>#DIV/0!</v>
      </c>
      <c r="D44" t="e">
        <f t="shared" si="7"/>
        <v>#DIV/0!</v>
      </c>
      <c r="H44" s="48">
        <v>0.31</v>
      </c>
      <c r="I44" s="48">
        <v>0.487610496</v>
      </c>
      <c r="J44" s="3">
        <f t="shared" si="8"/>
        <v>0</v>
      </c>
      <c r="K44" s="57">
        <f t="shared" si="0"/>
        <v>0</v>
      </c>
      <c r="M44" s="3">
        <v>0.31</v>
      </c>
      <c r="N44" s="3">
        <f t="shared" si="9"/>
        <v>0.97410920815903335</v>
      </c>
      <c r="O44" s="3">
        <f t="shared" si="10"/>
        <v>0</v>
      </c>
      <c r="Q44" s="3">
        <v>0.31</v>
      </c>
      <c r="R44" s="3">
        <f t="shared" si="1"/>
        <v>0.24</v>
      </c>
      <c r="S44" s="3">
        <f t="shared" si="11"/>
        <v>0</v>
      </c>
      <c r="T44" s="3"/>
      <c r="U44" s="3">
        <v>0.31</v>
      </c>
      <c r="V44" s="3">
        <f t="shared" si="3"/>
        <v>0.4</v>
      </c>
      <c r="W44" s="3">
        <f t="shared" si="22"/>
        <v>0</v>
      </c>
      <c r="X44" s="3"/>
      <c r="Y44" s="3">
        <v>0.31</v>
      </c>
      <c r="Z44" s="3">
        <f t="shared" si="12"/>
        <v>1</v>
      </c>
      <c r="AA44" s="3">
        <f t="shared" si="13"/>
        <v>0</v>
      </c>
      <c r="AB44" s="3"/>
      <c r="AC44" s="3">
        <v>0.31</v>
      </c>
      <c r="AD44" s="3">
        <f t="shared" si="4"/>
        <v>0.60000000000000009</v>
      </c>
      <c r="AE44" s="3">
        <f t="shared" si="14"/>
        <v>0</v>
      </c>
      <c r="AF44" s="3">
        <v>0.31</v>
      </c>
      <c r="AG44" s="3">
        <f t="shared" si="15"/>
        <v>1</v>
      </c>
      <c r="AH44" s="3">
        <f t="shared" si="16"/>
        <v>0</v>
      </c>
      <c r="AJ44" s="3">
        <v>0.31</v>
      </c>
      <c r="AK44" s="3">
        <f t="shared" si="17"/>
        <v>1</v>
      </c>
      <c r="AL44" s="3">
        <f t="shared" si="18"/>
        <v>0</v>
      </c>
      <c r="AN44" s="3">
        <v>0.31</v>
      </c>
      <c r="AO44" s="3">
        <f t="shared" si="19"/>
        <v>1</v>
      </c>
      <c r="AP44" s="3">
        <f t="shared" si="20"/>
        <v>0</v>
      </c>
      <c r="AR44" s="3">
        <v>0.31</v>
      </c>
      <c r="AS44" s="3">
        <f t="shared" si="5"/>
        <v>0.48</v>
      </c>
      <c r="AT44" s="3">
        <f t="shared" si="21"/>
        <v>0</v>
      </c>
    </row>
    <row r="45" spans="1:46" x14ac:dyDescent="0.25">
      <c r="B45" s="2" t="e">
        <f t="shared" si="24"/>
        <v>#DIV/0!</v>
      </c>
      <c r="C45" s="2" t="e">
        <f t="shared" si="2"/>
        <v>#DIV/0!</v>
      </c>
      <c r="D45" t="e">
        <f t="shared" si="7"/>
        <v>#DIV/0!</v>
      </c>
      <c r="H45" s="48">
        <v>0.32</v>
      </c>
      <c r="I45" s="48">
        <v>0.49934367400000002</v>
      </c>
      <c r="J45" s="3">
        <f t="shared" si="8"/>
        <v>0</v>
      </c>
      <c r="K45" s="57">
        <f t="shared" si="0"/>
        <v>0</v>
      </c>
      <c r="M45" s="3">
        <v>0.32</v>
      </c>
      <c r="N45" s="3">
        <f t="shared" si="9"/>
        <v>0.94967940771022163</v>
      </c>
      <c r="O45" s="3">
        <f t="shared" si="10"/>
        <v>0</v>
      </c>
      <c r="Q45" s="3">
        <v>0.32</v>
      </c>
      <c r="R45" s="3">
        <f t="shared" si="1"/>
        <v>0.24</v>
      </c>
      <c r="S45" s="3">
        <f t="shared" si="11"/>
        <v>0</v>
      </c>
      <c r="T45" s="3"/>
      <c r="U45" s="3">
        <v>0.32</v>
      </c>
      <c r="V45" s="3">
        <f t="shared" si="3"/>
        <v>0.4</v>
      </c>
      <c r="W45" s="3">
        <f t="shared" si="22"/>
        <v>0</v>
      </c>
      <c r="X45" s="3"/>
      <c r="Y45" s="3">
        <v>0.32</v>
      </c>
      <c r="Z45" s="3">
        <f t="shared" si="12"/>
        <v>1</v>
      </c>
      <c r="AA45" s="3">
        <f t="shared" si="13"/>
        <v>0</v>
      </c>
      <c r="AB45" s="3"/>
      <c r="AC45" s="3">
        <v>0.32</v>
      </c>
      <c r="AD45" s="3">
        <f t="shared" si="4"/>
        <v>0.60000000000000009</v>
      </c>
      <c r="AE45" s="3">
        <f t="shared" si="14"/>
        <v>0</v>
      </c>
      <c r="AF45" s="3">
        <v>0.32</v>
      </c>
      <c r="AG45" s="3">
        <f t="shared" si="15"/>
        <v>1</v>
      </c>
      <c r="AH45" s="3">
        <f t="shared" si="16"/>
        <v>0</v>
      </c>
      <c r="AJ45" s="3">
        <v>0.32</v>
      </c>
      <c r="AK45" s="3">
        <f t="shared" si="17"/>
        <v>1</v>
      </c>
      <c r="AL45" s="3">
        <f t="shared" si="18"/>
        <v>0</v>
      </c>
      <c r="AN45" s="3">
        <v>0.32</v>
      </c>
      <c r="AO45" s="3">
        <f t="shared" si="19"/>
        <v>1</v>
      </c>
      <c r="AP45" s="3">
        <f t="shared" si="20"/>
        <v>0</v>
      </c>
      <c r="AR45" s="3">
        <v>0.32</v>
      </c>
      <c r="AS45" s="3">
        <f t="shared" si="5"/>
        <v>0.48</v>
      </c>
      <c r="AT45" s="3">
        <f t="shared" si="21"/>
        <v>0</v>
      </c>
    </row>
    <row r="46" spans="1:46" x14ac:dyDescent="0.25">
      <c r="B46" s="2" t="e">
        <f t="shared" si="24"/>
        <v>#DIV/0!</v>
      </c>
      <c r="C46" s="2" t="e">
        <f t="shared" si="2"/>
        <v>#DIV/0!</v>
      </c>
      <c r="D46" t="e">
        <f t="shared" si="7"/>
        <v>#DIV/0!</v>
      </c>
      <c r="H46" s="48">
        <v>0.33</v>
      </c>
      <c r="I46" s="48">
        <v>0.53895573100000005</v>
      </c>
      <c r="J46" s="3">
        <f t="shared" si="8"/>
        <v>0</v>
      </c>
      <c r="K46" s="57">
        <f t="shared" si="0"/>
        <v>0</v>
      </c>
      <c r="M46" s="3">
        <v>0.33</v>
      </c>
      <c r="N46" s="3">
        <f t="shared" si="9"/>
        <v>0.92658625135586969</v>
      </c>
      <c r="O46" s="3">
        <f t="shared" si="10"/>
        <v>0</v>
      </c>
      <c r="Q46" s="3">
        <v>0.33</v>
      </c>
      <c r="R46" s="3">
        <f t="shared" si="1"/>
        <v>0.24</v>
      </c>
      <c r="S46" s="3">
        <f t="shared" si="11"/>
        <v>0</v>
      </c>
      <c r="T46" s="3"/>
      <c r="U46" s="3">
        <v>0.33</v>
      </c>
      <c r="V46" s="3">
        <f t="shared" si="3"/>
        <v>0.4</v>
      </c>
      <c r="W46" s="3">
        <f t="shared" si="22"/>
        <v>0</v>
      </c>
      <c r="X46" s="3"/>
      <c r="Y46" s="3">
        <v>0.33</v>
      </c>
      <c r="Z46" s="3">
        <f t="shared" si="12"/>
        <v>1</v>
      </c>
      <c r="AA46" s="3">
        <f t="shared" si="13"/>
        <v>0</v>
      </c>
      <c r="AB46" s="3"/>
      <c r="AC46" s="3">
        <v>0.33</v>
      </c>
      <c r="AD46" s="3">
        <f t="shared" si="4"/>
        <v>0.60000000000000009</v>
      </c>
      <c r="AE46" s="3">
        <f t="shared" si="14"/>
        <v>0</v>
      </c>
      <c r="AF46" s="3">
        <v>0.33</v>
      </c>
      <c r="AG46" s="3">
        <f t="shared" si="15"/>
        <v>1</v>
      </c>
      <c r="AH46" s="3">
        <f t="shared" si="16"/>
        <v>0</v>
      </c>
      <c r="AJ46" s="3">
        <v>0.33</v>
      </c>
      <c r="AK46" s="3">
        <f t="shared" si="17"/>
        <v>1</v>
      </c>
      <c r="AL46" s="3">
        <f t="shared" si="18"/>
        <v>0</v>
      </c>
      <c r="AN46" s="3">
        <v>0.33</v>
      </c>
      <c r="AO46" s="3">
        <f t="shared" si="19"/>
        <v>1</v>
      </c>
      <c r="AP46" s="3">
        <f t="shared" si="20"/>
        <v>0</v>
      </c>
      <c r="AR46" s="3">
        <v>0.33</v>
      </c>
      <c r="AS46" s="3">
        <f t="shared" si="5"/>
        <v>0.48</v>
      </c>
      <c r="AT46" s="3">
        <f t="shared" si="21"/>
        <v>0</v>
      </c>
    </row>
    <row r="47" spans="1:46" x14ac:dyDescent="0.25">
      <c r="A47" s="1"/>
      <c r="B47" s="2" t="e">
        <f t="shared" si="24"/>
        <v>#DIV/0!</v>
      </c>
      <c r="C47" s="2" t="e">
        <f t="shared" si="2"/>
        <v>#DIV/0!</v>
      </c>
      <c r="D47" t="e">
        <f t="shared" si="7"/>
        <v>#DIV/0!</v>
      </c>
      <c r="H47" s="48">
        <v>0.34</v>
      </c>
      <c r="I47" s="48">
        <v>0.57171704199999995</v>
      </c>
      <c r="J47" s="3">
        <f t="shared" si="8"/>
        <v>0</v>
      </c>
      <c r="K47" s="57">
        <f t="shared" si="0"/>
        <v>0</v>
      </c>
      <c r="M47" s="3">
        <v>0.34</v>
      </c>
      <c r="N47" s="3">
        <f t="shared" si="9"/>
        <v>0.90471933146270522</v>
      </c>
      <c r="O47" s="3">
        <f t="shared" si="10"/>
        <v>0</v>
      </c>
      <c r="Q47" s="3">
        <v>0.34</v>
      </c>
      <c r="R47" s="3">
        <f t="shared" si="1"/>
        <v>0.24</v>
      </c>
      <c r="S47" s="3">
        <f t="shared" si="11"/>
        <v>0</v>
      </c>
      <c r="T47" s="3"/>
      <c r="U47" s="3">
        <v>0.34</v>
      </c>
      <c r="V47" s="3">
        <f t="shared" si="3"/>
        <v>0.4</v>
      </c>
      <c r="W47" s="3">
        <f t="shared" si="22"/>
        <v>0</v>
      </c>
      <c r="X47" s="3"/>
      <c r="Y47" s="3">
        <v>0.34</v>
      </c>
      <c r="Z47" s="3">
        <f t="shared" si="12"/>
        <v>1</v>
      </c>
      <c r="AA47" s="3">
        <f t="shared" si="13"/>
        <v>0</v>
      </c>
      <c r="AB47" s="3"/>
      <c r="AC47" s="3">
        <v>0.34</v>
      </c>
      <c r="AD47" s="3">
        <f t="shared" si="4"/>
        <v>0.60000000000000009</v>
      </c>
      <c r="AE47" s="3">
        <f t="shared" si="14"/>
        <v>0</v>
      </c>
      <c r="AF47" s="3">
        <v>0.34</v>
      </c>
      <c r="AG47" s="3">
        <f t="shared" si="15"/>
        <v>1</v>
      </c>
      <c r="AH47" s="3">
        <f t="shared" si="16"/>
        <v>0</v>
      </c>
      <c r="AJ47" s="3">
        <v>0.34</v>
      </c>
      <c r="AK47" s="3">
        <f t="shared" si="17"/>
        <v>1</v>
      </c>
      <c r="AL47" s="3">
        <f t="shared" si="18"/>
        <v>0</v>
      </c>
      <c r="AN47" s="3">
        <v>0.34</v>
      </c>
      <c r="AO47" s="3">
        <f t="shared" si="19"/>
        <v>1</v>
      </c>
      <c r="AP47" s="3">
        <f t="shared" si="20"/>
        <v>0</v>
      </c>
      <c r="AR47" s="3">
        <v>0.34</v>
      </c>
      <c r="AS47" s="3">
        <f t="shared" si="5"/>
        <v>0.48</v>
      </c>
      <c r="AT47" s="3">
        <f t="shared" si="21"/>
        <v>0</v>
      </c>
    </row>
    <row r="48" spans="1:46" x14ac:dyDescent="0.25">
      <c r="B48" s="2" t="e">
        <f t="shared" si="24"/>
        <v>#DIV/0!</v>
      </c>
      <c r="C48" s="2" t="e">
        <f t="shared" si="2"/>
        <v>#DIV/0!</v>
      </c>
      <c r="D48" t="e">
        <f t="shared" si="7"/>
        <v>#DIV/0!</v>
      </c>
      <c r="H48" s="48">
        <v>0.35</v>
      </c>
      <c r="I48" s="48">
        <v>0.60219672700000004</v>
      </c>
      <c r="J48" s="3">
        <f t="shared" si="8"/>
        <v>0</v>
      </c>
      <c r="K48" s="57">
        <f t="shared" si="0"/>
        <v>0</v>
      </c>
      <c r="M48" s="3">
        <v>0.35</v>
      </c>
      <c r="N48" s="3">
        <f t="shared" si="9"/>
        <v>0.88398026269503882</v>
      </c>
      <c r="O48" s="3">
        <f t="shared" si="10"/>
        <v>0</v>
      </c>
      <c r="Q48" s="3">
        <v>0.35</v>
      </c>
      <c r="R48" s="3">
        <f t="shared" si="1"/>
        <v>0.24</v>
      </c>
      <c r="S48" s="3">
        <f t="shared" si="11"/>
        <v>0</v>
      </c>
      <c r="T48" s="3"/>
      <c r="U48" s="3">
        <v>0.35</v>
      </c>
      <c r="V48" s="3">
        <f t="shared" si="3"/>
        <v>0.4</v>
      </c>
      <c r="W48" s="3">
        <f t="shared" si="22"/>
        <v>0</v>
      </c>
      <c r="X48" s="3"/>
      <c r="Y48" s="3">
        <v>0.35</v>
      </c>
      <c r="Z48" s="3">
        <f t="shared" si="12"/>
        <v>1</v>
      </c>
      <c r="AA48" s="3">
        <f t="shared" si="13"/>
        <v>0</v>
      </c>
      <c r="AB48" s="3"/>
      <c r="AC48" s="3">
        <v>0.35</v>
      </c>
      <c r="AD48" s="3">
        <f t="shared" si="4"/>
        <v>0.60000000000000009</v>
      </c>
      <c r="AE48" s="3">
        <f t="shared" si="14"/>
        <v>0</v>
      </c>
      <c r="AF48" s="3">
        <v>0.35</v>
      </c>
      <c r="AG48" s="3">
        <f t="shared" si="15"/>
        <v>1</v>
      </c>
      <c r="AH48" s="3">
        <f t="shared" si="16"/>
        <v>0</v>
      </c>
      <c r="AJ48" s="3">
        <v>0.35</v>
      </c>
      <c r="AK48" s="3">
        <f t="shared" si="17"/>
        <v>1</v>
      </c>
      <c r="AL48" s="3">
        <f t="shared" si="18"/>
        <v>0</v>
      </c>
      <c r="AN48" s="3">
        <v>0.35</v>
      </c>
      <c r="AO48" s="3">
        <f t="shared" si="19"/>
        <v>1</v>
      </c>
      <c r="AP48" s="3">
        <f t="shared" si="20"/>
        <v>0</v>
      </c>
      <c r="AR48" s="3">
        <v>0.35</v>
      </c>
      <c r="AS48" s="3">
        <f t="shared" si="5"/>
        <v>0.48</v>
      </c>
      <c r="AT48" s="3">
        <f t="shared" si="21"/>
        <v>0</v>
      </c>
    </row>
    <row r="49" spans="2:46" x14ac:dyDescent="0.25">
      <c r="B49" s="2" t="e">
        <f t="shared" si="24"/>
        <v>#DIV/0!</v>
      </c>
      <c r="C49" s="2" t="e">
        <f t="shared" si="2"/>
        <v>#DIV/0!</v>
      </c>
      <c r="D49" t="e">
        <f t="shared" si="7"/>
        <v>#DIV/0!</v>
      </c>
      <c r="H49" s="48">
        <v>0.36</v>
      </c>
      <c r="I49" s="48">
        <v>0.64126275700000002</v>
      </c>
      <c r="J49" s="3">
        <f t="shared" si="8"/>
        <v>0</v>
      </c>
      <c r="K49" s="57">
        <f t="shared" si="0"/>
        <v>0</v>
      </c>
      <c r="M49" s="3">
        <v>0.36</v>
      </c>
      <c r="N49" s="3">
        <f t="shared" si="9"/>
        <v>0.86428107444720692</v>
      </c>
      <c r="O49" s="3">
        <f t="shared" si="10"/>
        <v>0</v>
      </c>
      <c r="Q49" s="3">
        <v>0.36</v>
      </c>
      <c r="R49" s="3">
        <f t="shared" si="1"/>
        <v>0.24</v>
      </c>
      <c r="S49" s="3">
        <f t="shared" si="11"/>
        <v>0</v>
      </c>
      <c r="T49" s="3"/>
      <c r="U49" s="3">
        <v>0.36</v>
      </c>
      <c r="V49" s="3">
        <f t="shared" si="3"/>
        <v>0.4</v>
      </c>
      <c r="W49" s="3">
        <f t="shared" si="22"/>
        <v>0</v>
      </c>
      <c r="X49" s="3"/>
      <c r="Y49" s="3">
        <v>0.36</v>
      </c>
      <c r="Z49" s="3">
        <f t="shared" si="12"/>
        <v>1</v>
      </c>
      <c r="AA49" s="3">
        <f t="shared" si="13"/>
        <v>0</v>
      </c>
      <c r="AB49" s="3"/>
      <c r="AC49" s="3">
        <v>0.36</v>
      </c>
      <c r="AD49" s="3">
        <f t="shared" si="4"/>
        <v>0.60000000000000009</v>
      </c>
      <c r="AE49" s="3">
        <f t="shared" si="14"/>
        <v>0</v>
      </c>
      <c r="AF49" s="3">
        <v>0.36</v>
      </c>
      <c r="AG49" s="3">
        <f t="shared" si="15"/>
        <v>1</v>
      </c>
      <c r="AH49" s="3">
        <f t="shared" si="16"/>
        <v>0</v>
      </c>
      <c r="AJ49" s="3">
        <v>0.36</v>
      </c>
      <c r="AK49" s="3">
        <f t="shared" si="17"/>
        <v>1</v>
      </c>
      <c r="AL49" s="3">
        <f t="shared" si="18"/>
        <v>0</v>
      </c>
      <c r="AN49" s="3">
        <v>0.36</v>
      </c>
      <c r="AO49" s="3">
        <f t="shared" si="19"/>
        <v>1</v>
      </c>
      <c r="AP49" s="3">
        <f t="shared" si="20"/>
        <v>0</v>
      </c>
      <c r="AR49" s="3">
        <v>0.36</v>
      </c>
      <c r="AS49" s="3">
        <f t="shared" si="5"/>
        <v>0.48</v>
      </c>
      <c r="AT49" s="3">
        <f t="shared" si="21"/>
        <v>0</v>
      </c>
    </row>
    <row r="50" spans="2:46" x14ac:dyDescent="0.25">
      <c r="B50" s="2" t="e">
        <f t="shared" si="24"/>
        <v>#DIV/0!</v>
      </c>
      <c r="C50" s="2" t="e">
        <f t="shared" si="2"/>
        <v>#DIV/0!</v>
      </c>
      <c r="D50" t="e">
        <f t="shared" si="7"/>
        <v>#DIV/0!</v>
      </c>
      <c r="H50" s="48">
        <v>0.37</v>
      </c>
      <c r="I50" s="48">
        <v>0.63692825900000005</v>
      </c>
      <c r="J50" s="3">
        <f t="shared" si="8"/>
        <v>0</v>
      </c>
      <c r="K50" s="57">
        <f t="shared" si="0"/>
        <v>0</v>
      </c>
      <c r="M50" s="3">
        <v>0.37</v>
      </c>
      <c r="N50" s="3">
        <f t="shared" si="9"/>
        <v>0.84554285597889633</v>
      </c>
      <c r="O50" s="3">
        <f t="shared" si="10"/>
        <v>0</v>
      </c>
      <c r="Q50" s="3">
        <v>0.37</v>
      </c>
      <c r="R50" s="3">
        <f t="shared" si="1"/>
        <v>0.24</v>
      </c>
      <c r="S50" s="3">
        <f t="shared" si="11"/>
        <v>0</v>
      </c>
      <c r="T50" s="3"/>
      <c r="U50" s="3">
        <v>0.37</v>
      </c>
      <c r="V50" s="3">
        <f t="shared" si="3"/>
        <v>0.4</v>
      </c>
      <c r="W50" s="3">
        <f t="shared" si="22"/>
        <v>0</v>
      </c>
      <c r="X50" s="3"/>
      <c r="Y50" s="3">
        <v>0.37</v>
      </c>
      <c r="Z50" s="3">
        <f t="shared" si="12"/>
        <v>1</v>
      </c>
      <c r="AA50" s="3">
        <f t="shared" si="13"/>
        <v>0</v>
      </c>
      <c r="AB50" s="3"/>
      <c r="AC50" s="3">
        <v>0.37</v>
      </c>
      <c r="AD50" s="3">
        <f t="shared" si="4"/>
        <v>0.60000000000000009</v>
      </c>
      <c r="AE50" s="3">
        <f t="shared" si="14"/>
        <v>0</v>
      </c>
      <c r="AF50" s="3">
        <v>0.37</v>
      </c>
      <c r="AG50" s="3">
        <f t="shared" si="15"/>
        <v>1</v>
      </c>
      <c r="AH50" s="3">
        <f t="shared" si="16"/>
        <v>0</v>
      </c>
      <c r="AJ50" s="3">
        <v>0.37</v>
      </c>
      <c r="AK50" s="3">
        <f t="shared" si="17"/>
        <v>1</v>
      </c>
      <c r="AL50" s="3">
        <f t="shared" si="18"/>
        <v>0</v>
      </c>
      <c r="AN50" s="3">
        <v>0.37</v>
      </c>
      <c r="AO50" s="3">
        <f t="shared" si="19"/>
        <v>1</v>
      </c>
      <c r="AP50" s="3">
        <f t="shared" si="20"/>
        <v>0</v>
      </c>
      <c r="AR50" s="3">
        <v>0.37</v>
      </c>
      <c r="AS50" s="3">
        <f t="shared" si="5"/>
        <v>0.48</v>
      </c>
      <c r="AT50" s="3">
        <f t="shared" si="21"/>
        <v>0</v>
      </c>
    </row>
    <row r="51" spans="2:46" x14ac:dyDescent="0.25">
      <c r="B51" s="2" t="e">
        <f t="shared" si="24"/>
        <v>#DIV/0!</v>
      </c>
      <c r="C51" s="2" t="e">
        <f t="shared" si="2"/>
        <v>#DIV/0!</v>
      </c>
      <c r="D51" t="e">
        <f t="shared" si="7"/>
        <v>#DIV/0!</v>
      </c>
      <c r="H51" s="48">
        <v>0.38</v>
      </c>
      <c r="I51" s="48">
        <v>0.65240796000000001</v>
      </c>
      <c r="J51" s="3">
        <f t="shared" si="8"/>
        <v>0</v>
      </c>
      <c r="K51" s="57">
        <f t="shared" si="0"/>
        <v>0</v>
      </c>
      <c r="M51" s="3">
        <v>0.38</v>
      </c>
      <c r="N51" s="3">
        <f t="shared" si="9"/>
        <v>0.8276946089089906</v>
      </c>
      <c r="O51" s="3">
        <f t="shared" si="10"/>
        <v>0</v>
      </c>
      <c r="Q51" s="3">
        <v>0.38</v>
      </c>
      <c r="R51" s="3">
        <f t="shared" si="1"/>
        <v>0.24</v>
      </c>
      <c r="S51" s="3">
        <f t="shared" si="11"/>
        <v>0</v>
      </c>
      <c r="T51" s="3"/>
      <c r="U51" s="3">
        <v>0.38</v>
      </c>
      <c r="V51" s="3">
        <f t="shared" si="3"/>
        <v>0.4</v>
      </c>
      <c r="W51" s="3">
        <f t="shared" si="22"/>
        <v>0</v>
      </c>
      <c r="X51" s="3"/>
      <c r="Y51" s="3">
        <v>0.38</v>
      </c>
      <c r="Z51" s="3">
        <f t="shared" si="12"/>
        <v>1</v>
      </c>
      <c r="AA51" s="3">
        <f t="shared" si="13"/>
        <v>0</v>
      </c>
      <c r="AB51" s="3"/>
      <c r="AC51" s="3">
        <v>0.38</v>
      </c>
      <c r="AD51" s="3">
        <f t="shared" si="4"/>
        <v>0.60000000000000009</v>
      </c>
      <c r="AE51" s="3">
        <f t="shared" si="14"/>
        <v>0</v>
      </c>
      <c r="AF51" s="3">
        <v>0.38</v>
      </c>
      <c r="AG51" s="3">
        <f t="shared" si="15"/>
        <v>1</v>
      </c>
      <c r="AH51" s="3">
        <f t="shared" si="16"/>
        <v>0</v>
      </c>
      <c r="AJ51" s="3">
        <v>0.38</v>
      </c>
      <c r="AK51" s="3">
        <f t="shared" si="17"/>
        <v>1</v>
      </c>
      <c r="AL51" s="3">
        <f t="shared" si="18"/>
        <v>0</v>
      </c>
      <c r="AN51" s="3">
        <v>0.38</v>
      </c>
      <c r="AO51" s="3">
        <f t="shared" si="19"/>
        <v>1</v>
      </c>
      <c r="AP51" s="3">
        <f t="shared" si="20"/>
        <v>0</v>
      </c>
      <c r="AR51" s="3">
        <v>0.38</v>
      </c>
      <c r="AS51" s="3">
        <f t="shared" si="5"/>
        <v>0.48</v>
      </c>
      <c r="AT51" s="3">
        <f t="shared" si="21"/>
        <v>0</v>
      </c>
    </row>
    <row r="52" spans="2:46" x14ac:dyDescent="0.25">
      <c r="B52" s="2" t="e">
        <f t="shared" si="24"/>
        <v>#DIV/0!</v>
      </c>
      <c r="C52" s="2" t="e">
        <f t="shared" si="2"/>
        <v>#DIV/0!</v>
      </c>
      <c r="D52" t="e">
        <f t="shared" si="7"/>
        <v>#DIV/0!</v>
      </c>
      <c r="H52" s="48">
        <v>0.39</v>
      </c>
      <c r="I52" s="48">
        <v>0.67057133700000005</v>
      </c>
      <c r="J52" s="3">
        <f t="shared" si="8"/>
        <v>0</v>
      </c>
      <c r="K52" s="57">
        <f t="shared" si="0"/>
        <v>0</v>
      </c>
      <c r="M52" s="3">
        <v>0.39</v>
      </c>
      <c r="N52" s="3">
        <f t="shared" si="9"/>
        <v>0.81067227081675641</v>
      </c>
      <c r="O52" s="3">
        <f t="shared" si="10"/>
        <v>0</v>
      </c>
      <c r="Q52" s="3">
        <v>0.39</v>
      </c>
      <c r="R52" s="3">
        <f t="shared" si="1"/>
        <v>0.24</v>
      </c>
      <c r="S52" s="3">
        <f t="shared" si="11"/>
        <v>0</v>
      </c>
      <c r="T52" s="3"/>
      <c r="U52" s="3">
        <v>0.39</v>
      </c>
      <c r="V52" s="3">
        <f t="shared" si="3"/>
        <v>0.4</v>
      </c>
      <c r="W52" s="3">
        <f t="shared" si="22"/>
        <v>0</v>
      </c>
      <c r="X52" s="3"/>
      <c r="Y52" s="3">
        <v>0.39</v>
      </c>
      <c r="Z52" s="3">
        <f t="shared" si="12"/>
        <v>1</v>
      </c>
      <c r="AA52" s="3">
        <f t="shared" si="13"/>
        <v>0</v>
      </c>
      <c r="AB52" s="3"/>
      <c r="AC52" s="3">
        <v>0.39</v>
      </c>
      <c r="AD52" s="3">
        <f t="shared" si="4"/>
        <v>0.60000000000000009</v>
      </c>
      <c r="AE52" s="3">
        <f t="shared" si="14"/>
        <v>0</v>
      </c>
      <c r="AF52" s="3">
        <v>0.39</v>
      </c>
      <c r="AG52" s="3">
        <f t="shared" si="15"/>
        <v>1</v>
      </c>
      <c r="AH52" s="3">
        <f t="shared" si="16"/>
        <v>0</v>
      </c>
      <c r="AJ52" s="3">
        <v>0.39</v>
      </c>
      <c r="AK52" s="3">
        <f t="shared" si="17"/>
        <v>1</v>
      </c>
      <c r="AL52" s="3">
        <f t="shared" si="18"/>
        <v>0</v>
      </c>
      <c r="AN52" s="3">
        <v>0.39</v>
      </c>
      <c r="AO52" s="3">
        <f t="shared" si="19"/>
        <v>1</v>
      </c>
      <c r="AP52" s="3">
        <f t="shared" si="20"/>
        <v>0</v>
      </c>
      <c r="AR52" s="3">
        <v>0.39</v>
      </c>
      <c r="AS52" s="3">
        <f t="shared" si="5"/>
        <v>0.48</v>
      </c>
      <c r="AT52" s="3">
        <f t="shared" si="21"/>
        <v>0</v>
      </c>
    </row>
    <row r="53" spans="2:46" x14ac:dyDescent="0.25">
      <c r="B53" s="2" t="e">
        <f t="shared" si="24"/>
        <v>#DIV/0!</v>
      </c>
      <c r="C53" s="2" t="e">
        <f t="shared" si="2"/>
        <v>#DIV/0!</v>
      </c>
      <c r="D53" t="e">
        <f t="shared" si="7"/>
        <v>#DIV/0!</v>
      </c>
      <c r="H53" s="48">
        <v>0.4</v>
      </c>
      <c r="I53" s="48">
        <v>0.65719270799999996</v>
      </c>
      <c r="J53" s="3">
        <f t="shared" si="8"/>
        <v>0</v>
      </c>
      <c r="K53" s="57">
        <f t="shared" si="0"/>
        <v>0</v>
      </c>
      <c r="M53" s="3">
        <v>0.4</v>
      </c>
      <c r="N53" s="3">
        <f t="shared" si="9"/>
        <v>0.79441788078660913</v>
      </c>
      <c r="O53" s="3">
        <f t="shared" si="10"/>
        <v>0</v>
      </c>
      <c r="Q53" s="3">
        <v>0.4</v>
      </c>
      <c r="R53" s="3">
        <f t="shared" si="1"/>
        <v>0.24</v>
      </c>
      <c r="S53" s="3">
        <f t="shared" si="11"/>
        <v>0</v>
      </c>
      <c r="T53" s="3"/>
      <c r="U53" s="3">
        <v>0.4</v>
      </c>
      <c r="V53" s="3">
        <f t="shared" si="3"/>
        <v>0.4</v>
      </c>
      <c r="W53" s="3">
        <f t="shared" si="22"/>
        <v>0</v>
      </c>
      <c r="X53" s="3"/>
      <c r="Y53" s="3">
        <v>0.4</v>
      </c>
      <c r="Z53" s="3">
        <f t="shared" si="12"/>
        <v>1</v>
      </c>
      <c r="AA53" s="3">
        <f t="shared" si="13"/>
        <v>0</v>
      </c>
      <c r="AB53" s="3"/>
      <c r="AC53" s="3">
        <v>0.4</v>
      </c>
      <c r="AD53" s="3">
        <f t="shared" si="4"/>
        <v>0.60000000000000009</v>
      </c>
      <c r="AE53" s="3">
        <f t="shared" si="14"/>
        <v>0</v>
      </c>
      <c r="AF53" s="3">
        <v>0.4</v>
      </c>
      <c r="AG53" s="3">
        <f t="shared" si="15"/>
        <v>1</v>
      </c>
      <c r="AH53" s="3">
        <f t="shared" si="16"/>
        <v>0</v>
      </c>
      <c r="AJ53" s="3">
        <v>0.4</v>
      </c>
      <c r="AK53" s="3">
        <f t="shared" si="17"/>
        <v>1</v>
      </c>
      <c r="AL53" s="3">
        <f t="shared" si="18"/>
        <v>0</v>
      </c>
      <c r="AN53" s="3">
        <v>0.4</v>
      </c>
      <c r="AO53" s="3">
        <f t="shared" si="19"/>
        <v>1</v>
      </c>
      <c r="AP53" s="3">
        <f t="shared" si="20"/>
        <v>0</v>
      </c>
      <c r="AR53" s="3">
        <v>0.4</v>
      </c>
      <c r="AS53" s="3">
        <f t="shared" si="5"/>
        <v>0.48</v>
      </c>
      <c r="AT53" s="3">
        <f t="shared" si="21"/>
        <v>0</v>
      </c>
    </row>
    <row r="54" spans="2:46" x14ac:dyDescent="0.25">
      <c r="B54" s="2" t="e">
        <f t="shared" si="24"/>
        <v>#DIV/0!</v>
      </c>
      <c r="C54" s="2" t="e">
        <f t="shared" si="2"/>
        <v>#DIV/0!</v>
      </c>
      <c r="D54" t="e">
        <f t="shared" si="7"/>
        <v>#DIV/0!</v>
      </c>
      <c r="H54" s="48">
        <v>0.41</v>
      </c>
      <c r="I54" s="48">
        <v>0.67060063700000005</v>
      </c>
      <c r="J54" s="3">
        <f t="shared" si="8"/>
        <v>0</v>
      </c>
      <c r="K54" s="57">
        <f t="shared" si="0"/>
        <v>0</v>
      </c>
      <c r="M54" s="3">
        <v>0.41</v>
      </c>
      <c r="N54" s="3">
        <f t="shared" si="9"/>
        <v>0.7788788632950292</v>
      </c>
      <c r="O54" s="3">
        <f t="shared" si="10"/>
        <v>0</v>
      </c>
      <c r="Q54" s="3">
        <v>0.41</v>
      </c>
      <c r="R54" s="3">
        <f t="shared" si="1"/>
        <v>0.24</v>
      </c>
      <c r="S54" s="3">
        <f t="shared" si="11"/>
        <v>0</v>
      </c>
      <c r="T54" s="3"/>
      <c r="U54" s="3">
        <v>0.41</v>
      </c>
      <c r="V54" s="3">
        <f t="shared" si="3"/>
        <v>0.4</v>
      </c>
      <c r="W54" s="3">
        <f t="shared" si="22"/>
        <v>0</v>
      </c>
      <c r="X54" s="3"/>
      <c r="Y54" s="3">
        <v>0.41</v>
      </c>
      <c r="Z54" s="3">
        <f t="shared" si="12"/>
        <v>0.98043974353120855</v>
      </c>
      <c r="AA54" s="3">
        <f t="shared" si="13"/>
        <v>0</v>
      </c>
      <c r="AB54" s="3"/>
      <c r="AC54" s="3">
        <v>0.41</v>
      </c>
      <c r="AD54" s="3">
        <f t="shared" si="4"/>
        <v>0.60000000000000009</v>
      </c>
      <c r="AE54" s="3">
        <f t="shared" si="14"/>
        <v>0</v>
      </c>
      <c r="AF54" s="3">
        <v>0.41</v>
      </c>
      <c r="AG54" s="3">
        <f t="shared" si="15"/>
        <v>0.98043974353120855</v>
      </c>
      <c r="AH54" s="3">
        <f t="shared" si="16"/>
        <v>0</v>
      </c>
      <c r="AJ54" s="3">
        <v>0.41</v>
      </c>
      <c r="AK54" s="3">
        <f t="shared" si="17"/>
        <v>1</v>
      </c>
      <c r="AL54" s="3">
        <f t="shared" si="18"/>
        <v>0</v>
      </c>
      <c r="AN54" s="3">
        <v>0.41</v>
      </c>
      <c r="AO54" s="3">
        <f t="shared" si="19"/>
        <v>1</v>
      </c>
      <c r="AP54" s="3">
        <f t="shared" si="20"/>
        <v>0</v>
      </c>
      <c r="AR54" s="3">
        <v>0.41</v>
      </c>
      <c r="AS54" s="3">
        <f t="shared" si="5"/>
        <v>0.48</v>
      </c>
      <c r="AT54" s="3">
        <f t="shared" si="21"/>
        <v>0</v>
      </c>
    </row>
    <row r="55" spans="2:46" x14ac:dyDescent="0.25">
      <c r="B55" s="2" t="e">
        <f t="shared" si="24"/>
        <v>#DIV/0!</v>
      </c>
      <c r="C55" s="2" t="e">
        <f t="shared" si="2"/>
        <v>#DIV/0!</v>
      </c>
      <c r="D55" t="e">
        <f t="shared" si="7"/>
        <v>#DIV/0!</v>
      </c>
      <c r="H55" s="48">
        <v>0.42</v>
      </c>
      <c r="I55" s="48">
        <v>0.70236363400000001</v>
      </c>
      <c r="J55" s="3">
        <f t="shared" si="8"/>
        <v>0</v>
      </c>
      <c r="K55" s="57">
        <f t="shared" si="0"/>
        <v>0</v>
      </c>
      <c r="M55" s="3">
        <v>0.42</v>
      </c>
      <c r="N55" s="3">
        <f t="shared" si="9"/>
        <v>0.76400741123219218</v>
      </c>
      <c r="O55" s="3">
        <f t="shared" si="10"/>
        <v>0</v>
      </c>
      <c r="Q55" s="3">
        <v>0.42</v>
      </c>
      <c r="R55" s="3">
        <f t="shared" si="1"/>
        <v>0.24</v>
      </c>
      <c r="S55" s="3">
        <f t="shared" si="11"/>
        <v>0</v>
      </c>
      <c r="T55" s="3"/>
      <c r="U55" s="3">
        <v>0.42</v>
      </c>
      <c r="V55" s="3">
        <f t="shared" si="3"/>
        <v>0.4</v>
      </c>
      <c r="W55" s="3">
        <f t="shared" si="22"/>
        <v>0</v>
      </c>
      <c r="X55" s="3"/>
      <c r="Y55" s="3">
        <v>0.42</v>
      </c>
      <c r="Z55" s="3">
        <f t="shared" si="12"/>
        <v>0.96171980730808126</v>
      </c>
      <c r="AA55" s="3">
        <f t="shared" si="13"/>
        <v>0</v>
      </c>
      <c r="AB55" s="3"/>
      <c r="AC55" s="3">
        <v>0.42</v>
      </c>
      <c r="AD55" s="3">
        <f t="shared" si="4"/>
        <v>0.60000000000000009</v>
      </c>
      <c r="AE55" s="3">
        <f t="shared" si="14"/>
        <v>0</v>
      </c>
      <c r="AF55" s="3">
        <v>0.42</v>
      </c>
      <c r="AG55" s="3">
        <f t="shared" si="15"/>
        <v>0.96171980730808126</v>
      </c>
      <c r="AH55" s="3">
        <f t="shared" si="16"/>
        <v>0</v>
      </c>
      <c r="AJ55" s="3">
        <v>0.42</v>
      </c>
      <c r="AK55" s="3">
        <f t="shared" si="17"/>
        <v>1</v>
      </c>
      <c r="AL55" s="3">
        <f t="shared" si="18"/>
        <v>0</v>
      </c>
      <c r="AN55" s="3">
        <v>0.42</v>
      </c>
      <c r="AO55" s="3">
        <f t="shared" si="19"/>
        <v>1</v>
      </c>
      <c r="AP55" s="3">
        <f t="shared" si="20"/>
        <v>0</v>
      </c>
      <c r="AR55" s="3">
        <v>0.42</v>
      </c>
      <c r="AS55" s="3">
        <f t="shared" si="5"/>
        <v>0.48</v>
      </c>
      <c r="AT55" s="3">
        <f t="shared" si="21"/>
        <v>0</v>
      </c>
    </row>
    <row r="56" spans="2:46" x14ac:dyDescent="0.25">
      <c r="B56" s="2" t="e">
        <f t="shared" si="24"/>
        <v>#DIV/0!</v>
      </c>
      <c r="C56" s="2" t="e">
        <f t="shared" si="2"/>
        <v>#DIV/0!</v>
      </c>
      <c r="D56" t="e">
        <f t="shared" si="7"/>
        <v>#DIV/0!</v>
      </c>
      <c r="H56" s="48">
        <v>0.43</v>
      </c>
      <c r="I56" s="48">
        <v>0.70924589199999999</v>
      </c>
      <c r="J56" s="3">
        <f t="shared" si="8"/>
        <v>0</v>
      </c>
      <c r="K56" s="57">
        <f t="shared" si="0"/>
        <v>0</v>
      </c>
      <c r="M56" s="3">
        <v>0.43</v>
      </c>
      <c r="N56" s="3">
        <f t="shared" si="9"/>
        <v>0.74975995234344195</v>
      </c>
      <c r="O56" s="3">
        <f t="shared" si="10"/>
        <v>0</v>
      </c>
      <c r="Q56" s="3">
        <v>0.43</v>
      </c>
      <c r="R56" s="3">
        <f t="shared" si="1"/>
        <v>0.24</v>
      </c>
      <c r="S56" s="3">
        <f t="shared" si="11"/>
        <v>0</v>
      </c>
      <c r="T56" s="3"/>
      <c r="U56" s="3">
        <v>0.43</v>
      </c>
      <c r="V56" s="3">
        <f t="shared" si="3"/>
        <v>0.4</v>
      </c>
      <c r="W56" s="3">
        <f t="shared" si="22"/>
        <v>0</v>
      </c>
      <c r="X56" s="3"/>
      <c r="Y56" s="3">
        <v>0.43</v>
      </c>
      <c r="Z56" s="3">
        <f t="shared" si="12"/>
        <v>0.94378534330200603</v>
      </c>
      <c r="AA56" s="3">
        <f t="shared" si="13"/>
        <v>0</v>
      </c>
      <c r="AB56" s="3"/>
      <c r="AC56" s="3">
        <v>0.43</v>
      </c>
      <c r="AD56" s="3">
        <f t="shared" si="4"/>
        <v>0.60000000000000009</v>
      </c>
      <c r="AE56" s="3">
        <f t="shared" si="14"/>
        <v>0</v>
      </c>
      <c r="AF56" s="3">
        <v>0.43</v>
      </c>
      <c r="AG56" s="3">
        <f t="shared" si="15"/>
        <v>0.94378534330200603</v>
      </c>
      <c r="AH56" s="3">
        <f t="shared" si="16"/>
        <v>0</v>
      </c>
      <c r="AJ56" s="3">
        <v>0.43</v>
      </c>
      <c r="AK56" s="3">
        <f t="shared" si="17"/>
        <v>1</v>
      </c>
      <c r="AL56" s="3">
        <f t="shared" si="18"/>
        <v>0</v>
      </c>
      <c r="AN56" s="3">
        <v>0.43</v>
      </c>
      <c r="AO56" s="3">
        <f t="shared" si="19"/>
        <v>1</v>
      </c>
      <c r="AP56" s="3">
        <f t="shared" si="20"/>
        <v>0</v>
      </c>
      <c r="AR56" s="3">
        <v>0.43</v>
      </c>
      <c r="AS56" s="3">
        <f t="shared" si="5"/>
        <v>0.48</v>
      </c>
      <c r="AT56" s="3">
        <f t="shared" si="21"/>
        <v>0</v>
      </c>
    </row>
    <row r="57" spans="2:46" x14ac:dyDescent="0.25">
      <c r="B57" s="2" t="e">
        <f t="shared" si="24"/>
        <v>#DIV/0!</v>
      </c>
      <c r="C57" s="2" t="e">
        <f t="shared" si="2"/>
        <v>#DIV/0!</v>
      </c>
      <c r="D57" t="e">
        <f t="shared" si="7"/>
        <v>#DIV/0!</v>
      </c>
      <c r="H57" s="48">
        <v>0.44</v>
      </c>
      <c r="I57" s="48">
        <v>0.69453437500000004</v>
      </c>
      <c r="J57" s="3">
        <f t="shared" si="8"/>
        <v>0</v>
      </c>
      <c r="K57" s="57">
        <f t="shared" si="0"/>
        <v>0</v>
      </c>
      <c r="M57" s="3">
        <v>0.44</v>
      </c>
      <c r="N57" s="3">
        <f t="shared" si="9"/>
        <v>0.73609668616813828</v>
      </c>
      <c r="O57" s="3">
        <f t="shared" si="10"/>
        <v>0</v>
      </c>
      <c r="Q57" s="3">
        <v>0.44</v>
      </c>
      <c r="R57" s="3">
        <f t="shared" si="1"/>
        <v>0.24</v>
      </c>
      <c r="S57" s="3">
        <f t="shared" si="11"/>
        <v>0</v>
      </c>
      <c r="T57" s="3"/>
      <c r="U57" s="3">
        <v>0.44</v>
      </c>
      <c r="V57" s="3">
        <f t="shared" si="3"/>
        <v>0.4</v>
      </c>
      <c r="W57" s="3">
        <f t="shared" si="22"/>
        <v>0</v>
      </c>
      <c r="X57" s="3"/>
      <c r="Y57" s="3">
        <v>0.44</v>
      </c>
      <c r="Z57" s="3">
        <f t="shared" si="12"/>
        <v>0.92658625135586969</v>
      </c>
      <c r="AA57" s="3">
        <f t="shared" si="13"/>
        <v>0</v>
      </c>
      <c r="AB57" s="3"/>
      <c r="AC57" s="3">
        <v>0.44</v>
      </c>
      <c r="AD57" s="3">
        <f t="shared" si="4"/>
        <v>0.60000000000000009</v>
      </c>
      <c r="AE57" s="3">
        <f t="shared" si="14"/>
        <v>0</v>
      </c>
      <c r="AF57" s="3">
        <v>0.44</v>
      </c>
      <c r="AG57" s="3">
        <f t="shared" si="15"/>
        <v>0.92658625135586969</v>
      </c>
      <c r="AH57" s="3">
        <f t="shared" si="16"/>
        <v>0</v>
      </c>
      <c r="AJ57" s="3">
        <v>0.44</v>
      </c>
      <c r="AK57" s="3">
        <f t="shared" si="17"/>
        <v>1</v>
      </c>
      <c r="AL57" s="3">
        <f t="shared" si="18"/>
        <v>0</v>
      </c>
      <c r="AN57" s="3">
        <v>0.44</v>
      </c>
      <c r="AO57" s="3">
        <f t="shared" si="19"/>
        <v>1</v>
      </c>
      <c r="AP57" s="3">
        <f t="shared" si="20"/>
        <v>0</v>
      </c>
      <c r="AR57" s="3">
        <v>0.44</v>
      </c>
      <c r="AS57" s="3">
        <f t="shared" si="5"/>
        <v>0.48</v>
      </c>
      <c r="AT57" s="3">
        <f t="shared" si="21"/>
        <v>0</v>
      </c>
    </row>
    <row r="58" spans="2:46" x14ac:dyDescent="0.25">
      <c r="B58" s="2" t="e">
        <f t="shared" si="24"/>
        <v>#DIV/0!</v>
      </c>
      <c r="C58" s="2" t="e">
        <f t="shared" si="2"/>
        <v>#DIV/0!</v>
      </c>
      <c r="D58" t="e">
        <f t="shared" si="7"/>
        <v>#DIV/0!</v>
      </c>
      <c r="H58" s="48">
        <v>0.45</v>
      </c>
      <c r="I58" s="48">
        <v>0.671831858</v>
      </c>
      <c r="J58" s="3">
        <f t="shared" si="8"/>
        <v>0</v>
      </c>
      <c r="K58" s="57">
        <f t="shared" si="0"/>
        <v>0</v>
      </c>
      <c r="M58" s="3">
        <v>0.45</v>
      </c>
      <c r="N58" s="3">
        <f t="shared" si="9"/>
        <v>0.72298118079846574</v>
      </c>
      <c r="O58" s="3">
        <f t="shared" si="10"/>
        <v>0</v>
      </c>
      <c r="Q58" s="3">
        <v>0.45</v>
      </c>
      <c r="R58" s="3">
        <f t="shared" si="1"/>
        <v>0.24</v>
      </c>
      <c r="S58" s="3">
        <f t="shared" si="11"/>
        <v>0</v>
      </c>
      <c r="T58" s="3"/>
      <c r="U58" s="3">
        <v>0.45</v>
      </c>
      <c r="V58" s="3">
        <f t="shared" si="3"/>
        <v>0.4</v>
      </c>
      <c r="W58" s="3">
        <f t="shared" si="22"/>
        <v>0</v>
      </c>
      <c r="X58" s="3"/>
      <c r="Y58" s="3">
        <v>0.45</v>
      </c>
      <c r="Z58" s="3">
        <f t="shared" si="12"/>
        <v>0.91007667159076433</v>
      </c>
      <c r="AA58" s="3">
        <f t="shared" si="13"/>
        <v>0</v>
      </c>
      <c r="AB58" s="3"/>
      <c r="AC58" s="3">
        <v>0.45</v>
      </c>
      <c r="AD58" s="3">
        <f t="shared" si="4"/>
        <v>0.60000000000000009</v>
      </c>
      <c r="AE58" s="3">
        <f t="shared" si="14"/>
        <v>0</v>
      </c>
      <c r="AF58" s="3">
        <v>0.45</v>
      </c>
      <c r="AG58" s="3">
        <f t="shared" si="15"/>
        <v>0.91007667159076433</v>
      </c>
      <c r="AH58" s="3">
        <f t="shared" si="16"/>
        <v>0</v>
      </c>
      <c r="AJ58" s="3">
        <v>0.45</v>
      </c>
      <c r="AK58" s="3">
        <f t="shared" si="17"/>
        <v>1</v>
      </c>
      <c r="AL58" s="3">
        <f t="shared" si="18"/>
        <v>0</v>
      </c>
      <c r="AN58" s="3">
        <v>0.45</v>
      </c>
      <c r="AO58" s="3">
        <f t="shared" si="19"/>
        <v>1</v>
      </c>
      <c r="AP58" s="3">
        <f t="shared" si="20"/>
        <v>0</v>
      </c>
      <c r="AR58" s="3">
        <v>0.45</v>
      </c>
      <c r="AS58" s="3">
        <f t="shared" si="5"/>
        <v>0.48</v>
      </c>
      <c r="AT58" s="3">
        <f t="shared" si="21"/>
        <v>0</v>
      </c>
    </row>
    <row r="59" spans="2:46" x14ac:dyDescent="0.25">
      <c r="B59" s="2" t="e">
        <f t="shared" si="24"/>
        <v>#DIV/0!</v>
      </c>
      <c r="C59" s="2" t="e">
        <f t="shared" si="2"/>
        <v>#DIV/0!</v>
      </c>
      <c r="D59" t="e">
        <f t="shared" si="7"/>
        <v>#DIV/0!</v>
      </c>
      <c r="H59" s="48">
        <v>0.46</v>
      </c>
      <c r="I59" s="48">
        <v>0.63525164099999998</v>
      </c>
      <c r="J59" s="3">
        <f t="shared" si="8"/>
        <v>0</v>
      </c>
      <c r="K59" s="57">
        <f t="shared" si="0"/>
        <v>0</v>
      </c>
      <c r="M59" s="3">
        <v>0.46</v>
      </c>
      <c r="N59" s="3">
        <f t="shared" si="9"/>
        <v>0.71038002059539807</v>
      </c>
      <c r="O59" s="3">
        <f t="shared" si="10"/>
        <v>0</v>
      </c>
      <c r="Q59" s="3">
        <v>0.46</v>
      </c>
      <c r="R59" s="3">
        <f t="shared" si="1"/>
        <v>0.24</v>
      </c>
      <c r="S59" s="3">
        <f t="shared" si="11"/>
        <v>0</v>
      </c>
      <c r="T59" s="3"/>
      <c r="U59" s="3">
        <v>0.46</v>
      </c>
      <c r="V59" s="3">
        <f t="shared" si="3"/>
        <v>0.4</v>
      </c>
      <c r="W59" s="3">
        <f t="shared" si="22"/>
        <v>0</v>
      </c>
      <c r="X59" s="3"/>
      <c r="Y59" s="3">
        <v>0.46</v>
      </c>
      <c r="Z59" s="3">
        <f t="shared" si="12"/>
        <v>0.8942145409567076</v>
      </c>
      <c r="AA59" s="3">
        <f t="shared" si="13"/>
        <v>0</v>
      </c>
      <c r="AB59" s="3"/>
      <c r="AC59" s="3">
        <v>0.46</v>
      </c>
      <c r="AD59" s="3">
        <f t="shared" si="4"/>
        <v>0.60000000000000009</v>
      </c>
      <c r="AE59" s="3">
        <f t="shared" si="14"/>
        <v>0</v>
      </c>
      <c r="AF59" s="3">
        <v>0.46</v>
      </c>
      <c r="AG59" s="3">
        <f t="shared" si="15"/>
        <v>0.8942145409567076</v>
      </c>
      <c r="AH59" s="3">
        <f t="shared" si="16"/>
        <v>0</v>
      </c>
      <c r="AJ59" s="3">
        <v>0.46</v>
      </c>
      <c r="AK59" s="3">
        <f t="shared" si="17"/>
        <v>1</v>
      </c>
      <c r="AL59" s="3">
        <f t="shared" si="18"/>
        <v>0</v>
      </c>
      <c r="AN59" s="3">
        <v>0.46</v>
      </c>
      <c r="AO59" s="3">
        <f t="shared" si="19"/>
        <v>1</v>
      </c>
      <c r="AP59" s="3">
        <f t="shared" si="20"/>
        <v>0</v>
      </c>
      <c r="AR59" s="3">
        <v>0.46</v>
      </c>
      <c r="AS59" s="3">
        <f t="shared" si="5"/>
        <v>0.48</v>
      </c>
      <c r="AT59" s="3">
        <f t="shared" si="21"/>
        <v>0</v>
      </c>
    </row>
    <row r="60" spans="2:46" x14ac:dyDescent="0.25">
      <c r="B60" s="2" t="e">
        <f t="shared" si="24"/>
        <v>#DIV/0!</v>
      </c>
      <c r="C60" s="2" t="e">
        <f t="shared" si="2"/>
        <v>#DIV/0!</v>
      </c>
      <c r="D60" t="e">
        <f t="shared" si="7"/>
        <v>#DIV/0!</v>
      </c>
      <c r="H60" s="48">
        <v>0.47</v>
      </c>
      <c r="I60" s="48">
        <v>0.60064931700000002</v>
      </c>
      <c r="J60" s="3">
        <f t="shared" si="8"/>
        <v>0</v>
      </c>
      <c r="K60" s="57">
        <f t="shared" si="0"/>
        <v>0</v>
      </c>
      <c r="M60" s="3">
        <v>0.47</v>
      </c>
      <c r="N60" s="3">
        <f t="shared" si="9"/>
        <v>0.69826249747310287</v>
      </c>
      <c r="O60" s="3">
        <f t="shared" si="10"/>
        <v>0</v>
      </c>
      <c r="Q60" s="3">
        <v>0.47</v>
      </c>
      <c r="R60" s="3">
        <f t="shared" si="1"/>
        <v>0.24</v>
      </c>
      <c r="S60" s="3">
        <f t="shared" si="11"/>
        <v>0</v>
      </c>
      <c r="T60" s="3"/>
      <c r="U60" s="3">
        <v>0.47</v>
      </c>
      <c r="V60" s="3">
        <f t="shared" si="3"/>
        <v>0.4</v>
      </c>
      <c r="W60" s="3">
        <f t="shared" si="22"/>
        <v>0</v>
      </c>
      <c r="X60" s="3"/>
      <c r="Y60" s="3">
        <v>0.47</v>
      </c>
      <c r="Z60" s="3">
        <f t="shared" si="12"/>
        <v>0.87896120462659266</v>
      </c>
      <c r="AA60" s="3">
        <f t="shared" si="13"/>
        <v>0</v>
      </c>
      <c r="AB60" s="3"/>
      <c r="AC60" s="3">
        <v>0.47</v>
      </c>
      <c r="AD60" s="3">
        <f t="shared" si="4"/>
        <v>0.60000000000000009</v>
      </c>
      <c r="AE60" s="3">
        <f t="shared" si="14"/>
        <v>0</v>
      </c>
      <c r="AF60" s="3">
        <v>0.47</v>
      </c>
      <c r="AG60" s="3">
        <f t="shared" si="15"/>
        <v>0.87896120462659266</v>
      </c>
      <c r="AH60" s="3">
        <f t="shared" si="16"/>
        <v>0</v>
      </c>
      <c r="AJ60" s="3">
        <v>0.47</v>
      </c>
      <c r="AK60" s="3">
        <f t="shared" si="17"/>
        <v>1</v>
      </c>
      <c r="AL60" s="3">
        <f t="shared" si="18"/>
        <v>0</v>
      </c>
      <c r="AN60" s="3">
        <v>0.47</v>
      </c>
      <c r="AO60" s="3">
        <f t="shared" si="19"/>
        <v>1</v>
      </c>
      <c r="AP60" s="3">
        <f t="shared" si="20"/>
        <v>0</v>
      </c>
      <c r="AR60" s="3">
        <v>0.47</v>
      </c>
      <c r="AS60" s="3">
        <f t="shared" si="5"/>
        <v>0.48</v>
      </c>
      <c r="AT60" s="3">
        <f t="shared" si="21"/>
        <v>0</v>
      </c>
    </row>
    <row r="61" spans="2:46" x14ac:dyDescent="0.25">
      <c r="B61" s="2" t="e">
        <f t="shared" si="24"/>
        <v>#DIV/0!</v>
      </c>
      <c r="C61" s="2" t="e">
        <f t="shared" si="2"/>
        <v>#DIV/0!</v>
      </c>
      <c r="D61" t="e">
        <f t="shared" si="7"/>
        <v>#DIV/0!</v>
      </c>
      <c r="H61" s="48">
        <v>0.48</v>
      </c>
      <c r="I61" s="48">
        <v>0.59887042700000004</v>
      </c>
      <c r="J61" s="3">
        <f t="shared" si="8"/>
        <v>0</v>
      </c>
      <c r="K61" s="57">
        <f t="shared" si="0"/>
        <v>0</v>
      </c>
      <c r="M61" s="3">
        <v>0.48</v>
      </c>
      <c r="N61" s="3">
        <f t="shared" si="9"/>
        <v>0.68660033956632371</v>
      </c>
      <c r="O61" s="3">
        <f t="shared" si="10"/>
        <v>0</v>
      </c>
      <c r="Q61" s="3">
        <v>0.48</v>
      </c>
      <c r="R61" s="3">
        <f t="shared" si="1"/>
        <v>0.24</v>
      </c>
      <c r="S61" s="3">
        <f t="shared" si="11"/>
        <v>0</v>
      </c>
      <c r="T61" s="3"/>
      <c r="U61" s="3">
        <v>0.48</v>
      </c>
      <c r="V61" s="3">
        <f t="shared" si="3"/>
        <v>0.4</v>
      </c>
      <c r="W61" s="3">
        <f t="shared" si="22"/>
        <v>0</v>
      </c>
      <c r="X61" s="3"/>
      <c r="Y61" s="3">
        <v>0.48</v>
      </c>
      <c r="Z61" s="3">
        <f t="shared" si="12"/>
        <v>0.86428107444720692</v>
      </c>
      <c r="AA61" s="3">
        <f t="shared" si="13"/>
        <v>0</v>
      </c>
      <c r="AB61" s="3"/>
      <c r="AC61" s="3">
        <v>0.48</v>
      </c>
      <c r="AD61" s="3">
        <f t="shared" si="4"/>
        <v>0.60000000000000009</v>
      </c>
      <c r="AE61" s="3">
        <f t="shared" si="14"/>
        <v>0</v>
      </c>
      <c r="AF61" s="3">
        <v>0.48</v>
      </c>
      <c r="AG61" s="3">
        <f t="shared" si="15"/>
        <v>0.86428107444720692</v>
      </c>
      <c r="AH61" s="3">
        <f t="shared" si="16"/>
        <v>0</v>
      </c>
      <c r="AJ61" s="3">
        <v>0.48</v>
      </c>
      <c r="AK61" s="3">
        <f t="shared" si="17"/>
        <v>1</v>
      </c>
      <c r="AL61" s="3">
        <f t="shared" si="18"/>
        <v>0</v>
      </c>
      <c r="AN61" s="3">
        <v>0.48</v>
      </c>
      <c r="AO61" s="3">
        <f t="shared" si="19"/>
        <v>1</v>
      </c>
      <c r="AP61" s="3">
        <f t="shared" si="20"/>
        <v>0</v>
      </c>
      <c r="AR61" s="3">
        <v>0.48</v>
      </c>
      <c r="AS61" s="3">
        <f t="shared" si="5"/>
        <v>0.48</v>
      </c>
      <c r="AT61" s="3">
        <f t="shared" si="21"/>
        <v>0</v>
      </c>
    </row>
    <row r="62" spans="2:46" x14ac:dyDescent="0.25">
      <c r="B62" s="2" t="e">
        <f t="shared" si="24"/>
        <v>#DIV/0!</v>
      </c>
      <c r="C62" s="2" t="e">
        <f t="shared" si="2"/>
        <v>#DIV/0!</v>
      </c>
      <c r="D62" t="e">
        <f t="shared" si="7"/>
        <v>#DIV/0!</v>
      </c>
      <c r="H62" s="48">
        <v>0.49</v>
      </c>
      <c r="I62" s="48">
        <v>0.61135185599999997</v>
      </c>
      <c r="J62" s="3">
        <f t="shared" si="8"/>
        <v>0</v>
      </c>
      <c r="K62" s="57">
        <f t="shared" si="0"/>
        <v>0</v>
      </c>
      <c r="M62" s="3">
        <v>0.49</v>
      </c>
      <c r="N62" s="3">
        <f t="shared" si="9"/>
        <v>0.67536747208198955</v>
      </c>
      <c r="O62" s="3">
        <f t="shared" si="10"/>
        <v>0</v>
      </c>
      <c r="Q62" s="3">
        <v>0.49</v>
      </c>
      <c r="R62" s="3">
        <f t="shared" si="1"/>
        <v>0.24</v>
      </c>
      <c r="S62" s="3">
        <f t="shared" si="11"/>
        <v>0</v>
      </c>
      <c r="T62" s="3"/>
      <c r="U62" s="3">
        <v>0.49</v>
      </c>
      <c r="V62" s="3">
        <f t="shared" si="3"/>
        <v>0.4</v>
      </c>
      <c r="W62" s="3">
        <f t="shared" si="22"/>
        <v>0</v>
      </c>
      <c r="X62" s="3"/>
      <c r="Y62" s="3">
        <v>0.49</v>
      </c>
      <c r="Z62" s="3">
        <f t="shared" si="12"/>
        <v>0.85014132790321961</v>
      </c>
      <c r="AA62" s="3">
        <f t="shared" si="13"/>
        <v>0</v>
      </c>
      <c r="AB62" s="3"/>
      <c r="AC62" s="3">
        <v>0.49</v>
      </c>
      <c r="AD62" s="3">
        <f t="shared" si="4"/>
        <v>0.60000000000000009</v>
      </c>
      <c r="AE62" s="3">
        <f t="shared" si="14"/>
        <v>0</v>
      </c>
      <c r="AF62" s="3">
        <v>0.49</v>
      </c>
      <c r="AG62" s="3">
        <f t="shared" si="15"/>
        <v>0.85014132790321961</v>
      </c>
      <c r="AH62" s="3">
        <f t="shared" si="16"/>
        <v>0</v>
      </c>
      <c r="AJ62" s="3">
        <v>0.49</v>
      </c>
      <c r="AK62" s="3">
        <f t="shared" si="17"/>
        <v>1</v>
      </c>
      <c r="AL62" s="3">
        <f t="shared" si="18"/>
        <v>0</v>
      </c>
      <c r="AN62" s="3">
        <v>0.49</v>
      </c>
      <c r="AO62" s="3">
        <f t="shared" si="19"/>
        <v>1</v>
      </c>
      <c r="AP62" s="3">
        <f t="shared" si="20"/>
        <v>0</v>
      </c>
      <c r="AR62" s="3">
        <v>0.49</v>
      </c>
      <c r="AS62" s="3">
        <f t="shared" si="5"/>
        <v>0.48</v>
      </c>
      <c r="AT62" s="3">
        <f t="shared" si="21"/>
        <v>0</v>
      </c>
    </row>
    <row r="63" spans="2:46" x14ac:dyDescent="0.25">
      <c r="B63" s="2" t="e">
        <f t="shared" si="24"/>
        <v>#DIV/0!</v>
      </c>
      <c r="C63" s="2" t="e">
        <f t="shared" si="2"/>
        <v>#DIV/0!</v>
      </c>
      <c r="D63" t="e">
        <f t="shared" si="7"/>
        <v>#DIV/0!</v>
      </c>
      <c r="H63" s="48">
        <v>0.5</v>
      </c>
      <c r="I63" s="48">
        <v>0.61303982800000001</v>
      </c>
      <c r="J63" s="3">
        <f t="shared" si="8"/>
        <v>0</v>
      </c>
      <c r="K63" s="57">
        <f t="shared" si="0"/>
        <v>0</v>
      </c>
      <c r="M63" s="3">
        <v>0.5</v>
      </c>
      <c r="N63" s="3">
        <f t="shared" si="9"/>
        <v>0.66453980594897388</v>
      </c>
      <c r="O63" s="3">
        <f t="shared" si="10"/>
        <v>0</v>
      </c>
      <c r="Q63" s="3">
        <v>0.5</v>
      </c>
      <c r="R63" s="3">
        <f t="shared" si="1"/>
        <v>0.24</v>
      </c>
      <c r="S63" s="3">
        <f t="shared" si="11"/>
        <v>0</v>
      </c>
      <c r="T63" s="3"/>
      <c r="U63" s="3">
        <v>0.5</v>
      </c>
      <c r="V63" s="3">
        <f t="shared" si="3"/>
        <v>0.4</v>
      </c>
      <c r="W63" s="3">
        <f t="shared" si="22"/>
        <v>0</v>
      </c>
      <c r="X63" s="3"/>
      <c r="Y63" s="3">
        <v>0.5</v>
      </c>
      <c r="Z63" s="3">
        <f t="shared" si="12"/>
        <v>0.83651164207301876</v>
      </c>
      <c r="AA63" s="3">
        <f t="shared" si="13"/>
        <v>0</v>
      </c>
      <c r="AB63" s="3"/>
      <c r="AC63" s="3">
        <v>0.5</v>
      </c>
      <c r="AD63" s="3">
        <f t="shared" si="4"/>
        <v>0.60000000000000009</v>
      </c>
      <c r="AE63" s="3">
        <f t="shared" si="14"/>
        <v>0</v>
      </c>
      <c r="AF63" s="3">
        <v>0.5</v>
      </c>
      <c r="AG63" s="3">
        <f t="shared" si="15"/>
        <v>0.83651164207301876</v>
      </c>
      <c r="AH63" s="3">
        <f t="shared" si="16"/>
        <v>0</v>
      </c>
      <c r="AJ63" s="3">
        <v>0.5</v>
      </c>
      <c r="AK63" s="3">
        <f t="shared" si="17"/>
        <v>1</v>
      </c>
      <c r="AL63" s="3">
        <f t="shared" si="18"/>
        <v>0</v>
      </c>
      <c r="AN63" s="3">
        <v>0.5</v>
      </c>
      <c r="AO63" s="3">
        <f t="shared" si="19"/>
        <v>1</v>
      </c>
      <c r="AP63" s="3">
        <f t="shared" si="20"/>
        <v>0</v>
      </c>
      <c r="AR63" s="3">
        <v>0.5</v>
      </c>
      <c r="AS63" s="3">
        <f t="shared" si="5"/>
        <v>0.48</v>
      </c>
      <c r="AT63" s="3">
        <f t="shared" si="21"/>
        <v>0</v>
      </c>
    </row>
    <row r="64" spans="2:46" x14ac:dyDescent="0.25">
      <c r="B64" s="2" t="e">
        <f t="shared" si="24"/>
        <v>#DIV/0!</v>
      </c>
      <c r="C64" s="2" t="e">
        <f t="shared" si="2"/>
        <v>#DIV/0!</v>
      </c>
      <c r="D64" t="e">
        <f t="shared" si="7"/>
        <v>#DIV/0!</v>
      </c>
      <c r="H64" s="48">
        <v>0.51</v>
      </c>
      <c r="I64" s="48">
        <v>0.58776090599999997</v>
      </c>
      <c r="J64" s="3">
        <f t="shared" si="8"/>
        <v>0</v>
      </c>
      <c r="K64" s="57">
        <f t="shared" si="0"/>
        <v>0</v>
      </c>
      <c r="M64" s="3">
        <v>0.51</v>
      </c>
      <c r="N64" s="3">
        <f t="shared" si="9"/>
        <v>0.65409505055210515</v>
      </c>
      <c r="O64" s="3">
        <f t="shared" si="10"/>
        <v>0</v>
      </c>
      <c r="Q64" s="3">
        <v>0.51</v>
      </c>
      <c r="R64" s="3">
        <f t="shared" si="1"/>
        <v>0.24</v>
      </c>
      <c r="S64" s="3">
        <f t="shared" si="11"/>
        <v>0</v>
      </c>
      <c r="T64" s="3"/>
      <c r="U64" s="3">
        <v>0.51</v>
      </c>
      <c r="V64" s="3">
        <f t="shared" si="3"/>
        <v>0.4</v>
      </c>
      <c r="W64" s="3">
        <f t="shared" si="22"/>
        <v>0</v>
      </c>
      <c r="X64" s="3"/>
      <c r="Y64" s="3">
        <v>0.51</v>
      </c>
      <c r="Z64" s="3">
        <f t="shared" si="12"/>
        <v>0.82336395790140016</v>
      </c>
      <c r="AA64" s="3">
        <f t="shared" si="13"/>
        <v>0</v>
      </c>
      <c r="AB64" s="3"/>
      <c r="AC64" s="3">
        <v>0.51</v>
      </c>
      <c r="AD64" s="3">
        <f t="shared" si="4"/>
        <v>0.60000000000000009</v>
      </c>
      <c r="AE64" s="3">
        <f t="shared" si="14"/>
        <v>0</v>
      </c>
      <c r="AF64" s="3">
        <v>0.51</v>
      </c>
      <c r="AG64" s="3">
        <f t="shared" si="15"/>
        <v>0.82336395790140016</v>
      </c>
      <c r="AH64" s="3">
        <f t="shared" si="16"/>
        <v>0</v>
      </c>
      <c r="AJ64" s="3">
        <v>0.51</v>
      </c>
      <c r="AK64" s="3">
        <f t="shared" si="17"/>
        <v>1</v>
      </c>
      <c r="AL64" s="3">
        <f t="shared" si="18"/>
        <v>0</v>
      </c>
      <c r="AN64" s="3">
        <v>0.51</v>
      </c>
      <c r="AO64" s="3">
        <f t="shared" si="19"/>
        <v>1</v>
      </c>
      <c r="AP64" s="3">
        <f t="shared" si="20"/>
        <v>0</v>
      </c>
      <c r="AR64" s="3">
        <v>0.51</v>
      </c>
      <c r="AS64" s="3">
        <f t="shared" si="5"/>
        <v>0.48</v>
      </c>
      <c r="AT64" s="3">
        <f t="shared" si="21"/>
        <v>0</v>
      </c>
    </row>
    <row r="65" spans="2:46" x14ac:dyDescent="0.25">
      <c r="B65" s="2" t="e">
        <f t="shared" si="24"/>
        <v>#DIV/0!</v>
      </c>
      <c r="C65" s="2" t="e">
        <f t="shared" si="2"/>
        <v>#DIV/0!</v>
      </c>
      <c r="D65" t="e">
        <f t="shared" si="7"/>
        <v>#DIV/0!</v>
      </c>
      <c r="H65" s="48">
        <v>0.52</v>
      </c>
      <c r="I65" s="48">
        <v>0.56491023399999996</v>
      </c>
      <c r="J65" s="3">
        <f t="shared" si="8"/>
        <v>0</v>
      </c>
      <c r="K65" s="57">
        <f t="shared" si="0"/>
        <v>0</v>
      </c>
      <c r="M65" s="3">
        <v>0.52</v>
      </c>
      <c r="N65" s="3">
        <f t="shared" si="9"/>
        <v>0.64401254739471581</v>
      </c>
      <c r="O65" s="3">
        <f t="shared" si="10"/>
        <v>0</v>
      </c>
      <c r="Q65" s="3">
        <v>0.52</v>
      </c>
      <c r="R65" s="3">
        <f t="shared" si="1"/>
        <v>0.24</v>
      </c>
      <c r="S65" s="3">
        <f t="shared" si="11"/>
        <v>0</v>
      </c>
      <c r="T65" s="3"/>
      <c r="U65" s="3">
        <v>0.52</v>
      </c>
      <c r="V65" s="3">
        <f t="shared" si="3"/>
        <v>0.4</v>
      </c>
      <c r="W65" s="3">
        <f t="shared" si="22"/>
        <v>0</v>
      </c>
      <c r="X65" s="3"/>
      <c r="Y65" s="3">
        <v>0.52</v>
      </c>
      <c r="Z65" s="3">
        <f t="shared" si="12"/>
        <v>0.81067227081675652</v>
      </c>
      <c r="AA65" s="3">
        <f t="shared" si="13"/>
        <v>0</v>
      </c>
      <c r="AB65" s="3"/>
      <c r="AC65" s="3">
        <v>0.52</v>
      </c>
      <c r="AD65" s="3">
        <f t="shared" si="4"/>
        <v>0.60000000000000009</v>
      </c>
      <c r="AE65" s="3">
        <f t="shared" si="14"/>
        <v>0</v>
      </c>
      <c r="AF65" s="3">
        <v>0.52</v>
      </c>
      <c r="AG65" s="3">
        <f t="shared" si="15"/>
        <v>0.81067227081675652</v>
      </c>
      <c r="AH65" s="3">
        <f t="shared" si="16"/>
        <v>0</v>
      </c>
      <c r="AJ65" s="3">
        <v>0.52</v>
      </c>
      <c r="AK65" s="3">
        <f t="shared" si="17"/>
        <v>1</v>
      </c>
      <c r="AL65" s="3">
        <f t="shared" si="18"/>
        <v>0</v>
      </c>
      <c r="AN65" s="3">
        <v>0.52</v>
      </c>
      <c r="AO65" s="3">
        <f t="shared" si="19"/>
        <v>1</v>
      </c>
      <c r="AP65" s="3">
        <f t="shared" si="20"/>
        <v>0</v>
      </c>
      <c r="AR65" s="3">
        <v>0.52</v>
      </c>
      <c r="AS65" s="3">
        <f t="shared" si="5"/>
        <v>0.48</v>
      </c>
      <c r="AT65" s="3">
        <f t="shared" si="21"/>
        <v>0</v>
      </c>
    </row>
    <row r="66" spans="2:46" x14ac:dyDescent="0.25">
      <c r="B66" s="2" t="e">
        <f t="shared" si="24"/>
        <v>#DIV/0!</v>
      </c>
      <c r="C66" s="2" t="e">
        <f t="shared" si="2"/>
        <v>#DIV/0!</v>
      </c>
      <c r="D66" t="e">
        <f t="shared" si="7"/>
        <v>#DIV/0!</v>
      </c>
      <c r="H66" s="48">
        <v>0.53</v>
      </c>
      <c r="I66" s="48">
        <v>0.55012689999999997</v>
      </c>
      <c r="J66" s="3">
        <f t="shared" si="8"/>
        <v>0</v>
      </c>
      <c r="K66" s="57">
        <f t="shared" si="0"/>
        <v>0</v>
      </c>
      <c r="M66" s="3">
        <v>0.53</v>
      </c>
      <c r="N66" s="3">
        <f t="shared" si="9"/>
        <v>0.63427312199935104</v>
      </c>
      <c r="O66" s="3">
        <f t="shared" si="10"/>
        <v>0</v>
      </c>
      <c r="Q66" s="3">
        <v>0.53</v>
      </c>
      <c r="R66" s="3">
        <f t="shared" si="1"/>
        <v>0.24</v>
      </c>
      <c r="S66" s="3">
        <f t="shared" si="11"/>
        <v>0</v>
      </c>
      <c r="T66" s="3"/>
      <c r="U66" s="3">
        <v>0.53</v>
      </c>
      <c r="V66" s="3">
        <f t="shared" si="3"/>
        <v>0.4</v>
      </c>
      <c r="W66" s="3">
        <f t="shared" si="22"/>
        <v>0</v>
      </c>
      <c r="X66" s="3"/>
      <c r="Y66" s="3">
        <v>0.53</v>
      </c>
      <c r="Z66" s="3">
        <f t="shared" si="12"/>
        <v>0.79841244430615355</v>
      </c>
      <c r="AA66" s="3">
        <f t="shared" si="13"/>
        <v>0</v>
      </c>
      <c r="AB66" s="3"/>
      <c r="AC66" s="3">
        <v>0.53</v>
      </c>
      <c r="AD66" s="3">
        <f t="shared" si="4"/>
        <v>0.60000000000000009</v>
      </c>
      <c r="AE66" s="3">
        <f t="shared" si="14"/>
        <v>0</v>
      </c>
      <c r="AF66" s="3">
        <v>0.53</v>
      </c>
      <c r="AG66" s="3">
        <f t="shared" si="15"/>
        <v>0.79841244430615355</v>
      </c>
      <c r="AH66" s="3">
        <f t="shared" si="16"/>
        <v>0</v>
      </c>
      <c r="AJ66" s="3">
        <v>0.53</v>
      </c>
      <c r="AK66" s="3">
        <f t="shared" si="17"/>
        <v>1</v>
      </c>
      <c r="AL66" s="3">
        <f t="shared" si="18"/>
        <v>0</v>
      </c>
      <c r="AN66" s="3">
        <v>0.53</v>
      </c>
      <c r="AO66" s="3">
        <f t="shared" si="19"/>
        <v>1</v>
      </c>
      <c r="AP66" s="3">
        <f t="shared" si="20"/>
        <v>0</v>
      </c>
      <c r="AR66" s="3">
        <v>0.53</v>
      </c>
      <c r="AS66" s="3">
        <f t="shared" si="5"/>
        <v>0.48</v>
      </c>
      <c r="AT66" s="3">
        <f t="shared" si="21"/>
        <v>0</v>
      </c>
    </row>
    <row r="67" spans="2:46" x14ac:dyDescent="0.25">
      <c r="B67" s="2" t="e">
        <f t="shared" si="24"/>
        <v>#DIV/0!</v>
      </c>
      <c r="C67" s="2" t="e">
        <f t="shared" si="2"/>
        <v>#DIV/0!</v>
      </c>
      <c r="D67" t="e">
        <f t="shared" si="7"/>
        <v>#DIV/0!</v>
      </c>
      <c r="H67" s="48">
        <v>0.54</v>
      </c>
      <c r="I67" s="48">
        <v>0.55377066399999997</v>
      </c>
      <c r="J67" s="3">
        <f t="shared" si="8"/>
        <v>0</v>
      </c>
      <c r="K67" s="57">
        <f t="shared" si="0"/>
        <v>0</v>
      </c>
      <c r="M67" s="3">
        <v>0.54</v>
      </c>
      <c r="N67" s="3">
        <f t="shared" si="9"/>
        <v>0.62485895174560824</v>
      </c>
      <c r="O67" s="3">
        <f t="shared" si="10"/>
        <v>0</v>
      </c>
      <c r="Q67" s="3">
        <v>0.54</v>
      </c>
      <c r="R67" s="3">
        <f t="shared" si="1"/>
        <v>0.24</v>
      </c>
      <c r="S67" s="3">
        <f t="shared" si="11"/>
        <v>0</v>
      </c>
      <c r="T67" s="3"/>
      <c r="U67" s="3">
        <v>0.54</v>
      </c>
      <c r="V67" s="3">
        <f t="shared" si="3"/>
        <v>0.4</v>
      </c>
      <c r="W67" s="3">
        <f t="shared" si="22"/>
        <v>0</v>
      </c>
      <c r="X67" s="3"/>
      <c r="Y67" s="3">
        <v>0.54</v>
      </c>
      <c r="Z67" s="3">
        <f t="shared" si="12"/>
        <v>0.78656204355180326</v>
      </c>
      <c r="AA67" s="3">
        <f t="shared" si="13"/>
        <v>0</v>
      </c>
      <c r="AB67" s="3"/>
      <c r="AC67" s="3">
        <v>0.54</v>
      </c>
      <c r="AD67" s="3">
        <f t="shared" si="4"/>
        <v>0.60000000000000009</v>
      </c>
      <c r="AE67" s="3">
        <f t="shared" si="14"/>
        <v>0</v>
      </c>
      <c r="AF67" s="3">
        <v>0.54</v>
      </c>
      <c r="AG67" s="3">
        <f t="shared" si="15"/>
        <v>0.78656204355180326</v>
      </c>
      <c r="AH67" s="3">
        <f t="shared" si="16"/>
        <v>0</v>
      </c>
      <c r="AJ67" s="3">
        <v>0.54</v>
      </c>
      <c r="AK67" s="3">
        <f t="shared" si="17"/>
        <v>1</v>
      </c>
      <c r="AL67" s="3">
        <f t="shared" si="18"/>
        <v>0</v>
      </c>
      <c r="AN67" s="3">
        <v>0.54</v>
      </c>
      <c r="AO67" s="3">
        <f t="shared" si="19"/>
        <v>1</v>
      </c>
      <c r="AP67" s="3">
        <f t="shared" si="20"/>
        <v>0</v>
      </c>
      <c r="AR67" s="3">
        <v>0.54</v>
      </c>
      <c r="AS67" s="3">
        <f t="shared" si="5"/>
        <v>0.48</v>
      </c>
      <c r="AT67" s="3">
        <f t="shared" si="21"/>
        <v>0</v>
      </c>
    </row>
    <row r="68" spans="2:46" x14ac:dyDescent="0.25">
      <c r="B68" s="2" t="e">
        <f t="shared" si="24"/>
        <v>#DIV/0!</v>
      </c>
      <c r="C68" s="2" t="e">
        <f t="shared" si="2"/>
        <v>#DIV/0!</v>
      </c>
      <c r="D68" t="e">
        <f t="shared" si="7"/>
        <v>#DIV/0!</v>
      </c>
      <c r="H68" s="48">
        <v>0.55000000000000004</v>
      </c>
      <c r="I68" s="48">
        <v>0.560777568</v>
      </c>
      <c r="J68" s="3">
        <f t="shared" si="8"/>
        <v>0</v>
      </c>
      <c r="K68" s="57">
        <f t="shared" si="0"/>
        <v>0</v>
      </c>
      <c r="M68" s="3">
        <v>0.55000000000000004</v>
      </c>
      <c r="N68" s="3">
        <f t="shared" si="9"/>
        <v>0.61575344767101692</v>
      </c>
      <c r="O68" s="3">
        <f t="shared" si="10"/>
        <v>0</v>
      </c>
      <c r="Q68" s="3">
        <v>0.55000000000000004</v>
      </c>
      <c r="R68" s="3">
        <f t="shared" si="1"/>
        <v>0.24</v>
      </c>
      <c r="S68" s="3">
        <f t="shared" si="11"/>
        <v>0</v>
      </c>
      <c r="T68" s="3"/>
      <c r="U68" s="3">
        <v>0.55000000000000004</v>
      </c>
      <c r="V68" s="3">
        <f t="shared" si="3"/>
        <v>0.4</v>
      </c>
      <c r="W68" s="3">
        <f t="shared" si="22"/>
        <v>0</v>
      </c>
      <c r="X68" s="3"/>
      <c r="Y68" s="3">
        <v>0.55000000000000004</v>
      </c>
      <c r="Z68" s="3">
        <f t="shared" si="12"/>
        <v>0.77510018664398128</v>
      </c>
      <c r="AA68" s="3">
        <f t="shared" si="13"/>
        <v>0</v>
      </c>
      <c r="AB68" s="3"/>
      <c r="AC68" s="3">
        <v>0.55000000000000004</v>
      </c>
      <c r="AD68" s="3">
        <f t="shared" si="4"/>
        <v>0.60000000000000009</v>
      </c>
      <c r="AE68" s="3">
        <f t="shared" si="14"/>
        <v>0</v>
      </c>
      <c r="AF68" s="3">
        <v>0.55000000000000004</v>
      </c>
      <c r="AG68" s="3">
        <f t="shared" si="15"/>
        <v>0.77510018664398128</v>
      </c>
      <c r="AH68" s="3">
        <f t="shared" si="16"/>
        <v>0</v>
      </c>
      <c r="AJ68" s="3">
        <v>0.55000000000000004</v>
      </c>
      <c r="AK68" s="3">
        <f t="shared" si="17"/>
        <v>1</v>
      </c>
      <c r="AL68" s="3">
        <f t="shared" si="18"/>
        <v>0</v>
      </c>
      <c r="AN68" s="3">
        <v>0.55000000000000004</v>
      </c>
      <c r="AO68" s="3">
        <f t="shared" si="19"/>
        <v>1</v>
      </c>
      <c r="AP68" s="3">
        <f t="shared" si="20"/>
        <v>0</v>
      </c>
      <c r="AR68" s="3">
        <v>0.55000000000000004</v>
      </c>
      <c r="AS68" s="3">
        <f t="shared" si="5"/>
        <v>0.48</v>
      </c>
      <c r="AT68" s="3">
        <f t="shared" si="21"/>
        <v>0</v>
      </c>
    </row>
    <row r="69" spans="2:46" x14ac:dyDescent="0.25">
      <c r="B69" s="2" t="e">
        <f t="shared" si="24"/>
        <v>#DIV/0!</v>
      </c>
      <c r="C69" s="2" t="e">
        <f t="shared" si="2"/>
        <v>#DIV/0!</v>
      </c>
      <c r="D69" t="e">
        <f t="shared" si="7"/>
        <v>#DIV/0!</v>
      </c>
      <c r="H69" s="48">
        <v>0.56000000000000005</v>
      </c>
      <c r="I69" s="48">
        <v>0.60642267299999997</v>
      </c>
      <c r="J69" s="3">
        <f t="shared" si="8"/>
        <v>0</v>
      </c>
      <c r="K69" s="57">
        <f t="shared" si="0"/>
        <v>0</v>
      </c>
      <c r="M69" s="3">
        <v>0.56000000000000005</v>
      </c>
      <c r="N69" s="3">
        <f t="shared" si="9"/>
        <v>0.6069411485363414</v>
      </c>
      <c r="O69" s="3">
        <f t="shared" si="10"/>
        <v>0</v>
      </c>
      <c r="Q69" s="3">
        <v>0.56000000000000005</v>
      </c>
      <c r="R69" s="3">
        <f t="shared" si="1"/>
        <v>0.24</v>
      </c>
      <c r="S69" s="3">
        <f t="shared" si="11"/>
        <v>0</v>
      </c>
      <c r="T69" s="3"/>
      <c r="U69" s="3">
        <v>0.56000000000000005</v>
      </c>
      <c r="V69" s="3">
        <f t="shared" si="3"/>
        <v>0.4</v>
      </c>
      <c r="W69" s="3">
        <f t="shared" si="22"/>
        <v>0</v>
      </c>
      <c r="X69" s="3"/>
      <c r="Y69" s="3">
        <v>0.56000000000000005</v>
      </c>
      <c r="Z69" s="3">
        <f t="shared" si="12"/>
        <v>0.76400741123219218</v>
      </c>
      <c r="AA69" s="3">
        <f t="shared" si="13"/>
        <v>0</v>
      </c>
      <c r="AB69" s="3"/>
      <c r="AC69" s="3">
        <v>0.56000000000000005</v>
      </c>
      <c r="AD69" s="3">
        <f t="shared" si="4"/>
        <v>0.60000000000000009</v>
      </c>
      <c r="AE69" s="3">
        <f t="shared" si="14"/>
        <v>0</v>
      </c>
      <c r="AF69" s="3">
        <v>0.56000000000000005</v>
      </c>
      <c r="AG69" s="3">
        <f t="shared" si="15"/>
        <v>0.76400741123219218</v>
      </c>
      <c r="AH69" s="3">
        <f t="shared" si="16"/>
        <v>0</v>
      </c>
      <c r="AJ69" s="3">
        <v>0.56000000000000005</v>
      </c>
      <c r="AK69" s="3">
        <f t="shared" si="17"/>
        <v>1</v>
      </c>
      <c r="AL69" s="3">
        <f t="shared" si="18"/>
        <v>0</v>
      </c>
      <c r="AN69" s="3">
        <v>0.56000000000000005</v>
      </c>
      <c r="AO69" s="3">
        <f t="shared" si="19"/>
        <v>1</v>
      </c>
      <c r="AP69" s="3">
        <f t="shared" si="20"/>
        <v>0</v>
      </c>
      <c r="AR69" s="3">
        <v>0.56000000000000005</v>
      </c>
      <c r="AS69" s="3">
        <f t="shared" si="5"/>
        <v>0.48</v>
      </c>
      <c r="AT69" s="3">
        <f t="shared" si="21"/>
        <v>0</v>
      </c>
    </row>
    <row r="70" spans="2:46" x14ac:dyDescent="0.25">
      <c r="B70" s="2" t="e">
        <f t="shared" si="24"/>
        <v>#DIV/0!</v>
      </c>
      <c r="C70" s="2" t="e">
        <f t="shared" si="2"/>
        <v>#DIV/0!</v>
      </c>
      <c r="D70" t="e">
        <f t="shared" si="7"/>
        <v>#DIV/0!</v>
      </c>
      <c r="H70" s="48">
        <v>0.56999999999999995</v>
      </c>
      <c r="I70" s="48">
        <v>0.64776630199999996</v>
      </c>
      <c r="J70" s="3">
        <f t="shared" si="8"/>
        <v>0</v>
      </c>
      <c r="K70" s="57">
        <f t="shared" si="0"/>
        <v>0</v>
      </c>
      <c r="M70" s="3">
        <v>0.56999999999999995</v>
      </c>
      <c r="N70" s="3">
        <f t="shared" si="9"/>
        <v>0.59840762568954631</v>
      </c>
      <c r="O70" s="3">
        <f t="shared" si="10"/>
        <v>0</v>
      </c>
      <c r="Q70" s="3">
        <v>0.56999999999999995</v>
      </c>
      <c r="R70" s="3">
        <f t="shared" si="1"/>
        <v>0.24</v>
      </c>
      <c r="S70" s="3">
        <f t="shared" si="11"/>
        <v>0</v>
      </c>
      <c r="T70" s="3"/>
      <c r="U70" s="3">
        <v>0.56999999999999995</v>
      </c>
      <c r="V70" s="3">
        <f t="shared" si="3"/>
        <v>0.4</v>
      </c>
      <c r="W70" s="3">
        <f t="shared" si="22"/>
        <v>0</v>
      </c>
      <c r="X70" s="3"/>
      <c r="Y70" s="3">
        <v>0.56999999999999995</v>
      </c>
      <c r="Z70" s="3">
        <f t="shared" si="12"/>
        <v>0.75326555476951362</v>
      </c>
      <c r="AA70" s="3">
        <f t="shared" si="13"/>
        <v>0</v>
      </c>
      <c r="AB70" s="3"/>
      <c r="AC70" s="3">
        <v>0.56999999999999995</v>
      </c>
      <c r="AD70" s="3">
        <f t="shared" si="4"/>
        <v>0.60000000000000009</v>
      </c>
      <c r="AE70" s="3">
        <f t="shared" si="14"/>
        <v>0</v>
      </c>
      <c r="AF70" s="3">
        <v>0.56999999999999995</v>
      </c>
      <c r="AG70" s="3">
        <f t="shared" si="15"/>
        <v>0.75326555476951362</v>
      </c>
      <c r="AH70" s="3">
        <f t="shared" si="16"/>
        <v>0</v>
      </c>
      <c r="AJ70" s="3">
        <v>0.56999999999999995</v>
      </c>
      <c r="AK70" s="3">
        <f t="shared" si="17"/>
        <v>1</v>
      </c>
      <c r="AL70" s="3">
        <f t="shared" si="18"/>
        <v>0</v>
      </c>
      <c r="AN70" s="3">
        <v>0.56999999999999995</v>
      </c>
      <c r="AO70" s="3">
        <f t="shared" si="19"/>
        <v>1</v>
      </c>
      <c r="AP70" s="3">
        <f t="shared" si="20"/>
        <v>0</v>
      </c>
      <c r="AR70" s="3">
        <v>0.56999999999999995</v>
      </c>
      <c r="AS70" s="3">
        <f t="shared" si="5"/>
        <v>0.48</v>
      </c>
      <c r="AT70" s="3">
        <f t="shared" si="21"/>
        <v>0</v>
      </c>
    </row>
    <row r="71" spans="2:46" x14ac:dyDescent="0.25">
      <c r="B71" s="2" t="e">
        <f t="shared" si="24"/>
        <v>#DIV/0!</v>
      </c>
      <c r="C71" s="2" t="e">
        <f t="shared" si="2"/>
        <v>#DIV/0!</v>
      </c>
      <c r="D71" t="e">
        <f t="shared" si="7"/>
        <v>#DIV/0!</v>
      </c>
      <c r="H71" s="48">
        <v>0.57999999999999996</v>
      </c>
      <c r="I71" s="48">
        <v>0.68395679200000004</v>
      </c>
      <c r="J71" s="3">
        <f t="shared" si="8"/>
        <v>0</v>
      </c>
      <c r="K71" s="57">
        <f t="shared" si="0"/>
        <v>0</v>
      </c>
      <c r="M71" s="3">
        <v>0.57999999999999996</v>
      </c>
      <c r="N71" s="3">
        <f t="shared" si="9"/>
        <v>0.59013939746013511</v>
      </c>
      <c r="O71" s="3">
        <f t="shared" si="10"/>
        <v>0</v>
      </c>
      <c r="Q71" s="3">
        <v>0.57999999999999996</v>
      </c>
      <c r="R71" s="3">
        <f t="shared" si="1"/>
        <v>0.24</v>
      </c>
      <c r="S71" s="3">
        <f t="shared" si="11"/>
        <v>0</v>
      </c>
      <c r="T71" s="3"/>
      <c r="U71" s="3">
        <v>0.57999999999999996</v>
      </c>
      <c r="V71" s="3">
        <f t="shared" si="3"/>
        <v>0.4</v>
      </c>
      <c r="W71" s="3">
        <f t="shared" si="22"/>
        <v>0</v>
      </c>
      <c r="X71" s="3"/>
      <c r="Y71" s="3">
        <v>0.57999999999999996</v>
      </c>
      <c r="Z71" s="3">
        <f t="shared" si="12"/>
        <v>0.74285764675361599</v>
      </c>
      <c r="AA71" s="3">
        <f t="shared" si="13"/>
        <v>0</v>
      </c>
      <c r="AB71" s="3"/>
      <c r="AC71" s="3">
        <v>0.57999999999999996</v>
      </c>
      <c r="AD71" s="3">
        <f t="shared" si="4"/>
        <v>0.60000000000000009</v>
      </c>
      <c r="AE71" s="3">
        <f t="shared" si="14"/>
        <v>0</v>
      </c>
      <c r="AF71" s="3">
        <v>0.57999999999999996</v>
      </c>
      <c r="AG71" s="3">
        <f t="shared" si="15"/>
        <v>0.74285764675361599</v>
      </c>
      <c r="AH71" s="3">
        <f t="shared" si="16"/>
        <v>0</v>
      </c>
      <c r="AJ71" s="3">
        <v>0.57999999999999996</v>
      </c>
      <c r="AK71" s="3">
        <f t="shared" si="17"/>
        <v>1</v>
      </c>
      <c r="AL71" s="3">
        <f t="shared" si="18"/>
        <v>0</v>
      </c>
      <c r="AN71" s="3">
        <v>0.57999999999999996</v>
      </c>
      <c r="AO71" s="3">
        <f t="shared" si="19"/>
        <v>1</v>
      </c>
      <c r="AP71" s="3">
        <f t="shared" si="20"/>
        <v>0</v>
      </c>
      <c r="AR71" s="3">
        <v>0.57999999999999996</v>
      </c>
      <c r="AS71" s="3">
        <f t="shared" si="5"/>
        <v>0.48</v>
      </c>
      <c r="AT71" s="3">
        <f t="shared" si="21"/>
        <v>0</v>
      </c>
    </row>
    <row r="72" spans="2:46" x14ac:dyDescent="0.25">
      <c r="B72" s="2" t="e">
        <f t="shared" si="24"/>
        <v>#DIV/0!</v>
      </c>
      <c r="C72" s="2" t="e">
        <f t="shared" si="2"/>
        <v>#DIV/0!</v>
      </c>
      <c r="D72" t="e">
        <f t="shared" si="7"/>
        <v>#DIV/0!</v>
      </c>
      <c r="H72" s="48">
        <v>0.59</v>
      </c>
      <c r="I72" s="48">
        <v>0.71453434599999999</v>
      </c>
      <c r="J72" s="3">
        <f t="shared" si="8"/>
        <v>0</v>
      </c>
      <c r="K72" s="57">
        <f t="shared" si="0"/>
        <v>0</v>
      </c>
      <c r="M72" s="3">
        <v>0.59</v>
      </c>
      <c r="N72" s="3">
        <f t="shared" si="9"/>
        <v>0.58212385198353889</v>
      </c>
      <c r="O72" s="3">
        <f t="shared" si="10"/>
        <v>5.7823651474102873E-3</v>
      </c>
      <c r="Q72" s="3">
        <v>0.59</v>
      </c>
      <c r="R72" s="3">
        <f t="shared" si="1"/>
        <v>0.24</v>
      </c>
      <c r="S72" s="3">
        <f t="shared" si="11"/>
        <v>0</v>
      </c>
      <c r="T72" s="3"/>
      <c r="U72" s="3">
        <v>0.59</v>
      </c>
      <c r="V72" s="3">
        <f t="shared" si="3"/>
        <v>0.4</v>
      </c>
      <c r="W72" s="3">
        <f t="shared" si="22"/>
        <v>0</v>
      </c>
      <c r="X72" s="3"/>
      <c r="Y72" s="3">
        <v>0.59</v>
      </c>
      <c r="Z72" s="3">
        <f t="shared" si="12"/>
        <v>0.73276781157938842</v>
      </c>
      <c r="AA72" s="3">
        <f t="shared" si="13"/>
        <v>0</v>
      </c>
      <c r="AB72" s="3"/>
      <c r="AC72" s="3">
        <v>0.59</v>
      </c>
      <c r="AD72" s="3">
        <f t="shared" si="4"/>
        <v>0.60000000000000009</v>
      </c>
      <c r="AE72" s="3">
        <f t="shared" si="14"/>
        <v>0</v>
      </c>
      <c r="AF72" s="3">
        <v>0.59</v>
      </c>
      <c r="AG72" s="3">
        <f t="shared" si="15"/>
        <v>0.73276781157938842</v>
      </c>
      <c r="AH72" s="3">
        <f t="shared" si="16"/>
        <v>0</v>
      </c>
      <c r="AJ72" s="3">
        <v>0.59</v>
      </c>
      <c r="AK72" s="3">
        <f t="shared" si="17"/>
        <v>1</v>
      </c>
      <c r="AL72" s="3">
        <f t="shared" si="18"/>
        <v>0</v>
      </c>
      <c r="AN72" s="3">
        <v>0.59</v>
      </c>
      <c r="AO72" s="3">
        <f t="shared" si="19"/>
        <v>1</v>
      </c>
      <c r="AP72" s="3">
        <f t="shared" si="20"/>
        <v>0</v>
      </c>
      <c r="AR72" s="3">
        <v>0.59</v>
      </c>
      <c r="AS72" s="3">
        <f t="shared" si="5"/>
        <v>0.48</v>
      </c>
      <c r="AT72" s="3">
        <f t="shared" si="21"/>
        <v>0</v>
      </c>
    </row>
    <row r="73" spans="2:46" x14ac:dyDescent="0.25">
      <c r="B73" s="2" t="e">
        <f t="shared" si="24"/>
        <v>#DIV/0!</v>
      </c>
      <c r="C73" s="2" t="e">
        <f t="shared" si="2"/>
        <v>#DIV/0!</v>
      </c>
      <c r="D73" t="e">
        <f t="shared" si="7"/>
        <v>#DIV/0!</v>
      </c>
      <c r="H73" s="48">
        <v>0.6</v>
      </c>
      <c r="I73" s="48">
        <v>0.73934767199999996</v>
      </c>
      <c r="J73" s="3">
        <f t="shared" si="8"/>
        <v>7.2694100900000053E-3</v>
      </c>
      <c r="K73" s="57">
        <f t="shared" si="0"/>
        <v>1</v>
      </c>
      <c r="M73" s="3">
        <v>0.6</v>
      </c>
      <c r="N73" s="3">
        <f t="shared" si="9"/>
        <v>0.57434917749851755</v>
      </c>
      <c r="O73" s="3">
        <f t="shared" si="10"/>
        <v>5.7057673839081696E-3</v>
      </c>
      <c r="Q73" s="3">
        <v>0.6</v>
      </c>
      <c r="R73" s="3">
        <f t="shared" si="1"/>
        <v>0.24</v>
      </c>
      <c r="S73" s="3">
        <f t="shared" si="11"/>
        <v>2.400000000000002E-3</v>
      </c>
      <c r="T73" s="3"/>
      <c r="U73" s="3">
        <v>0.6</v>
      </c>
      <c r="V73" s="3">
        <f t="shared" si="3"/>
        <v>0.4</v>
      </c>
      <c r="W73" s="3">
        <f t="shared" si="22"/>
        <v>4.0000000000000036E-3</v>
      </c>
      <c r="X73" s="3"/>
      <c r="Y73" s="3">
        <v>0.6</v>
      </c>
      <c r="Z73" s="3">
        <f t="shared" si="12"/>
        <v>0.72298118079846585</v>
      </c>
      <c r="AA73" s="3">
        <f t="shared" si="13"/>
        <v>7.2787449618892785E-3</v>
      </c>
      <c r="AB73" s="3"/>
      <c r="AC73" s="3">
        <v>0.6</v>
      </c>
      <c r="AD73" s="3">
        <f t="shared" si="4"/>
        <v>0.60000000000000009</v>
      </c>
      <c r="AE73" s="3">
        <f t="shared" si="14"/>
        <v>6.0000000000000062E-3</v>
      </c>
      <c r="AF73" s="3">
        <v>0.6</v>
      </c>
      <c r="AG73" s="3">
        <f t="shared" si="15"/>
        <v>0.72298118079846585</v>
      </c>
      <c r="AH73" s="3">
        <f t="shared" si="16"/>
        <v>7.2787449618892785E-3</v>
      </c>
      <c r="AJ73" s="3">
        <v>0.6</v>
      </c>
      <c r="AK73" s="3">
        <f t="shared" si="17"/>
        <v>1</v>
      </c>
      <c r="AL73" s="3">
        <f t="shared" si="18"/>
        <v>1.0000000000000009E-2</v>
      </c>
      <c r="AN73" s="3">
        <v>0.6</v>
      </c>
      <c r="AO73" s="3">
        <f t="shared" si="19"/>
        <v>1</v>
      </c>
      <c r="AP73" s="3">
        <f t="shared" si="20"/>
        <v>1.0000000000000009E-2</v>
      </c>
      <c r="AR73" s="3">
        <v>0.6</v>
      </c>
      <c r="AS73" s="3">
        <f t="shared" si="5"/>
        <v>0.48</v>
      </c>
      <c r="AT73" s="3">
        <f t="shared" si="21"/>
        <v>4.8000000000000039E-3</v>
      </c>
    </row>
    <row r="74" spans="2:46" x14ac:dyDescent="0.25">
      <c r="B74" s="2" t="e">
        <f t="shared" si="24"/>
        <v>#DIV/0!</v>
      </c>
      <c r="C74" s="2" t="e">
        <f t="shared" si="2"/>
        <v>#DIV/0!</v>
      </c>
      <c r="D74" t="e">
        <f t="shared" si="7"/>
        <v>#DIV/0!</v>
      </c>
      <c r="H74" s="48">
        <v>0.61</v>
      </c>
      <c r="I74" s="48">
        <v>0.75852318500000004</v>
      </c>
      <c r="J74" s="3">
        <f t="shared" si="8"/>
        <v>7.4893542850000073E-3</v>
      </c>
      <c r="K74" s="57">
        <f t="shared" si="0"/>
        <v>1</v>
      </c>
      <c r="M74" s="3">
        <v>0.61</v>
      </c>
      <c r="N74" s="3">
        <f t="shared" si="9"/>
        <v>0.56680429928311549</v>
      </c>
      <c r="O74" s="3">
        <f t="shared" si="10"/>
        <v>5.6314156089149478E-3</v>
      </c>
      <c r="Q74" s="3">
        <v>0.61</v>
      </c>
      <c r="R74" s="3">
        <f t="shared" si="1"/>
        <v>0.24</v>
      </c>
      <c r="S74" s="3">
        <f t="shared" si="11"/>
        <v>2.400000000000002E-3</v>
      </c>
      <c r="T74" s="3"/>
      <c r="U74" s="3">
        <v>0.61</v>
      </c>
      <c r="V74" s="3">
        <f t="shared" si="3"/>
        <v>0.4</v>
      </c>
      <c r="W74" s="3">
        <f t="shared" si="22"/>
        <v>4.0000000000000036E-3</v>
      </c>
      <c r="X74" s="3"/>
      <c r="Y74" s="3">
        <v>0.61</v>
      </c>
      <c r="Z74" s="3">
        <f t="shared" si="12"/>
        <v>0.71348381373526326</v>
      </c>
      <c r="AA74" s="3">
        <f t="shared" si="13"/>
        <v>7.1823249726686517E-3</v>
      </c>
      <c r="AB74" s="3"/>
      <c r="AC74" s="3">
        <v>0.61</v>
      </c>
      <c r="AD74" s="3">
        <f t="shared" si="4"/>
        <v>0.60000000000000009</v>
      </c>
      <c r="AE74" s="3">
        <f t="shared" si="14"/>
        <v>6.0000000000000062E-3</v>
      </c>
      <c r="AF74" s="3">
        <v>0.61</v>
      </c>
      <c r="AG74" s="3">
        <f t="shared" si="15"/>
        <v>0.71348381373526326</v>
      </c>
      <c r="AH74" s="3">
        <f t="shared" si="16"/>
        <v>7.1823249726686517E-3</v>
      </c>
      <c r="AJ74" s="3">
        <v>0.61</v>
      </c>
      <c r="AK74" s="3">
        <f t="shared" si="17"/>
        <v>0.98686360403916229</v>
      </c>
      <c r="AL74" s="3">
        <f t="shared" si="18"/>
        <v>9.93431802019582E-3</v>
      </c>
      <c r="AN74" s="3">
        <v>0.61</v>
      </c>
      <c r="AO74" s="3">
        <f t="shared" si="19"/>
        <v>1</v>
      </c>
      <c r="AP74" s="3">
        <f t="shared" si="20"/>
        <v>1.0000000000000009E-2</v>
      </c>
      <c r="AR74" s="3">
        <v>0.61</v>
      </c>
      <c r="AS74" s="3">
        <f t="shared" si="5"/>
        <v>0.48</v>
      </c>
      <c r="AT74" s="3">
        <f t="shared" si="21"/>
        <v>4.8000000000000039E-3</v>
      </c>
    </row>
    <row r="75" spans="2:46" x14ac:dyDescent="0.25">
      <c r="B75" s="2" t="e">
        <f t="shared" si="24"/>
        <v>#DIV/0!</v>
      </c>
      <c r="C75" s="2" t="e">
        <f t="shared" si="2"/>
        <v>#DIV/0!</v>
      </c>
      <c r="D75" t="e">
        <f t="shared" si="7"/>
        <v>#DIV/0!</v>
      </c>
      <c r="H75" s="48">
        <v>0.62</v>
      </c>
      <c r="I75" s="48">
        <v>0.77237700499999995</v>
      </c>
      <c r="J75" s="3">
        <f t="shared" si="8"/>
        <v>7.6545009500000073E-3</v>
      </c>
      <c r="K75" s="57">
        <f t="shared" si="0"/>
        <v>1</v>
      </c>
      <c r="M75" s="3">
        <v>0.62</v>
      </c>
      <c r="N75" s="3">
        <f t="shared" si="9"/>
        <v>0.55947882249987291</v>
      </c>
      <c r="O75" s="3">
        <f t="shared" si="10"/>
        <v>5.5592090140565145E-3</v>
      </c>
      <c r="Q75" s="3">
        <v>0.62</v>
      </c>
      <c r="R75" s="3">
        <f t="shared" si="1"/>
        <v>0.24</v>
      </c>
      <c r="S75" s="3">
        <f t="shared" si="11"/>
        <v>2.400000000000002E-3</v>
      </c>
      <c r="T75" s="3"/>
      <c r="U75" s="3">
        <v>0.62</v>
      </c>
      <c r="V75" s="3">
        <f t="shared" si="3"/>
        <v>0.4</v>
      </c>
      <c r="W75" s="3">
        <f t="shared" si="22"/>
        <v>4.0000000000000036E-3</v>
      </c>
      <c r="X75" s="3"/>
      <c r="Y75" s="3">
        <v>0.62</v>
      </c>
      <c r="Z75" s="3">
        <f t="shared" si="12"/>
        <v>0.70426262554147656</v>
      </c>
      <c r="AA75" s="3">
        <f t="shared" si="13"/>
        <v>7.0887321963837057E-3</v>
      </c>
      <c r="AB75" s="3"/>
      <c r="AC75" s="3">
        <v>0.62</v>
      </c>
      <c r="AD75" s="3">
        <f t="shared" si="4"/>
        <v>0.60000000000000009</v>
      </c>
      <c r="AE75" s="3">
        <f t="shared" si="14"/>
        <v>6.0000000000000062E-3</v>
      </c>
      <c r="AF75" s="3">
        <v>0.62</v>
      </c>
      <c r="AG75" s="3">
        <f t="shared" si="15"/>
        <v>0.70426262554147656</v>
      </c>
      <c r="AH75" s="3">
        <f t="shared" si="16"/>
        <v>7.0887321963837057E-3</v>
      </c>
      <c r="AJ75" s="3">
        <v>0.62</v>
      </c>
      <c r="AK75" s="3">
        <f t="shared" si="17"/>
        <v>0.97410920815903335</v>
      </c>
      <c r="AL75" s="3">
        <f t="shared" si="18"/>
        <v>9.8048640609909882E-3</v>
      </c>
      <c r="AN75" s="3">
        <v>0.62</v>
      </c>
      <c r="AO75" s="3">
        <f t="shared" si="19"/>
        <v>1</v>
      </c>
      <c r="AP75" s="3">
        <f t="shared" si="20"/>
        <v>1.0000000000000009E-2</v>
      </c>
      <c r="AR75" s="3">
        <v>0.62</v>
      </c>
      <c r="AS75" s="3">
        <f t="shared" si="5"/>
        <v>0.48</v>
      </c>
      <c r="AT75" s="3">
        <f t="shared" si="21"/>
        <v>4.8000000000000039E-3</v>
      </c>
    </row>
    <row r="76" spans="2:46" x14ac:dyDescent="0.25">
      <c r="B76" s="2" t="e">
        <f t="shared" si="24"/>
        <v>#DIV/0!</v>
      </c>
      <c r="C76" s="2" t="e">
        <f t="shared" si="2"/>
        <v>#DIV/0!</v>
      </c>
      <c r="D76" t="e">
        <f t="shared" si="7"/>
        <v>#DIV/0!</v>
      </c>
      <c r="H76" s="48">
        <v>0.63</v>
      </c>
      <c r="I76" s="48">
        <v>0.78129640700000003</v>
      </c>
      <c r="J76" s="3">
        <f t="shared" si="8"/>
        <v>7.7683670600000067E-3</v>
      </c>
      <c r="K76" s="57">
        <f t="shared" si="0"/>
        <v>1</v>
      </c>
      <c r="M76" s="3">
        <v>0.63</v>
      </c>
      <c r="N76" s="3">
        <f t="shared" si="9"/>
        <v>0.55236298031142916</v>
      </c>
      <c r="O76" s="3">
        <f t="shared" si="10"/>
        <v>5.4890528350853753E-3</v>
      </c>
      <c r="Q76" s="3">
        <v>0.63</v>
      </c>
      <c r="R76" s="3">
        <f t="shared" si="1"/>
        <v>0.23762376237623756</v>
      </c>
      <c r="S76" s="3">
        <f t="shared" si="11"/>
        <v>2.3881188118811897E-3</v>
      </c>
      <c r="T76" s="3"/>
      <c r="U76" s="3">
        <v>0.63</v>
      </c>
      <c r="V76" s="3">
        <f t="shared" si="3"/>
        <v>0.39603960396039595</v>
      </c>
      <c r="W76" s="3">
        <f t="shared" si="22"/>
        <v>3.9801980198019837E-3</v>
      </c>
      <c r="X76" s="3"/>
      <c r="Y76" s="3">
        <v>0.63</v>
      </c>
      <c r="Z76" s="3">
        <f t="shared" si="12"/>
        <v>0.69530532188486971</v>
      </c>
      <c r="AA76" s="3">
        <f t="shared" si="13"/>
        <v>6.9978397371317372E-3</v>
      </c>
      <c r="AB76" s="3"/>
      <c r="AC76" s="3">
        <v>0.63</v>
      </c>
      <c r="AD76" s="3">
        <f t="shared" si="4"/>
        <v>0.59405940594059403</v>
      </c>
      <c r="AE76" s="3">
        <f t="shared" si="14"/>
        <v>5.9702970297029765E-3</v>
      </c>
      <c r="AF76" s="3">
        <v>0.63</v>
      </c>
      <c r="AG76" s="3">
        <f t="shared" si="15"/>
        <v>0.69530532188486971</v>
      </c>
      <c r="AH76" s="3">
        <f t="shared" si="16"/>
        <v>6.9978397371317372E-3</v>
      </c>
      <c r="AJ76" s="3">
        <v>0.63</v>
      </c>
      <c r="AK76" s="3">
        <f t="shared" si="17"/>
        <v>0.96171980730808115</v>
      </c>
      <c r="AL76" s="3">
        <f t="shared" si="18"/>
        <v>9.6791450773355808E-3</v>
      </c>
      <c r="AN76" s="3">
        <v>0.63</v>
      </c>
      <c r="AO76" s="3">
        <f t="shared" si="19"/>
        <v>1</v>
      </c>
      <c r="AP76" s="3">
        <f t="shared" si="20"/>
        <v>1.0000000000000009E-2</v>
      </c>
      <c r="AR76" s="3">
        <v>0.63</v>
      </c>
      <c r="AS76" s="3">
        <f t="shared" si="5"/>
        <v>0.47524752475247511</v>
      </c>
      <c r="AT76" s="3">
        <f t="shared" si="21"/>
        <v>4.7762376237623794E-3</v>
      </c>
    </row>
    <row r="77" spans="2:46" x14ac:dyDescent="0.25">
      <c r="B77" s="2" t="e">
        <f t="shared" si="24"/>
        <v>#DIV/0!</v>
      </c>
      <c r="C77" s="2" t="e">
        <f t="shared" si="2"/>
        <v>#DIV/0!</v>
      </c>
      <c r="D77" t="e">
        <f t="shared" si="7"/>
        <v>#DIV/0!</v>
      </c>
      <c r="H77" s="48">
        <v>0.64</v>
      </c>
      <c r="I77" s="48">
        <v>0.78568625700000005</v>
      </c>
      <c r="J77" s="3">
        <f t="shared" si="8"/>
        <v>7.834913320000008E-3</v>
      </c>
      <c r="K77" s="57">
        <f t="shared" ref="K77:K140" si="25">IF(I77&gt;Z77,1,0)</f>
        <v>1</v>
      </c>
      <c r="M77" s="3">
        <v>0.64</v>
      </c>
      <c r="N77" s="3">
        <f t="shared" si="9"/>
        <v>0.54544758670564508</v>
      </c>
      <c r="O77" s="3">
        <f t="shared" si="10"/>
        <v>5.4208579012121373E-3</v>
      </c>
      <c r="Q77" s="3">
        <v>0.64</v>
      </c>
      <c r="R77" s="3">
        <f t="shared" ref="R77:R140" si="26">IF(Q77&lt;=$R$6,$R$8*$R$5,IF($R$8*$R$5*(1/ABS(0.8+Q77-$R$6))&gt;$R$8*$R$5,$R$8*$R$5,$R$8*$R$5*(1/ABS(0.8+Q77-$R$6))))</f>
        <v>0.23529411764705879</v>
      </c>
      <c r="S77" s="3">
        <f t="shared" si="11"/>
        <v>2.3645894001164841E-3</v>
      </c>
      <c r="T77" s="3"/>
      <c r="U77" s="3">
        <v>0.64</v>
      </c>
      <c r="V77" s="3">
        <f t="shared" si="3"/>
        <v>0.39215686274509803</v>
      </c>
      <c r="W77" s="3">
        <f t="shared" si="22"/>
        <v>3.940982333527473E-3</v>
      </c>
      <c r="X77" s="3"/>
      <c r="Y77" s="3">
        <v>0.64</v>
      </c>
      <c r="Z77" s="3">
        <f t="shared" si="12"/>
        <v>0.68660033956632371</v>
      </c>
      <c r="AA77" s="3">
        <f t="shared" si="13"/>
        <v>6.909528307255974E-3</v>
      </c>
      <c r="AB77" s="3"/>
      <c r="AC77" s="3">
        <v>0.64</v>
      </c>
      <c r="AD77" s="3">
        <f t="shared" si="4"/>
        <v>0.58823529411764708</v>
      </c>
      <c r="AE77" s="3">
        <f t="shared" si="14"/>
        <v>5.9114735002912108E-3</v>
      </c>
      <c r="AF77" s="3">
        <v>0.64</v>
      </c>
      <c r="AG77" s="3">
        <f t="shared" si="15"/>
        <v>0.68660033956632371</v>
      </c>
      <c r="AH77" s="3">
        <f t="shared" si="16"/>
        <v>6.909528307255974E-3</v>
      </c>
      <c r="AJ77" s="3">
        <v>0.64</v>
      </c>
      <c r="AK77" s="3">
        <f t="shared" si="17"/>
        <v>0.94967940771022163</v>
      </c>
      <c r="AL77" s="3">
        <f t="shared" si="18"/>
        <v>9.5569960750915232E-3</v>
      </c>
      <c r="AN77" s="3">
        <v>0.64</v>
      </c>
      <c r="AO77" s="3">
        <f t="shared" si="19"/>
        <v>1</v>
      </c>
      <c r="AP77" s="3">
        <f t="shared" si="20"/>
        <v>1.0000000000000009E-2</v>
      </c>
      <c r="AR77" s="3">
        <v>0.64</v>
      </c>
      <c r="AS77" s="3">
        <f t="shared" si="5"/>
        <v>0.47058823529411759</v>
      </c>
      <c r="AT77" s="3">
        <f t="shared" si="21"/>
        <v>4.7291788002329681E-3</v>
      </c>
    </row>
    <row r="78" spans="2:46" x14ac:dyDescent="0.25">
      <c r="B78" s="2" t="e">
        <f t="shared" si="24"/>
        <v>#DIV/0!</v>
      </c>
      <c r="C78" s="2" t="e">
        <f t="shared" ref="C78:C141" si="27">IF(B78&lt;=$F$1,((0.4+0.6*B78/$F$1)*$C$4),IF(B78&lt;=$F$2,$C$4,IF(B78&lt;=$F$3,($C$5/B78),($C$5*$F$3/B78^2))))</f>
        <v>#DIV/0!</v>
      </c>
      <c r="D78" t="e">
        <f t="shared" si="7"/>
        <v>#DIV/0!</v>
      </c>
      <c r="H78" s="48">
        <v>0.65</v>
      </c>
      <c r="I78" s="48">
        <v>0.78598259699999995</v>
      </c>
      <c r="J78" s="3">
        <f t="shared" si="8"/>
        <v>7.8583442700000065E-3</v>
      </c>
      <c r="K78" s="57">
        <f t="shared" si="25"/>
        <v>1</v>
      </c>
      <c r="M78" s="3">
        <v>0.65</v>
      </c>
      <c r="N78" s="3">
        <f t="shared" si="9"/>
        <v>0.53872399353678135</v>
      </c>
      <c r="O78" s="3">
        <f t="shared" si="10"/>
        <v>5.3545402244223033E-3</v>
      </c>
      <c r="Q78" s="3">
        <v>0.65</v>
      </c>
      <c r="R78" s="3">
        <f t="shared" si="26"/>
        <v>0.23300970873786403</v>
      </c>
      <c r="S78" s="3">
        <f t="shared" si="11"/>
        <v>2.3415191319246164E-3</v>
      </c>
      <c r="T78" s="3"/>
      <c r="U78" s="3">
        <v>0.65</v>
      </c>
      <c r="V78" s="3">
        <f t="shared" ref="V78:V141" si="28">IF(U78&lt;=$V$6,$V$8*$V$5,IF($V$8*$V$5*(1/ABS(0.8+U78-$V$6))&gt;$V$8*$V$5,$V$8*$V$5,$V$8*$V$5*(1/ABS(0.8+U78-$V$6))))</f>
        <v>0.38834951456310673</v>
      </c>
      <c r="W78" s="3">
        <f t="shared" si="22"/>
        <v>3.9025318865410275E-3</v>
      </c>
      <c r="X78" s="3"/>
      <c r="Y78" s="3">
        <v>0.65</v>
      </c>
      <c r="Z78" s="3">
        <f t="shared" si="12"/>
        <v>0.67813679244398772</v>
      </c>
      <c r="AA78" s="3">
        <f t="shared" si="13"/>
        <v>6.8236856600515632E-3</v>
      </c>
      <c r="AB78" s="3"/>
      <c r="AC78" s="3">
        <v>0.65</v>
      </c>
      <c r="AD78" s="3">
        <f t="shared" ref="AD78:AD141" si="29">IF(AC78&lt;=$AD$6,$AD$8*$AD$5,IF($AD$8*$AD$5*(1/ABS(0.8+AC78-$AD$6))&gt;$AD$8*$AD$5,$AD$8*$AD$5,$AD$8*$AD$5*(1/ABS(0.8+AC78-$AD$6))))</f>
        <v>0.58252427184466016</v>
      </c>
      <c r="AE78" s="3">
        <f t="shared" si="14"/>
        <v>5.8537978298115407E-3</v>
      </c>
      <c r="AF78" s="3">
        <v>0.65</v>
      </c>
      <c r="AG78" s="3">
        <f t="shared" si="15"/>
        <v>0.67813679244398772</v>
      </c>
      <c r="AH78" s="3">
        <f t="shared" si="16"/>
        <v>6.8236856600515632E-3</v>
      </c>
      <c r="AJ78" s="3">
        <v>0.65</v>
      </c>
      <c r="AK78" s="3">
        <f t="shared" si="17"/>
        <v>0.93797295206916531</v>
      </c>
      <c r="AL78" s="3">
        <f t="shared" si="18"/>
        <v>9.4382617988969433E-3</v>
      </c>
      <c r="AN78" s="3">
        <v>0.65</v>
      </c>
      <c r="AO78" s="3">
        <f t="shared" si="19"/>
        <v>1</v>
      </c>
      <c r="AP78" s="3">
        <f t="shared" si="20"/>
        <v>1.0000000000000009E-2</v>
      </c>
      <c r="AR78" s="3">
        <v>0.65</v>
      </c>
      <c r="AS78" s="3">
        <f t="shared" ref="AS78:AS141" si="30">IF(AR78&lt;=$AS$6,$AS$8*$AS$5,IF($AS$8*$AS$5*(1/ABS(0.8+AR78-$AS$6))&gt;$AS$8*$AS$5,$AS$8*$AS$5,$AS$8*$AS$5*(1/ABS(0.8+AR78-$AS$6))))</f>
        <v>0.46601941747572806</v>
      </c>
      <c r="AT78" s="3">
        <f t="shared" ref="AT78:AT141" si="31">IF(AND(AR78&gt;=$F$6,AR78&lt;=$F$9),(AS78+AS77)/2*(AR78-AR77),0)</f>
        <v>4.6830382638492329E-3</v>
      </c>
    </row>
    <row r="79" spans="2:46" x14ac:dyDescent="0.25">
      <c r="B79" s="2" t="e">
        <f t="shared" si="24"/>
        <v>#DIV/0!</v>
      </c>
      <c r="C79" s="2" t="e">
        <f t="shared" si="27"/>
        <v>#DIV/0!</v>
      </c>
      <c r="D79" t="e">
        <f t="shared" ref="D79:D142" si="32">IF(AND(B80&gt;=$F$6,C80&lt;=$F$9),(C80+C79)/2*(B80-B79),0)</f>
        <v>#DIV/0!</v>
      </c>
      <c r="H79" s="48">
        <v>0.66</v>
      </c>
      <c r="I79" s="48">
        <v>0.78267990399999998</v>
      </c>
      <c r="J79" s="3">
        <f t="shared" ref="J79:J142" si="33">IF(AND(H79&gt;=$F$6,H79&lt;=$F$9),(I79+I78)/2*(H79-H78),0)</f>
        <v>7.8433125050000069E-3</v>
      </c>
      <c r="K79" s="57">
        <f t="shared" si="25"/>
        <v>1</v>
      </c>
      <c r="M79" s="3">
        <v>0.66</v>
      </c>
      <c r="N79" s="3">
        <f t="shared" ref="N79:N142" si="34">IF(M79&lt;=$N$1,(1+1.5*M79/$N$1)*$N$4,IF(M79&lt;=$N$2,2.5*$N$4,2.5*($N$2/M79)^0.8*$N$4))</f>
        <v>0.53218405134767832</v>
      </c>
      <c r="O79" s="3">
        <f t="shared" ref="O79:O142" si="35">IF(AND(M80&gt;=$F$6,M80&lt;=$F$9),(N80+N79)/2*(M80-M79),0)</f>
        <v>5.2900206246814284E-3</v>
      </c>
      <c r="Q79" s="3">
        <v>0.66</v>
      </c>
      <c r="R79" s="3">
        <f t="shared" si="26"/>
        <v>0.23076923076923073</v>
      </c>
      <c r="S79" s="3">
        <f t="shared" ref="S79:S142" si="36">IF(AND(Q79&gt;=$F$6,Q79&lt;=$F$9),(R79+R78)/2*(Q79-Q78),0)</f>
        <v>2.3188946975354757E-3</v>
      </c>
      <c r="T79" s="3"/>
      <c r="U79" s="3">
        <v>0.66</v>
      </c>
      <c r="V79" s="3">
        <f t="shared" si="28"/>
        <v>0.38461538461538458</v>
      </c>
      <c r="W79" s="3">
        <f t="shared" si="22"/>
        <v>3.8648244958924601E-3</v>
      </c>
      <c r="X79" s="3"/>
      <c r="Y79" s="3">
        <v>0.66</v>
      </c>
      <c r="Z79" s="3">
        <f t="shared" ref="Z79:Z142" si="37">IF(Y79&lt;=$AG$1,(1+1.5*Y79/$AG$1)*$AG$4,IF(Y79&lt;=$AG$2,2.5*$AG$4,2.5*($AG$2/Y79)^0.8*$N$4))</f>
        <v>0.66990442211689061</v>
      </c>
      <c r="AA79" s="3">
        <f t="shared" ref="AA79:AA142" si="38">IF(AND(Y79&gt;=$F$6,Y79&lt;=$F$9),(Z79+Z78)/2*(Y79-Y78),0)</f>
        <v>6.7402060728043974E-3</v>
      </c>
      <c r="AB79" s="3"/>
      <c r="AC79" s="3">
        <v>0.66</v>
      </c>
      <c r="AD79" s="3">
        <f t="shared" si="29"/>
        <v>0.57692307692307698</v>
      </c>
      <c r="AE79" s="3">
        <f t="shared" ref="AE79:AE142" si="39">IF(AND(AC79&gt;=$F$6,AC79&lt;=$F$9),(AD79+AD78)/2*(AC79-AC78),0)</f>
        <v>5.7972367438386902E-3</v>
      </c>
      <c r="AF79" s="3">
        <v>0.66</v>
      </c>
      <c r="AG79" s="3">
        <f t="shared" ref="AG79:AG142" si="40">IF(AF79&lt;=$AG$1,(1+1.5*AF79/$AG$1)*$AG$4,IF(AF79&lt;=$AG$2,2.5*$AG$4,2.5*($AG$2/AF79)^0.8*$N$4))</f>
        <v>0.66990442211689061</v>
      </c>
      <c r="AH79" s="3">
        <f t="shared" ref="AH79:AH142" si="41">IF(AND(AF79&gt;=$F$6,AF79&lt;=$F$9),(AG79+AG78)/2*(AF79-AF78),0)</f>
        <v>6.7402060728043974E-3</v>
      </c>
      <c r="AJ79" s="3">
        <v>0.66</v>
      </c>
      <c r="AK79" s="3">
        <f t="shared" ref="AK79:AK142" si="42">IF(AJ79&lt;=$AK$1,(1+1.5*AJ79/$AK$1)*$AK$4,IF(AJ79&lt;=$AK$2,2.5*$AK$4,2.5*($AK$2/AJ79)^0.8*$N$4))</f>
        <v>0.92658625135586969</v>
      </c>
      <c r="AL79" s="3">
        <f t="shared" ref="AL79:AL142" si="43">IF(AND(AJ79&gt;=$F$6,AJ79&lt;=$F$9),(AK79+AK78)/2*(AJ79-AJ78),0)</f>
        <v>9.3227960171251827E-3</v>
      </c>
      <c r="AN79" s="3">
        <v>0.66</v>
      </c>
      <c r="AO79" s="3">
        <f t="shared" ref="AO79:AO142" si="44">IF(AN79&lt;=$AO$1,(1+1.5*AN79/$AO$1)*$AO$4,IF(AN79&lt;=$AO$2,2.5*$AO$4,2.5*($AO$2/AN79)^0.8*$AO$4))</f>
        <v>1</v>
      </c>
      <c r="AP79" s="3">
        <f t="shared" ref="AP79:AP142" si="45">IF(AND(AN79&gt;=$F$6,AN79&lt;=$F$9),(AO79+AO78)/2*(AN79-AN78),0)</f>
        <v>1.0000000000000009E-2</v>
      </c>
      <c r="AR79" s="3">
        <v>0.66</v>
      </c>
      <c r="AS79" s="3">
        <f t="shared" si="30"/>
        <v>0.46153846153846145</v>
      </c>
      <c r="AT79" s="3">
        <f t="shared" si="31"/>
        <v>4.6377893950709514E-3</v>
      </c>
    </row>
    <row r="80" spans="2:46" x14ac:dyDescent="0.25">
      <c r="B80" s="2" t="e">
        <f t="shared" si="24"/>
        <v>#DIV/0!</v>
      </c>
      <c r="C80" s="2" t="e">
        <f t="shared" si="27"/>
        <v>#DIV/0!</v>
      </c>
      <c r="D80" t="e">
        <f t="shared" si="32"/>
        <v>#DIV/0!</v>
      </c>
      <c r="H80" s="48">
        <v>0.67</v>
      </c>
      <c r="I80" s="48">
        <v>0.77632774800000004</v>
      </c>
      <c r="J80" s="3">
        <f t="shared" si="33"/>
        <v>7.7950382600000074E-3</v>
      </c>
      <c r="K80" s="57">
        <f t="shared" si="25"/>
        <v>1</v>
      </c>
      <c r="M80" s="3">
        <v>0.67</v>
      </c>
      <c r="N80" s="3">
        <f t="shared" si="34"/>
        <v>0.52582007358860638</v>
      </c>
      <c r="O80" s="3">
        <f t="shared" si="35"/>
        <v>5.2272243874061037E-3</v>
      </c>
      <c r="Q80" s="3">
        <v>0.67</v>
      </c>
      <c r="R80" s="3">
        <f t="shared" si="26"/>
        <v>0.22857142857142851</v>
      </c>
      <c r="S80" s="3">
        <f t="shared" si="36"/>
        <v>2.2967032967032984E-3</v>
      </c>
      <c r="T80" s="3"/>
      <c r="U80" s="3">
        <v>0.67</v>
      </c>
      <c r="V80" s="3">
        <f t="shared" si="28"/>
        <v>0.38095238095238088</v>
      </c>
      <c r="W80" s="3">
        <f t="shared" ref="W80:W143" si="46">IF(AND(U80&gt;=$F$5,U80&lt;=$F$8),(V80+V79)/2*(U80-U79),0)</f>
        <v>3.827838827838831E-3</v>
      </c>
      <c r="X80" s="3"/>
      <c r="Y80" s="3">
        <v>0.67</v>
      </c>
      <c r="Z80" s="3">
        <f t="shared" si="37"/>
        <v>0.66189355288422635</v>
      </c>
      <c r="AA80" s="3">
        <f t="shared" si="38"/>
        <v>6.6589898750055911E-3</v>
      </c>
      <c r="AB80" s="3"/>
      <c r="AC80" s="3">
        <v>0.67</v>
      </c>
      <c r="AD80" s="3">
        <f t="shared" si="29"/>
        <v>0.5714285714285714</v>
      </c>
      <c r="AE80" s="3">
        <f t="shared" si="39"/>
        <v>5.7417582417582467E-3</v>
      </c>
      <c r="AF80" s="3">
        <v>0.67</v>
      </c>
      <c r="AG80" s="3">
        <f t="shared" si="40"/>
        <v>0.66189355288422635</v>
      </c>
      <c r="AH80" s="3">
        <f t="shared" si="41"/>
        <v>6.6589898750055911E-3</v>
      </c>
      <c r="AJ80" s="3">
        <v>0.67</v>
      </c>
      <c r="AK80" s="3">
        <f t="shared" si="42"/>
        <v>0.91550592250994167</v>
      </c>
      <c r="AL80" s="3">
        <f t="shared" si="43"/>
        <v>9.2104608693290655E-3</v>
      </c>
      <c r="AN80" s="3">
        <v>0.67</v>
      </c>
      <c r="AO80" s="3">
        <f t="shared" si="44"/>
        <v>1</v>
      </c>
      <c r="AP80" s="3">
        <f t="shared" si="45"/>
        <v>1.0000000000000009E-2</v>
      </c>
      <c r="AR80" s="3">
        <v>0.67</v>
      </c>
      <c r="AS80" s="3">
        <f t="shared" si="30"/>
        <v>0.45714285714285702</v>
      </c>
      <c r="AT80" s="3">
        <f t="shared" si="31"/>
        <v>4.5934065934065968E-3</v>
      </c>
    </row>
    <row r="81" spans="2:46" x14ac:dyDescent="0.25">
      <c r="B81" s="2" t="e">
        <f t="shared" si="24"/>
        <v>#DIV/0!</v>
      </c>
      <c r="C81" s="2" t="e">
        <f t="shared" si="27"/>
        <v>#DIV/0!</v>
      </c>
      <c r="D81" t="e">
        <f t="shared" si="32"/>
        <v>#DIV/0!</v>
      </c>
      <c r="H81" s="48">
        <v>0.68</v>
      </c>
      <c r="I81" s="48">
        <v>0.76772806400000004</v>
      </c>
      <c r="J81" s="3">
        <f t="shared" si="33"/>
        <v>7.7202790600000076E-3</v>
      </c>
      <c r="K81" s="57">
        <f t="shared" si="25"/>
        <v>1</v>
      </c>
      <c r="M81" s="3">
        <v>0.68</v>
      </c>
      <c r="N81" s="3">
        <f t="shared" si="34"/>
        <v>0.51962480389261334</v>
      </c>
      <c r="O81" s="3">
        <f t="shared" si="35"/>
        <v>5.1660809499915099E-3</v>
      </c>
      <c r="Q81" s="3">
        <v>0.68</v>
      </c>
      <c r="R81" s="3">
        <f t="shared" si="26"/>
        <v>0.22641509433962262</v>
      </c>
      <c r="S81" s="3">
        <f t="shared" si="36"/>
        <v>2.2749326145552577E-3</v>
      </c>
      <c r="T81" s="3"/>
      <c r="U81" s="3">
        <v>0.68</v>
      </c>
      <c r="V81" s="3">
        <f t="shared" si="28"/>
        <v>0.37735849056603771</v>
      </c>
      <c r="W81" s="3">
        <f t="shared" si="46"/>
        <v>3.7915543575920965E-3</v>
      </c>
      <c r="X81" s="3"/>
      <c r="Y81" s="3">
        <v>0.68</v>
      </c>
      <c r="Z81" s="3">
        <f t="shared" si="37"/>
        <v>0.65409505055210515</v>
      </c>
      <c r="AA81" s="3">
        <f t="shared" si="38"/>
        <v>6.5799430171816636E-3</v>
      </c>
      <c r="AB81" s="3"/>
      <c r="AC81" s="3">
        <v>0.68</v>
      </c>
      <c r="AD81" s="3">
        <f t="shared" si="29"/>
        <v>0.56603773584905659</v>
      </c>
      <c r="AE81" s="3">
        <f t="shared" si="39"/>
        <v>5.6873315363881452E-3</v>
      </c>
      <c r="AF81" s="3">
        <v>0.68</v>
      </c>
      <c r="AG81" s="3">
        <f t="shared" si="40"/>
        <v>0.65409505055210515</v>
      </c>
      <c r="AH81" s="3">
        <f t="shared" si="41"/>
        <v>6.5799430171816636E-3</v>
      </c>
      <c r="AJ81" s="3">
        <v>0.68</v>
      </c>
      <c r="AK81" s="3">
        <f t="shared" si="42"/>
        <v>0.90471933146270522</v>
      </c>
      <c r="AL81" s="3">
        <f t="shared" si="43"/>
        <v>9.1011262698632422E-3</v>
      </c>
      <c r="AN81" s="3">
        <v>0.68</v>
      </c>
      <c r="AO81" s="3">
        <f t="shared" si="44"/>
        <v>1</v>
      </c>
      <c r="AP81" s="3">
        <f t="shared" si="45"/>
        <v>1.0000000000000009E-2</v>
      </c>
      <c r="AR81" s="3">
        <v>0.68</v>
      </c>
      <c r="AS81" s="3">
        <f t="shared" si="30"/>
        <v>0.45283018867924524</v>
      </c>
      <c r="AT81" s="3">
        <f t="shared" si="31"/>
        <v>4.5498652291105154E-3</v>
      </c>
    </row>
    <row r="82" spans="2:46" x14ac:dyDescent="0.25">
      <c r="B82" s="2" t="e">
        <f t="shared" si="24"/>
        <v>#DIV/0!</v>
      </c>
      <c r="C82" s="2" t="e">
        <f t="shared" si="27"/>
        <v>#DIV/0!</v>
      </c>
      <c r="D82" t="e">
        <f t="shared" si="32"/>
        <v>#DIV/0!</v>
      </c>
      <c r="H82" s="48">
        <v>0.69</v>
      </c>
      <c r="I82" s="48">
        <v>0.75778852799999996</v>
      </c>
      <c r="J82" s="3">
        <f t="shared" si="33"/>
        <v>7.6275829599999224E-3</v>
      </c>
      <c r="K82" s="57">
        <f t="shared" si="25"/>
        <v>1</v>
      </c>
      <c r="M82" s="3">
        <v>0.69</v>
      </c>
      <c r="N82" s="3">
        <f t="shared" si="34"/>
        <v>0.51359138610569932</v>
      </c>
      <c r="O82" s="3">
        <f t="shared" si="35"/>
        <v>5.1065236145475959E-3</v>
      </c>
      <c r="Q82" s="3">
        <v>0.69</v>
      </c>
      <c r="R82" s="3">
        <f t="shared" si="26"/>
        <v>0.22429906542056074</v>
      </c>
      <c r="S82" s="3">
        <f t="shared" si="36"/>
        <v>2.2535707988008938E-3</v>
      </c>
      <c r="T82" s="3"/>
      <c r="U82" s="3">
        <v>0.69</v>
      </c>
      <c r="V82" s="3">
        <f t="shared" si="28"/>
        <v>0.37383177570093462</v>
      </c>
      <c r="W82" s="3">
        <f t="shared" si="46"/>
        <v>3.7559513313348229E-3</v>
      </c>
      <c r="X82" s="3"/>
      <c r="Y82" s="3">
        <v>0.69</v>
      </c>
      <c r="Z82" s="3">
        <f t="shared" si="37"/>
        <v>0.64650028470803855</v>
      </c>
      <c r="AA82" s="3">
        <f t="shared" si="38"/>
        <v>6.5029766763006515E-3</v>
      </c>
      <c r="AB82" s="3"/>
      <c r="AC82" s="3">
        <v>0.69</v>
      </c>
      <c r="AD82" s="3">
        <f t="shared" si="29"/>
        <v>0.56074766355140193</v>
      </c>
      <c r="AE82" s="3">
        <f t="shared" si="39"/>
        <v>5.6339269970022343E-3</v>
      </c>
      <c r="AF82" s="3">
        <v>0.69</v>
      </c>
      <c r="AG82" s="3">
        <f t="shared" si="40"/>
        <v>0.64650028470803855</v>
      </c>
      <c r="AH82" s="3">
        <f t="shared" si="41"/>
        <v>6.5029766763006515E-3</v>
      </c>
      <c r="AJ82" s="3">
        <v>0.69</v>
      </c>
      <c r="AK82" s="3">
        <f t="shared" si="42"/>
        <v>0.8942145409567076</v>
      </c>
      <c r="AL82" s="3">
        <f t="shared" si="43"/>
        <v>8.9946693620969725E-3</v>
      </c>
      <c r="AN82" s="3">
        <v>0.69</v>
      </c>
      <c r="AO82" s="3">
        <f t="shared" si="44"/>
        <v>1</v>
      </c>
      <c r="AP82" s="3">
        <f t="shared" si="45"/>
        <v>9.9999999999998979E-3</v>
      </c>
      <c r="AR82" s="3">
        <v>0.69</v>
      </c>
      <c r="AS82" s="3">
        <f t="shared" si="30"/>
        <v>0.44859813084112149</v>
      </c>
      <c r="AT82" s="3">
        <f t="shared" si="31"/>
        <v>4.5071415976017876E-3</v>
      </c>
    </row>
    <row r="83" spans="2:46" x14ac:dyDescent="0.25">
      <c r="B83" s="2" t="e">
        <f t="shared" si="24"/>
        <v>#DIV/0!</v>
      </c>
      <c r="C83" s="2" t="e">
        <f t="shared" si="27"/>
        <v>#DIV/0!</v>
      </c>
      <c r="D83" t="e">
        <f t="shared" si="32"/>
        <v>#DIV/0!</v>
      </c>
      <c r="H83" s="48">
        <v>0.7</v>
      </c>
      <c r="I83" s="48">
        <v>0.746385407</v>
      </c>
      <c r="J83" s="3">
        <f t="shared" si="33"/>
        <v>7.5208696750000059E-3</v>
      </c>
      <c r="K83" s="57">
        <f t="shared" si="25"/>
        <v>1</v>
      </c>
      <c r="M83" s="3">
        <v>0.7</v>
      </c>
      <c r="N83" s="3">
        <f t="shared" si="34"/>
        <v>0.50771333680381892</v>
      </c>
      <c r="O83" s="3">
        <f t="shared" si="35"/>
        <v>5.0484892843100622E-3</v>
      </c>
      <c r="Q83" s="3">
        <v>0.7</v>
      </c>
      <c r="R83" s="3">
        <f t="shared" si="26"/>
        <v>0.22222222222222218</v>
      </c>
      <c r="S83" s="3">
        <f t="shared" si="36"/>
        <v>2.2326064382139168E-3</v>
      </c>
      <c r="T83" s="3"/>
      <c r="U83" s="3">
        <v>0.7</v>
      </c>
      <c r="V83" s="3">
        <f t="shared" si="28"/>
        <v>0.37037037037037035</v>
      </c>
      <c r="W83" s="3">
        <f t="shared" si="46"/>
        <v>3.7210107303565281E-3</v>
      </c>
      <c r="X83" s="3"/>
      <c r="Y83" s="3">
        <v>0.7</v>
      </c>
      <c r="Z83" s="3">
        <f t="shared" si="37"/>
        <v>0.63910109412579708</v>
      </c>
      <c r="AA83" s="3">
        <f t="shared" si="38"/>
        <v>6.428006894169184E-3</v>
      </c>
      <c r="AB83" s="3"/>
      <c r="AC83" s="3">
        <v>0.7</v>
      </c>
      <c r="AD83" s="3">
        <f t="shared" si="29"/>
        <v>0.55555555555555558</v>
      </c>
      <c r="AE83" s="3">
        <f t="shared" si="39"/>
        <v>5.5815160955347927E-3</v>
      </c>
      <c r="AF83" s="3">
        <v>0.7</v>
      </c>
      <c r="AG83" s="3">
        <f t="shared" si="40"/>
        <v>0.63910109412579708</v>
      </c>
      <c r="AH83" s="3">
        <f t="shared" si="41"/>
        <v>6.428006894169184E-3</v>
      </c>
      <c r="AJ83" s="3">
        <v>0.7</v>
      </c>
      <c r="AK83" s="3">
        <f t="shared" si="42"/>
        <v>0.88398026269503882</v>
      </c>
      <c r="AL83" s="3">
        <f t="shared" si="43"/>
        <v>8.8909740182587411E-3</v>
      </c>
      <c r="AN83" s="3">
        <v>0.7</v>
      </c>
      <c r="AO83" s="3">
        <f t="shared" si="44"/>
        <v>1</v>
      </c>
      <c r="AP83" s="3">
        <f t="shared" si="45"/>
        <v>1.0000000000000009E-2</v>
      </c>
      <c r="AR83" s="3">
        <v>0.7</v>
      </c>
      <c r="AS83" s="3">
        <f t="shared" si="30"/>
        <v>0.44444444444444436</v>
      </c>
      <c r="AT83" s="3">
        <f t="shared" si="31"/>
        <v>4.4652128764278336E-3</v>
      </c>
    </row>
    <row r="84" spans="2:46" x14ac:dyDescent="0.25">
      <c r="B84" s="2" t="e">
        <f t="shared" si="24"/>
        <v>#DIV/0!</v>
      </c>
      <c r="C84" s="2" t="e">
        <f t="shared" si="27"/>
        <v>#DIV/0!</v>
      </c>
      <c r="D84" t="e">
        <f t="shared" si="32"/>
        <v>#DIV/0!</v>
      </c>
      <c r="H84" s="48">
        <v>0.71</v>
      </c>
      <c r="I84" s="48">
        <v>0.733825273</v>
      </c>
      <c r="J84" s="3">
        <f t="shared" si="33"/>
        <v>7.4010534000000057E-3</v>
      </c>
      <c r="K84" s="57">
        <f t="shared" si="25"/>
        <v>1</v>
      </c>
      <c r="M84" s="3">
        <v>0.71</v>
      </c>
      <c r="N84" s="3">
        <f t="shared" si="34"/>
        <v>0.50198452005819283</v>
      </c>
      <c r="O84" s="3">
        <f t="shared" si="35"/>
        <v>4.9919182214724096E-3</v>
      </c>
      <c r="Q84" s="3">
        <v>0.71</v>
      </c>
      <c r="R84" s="3">
        <f t="shared" si="26"/>
        <v>0.22018348623853209</v>
      </c>
      <c r="S84" s="3">
        <f t="shared" si="36"/>
        <v>2.2120285423037735E-3</v>
      </c>
      <c r="T84" s="3"/>
      <c r="U84" s="3">
        <v>0.71</v>
      </c>
      <c r="V84" s="3">
        <f t="shared" si="28"/>
        <v>0.3669724770642202</v>
      </c>
      <c r="W84" s="3">
        <f t="shared" si="46"/>
        <v>3.686714237172956E-3</v>
      </c>
      <c r="X84" s="3"/>
      <c r="Y84" s="3">
        <v>0.71</v>
      </c>
      <c r="Z84" s="3">
        <f t="shared" si="37"/>
        <v>0.63188975500040689</v>
      </c>
      <c r="AA84" s="3">
        <f t="shared" si="38"/>
        <v>6.3549542456310245E-3</v>
      </c>
      <c r="AB84" s="3"/>
      <c r="AC84" s="3">
        <v>0.71</v>
      </c>
      <c r="AD84" s="3">
        <f t="shared" si="29"/>
        <v>0.55045871559633031</v>
      </c>
      <c r="AE84" s="3">
        <f t="shared" si="39"/>
        <v>5.5300713557594342E-3</v>
      </c>
      <c r="AF84" s="3">
        <v>0.71</v>
      </c>
      <c r="AG84" s="3">
        <f t="shared" si="40"/>
        <v>0.63188975500040689</v>
      </c>
      <c r="AH84" s="3">
        <f t="shared" si="41"/>
        <v>6.3549542456310245E-3</v>
      </c>
      <c r="AJ84" s="3">
        <v>0.71</v>
      </c>
      <c r="AK84" s="3">
        <f t="shared" si="42"/>
        <v>0.87400581340518879</v>
      </c>
      <c r="AL84" s="3">
        <f t="shared" si="43"/>
        <v>8.7899303805011458E-3</v>
      </c>
      <c r="AN84" s="3">
        <v>0.71</v>
      </c>
      <c r="AO84" s="3">
        <f t="shared" si="44"/>
        <v>1</v>
      </c>
      <c r="AP84" s="3">
        <f t="shared" si="45"/>
        <v>1.0000000000000009E-2</v>
      </c>
      <c r="AR84" s="3">
        <v>0.71</v>
      </c>
      <c r="AS84" s="3">
        <f t="shared" si="30"/>
        <v>0.44036697247706419</v>
      </c>
      <c r="AT84" s="3">
        <f t="shared" si="31"/>
        <v>4.424057084607547E-3</v>
      </c>
    </row>
    <row r="85" spans="2:46" x14ac:dyDescent="0.25">
      <c r="B85" s="2" t="e">
        <f t="shared" si="24"/>
        <v>#DIV/0!</v>
      </c>
      <c r="C85" s="2" t="e">
        <f t="shared" si="27"/>
        <v>#DIV/0!</v>
      </c>
      <c r="D85" t="e">
        <f t="shared" si="32"/>
        <v>#DIV/0!</v>
      </c>
      <c r="H85" s="48">
        <v>0.72</v>
      </c>
      <c r="I85" s="48">
        <v>0.72105664899999999</v>
      </c>
      <c r="J85" s="3">
        <f t="shared" si="33"/>
        <v>7.2744096100000061E-3</v>
      </c>
      <c r="K85" s="57">
        <f t="shared" si="25"/>
        <v>1</v>
      </c>
      <c r="M85" s="3">
        <v>0.72</v>
      </c>
      <c r="N85" s="3">
        <f t="shared" si="34"/>
        <v>0.49639912423628818</v>
      </c>
      <c r="O85" s="3">
        <f t="shared" si="35"/>
        <v>4.9367538244243277E-3</v>
      </c>
      <c r="Q85" s="3">
        <v>0.72</v>
      </c>
      <c r="R85" s="3">
        <f t="shared" si="26"/>
        <v>0.21818181818181817</v>
      </c>
      <c r="S85" s="3">
        <f t="shared" si="36"/>
        <v>2.1918265221017533E-3</v>
      </c>
      <c r="T85" s="3"/>
      <c r="U85" s="3">
        <v>0.72</v>
      </c>
      <c r="V85" s="3">
        <f t="shared" si="28"/>
        <v>0.36363636363636365</v>
      </c>
      <c r="W85" s="3">
        <f t="shared" si="46"/>
        <v>3.6530442035029227E-3</v>
      </c>
      <c r="X85" s="3"/>
      <c r="Y85" s="3">
        <v>0.72</v>
      </c>
      <c r="Z85" s="3">
        <f t="shared" si="37"/>
        <v>0.62485895174560824</v>
      </c>
      <c r="AA85" s="3">
        <f t="shared" si="38"/>
        <v>6.2837435337300806E-3</v>
      </c>
      <c r="AB85" s="3"/>
      <c r="AC85" s="3">
        <v>0.72</v>
      </c>
      <c r="AD85" s="3">
        <f t="shared" si="29"/>
        <v>0.54545454545454553</v>
      </c>
      <c r="AE85" s="3">
        <f t="shared" si="39"/>
        <v>5.4795663052543842E-3</v>
      </c>
      <c r="AF85" s="3">
        <v>0.72</v>
      </c>
      <c r="AG85" s="3">
        <f t="shared" si="40"/>
        <v>0.62485895174560824</v>
      </c>
      <c r="AH85" s="3">
        <f t="shared" si="41"/>
        <v>6.2837435337300806E-3</v>
      </c>
      <c r="AJ85" s="3">
        <v>0.72</v>
      </c>
      <c r="AK85" s="3">
        <f t="shared" si="42"/>
        <v>0.86428107444720692</v>
      </c>
      <c r="AL85" s="3">
        <f t="shared" si="43"/>
        <v>8.6914344392619858E-3</v>
      </c>
      <c r="AN85" s="3">
        <v>0.72</v>
      </c>
      <c r="AO85" s="3">
        <f t="shared" si="44"/>
        <v>1</v>
      </c>
      <c r="AP85" s="3">
        <f t="shared" si="45"/>
        <v>1.0000000000000009E-2</v>
      </c>
      <c r="AR85" s="3">
        <v>0.72</v>
      </c>
      <c r="AS85" s="3">
        <f t="shared" si="30"/>
        <v>0.43636363636363634</v>
      </c>
      <c r="AT85" s="3">
        <f t="shared" si="31"/>
        <v>4.3836530442035067E-3</v>
      </c>
    </row>
    <row r="86" spans="2:46" x14ac:dyDescent="0.25">
      <c r="B86" s="2" t="e">
        <f t="shared" si="24"/>
        <v>#DIV/0!</v>
      </c>
      <c r="C86" s="2" t="e">
        <f t="shared" si="27"/>
        <v>#DIV/0!</v>
      </c>
      <c r="D86" t="e">
        <f t="shared" si="32"/>
        <v>#DIV/0!</v>
      </c>
      <c r="H86" s="48">
        <v>0.73</v>
      </c>
      <c r="I86" s="48">
        <v>0.70870527999999999</v>
      </c>
      <c r="J86" s="3">
        <f t="shared" si="33"/>
        <v>7.1488096450000064E-3</v>
      </c>
      <c r="K86" s="57">
        <f t="shared" si="25"/>
        <v>1</v>
      </c>
      <c r="M86" s="3">
        <v>0.73</v>
      </c>
      <c r="N86" s="3">
        <f t="shared" si="34"/>
        <v>0.49095164064857644</v>
      </c>
      <c r="O86" s="3">
        <f t="shared" si="35"/>
        <v>4.8829424225990195E-3</v>
      </c>
      <c r="Q86" s="3">
        <v>0.73</v>
      </c>
      <c r="R86" s="3">
        <f t="shared" si="26"/>
        <v>0.21621621621621617</v>
      </c>
      <c r="S86" s="3">
        <f t="shared" si="36"/>
        <v>2.1719901719901738E-3</v>
      </c>
      <c r="T86" s="3"/>
      <c r="U86" s="3">
        <v>0.73</v>
      </c>
      <c r="V86" s="3">
        <f t="shared" si="28"/>
        <v>0.36036036036036034</v>
      </c>
      <c r="W86" s="3">
        <f t="shared" si="46"/>
        <v>3.6199836199836233E-3</v>
      </c>
      <c r="X86" s="3"/>
      <c r="Y86" s="3">
        <v>0.73</v>
      </c>
      <c r="Z86" s="3">
        <f t="shared" si="37"/>
        <v>0.61800175011475145</v>
      </c>
      <c r="AA86" s="3">
        <f t="shared" si="38"/>
        <v>6.2143035093018039E-3</v>
      </c>
      <c r="AB86" s="3"/>
      <c r="AC86" s="3">
        <v>0.73</v>
      </c>
      <c r="AD86" s="3">
        <f t="shared" si="29"/>
        <v>0.54054054054054057</v>
      </c>
      <c r="AE86" s="3">
        <f t="shared" si="39"/>
        <v>5.4299754299754355E-3</v>
      </c>
      <c r="AF86" s="3">
        <v>0.73</v>
      </c>
      <c r="AG86" s="3">
        <f t="shared" si="40"/>
        <v>0.61800175011475145</v>
      </c>
      <c r="AH86" s="3">
        <f t="shared" si="41"/>
        <v>6.2143035093018039E-3</v>
      </c>
      <c r="AJ86" s="3">
        <v>0.73</v>
      </c>
      <c r="AK86" s="3">
        <f t="shared" si="42"/>
        <v>0.85479645463554899</v>
      </c>
      <c r="AL86" s="3">
        <f t="shared" si="43"/>
        <v>8.5953876454137861E-3</v>
      </c>
      <c r="AN86" s="3">
        <v>0.73</v>
      </c>
      <c r="AO86" s="3">
        <f t="shared" si="44"/>
        <v>1</v>
      </c>
      <c r="AP86" s="3">
        <f t="shared" si="45"/>
        <v>1.0000000000000009E-2</v>
      </c>
      <c r="AR86" s="3">
        <v>0.73</v>
      </c>
      <c r="AS86" s="3">
        <f t="shared" si="30"/>
        <v>0.43243243243243235</v>
      </c>
      <c r="AT86" s="3">
        <f t="shared" si="31"/>
        <v>4.3439803439803476E-3</v>
      </c>
    </row>
    <row r="87" spans="2:46" x14ac:dyDescent="0.25">
      <c r="B87" s="2" t="e">
        <f t="shared" si="24"/>
        <v>#DIV/0!</v>
      </c>
      <c r="C87" s="2" t="e">
        <f t="shared" si="27"/>
        <v>#DIV/0!</v>
      </c>
      <c r="D87" t="e">
        <f t="shared" si="32"/>
        <v>#DIV/0!</v>
      </c>
      <c r="H87" s="48">
        <v>0.74</v>
      </c>
      <c r="I87" s="48">
        <v>0.69601443299999999</v>
      </c>
      <c r="J87" s="3">
        <f t="shared" si="33"/>
        <v>7.0235985650000058E-3</v>
      </c>
      <c r="K87" s="57">
        <f t="shared" si="25"/>
        <v>1</v>
      </c>
      <c r="M87" s="3">
        <v>0.74</v>
      </c>
      <c r="N87" s="3">
        <f t="shared" si="34"/>
        <v>0.48563684387122646</v>
      </c>
      <c r="O87" s="3">
        <f t="shared" si="35"/>
        <v>4.8304330873189995E-3</v>
      </c>
      <c r="Q87" s="3">
        <v>0.74</v>
      </c>
      <c r="R87" s="3">
        <f t="shared" si="26"/>
        <v>0.21428571428571427</v>
      </c>
      <c r="S87" s="3">
        <f t="shared" si="36"/>
        <v>2.1525096525096539E-3</v>
      </c>
      <c r="T87" s="3"/>
      <c r="U87" s="3">
        <v>0.74</v>
      </c>
      <c r="V87" s="3">
        <f t="shared" si="28"/>
        <v>0.35714285714285715</v>
      </c>
      <c r="W87" s="3">
        <f t="shared" si="46"/>
        <v>3.5875160875160905E-3</v>
      </c>
      <c r="X87" s="3"/>
      <c r="Y87" s="3">
        <v>0.74</v>
      </c>
      <c r="Z87" s="3">
        <f t="shared" si="37"/>
        <v>0.61131157243132961</v>
      </c>
      <c r="AA87" s="3">
        <f t="shared" si="38"/>
        <v>6.1465666127304107E-3</v>
      </c>
      <c r="AB87" s="3"/>
      <c r="AC87" s="3">
        <v>0.74</v>
      </c>
      <c r="AD87" s="3">
        <f t="shared" si="29"/>
        <v>0.53571428571428581</v>
      </c>
      <c r="AE87" s="3">
        <f t="shared" si="39"/>
        <v>5.3812741312741367E-3</v>
      </c>
      <c r="AF87" s="3">
        <v>0.74</v>
      </c>
      <c r="AG87" s="3">
        <f t="shared" si="40"/>
        <v>0.61131157243132961</v>
      </c>
      <c r="AH87" s="3">
        <f t="shared" si="41"/>
        <v>6.1465666127304107E-3</v>
      </c>
      <c r="AJ87" s="3">
        <v>0.74</v>
      </c>
      <c r="AK87" s="3">
        <f t="shared" si="42"/>
        <v>0.84554285597889633</v>
      </c>
      <c r="AL87" s="3">
        <f t="shared" si="43"/>
        <v>8.5016965530722334E-3</v>
      </c>
      <c r="AN87" s="3">
        <v>0.74</v>
      </c>
      <c r="AO87" s="3">
        <f t="shared" si="44"/>
        <v>1</v>
      </c>
      <c r="AP87" s="3">
        <f t="shared" si="45"/>
        <v>1.0000000000000009E-2</v>
      </c>
      <c r="AR87" s="3">
        <v>0.74</v>
      </c>
      <c r="AS87" s="3">
        <f t="shared" si="30"/>
        <v>0.42857142857142855</v>
      </c>
      <c r="AT87" s="3">
        <f t="shared" si="31"/>
        <v>4.3050193050193078E-3</v>
      </c>
    </row>
    <row r="88" spans="2:46" x14ac:dyDescent="0.25">
      <c r="B88" s="2" t="e">
        <f t="shared" si="24"/>
        <v>#DIV/0!</v>
      </c>
      <c r="C88" s="2" t="e">
        <f t="shared" si="27"/>
        <v>#DIV/0!</v>
      </c>
      <c r="D88" t="e">
        <f t="shared" si="32"/>
        <v>#DIV/0!</v>
      </c>
      <c r="H88" s="48">
        <v>0.75</v>
      </c>
      <c r="I88" s="48">
        <v>0.68486678199999995</v>
      </c>
      <c r="J88" s="3">
        <f t="shared" si="33"/>
        <v>6.9044060750000063E-3</v>
      </c>
      <c r="K88" s="57">
        <f t="shared" si="25"/>
        <v>1</v>
      </c>
      <c r="M88" s="3">
        <v>0.75</v>
      </c>
      <c r="N88" s="3">
        <f t="shared" si="34"/>
        <v>0.48044977359257246</v>
      </c>
      <c r="O88" s="3">
        <f t="shared" si="35"/>
        <v>4.7791774571970458E-3</v>
      </c>
      <c r="Q88" s="3">
        <v>0.75</v>
      </c>
      <c r="R88" s="3">
        <f t="shared" si="26"/>
        <v>0.21238938053097342</v>
      </c>
      <c r="S88" s="3">
        <f t="shared" si="36"/>
        <v>2.1333754740834403E-3</v>
      </c>
      <c r="T88" s="3"/>
      <c r="U88" s="3">
        <v>0.75</v>
      </c>
      <c r="V88" s="3">
        <f t="shared" si="28"/>
        <v>0.35398230088495575</v>
      </c>
      <c r="W88" s="3">
        <f t="shared" si="46"/>
        <v>3.5556257901390672E-3</v>
      </c>
      <c r="X88" s="3"/>
      <c r="Y88" s="3">
        <v>0.75</v>
      </c>
      <c r="Z88" s="3">
        <f t="shared" si="37"/>
        <v>0.60478217473761442</v>
      </c>
      <c r="AA88" s="3">
        <f t="shared" si="38"/>
        <v>6.0804687358447249E-3</v>
      </c>
      <c r="AB88" s="3"/>
      <c r="AC88" s="3">
        <v>0.75</v>
      </c>
      <c r="AD88" s="3">
        <f t="shared" si="29"/>
        <v>0.53097345132743368</v>
      </c>
      <c r="AE88" s="3">
        <f t="shared" si="39"/>
        <v>5.3334386852086028E-3</v>
      </c>
      <c r="AF88" s="3">
        <v>0.75</v>
      </c>
      <c r="AG88" s="3">
        <f t="shared" si="40"/>
        <v>0.60478217473761442</v>
      </c>
      <c r="AH88" s="3">
        <f t="shared" si="41"/>
        <v>6.0804687358447249E-3</v>
      </c>
      <c r="AJ88" s="3">
        <v>0.75</v>
      </c>
      <c r="AK88" s="3">
        <f t="shared" si="42"/>
        <v>0.83651164207301854</v>
      </c>
      <c r="AL88" s="3">
        <f t="shared" si="43"/>
        <v>8.4102724902595811E-3</v>
      </c>
      <c r="AN88" s="3">
        <v>0.75</v>
      </c>
      <c r="AO88" s="3">
        <f t="shared" si="44"/>
        <v>1</v>
      </c>
      <c r="AP88" s="3">
        <f t="shared" si="45"/>
        <v>1.0000000000000009E-2</v>
      </c>
      <c r="AR88" s="3">
        <v>0.75</v>
      </c>
      <c r="AS88" s="3">
        <f t="shared" si="30"/>
        <v>0.42477876106194684</v>
      </c>
      <c r="AT88" s="3">
        <f t="shared" si="31"/>
        <v>4.2667509481668807E-3</v>
      </c>
    </row>
    <row r="89" spans="2:46" x14ac:dyDescent="0.25">
      <c r="B89" s="2" t="e">
        <f t="shared" si="24"/>
        <v>#DIV/0!</v>
      </c>
      <c r="C89" s="2" t="e">
        <f t="shared" si="27"/>
        <v>#DIV/0!</v>
      </c>
      <c r="D89" t="e">
        <f t="shared" si="32"/>
        <v>#DIV/0!</v>
      </c>
      <c r="H89" s="48">
        <v>0.76</v>
      </c>
      <c r="I89" s="48">
        <v>0.67372744500000004</v>
      </c>
      <c r="J89" s="3">
        <f t="shared" si="33"/>
        <v>6.792971135000006E-3</v>
      </c>
      <c r="K89" s="57">
        <f t="shared" si="25"/>
        <v>1</v>
      </c>
      <c r="M89" s="3">
        <v>0.76</v>
      </c>
      <c r="N89" s="3">
        <f t="shared" si="34"/>
        <v>0.47538571784683586</v>
      </c>
      <c r="O89" s="3">
        <f t="shared" si="35"/>
        <v>4.7291295767963367E-3</v>
      </c>
      <c r="Q89" s="3">
        <v>0.76</v>
      </c>
      <c r="R89" s="3">
        <f t="shared" si="26"/>
        <v>0.21052631578947367</v>
      </c>
      <c r="S89" s="3">
        <f t="shared" si="36"/>
        <v>2.1145784816022375E-3</v>
      </c>
      <c r="T89" s="3"/>
      <c r="U89" s="3">
        <v>0.76</v>
      </c>
      <c r="V89" s="3">
        <f t="shared" si="28"/>
        <v>0.35087719298245612</v>
      </c>
      <c r="W89" s="3">
        <f t="shared" si="46"/>
        <v>3.5242974693370623E-3</v>
      </c>
      <c r="X89" s="3"/>
      <c r="Y89" s="3">
        <v>0.76</v>
      </c>
      <c r="Z89" s="3">
        <f t="shared" si="37"/>
        <v>0.59840762568954631</v>
      </c>
      <c r="AA89" s="3">
        <f t="shared" si="38"/>
        <v>6.0159490021358085E-3</v>
      </c>
      <c r="AB89" s="3"/>
      <c r="AC89" s="3">
        <v>0.76</v>
      </c>
      <c r="AD89" s="3">
        <f t="shared" si="29"/>
        <v>0.52631578947368429</v>
      </c>
      <c r="AE89" s="3">
        <f t="shared" si="39"/>
        <v>5.2864462040055947E-3</v>
      </c>
      <c r="AF89" s="3">
        <v>0.76</v>
      </c>
      <c r="AG89" s="3">
        <f t="shared" si="40"/>
        <v>0.59840762568954631</v>
      </c>
      <c r="AH89" s="3">
        <f t="shared" si="41"/>
        <v>6.0159490021358085E-3</v>
      </c>
      <c r="AJ89" s="3">
        <v>0.76</v>
      </c>
      <c r="AK89" s="3">
        <f t="shared" si="42"/>
        <v>0.8276946089089906</v>
      </c>
      <c r="AL89" s="3">
        <f t="shared" si="43"/>
        <v>8.3210312549100527E-3</v>
      </c>
      <c r="AN89" s="3">
        <v>0.76</v>
      </c>
      <c r="AO89" s="3">
        <f t="shared" si="44"/>
        <v>1</v>
      </c>
      <c r="AP89" s="3">
        <f t="shared" si="45"/>
        <v>1.0000000000000009E-2</v>
      </c>
      <c r="AR89" s="3">
        <v>0.76</v>
      </c>
      <c r="AS89" s="3">
        <f t="shared" si="30"/>
        <v>0.42105263157894735</v>
      </c>
      <c r="AT89" s="3">
        <f t="shared" si="31"/>
        <v>4.2291569632044749E-3</v>
      </c>
    </row>
    <row r="90" spans="2:46" x14ac:dyDescent="0.25">
      <c r="B90" s="2" t="e">
        <f t="shared" ref="B90:B153" si="47">IF(B89&gt;=B88+0.05,B89+0.05,B88+0.05)</f>
        <v>#DIV/0!</v>
      </c>
      <c r="C90" s="2" t="e">
        <f t="shared" si="27"/>
        <v>#DIV/0!</v>
      </c>
      <c r="D90" t="e">
        <f t="shared" si="32"/>
        <v>#DIV/0!</v>
      </c>
      <c r="H90" s="48">
        <v>0.77</v>
      </c>
      <c r="I90" s="48">
        <v>0.66419725299999999</v>
      </c>
      <c r="J90" s="3">
        <f t="shared" si="33"/>
        <v>6.6896234900000063E-3</v>
      </c>
      <c r="K90" s="57">
        <f t="shared" si="25"/>
        <v>1</v>
      </c>
      <c r="M90" s="3">
        <v>0.77</v>
      </c>
      <c r="N90" s="3">
        <f t="shared" si="34"/>
        <v>0.4704401975124306</v>
      </c>
      <c r="O90" s="3">
        <f t="shared" si="35"/>
        <v>4.6802457473844551E-3</v>
      </c>
      <c r="Q90" s="3">
        <v>0.77</v>
      </c>
      <c r="R90" s="3">
        <f t="shared" si="26"/>
        <v>0.208695652173913</v>
      </c>
      <c r="S90" s="3">
        <f t="shared" si="36"/>
        <v>2.0961098398169353E-3</v>
      </c>
      <c r="T90" s="3"/>
      <c r="U90" s="3">
        <v>0.77</v>
      </c>
      <c r="V90" s="3">
        <f t="shared" si="28"/>
        <v>0.34782608695652173</v>
      </c>
      <c r="W90" s="3">
        <f t="shared" si="46"/>
        <v>3.4935163996948925E-3</v>
      </c>
      <c r="X90" s="3"/>
      <c r="Y90" s="3">
        <v>0.77</v>
      </c>
      <c r="Z90" s="3">
        <f t="shared" si="37"/>
        <v>0.5921822870434571</v>
      </c>
      <c r="AA90" s="3">
        <f t="shared" si="38"/>
        <v>5.9529495636650226E-3</v>
      </c>
      <c r="AB90" s="3"/>
      <c r="AC90" s="3">
        <v>0.77</v>
      </c>
      <c r="AD90" s="3">
        <f t="shared" si="29"/>
        <v>0.52173913043478259</v>
      </c>
      <c r="AE90" s="3">
        <f t="shared" si="39"/>
        <v>5.2402745995423381E-3</v>
      </c>
      <c r="AF90" s="3">
        <v>0.77</v>
      </c>
      <c r="AG90" s="3">
        <f t="shared" si="40"/>
        <v>0.5921822870434571</v>
      </c>
      <c r="AH90" s="3">
        <f t="shared" si="41"/>
        <v>5.9529495636650226E-3</v>
      </c>
      <c r="AJ90" s="3">
        <v>0.77</v>
      </c>
      <c r="AK90" s="3">
        <f t="shared" si="42"/>
        <v>0.81908395788317268</v>
      </c>
      <c r="AL90" s="3">
        <f t="shared" si="43"/>
        <v>8.2338928339608236E-3</v>
      </c>
      <c r="AN90" s="3">
        <v>0.77</v>
      </c>
      <c r="AO90" s="3">
        <f t="shared" si="44"/>
        <v>1</v>
      </c>
      <c r="AP90" s="3">
        <f t="shared" si="45"/>
        <v>1.0000000000000009E-2</v>
      </c>
      <c r="AR90" s="3">
        <v>0.77</v>
      </c>
      <c r="AS90" s="3">
        <f t="shared" si="30"/>
        <v>0.41739130434782601</v>
      </c>
      <c r="AT90" s="3">
        <f t="shared" si="31"/>
        <v>4.1922196796338705E-3</v>
      </c>
    </row>
    <row r="91" spans="2:46" x14ac:dyDescent="0.25">
      <c r="B91" s="2" t="e">
        <f t="shared" si="47"/>
        <v>#DIV/0!</v>
      </c>
      <c r="C91" s="2" t="e">
        <f t="shared" si="27"/>
        <v>#DIV/0!</v>
      </c>
      <c r="D91" t="e">
        <f t="shared" si="32"/>
        <v>#DIV/0!</v>
      </c>
      <c r="H91" s="48">
        <v>0.78</v>
      </c>
      <c r="I91" s="48">
        <v>0.65477558000000002</v>
      </c>
      <c r="J91" s="3">
        <f t="shared" si="33"/>
        <v>6.5948641650000065E-3</v>
      </c>
      <c r="K91" s="57">
        <f t="shared" si="25"/>
        <v>1</v>
      </c>
      <c r="M91" s="3">
        <v>0.78</v>
      </c>
      <c r="N91" s="3">
        <f t="shared" si="34"/>
        <v>0.46560895196445951</v>
      </c>
      <c r="O91" s="3">
        <f t="shared" si="35"/>
        <v>4.6324843887319382E-3</v>
      </c>
      <c r="Q91" s="3">
        <v>0.78</v>
      </c>
      <c r="R91" s="3">
        <f t="shared" si="26"/>
        <v>0.2068965517241379</v>
      </c>
      <c r="S91" s="3">
        <f t="shared" si="36"/>
        <v>2.0779610194902563E-3</v>
      </c>
      <c r="T91" s="3"/>
      <c r="U91" s="3">
        <v>0.78</v>
      </c>
      <c r="V91" s="3">
        <f t="shared" si="28"/>
        <v>0.34482758620689657</v>
      </c>
      <c r="W91" s="3">
        <f t="shared" si="46"/>
        <v>3.4632683658170947E-3</v>
      </c>
      <c r="X91" s="3"/>
      <c r="Y91" s="3">
        <v>0.78</v>
      </c>
      <c r="Z91" s="3">
        <f t="shared" si="37"/>
        <v>0.58610079559567219</v>
      </c>
      <c r="AA91" s="3">
        <f t="shared" si="38"/>
        <v>5.8914154131956518E-3</v>
      </c>
      <c r="AB91" s="3"/>
      <c r="AC91" s="3">
        <v>0.78</v>
      </c>
      <c r="AD91" s="3">
        <f t="shared" si="29"/>
        <v>0.51724137931034486</v>
      </c>
      <c r="AE91" s="3">
        <f t="shared" si="39"/>
        <v>5.1949025487256417E-3</v>
      </c>
      <c r="AF91" s="3">
        <v>0.78</v>
      </c>
      <c r="AG91" s="3">
        <f t="shared" si="40"/>
        <v>0.58610079559567219</v>
      </c>
      <c r="AH91" s="3">
        <f t="shared" si="41"/>
        <v>5.8914154131956518E-3</v>
      </c>
      <c r="AJ91" s="3">
        <v>0.78</v>
      </c>
      <c r="AK91" s="3">
        <f t="shared" si="42"/>
        <v>0.81067227081675641</v>
      </c>
      <c r="AL91" s="3">
        <f t="shared" si="43"/>
        <v>8.1487811434996539E-3</v>
      </c>
      <c r="AN91" s="3">
        <v>0.78</v>
      </c>
      <c r="AO91" s="3">
        <f t="shared" si="44"/>
        <v>1</v>
      </c>
      <c r="AP91" s="3">
        <f t="shared" si="45"/>
        <v>1.0000000000000009E-2</v>
      </c>
      <c r="AR91" s="3">
        <v>0.78</v>
      </c>
      <c r="AS91" s="3">
        <f t="shared" si="30"/>
        <v>0.4137931034482758</v>
      </c>
      <c r="AT91" s="3">
        <f t="shared" si="31"/>
        <v>4.1559220389805127E-3</v>
      </c>
    </row>
    <row r="92" spans="2:46" x14ac:dyDescent="0.25">
      <c r="B92" s="2" t="e">
        <f t="shared" si="47"/>
        <v>#DIV/0!</v>
      </c>
      <c r="C92" s="2" t="e">
        <f t="shared" si="27"/>
        <v>#DIV/0!</v>
      </c>
      <c r="D92" t="e">
        <f t="shared" si="32"/>
        <v>#DIV/0!</v>
      </c>
      <c r="H92" s="48">
        <v>0.79</v>
      </c>
      <c r="I92" s="48">
        <v>0.64708748999999999</v>
      </c>
      <c r="J92" s="3">
        <f t="shared" si="33"/>
        <v>6.5093153500000054E-3</v>
      </c>
      <c r="K92" s="57">
        <f t="shared" si="25"/>
        <v>1</v>
      </c>
      <c r="M92" s="3">
        <v>0.79</v>
      </c>
      <c r="N92" s="3">
        <f t="shared" si="34"/>
        <v>0.46088792578192728</v>
      </c>
      <c r="O92" s="3">
        <f t="shared" si="35"/>
        <v>4.5858059110091614E-3</v>
      </c>
      <c r="Q92" s="3">
        <v>0.79</v>
      </c>
      <c r="R92" s="3">
        <f t="shared" si="26"/>
        <v>0.20512820512820509</v>
      </c>
      <c r="S92" s="3">
        <f t="shared" si="36"/>
        <v>2.0601237842617168E-3</v>
      </c>
      <c r="T92" s="3"/>
      <c r="U92" s="3">
        <v>0.79</v>
      </c>
      <c r="V92" s="3">
        <f t="shared" si="28"/>
        <v>0.34188034188034183</v>
      </c>
      <c r="W92" s="3">
        <f t="shared" si="46"/>
        <v>3.4335396404361947E-3</v>
      </c>
      <c r="X92" s="3"/>
      <c r="Y92" s="3">
        <v>0.79</v>
      </c>
      <c r="Z92" s="3">
        <f t="shared" si="37"/>
        <v>0.58015804644977231</v>
      </c>
      <c r="AA92" s="3">
        <f t="shared" si="38"/>
        <v>5.8312942102272279E-3</v>
      </c>
      <c r="AB92" s="3"/>
      <c r="AC92" s="3">
        <v>0.79</v>
      </c>
      <c r="AD92" s="3">
        <f t="shared" si="29"/>
        <v>0.51282051282051277</v>
      </c>
      <c r="AE92" s="3">
        <f t="shared" si="39"/>
        <v>5.1503094606542921E-3</v>
      </c>
      <c r="AF92" s="3">
        <v>0.79</v>
      </c>
      <c r="AG92" s="3">
        <f t="shared" si="40"/>
        <v>0.58015804644977231</v>
      </c>
      <c r="AH92" s="3">
        <f t="shared" si="41"/>
        <v>5.8312942102272279E-3</v>
      </c>
      <c r="AJ92" s="3">
        <v>0.79</v>
      </c>
      <c r="AK92" s="3">
        <f t="shared" si="42"/>
        <v>0.80245248681167825</v>
      </c>
      <c r="AL92" s="3">
        <f t="shared" si="43"/>
        <v>8.0656237881421809E-3</v>
      </c>
      <c r="AN92" s="3">
        <v>0.79</v>
      </c>
      <c r="AO92" s="3">
        <f t="shared" si="44"/>
        <v>1</v>
      </c>
      <c r="AP92" s="3">
        <f t="shared" si="45"/>
        <v>1.0000000000000009E-2</v>
      </c>
      <c r="AR92" s="3">
        <v>0.79</v>
      </c>
      <c r="AS92" s="3">
        <f t="shared" si="30"/>
        <v>0.41025641025641019</v>
      </c>
      <c r="AT92" s="3">
        <f t="shared" si="31"/>
        <v>4.1202475685234337E-3</v>
      </c>
    </row>
    <row r="93" spans="2:46" x14ac:dyDescent="0.25">
      <c r="B93" s="2" t="e">
        <f t="shared" si="47"/>
        <v>#DIV/0!</v>
      </c>
      <c r="C93" s="2" t="e">
        <f t="shared" si="27"/>
        <v>#DIV/0!</v>
      </c>
      <c r="D93" t="e">
        <f t="shared" si="32"/>
        <v>#DIV/0!</v>
      </c>
      <c r="H93" s="48">
        <v>0.8</v>
      </c>
      <c r="I93" s="48">
        <v>0.64035344500000002</v>
      </c>
      <c r="J93" s="3">
        <f t="shared" si="33"/>
        <v>6.4372046750000057E-3</v>
      </c>
      <c r="K93" s="57">
        <f t="shared" si="25"/>
        <v>1</v>
      </c>
      <c r="M93" s="3">
        <v>0.8</v>
      </c>
      <c r="N93" s="3">
        <f t="shared" si="34"/>
        <v>0.45627325641990429</v>
      </c>
      <c r="O93" s="3">
        <f t="shared" si="35"/>
        <v>4.540172595927182E-3</v>
      </c>
      <c r="Q93" s="3">
        <v>0.8</v>
      </c>
      <c r="R93" s="3">
        <f t="shared" si="26"/>
        <v>0.20338983050847453</v>
      </c>
      <c r="S93" s="3">
        <f t="shared" si="36"/>
        <v>2.0425901781834003E-3</v>
      </c>
      <c r="T93" s="3"/>
      <c r="U93" s="3">
        <v>0.8</v>
      </c>
      <c r="V93" s="3">
        <f t="shared" si="28"/>
        <v>0.33898305084745761</v>
      </c>
      <c r="W93" s="3">
        <f t="shared" si="46"/>
        <v>3.4043169636389999E-3</v>
      </c>
      <c r="X93" s="3"/>
      <c r="Y93" s="3">
        <v>0.8</v>
      </c>
      <c r="Z93" s="3">
        <f t="shared" si="37"/>
        <v>0.57434917749851755</v>
      </c>
      <c r="AA93" s="3">
        <f t="shared" si="38"/>
        <v>5.7725361197414546E-3</v>
      </c>
      <c r="AB93" s="3"/>
      <c r="AC93" s="3">
        <v>0.8</v>
      </c>
      <c r="AD93" s="3">
        <f t="shared" si="29"/>
        <v>0.50847457627118642</v>
      </c>
      <c r="AE93" s="3">
        <f t="shared" si="39"/>
        <v>5.1064754454585009E-3</v>
      </c>
      <c r="AF93" s="3">
        <v>0.8</v>
      </c>
      <c r="AG93" s="3">
        <f t="shared" si="40"/>
        <v>0.57434917749851755</v>
      </c>
      <c r="AH93" s="3">
        <f t="shared" si="41"/>
        <v>5.7725361197414546E-3</v>
      </c>
      <c r="AJ93" s="3">
        <v>0.8</v>
      </c>
      <c r="AK93" s="3">
        <f t="shared" si="42"/>
        <v>0.79441788078660913</v>
      </c>
      <c r="AL93" s="3">
        <f t="shared" si="43"/>
        <v>7.9843518379914442E-3</v>
      </c>
      <c r="AN93" s="3">
        <v>0.8</v>
      </c>
      <c r="AO93" s="3">
        <f t="shared" si="44"/>
        <v>1</v>
      </c>
      <c r="AP93" s="3">
        <f t="shared" si="45"/>
        <v>1.0000000000000009E-2</v>
      </c>
      <c r="AR93" s="3">
        <v>0.8</v>
      </c>
      <c r="AS93" s="3">
        <f t="shared" si="30"/>
        <v>0.40677966101694907</v>
      </c>
      <c r="AT93" s="3">
        <f t="shared" si="31"/>
        <v>4.0851803563668005E-3</v>
      </c>
    </row>
    <row r="94" spans="2:46" x14ac:dyDescent="0.25">
      <c r="B94" s="2" t="e">
        <f t="shared" si="47"/>
        <v>#DIV/0!</v>
      </c>
      <c r="C94" s="2" t="e">
        <f t="shared" si="27"/>
        <v>#DIV/0!</v>
      </c>
      <c r="D94" t="e">
        <f t="shared" si="32"/>
        <v>#DIV/0!</v>
      </c>
      <c r="H94" s="48">
        <v>0.81</v>
      </c>
      <c r="I94" s="48">
        <v>0.63629776699999996</v>
      </c>
      <c r="J94" s="3">
        <f t="shared" si="33"/>
        <v>6.3832560600000053E-3</v>
      </c>
      <c r="K94" s="57">
        <f t="shared" si="25"/>
        <v>1</v>
      </c>
      <c r="M94" s="3">
        <v>0.81</v>
      </c>
      <c r="N94" s="3">
        <f t="shared" si="34"/>
        <v>0.45176126276553136</v>
      </c>
      <c r="O94" s="3">
        <f t="shared" si="35"/>
        <v>4.4955484863500126E-3</v>
      </c>
      <c r="Q94" s="3">
        <v>0.81</v>
      </c>
      <c r="R94" s="3">
        <f t="shared" si="26"/>
        <v>0.20168067226890754</v>
      </c>
      <c r="S94" s="3">
        <f t="shared" si="36"/>
        <v>2.0253525138869124E-3</v>
      </c>
      <c r="T94" s="3"/>
      <c r="U94" s="3">
        <v>0.81</v>
      </c>
      <c r="V94" s="3">
        <f t="shared" si="28"/>
        <v>0.33613445378151258</v>
      </c>
      <c r="W94" s="3">
        <f t="shared" si="46"/>
        <v>3.3755875231448536E-3</v>
      </c>
      <c r="X94" s="3"/>
      <c r="Y94" s="3">
        <v>0.81</v>
      </c>
      <c r="Z94" s="3">
        <f t="shared" si="37"/>
        <v>0.56866955501833705</v>
      </c>
      <c r="AA94" s="3">
        <f t="shared" si="38"/>
        <v>5.7150936625842783E-3</v>
      </c>
      <c r="AB94" s="3"/>
      <c r="AC94" s="3">
        <v>0.81</v>
      </c>
      <c r="AD94" s="3">
        <f t="shared" si="29"/>
        <v>0.50420168067226889</v>
      </c>
      <c r="AE94" s="3">
        <f t="shared" si="39"/>
        <v>5.0633812847172815E-3</v>
      </c>
      <c r="AF94" s="3">
        <v>0.81</v>
      </c>
      <c r="AG94" s="3">
        <f t="shared" si="40"/>
        <v>0.56866955501833705</v>
      </c>
      <c r="AH94" s="3">
        <f t="shared" si="41"/>
        <v>5.7150936625842783E-3</v>
      </c>
      <c r="AJ94" s="3">
        <v>0.81</v>
      </c>
      <c r="AK94" s="3">
        <f t="shared" si="42"/>
        <v>0.78656204355180326</v>
      </c>
      <c r="AL94" s="3">
        <f t="shared" si="43"/>
        <v>7.9048996216920693E-3</v>
      </c>
      <c r="AN94" s="3">
        <v>0.81</v>
      </c>
      <c r="AO94" s="3">
        <f t="shared" si="44"/>
        <v>1</v>
      </c>
      <c r="AP94" s="3">
        <f t="shared" si="45"/>
        <v>1.0000000000000009E-2</v>
      </c>
      <c r="AR94" s="3">
        <v>0.81</v>
      </c>
      <c r="AS94" s="3">
        <f t="shared" si="30"/>
        <v>0.40336134453781508</v>
      </c>
      <c r="AT94" s="3">
        <f t="shared" si="31"/>
        <v>4.0507050277738248E-3</v>
      </c>
    </row>
    <row r="95" spans="2:46" x14ac:dyDescent="0.25">
      <c r="B95" s="2" t="e">
        <f t="shared" si="47"/>
        <v>#DIV/0!</v>
      </c>
      <c r="C95" s="2" t="e">
        <f t="shared" si="27"/>
        <v>#DIV/0!</v>
      </c>
      <c r="D95" t="e">
        <f t="shared" si="32"/>
        <v>#DIV/0!</v>
      </c>
      <c r="H95" s="48">
        <v>0.82</v>
      </c>
      <c r="I95" s="48">
        <v>0.63307988199999998</v>
      </c>
      <c r="J95" s="3">
        <f t="shared" si="33"/>
        <v>6.3468882449999346E-3</v>
      </c>
      <c r="K95" s="57">
        <f t="shared" si="25"/>
        <v>1</v>
      </c>
      <c r="M95" s="3">
        <v>0.82</v>
      </c>
      <c r="N95" s="3">
        <f t="shared" si="34"/>
        <v>0.44734843450448036</v>
      </c>
      <c r="O95" s="3">
        <f t="shared" si="35"/>
        <v>4.4518992836793583E-3</v>
      </c>
      <c r="Q95" s="3">
        <v>0.82</v>
      </c>
      <c r="R95" s="3">
        <f t="shared" si="26"/>
        <v>0.19999999999999998</v>
      </c>
      <c r="S95" s="3">
        <f t="shared" si="36"/>
        <v>2.008403361344517E-3</v>
      </c>
      <c r="T95" s="3"/>
      <c r="U95" s="3">
        <v>0.82</v>
      </c>
      <c r="V95" s="3">
        <f t="shared" si="28"/>
        <v>0.33333333333333331</v>
      </c>
      <c r="W95" s="3">
        <f t="shared" si="46"/>
        <v>3.3473389355741954E-3</v>
      </c>
      <c r="X95" s="3"/>
      <c r="Y95" s="3">
        <v>0.82</v>
      </c>
      <c r="Z95" s="3">
        <f t="shared" si="37"/>
        <v>0.56311476028400698</v>
      </c>
      <c r="AA95" s="3">
        <f t="shared" si="38"/>
        <v>5.6589215765116621E-3</v>
      </c>
      <c r="AB95" s="3"/>
      <c r="AC95" s="3">
        <v>0.82</v>
      </c>
      <c r="AD95" s="3">
        <f t="shared" si="29"/>
        <v>0.5</v>
      </c>
      <c r="AE95" s="3">
        <f t="shared" si="39"/>
        <v>5.0210084033612936E-3</v>
      </c>
      <c r="AF95" s="3">
        <v>0.82</v>
      </c>
      <c r="AG95" s="3">
        <f t="shared" si="40"/>
        <v>0.56311476028400698</v>
      </c>
      <c r="AH95" s="3">
        <f t="shared" si="41"/>
        <v>5.6589215765116621E-3</v>
      </c>
      <c r="AJ95" s="3">
        <v>0.82</v>
      </c>
      <c r="AK95" s="3">
        <f t="shared" si="42"/>
        <v>0.7788788632950292</v>
      </c>
      <c r="AL95" s="3">
        <f t="shared" si="43"/>
        <v>7.8272045342340831E-3</v>
      </c>
      <c r="AN95" s="3">
        <v>0.82</v>
      </c>
      <c r="AO95" s="3">
        <f t="shared" si="44"/>
        <v>1</v>
      </c>
      <c r="AP95" s="3">
        <f t="shared" si="45"/>
        <v>9.9999999999998979E-3</v>
      </c>
      <c r="AR95" s="3">
        <v>0.82</v>
      </c>
      <c r="AS95" s="3">
        <f t="shared" si="30"/>
        <v>0.39999999999999997</v>
      </c>
      <c r="AT95" s="3">
        <f t="shared" si="31"/>
        <v>4.016806722689034E-3</v>
      </c>
    </row>
    <row r="96" spans="2:46" x14ac:dyDescent="0.25">
      <c r="B96" s="2" t="e">
        <f t="shared" si="47"/>
        <v>#DIV/0!</v>
      </c>
      <c r="C96" s="2" t="e">
        <f t="shared" si="27"/>
        <v>#DIV/0!</v>
      </c>
      <c r="D96" t="e">
        <f t="shared" si="32"/>
        <v>#DIV/0!</v>
      </c>
      <c r="H96" s="48">
        <v>0.83</v>
      </c>
      <c r="I96" s="48">
        <v>0.63050663299999998</v>
      </c>
      <c r="J96" s="3">
        <f t="shared" si="33"/>
        <v>6.317932575000006E-3</v>
      </c>
      <c r="K96" s="57">
        <f t="shared" si="25"/>
        <v>1</v>
      </c>
      <c r="M96" s="3">
        <v>0.83</v>
      </c>
      <c r="N96" s="3">
        <f t="shared" si="34"/>
        <v>0.44303142223139053</v>
      </c>
      <c r="O96" s="3">
        <f t="shared" si="35"/>
        <v>4.4091922523768626E-3</v>
      </c>
      <c r="Q96" s="3">
        <v>0.83</v>
      </c>
      <c r="R96" s="3">
        <f t="shared" si="26"/>
        <v>0.19834710743801653</v>
      </c>
      <c r="S96" s="3">
        <f t="shared" si="36"/>
        <v>1.9917355371900842E-3</v>
      </c>
      <c r="T96" s="3"/>
      <c r="U96" s="3">
        <v>0.83</v>
      </c>
      <c r="V96" s="3">
        <f t="shared" si="28"/>
        <v>0.33057851239669422</v>
      </c>
      <c r="W96" s="3">
        <f t="shared" si="46"/>
        <v>3.3195592286501402E-3</v>
      </c>
      <c r="X96" s="3"/>
      <c r="Y96" s="3">
        <v>0.83</v>
      </c>
      <c r="Z96" s="3">
        <f t="shared" si="37"/>
        <v>0.55768057711983254</v>
      </c>
      <c r="AA96" s="3">
        <f t="shared" si="38"/>
        <v>5.6039766870192029E-3</v>
      </c>
      <c r="AB96" s="3"/>
      <c r="AC96" s="3">
        <v>0.83</v>
      </c>
      <c r="AD96" s="3">
        <f t="shared" si="29"/>
        <v>0.49586776859504139</v>
      </c>
      <c r="AE96" s="3">
        <f t="shared" si="39"/>
        <v>4.979338842975212E-3</v>
      </c>
      <c r="AF96" s="3">
        <v>0.83</v>
      </c>
      <c r="AG96" s="3">
        <f t="shared" si="40"/>
        <v>0.55768057711983254</v>
      </c>
      <c r="AH96" s="3">
        <f t="shared" si="41"/>
        <v>5.6039766870192029E-3</v>
      </c>
      <c r="AJ96" s="3">
        <v>0.83</v>
      </c>
      <c r="AK96" s="3">
        <f t="shared" si="42"/>
        <v>0.77136250836284015</v>
      </c>
      <c r="AL96" s="3">
        <f t="shared" si="43"/>
        <v>7.7512068582893537E-3</v>
      </c>
      <c r="AN96" s="3">
        <v>0.83</v>
      </c>
      <c r="AO96" s="3">
        <f t="shared" si="44"/>
        <v>1</v>
      </c>
      <c r="AP96" s="3">
        <f t="shared" si="45"/>
        <v>1.0000000000000009E-2</v>
      </c>
      <c r="AR96" s="3">
        <v>0.83</v>
      </c>
      <c r="AS96" s="3">
        <f t="shared" si="30"/>
        <v>0.39669421487603307</v>
      </c>
      <c r="AT96" s="3">
        <f t="shared" si="31"/>
        <v>3.9834710743801684E-3</v>
      </c>
    </row>
    <row r="97" spans="2:46" x14ac:dyDescent="0.25">
      <c r="B97" s="2" t="e">
        <f t="shared" si="47"/>
        <v>#DIV/0!</v>
      </c>
      <c r="C97" s="2" t="e">
        <f t="shared" si="27"/>
        <v>#DIV/0!</v>
      </c>
      <c r="D97" t="e">
        <f t="shared" si="32"/>
        <v>#DIV/0!</v>
      </c>
      <c r="H97" s="48">
        <v>0.84</v>
      </c>
      <c r="I97" s="48">
        <v>0.62834905699999999</v>
      </c>
      <c r="J97" s="3">
        <f t="shared" si="33"/>
        <v>6.2942784500000046E-3</v>
      </c>
      <c r="K97" s="57">
        <f t="shared" si="25"/>
        <v>1</v>
      </c>
      <c r="M97" s="3">
        <v>0.84</v>
      </c>
      <c r="N97" s="3">
        <f t="shared" si="34"/>
        <v>0.43880702824398121</v>
      </c>
      <c r="O97" s="3">
        <f t="shared" si="35"/>
        <v>4.367396131050312E-3</v>
      </c>
      <c r="Q97" s="3">
        <v>0.84</v>
      </c>
      <c r="R97" s="3">
        <f t="shared" si="26"/>
        <v>0.1967213114754098</v>
      </c>
      <c r="S97" s="3">
        <f t="shared" si="36"/>
        <v>1.9753420945671338E-3</v>
      </c>
      <c r="T97" s="3"/>
      <c r="U97" s="3">
        <v>0.84</v>
      </c>
      <c r="V97" s="3">
        <f t="shared" si="28"/>
        <v>0.32786885245901637</v>
      </c>
      <c r="W97" s="3">
        <f t="shared" si="46"/>
        <v>3.2922368242785556E-3</v>
      </c>
      <c r="X97" s="3"/>
      <c r="Y97" s="3">
        <v>0.84</v>
      </c>
      <c r="Z97" s="3">
        <f t="shared" si="37"/>
        <v>0.55236298031142927</v>
      </c>
      <c r="AA97" s="3">
        <f t="shared" si="38"/>
        <v>5.5502177871563137E-3</v>
      </c>
      <c r="AB97" s="3"/>
      <c r="AC97" s="3">
        <v>0.84</v>
      </c>
      <c r="AD97" s="3">
        <f t="shared" si="29"/>
        <v>0.49180327868852464</v>
      </c>
      <c r="AE97" s="3">
        <f t="shared" si="39"/>
        <v>4.9383552364178343E-3</v>
      </c>
      <c r="AF97" s="3">
        <v>0.84</v>
      </c>
      <c r="AG97" s="3">
        <f t="shared" si="40"/>
        <v>0.55236298031142927</v>
      </c>
      <c r="AH97" s="3">
        <f t="shared" si="41"/>
        <v>5.5502177871563137E-3</v>
      </c>
      <c r="AJ97" s="3">
        <v>0.84</v>
      </c>
      <c r="AK97" s="3">
        <f t="shared" si="42"/>
        <v>0.76400741123219218</v>
      </c>
      <c r="AL97" s="3">
        <f t="shared" si="43"/>
        <v>7.6768495979751689E-3</v>
      </c>
      <c r="AN97" s="3">
        <v>0.84</v>
      </c>
      <c r="AO97" s="3">
        <f t="shared" si="44"/>
        <v>1</v>
      </c>
      <c r="AP97" s="3">
        <f t="shared" si="45"/>
        <v>1.0000000000000009E-2</v>
      </c>
      <c r="AR97" s="3">
        <v>0.84</v>
      </c>
      <c r="AS97" s="3">
        <f t="shared" si="30"/>
        <v>0.39344262295081961</v>
      </c>
      <c r="AT97" s="3">
        <f t="shared" si="31"/>
        <v>3.9506841891342676E-3</v>
      </c>
    </row>
    <row r="98" spans="2:46" x14ac:dyDescent="0.25">
      <c r="B98" s="2" t="e">
        <f t="shared" si="47"/>
        <v>#DIV/0!</v>
      </c>
      <c r="C98" s="2" t="e">
        <f t="shared" si="27"/>
        <v>#DIV/0!</v>
      </c>
      <c r="D98" t="e">
        <f t="shared" si="32"/>
        <v>#DIV/0!</v>
      </c>
      <c r="H98" s="48">
        <v>0.85</v>
      </c>
      <c r="I98" s="48">
        <v>0.62637127500000001</v>
      </c>
      <c r="J98" s="3">
        <f t="shared" si="33"/>
        <v>6.2736016600000053E-3</v>
      </c>
      <c r="K98" s="57">
        <f t="shared" si="25"/>
        <v>1</v>
      </c>
      <c r="M98" s="3">
        <v>0.85</v>
      </c>
      <c r="N98" s="3">
        <f t="shared" si="34"/>
        <v>0.43467219796608036</v>
      </c>
      <c r="O98" s="3">
        <f t="shared" si="35"/>
        <v>4.3264810495793234E-3</v>
      </c>
      <c r="Q98" s="3">
        <v>0.85</v>
      </c>
      <c r="R98" s="3">
        <f t="shared" si="26"/>
        <v>0.19512195121951217</v>
      </c>
      <c r="S98" s="3">
        <f t="shared" si="36"/>
        <v>1.9592163134746115E-3</v>
      </c>
      <c r="T98" s="3"/>
      <c r="U98" s="3">
        <v>0.85</v>
      </c>
      <c r="V98" s="3">
        <f t="shared" si="28"/>
        <v>0.32520325203252032</v>
      </c>
      <c r="W98" s="3">
        <f t="shared" si="46"/>
        <v>3.2653605224576862E-3</v>
      </c>
      <c r="X98" s="3"/>
      <c r="Y98" s="3">
        <v>0.85</v>
      </c>
      <c r="Z98" s="3">
        <f t="shared" si="37"/>
        <v>0.54715812480917581</v>
      </c>
      <c r="AA98" s="3">
        <f t="shared" si="38"/>
        <v>5.4976055256030299E-3</v>
      </c>
      <c r="AB98" s="3"/>
      <c r="AC98" s="3">
        <v>0.85</v>
      </c>
      <c r="AD98" s="3">
        <f t="shared" si="29"/>
        <v>0.48780487804878053</v>
      </c>
      <c r="AE98" s="3">
        <f t="shared" si="39"/>
        <v>4.8980407836865299E-3</v>
      </c>
      <c r="AF98" s="3">
        <v>0.85</v>
      </c>
      <c r="AG98" s="3">
        <f t="shared" si="40"/>
        <v>0.54715812480917581</v>
      </c>
      <c r="AH98" s="3">
        <f t="shared" si="41"/>
        <v>5.4976055256030299E-3</v>
      </c>
      <c r="AJ98" s="3">
        <v>0.85</v>
      </c>
      <c r="AK98" s="3">
        <f t="shared" si="42"/>
        <v>0.75680825357707127</v>
      </c>
      <c r="AL98" s="3">
        <f t="shared" si="43"/>
        <v>7.6040783240463239E-3</v>
      </c>
      <c r="AN98" s="3">
        <v>0.85</v>
      </c>
      <c r="AO98" s="3">
        <f t="shared" si="44"/>
        <v>1</v>
      </c>
      <c r="AP98" s="3">
        <f t="shared" si="45"/>
        <v>1.0000000000000009E-2</v>
      </c>
      <c r="AR98" s="3">
        <v>0.85</v>
      </c>
      <c r="AS98" s="3">
        <f t="shared" si="30"/>
        <v>0.39024390243902435</v>
      </c>
      <c r="AT98" s="3">
        <f t="shared" si="31"/>
        <v>3.9184326269492229E-3</v>
      </c>
    </row>
    <row r="99" spans="2:46" x14ac:dyDescent="0.25">
      <c r="B99" s="2" t="e">
        <f t="shared" si="47"/>
        <v>#DIV/0!</v>
      </c>
      <c r="C99" s="2" t="e">
        <f t="shared" si="27"/>
        <v>#DIV/0!</v>
      </c>
      <c r="D99" t="e">
        <f t="shared" si="32"/>
        <v>#DIV/0!</v>
      </c>
      <c r="H99" s="48">
        <v>0.86</v>
      </c>
      <c r="I99" s="48">
        <v>0.62436826899999998</v>
      </c>
      <c r="J99" s="3">
        <f t="shared" si="33"/>
        <v>6.2536977200000057E-3</v>
      </c>
      <c r="K99" s="57">
        <f t="shared" si="25"/>
        <v>1</v>
      </c>
      <c r="M99" s="3">
        <v>0.86</v>
      </c>
      <c r="N99" s="3">
        <f t="shared" si="34"/>
        <v>0.43062401194978356</v>
      </c>
      <c r="O99" s="3">
        <f t="shared" si="35"/>
        <v>4.2864184518060389E-3</v>
      </c>
      <c r="Q99" s="3">
        <v>0.86</v>
      </c>
      <c r="R99" s="3">
        <f t="shared" si="26"/>
        <v>0.19354838709677416</v>
      </c>
      <c r="S99" s="3">
        <f t="shared" si="36"/>
        <v>1.9433516915814335E-3</v>
      </c>
      <c r="T99" s="3"/>
      <c r="U99" s="3">
        <v>0.86</v>
      </c>
      <c r="V99" s="3">
        <f t="shared" si="28"/>
        <v>0.32258064516129026</v>
      </c>
      <c r="W99" s="3">
        <f t="shared" si="46"/>
        <v>3.2389194859690556E-3</v>
      </c>
      <c r="X99" s="3"/>
      <c r="Y99" s="3">
        <v>0.86</v>
      </c>
      <c r="Z99" s="3">
        <f t="shared" si="37"/>
        <v>0.5420623356606632</v>
      </c>
      <c r="AA99" s="3">
        <f t="shared" si="38"/>
        <v>5.4461023023491999E-3</v>
      </c>
      <c r="AB99" s="3"/>
      <c r="AC99" s="3">
        <v>0.86</v>
      </c>
      <c r="AD99" s="3">
        <f t="shared" si="29"/>
        <v>0.48387096774193544</v>
      </c>
      <c r="AE99" s="3">
        <f t="shared" si="39"/>
        <v>4.8583792289535839E-3</v>
      </c>
      <c r="AF99" s="3">
        <v>0.86</v>
      </c>
      <c r="AG99" s="3">
        <f t="shared" si="40"/>
        <v>0.5420623356606632</v>
      </c>
      <c r="AH99" s="3">
        <f t="shared" si="41"/>
        <v>5.4461023023491999E-3</v>
      </c>
      <c r="AJ99" s="3">
        <v>0.86</v>
      </c>
      <c r="AK99" s="3">
        <f t="shared" si="42"/>
        <v>0.74975995234344195</v>
      </c>
      <c r="AL99" s="3">
        <f t="shared" si="43"/>
        <v>7.5328410296025732E-3</v>
      </c>
      <c r="AN99" s="3">
        <v>0.86</v>
      </c>
      <c r="AO99" s="3">
        <f t="shared" si="44"/>
        <v>1</v>
      </c>
      <c r="AP99" s="3">
        <f t="shared" si="45"/>
        <v>1.0000000000000009E-2</v>
      </c>
      <c r="AR99" s="3">
        <v>0.86</v>
      </c>
      <c r="AS99" s="3">
        <f t="shared" si="30"/>
        <v>0.38709677419354832</v>
      </c>
      <c r="AT99" s="3">
        <f t="shared" si="31"/>
        <v>3.8867033831628669E-3</v>
      </c>
    </row>
    <row r="100" spans="2:46" x14ac:dyDescent="0.25">
      <c r="B100" s="2" t="e">
        <f t="shared" si="47"/>
        <v>#DIV/0!</v>
      </c>
      <c r="C100" s="2" t="e">
        <f t="shared" si="27"/>
        <v>#DIV/0!</v>
      </c>
      <c r="D100" t="e">
        <f t="shared" si="32"/>
        <v>#DIV/0!</v>
      </c>
      <c r="H100" s="48">
        <v>0.87</v>
      </c>
      <c r="I100" s="48">
        <v>0.62218786199999998</v>
      </c>
      <c r="J100" s="3">
        <f t="shared" si="33"/>
        <v>6.232780655000005E-3</v>
      </c>
      <c r="K100" s="57">
        <f t="shared" si="25"/>
        <v>1</v>
      </c>
      <c r="M100" s="3">
        <v>0.87</v>
      </c>
      <c r="N100" s="3">
        <f t="shared" si="34"/>
        <v>0.42665967841142349</v>
      </c>
      <c r="O100" s="3">
        <f t="shared" si="35"/>
        <v>4.2471810233573951E-3</v>
      </c>
      <c r="Q100" s="3">
        <v>0.87</v>
      </c>
      <c r="R100" s="3">
        <f t="shared" si="26"/>
        <v>0.192</v>
      </c>
      <c r="S100" s="3">
        <f t="shared" si="36"/>
        <v>1.9277419354838726E-3</v>
      </c>
      <c r="T100" s="3"/>
      <c r="U100" s="3">
        <v>0.87</v>
      </c>
      <c r="V100" s="3">
        <f t="shared" si="28"/>
        <v>0.32000000000000006</v>
      </c>
      <c r="W100" s="3">
        <f t="shared" si="46"/>
        <v>3.2129032258064543E-3</v>
      </c>
      <c r="X100" s="3"/>
      <c r="Y100" s="3">
        <v>0.87</v>
      </c>
      <c r="Z100" s="3">
        <f t="shared" si="37"/>
        <v>0.53707209861509875</v>
      </c>
      <c r="AA100" s="3">
        <f t="shared" si="38"/>
        <v>5.3956721713788137E-3</v>
      </c>
      <c r="AB100" s="3"/>
      <c r="AC100" s="3">
        <v>0.87</v>
      </c>
      <c r="AD100" s="3">
        <f t="shared" si="29"/>
        <v>0.48000000000000009</v>
      </c>
      <c r="AE100" s="3">
        <f t="shared" si="39"/>
        <v>4.8193548387096821E-3</v>
      </c>
      <c r="AF100" s="3">
        <v>0.87</v>
      </c>
      <c r="AG100" s="3">
        <f t="shared" si="40"/>
        <v>0.53707209861509875</v>
      </c>
      <c r="AH100" s="3">
        <f t="shared" si="41"/>
        <v>5.3956721713788137E-3</v>
      </c>
      <c r="AJ100" s="3">
        <v>0.87</v>
      </c>
      <c r="AK100" s="3">
        <f t="shared" si="42"/>
        <v>0.74285764675361587</v>
      </c>
      <c r="AL100" s="3">
        <f t="shared" si="43"/>
        <v>7.463087995485296E-3</v>
      </c>
      <c r="AN100" s="3">
        <v>0.87</v>
      </c>
      <c r="AO100" s="3">
        <f t="shared" si="44"/>
        <v>1</v>
      </c>
      <c r="AP100" s="3">
        <f t="shared" si="45"/>
        <v>1.0000000000000009E-2</v>
      </c>
      <c r="AR100" s="3">
        <v>0.87</v>
      </c>
      <c r="AS100" s="3">
        <f t="shared" si="30"/>
        <v>0.38400000000000001</v>
      </c>
      <c r="AT100" s="3">
        <f t="shared" si="31"/>
        <v>3.8554838709677452E-3</v>
      </c>
    </row>
    <row r="101" spans="2:46" x14ac:dyDescent="0.25">
      <c r="B101" s="2" t="e">
        <f t="shared" si="47"/>
        <v>#DIV/0!</v>
      </c>
      <c r="C101" s="2" t="e">
        <f t="shared" si="27"/>
        <v>#DIV/0!</v>
      </c>
      <c r="D101" t="e">
        <f t="shared" si="32"/>
        <v>#DIV/0!</v>
      </c>
      <c r="H101" s="48">
        <v>0.88</v>
      </c>
      <c r="I101" s="48">
        <v>0.61975101600000004</v>
      </c>
      <c r="J101" s="3">
        <f t="shared" si="33"/>
        <v>6.2096943900000054E-3</v>
      </c>
      <c r="K101" s="57">
        <f t="shared" si="25"/>
        <v>1</v>
      </c>
      <c r="M101" s="3">
        <v>0.88</v>
      </c>
      <c r="N101" s="3">
        <f t="shared" si="34"/>
        <v>0.42277652626005469</v>
      </c>
      <c r="O101" s="3">
        <f t="shared" si="35"/>
        <v>4.2087426242041689E-3</v>
      </c>
      <c r="Q101" s="3">
        <v>0.88</v>
      </c>
      <c r="R101" s="3">
        <f t="shared" si="26"/>
        <v>0.19047619047619044</v>
      </c>
      <c r="S101" s="3">
        <f t="shared" si="36"/>
        <v>1.9123809523809538E-3</v>
      </c>
      <c r="T101" s="3"/>
      <c r="U101" s="3">
        <v>0.88</v>
      </c>
      <c r="V101" s="3">
        <f t="shared" si="28"/>
        <v>0.31746031746031744</v>
      </c>
      <c r="W101" s="3">
        <f t="shared" si="46"/>
        <v>3.1873015873015902E-3</v>
      </c>
      <c r="X101" s="3"/>
      <c r="Y101" s="3">
        <v>0.88</v>
      </c>
      <c r="Z101" s="3">
        <f t="shared" si="37"/>
        <v>0.53218405134767832</v>
      </c>
      <c r="AA101" s="3">
        <f t="shared" si="38"/>
        <v>5.3462807498138899E-3</v>
      </c>
      <c r="AB101" s="3"/>
      <c r="AC101" s="3">
        <v>0.88</v>
      </c>
      <c r="AD101" s="3">
        <f t="shared" si="29"/>
        <v>0.47619047619047616</v>
      </c>
      <c r="AE101" s="3">
        <f t="shared" si="39"/>
        <v>4.7809523809523857E-3</v>
      </c>
      <c r="AF101" s="3">
        <v>0.88</v>
      </c>
      <c r="AG101" s="3">
        <f t="shared" si="40"/>
        <v>0.53218405134767832</v>
      </c>
      <c r="AH101" s="3">
        <f t="shared" si="41"/>
        <v>5.3462807498138899E-3</v>
      </c>
      <c r="AJ101" s="3">
        <v>0.88</v>
      </c>
      <c r="AK101" s="3">
        <f t="shared" si="42"/>
        <v>0.73609668616813828</v>
      </c>
      <c r="AL101" s="3">
        <f t="shared" si="43"/>
        <v>7.3947716646087765E-3</v>
      </c>
      <c r="AN101" s="3">
        <v>0.88</v>
      </c>
      <c r="AO101" s="3">
        <f t="shared" si="44"/>
        <v>1</v>
      </c>
      <c r="AP101" s="3">
        <f t="shared" si="45"/>
        <v>1.0000000000000009E-2</v>
      </c>
      <c r="AR101" s="3">
        <v>0.88</v>
      </c>
      <c r="AS101" s="3">
        <f t="shared" si="30"/>
        <v>0.38095238095238088</v>
      </c>
      <c r="AT101" s="3">
        <f t="shared" si="31"/>
        <v>3.8247619047619076E-3</v>
      </c>
    </row>
    <row r="102" spans="2:46" x14ac:dyDescent="0.25">
      <c r="B102" s="2" t="e">
        <f t="shared" si="47"/>
        <v>#DIV/0!</v>
      </c>
      <c r="C102" s="2" t="e">
        <f t="shared" si="27"/>
        <v>#DIV/0!</v>
      </c>
      <c r="D102" t="e">
        <f t="shared" si="32"/>
        <v>#DIV/0!</v>
      </c>
      <c r="H102" s="48">
        <v>0.89</v>
      </c>
      <c r="I102" s="48">
        <v>0.61749405899999998</v>
      </c>
      <c r="J102" s="3">
        <f t="shared" si="33"/>
        <v>6.1862253750000059E-3</v>
      </c>
      <c r="K102" s="57">
        <f t="shared" si="25"/>
        <v>1</v>
      </c>
      <c r="M102" s="3">
        <v>0.89</v>
      </c>
      <c r="N102" s="3">
        <f t="shared" si="34"/>
        <v>0.41897199858077833</v>
      </c>
      <c r="O102" s="3">
        <f t="shared" si="35"/>
        <v>4.1710782255964243E-3</v>
      </c>
      <c r="Q102" s="3">
        <v>0.89</v>
      </c>
      <c r="R102" s="3">
        <f t="shared" si="26"/>
        <v>0.18897637795275588</v>
      </c>
      <c r="S102" s="3">
        <f t="shared" si="36"/>
        <v>1.8972628421447333E-3</v>
      </c>
      <c r="T102" s="3"/>
      <c r="U102" s="3">
        <v>0.89</v>
      </c>
      <c r="V102" s="3">
        <f t="shared" si="28"/>
        <v>0.31496062992125984</v>
      </c>
      <c r="W102" s="3">
        <f t="shared" si="46"/>
        <v>3.1621047369078891E-3</v>
      </c>
      <c r="X102" s="3"/>
      <c r="Y102" s="3">
        <v>0.89</v>
      </c>
      <c r="Z102" s="3">
        <f t="shared" si="37"/>
        <v>0.52739497525650436</v>
      </c>
      <c r="AA102" s="3">
        <f t="shared" si="38"/>
        <v>5.2978951330209184E-3</v>
      </c>
      <c r="AB102" s="3"/>
      <c r="AC102" s="3">
        <v>0.89</v>
      </c>
      <c r="AD102" s="3">
        <f t="shared" si="29"/>
        <v>0.47244094488188981</v>
      </c>
      <c r="AE102" s="3">
        <f t="shared" si="39"/>
        <v>4.7431571053618343E-3</v>
      </c>
      <c r="AF102" s="3">
        <v>0.89</v>
      </c>
      <c r="AG102" s="3">
        <f t="shared" si="40"/>
        <v>0.52739497525650436</v>
      </c>
      <c r="AH102" s="3">
        <f t="shared" si="41"/>
        <v>5.2978951330209184E-3</v>
      </c>
      <c r="AJ102" s="3">
        <v>0.89</v>
      </c>
      <c r="AK102" s="3">
        <f t="shared" si="42"/>
        <v>0.72947261873959901</v>
      </c>
      <c r="AL102" s="3">
        <f t="shared" si="43"/>
        <v>7.3278465245386927E-3</v>
      </c>
      <c r="AN102" s="3">
        <v>0.89</v>
      </c>
      <c r="AO102" s="3">
        <f t="shared" si="44"/>
        <v>1</v>
      </c>
      <c r="AP102" s="3">
        <f t="shared" si="45"/>
        <v>1.0000000000000009E-2</v>
      </c>
      <c r="AR102" s="3">
        <v>0.89</v>
      </c>
      <c r="AS102" s="3">
        <f t="shared" si="30"/>
        <v>0.37795275590551175</v>
      </c>
      <c r="AT102" s="3">
        <f t="shared" si="31"/>
        <v>3.7945256842894667E-3</v>
      </c>
    </row>
    <row r="103" spans="2:46" x14ac:dyDescent="0.25">
      <c r="B103" s="2" t="e">
        <f t="shared" si="47"/>
        <v>#DIV/0!</v>
      </c>
      <c r="C103" s="2" t="e">
        <f t="shared" si="27"/>
        <v>#DIV/0!</v>
      </c>
      <c r="D103" t="e">
        <f t="shared" si="32"/>
        <v>#DIV/0!</v>
      </c>
      <c r="H103" s="48">
        <v>0.9</v>
      </c>
      <c r="I103" s="48">
        <v>0.61484254000000005</v>
      </c>
      <c r="J103" s="3">
        <f t="shared" si="33"/>
        <v>6.1616829950000051E-3</v>
      </c>
      <c r="K103" s="57">
        <f t="shared" si="25"/>
        <v>1</v>
      </c>
      <c r="M103" s="3">
        <v>0.9</v>
      </c>
      <c r="N103" s="3">
        <f t="shared" si="34"/>
        <v>0.41524364653850576</v>
      </c>
      <c r="O103" s="3">
        <f t="shared" si="35"/>
        <v>4.1341638510460545E-3</v>
      </c>
      <c r="Q103" s="3">
        <v>0.9</v>
      </c>
      <c r="R103" s="3">
        <f t="shared" si="26"/>
        <v>0.18749999999999997</v>
      </c>
      <c r="S103" s="3">
        <f t="shared" si="36"/>
        <v>1.8823818897637809E-3</v>
      </c>
      <c r="T103" s="3"/>
      <c r="U103" s="3">
        <v>0.9</v>
      </c>
      <c r="V103" s="3">
        <f t="shared" si="28"/>
        <v>0.3125</v>
      </c>
      <c r="W103" s="3">
        <f t="shared" si="46"/>
        <v>3.1373031496063019E-3</v>
      </c>
      <c r="X103" s="3"/>
      <c r="Y103" s="3">
        <v>0.9</v>
      </c>
      <c r="Z103" s="3">
        <f t="shared" si="37"/>
        <v>0.52270178778874399</v>
      </c>
      <c r="AA103" s="3">
        <f t="shared" si="38"/>
        <v>5.2504838152262461E-3</v>
      </c>
      <c r="AB103" s="3"/>
      <c r="AC103" s="3">
        <v>0.9</v>
      </c>
      <c r="AD103" s="3">
        <f t="shared" si="29"/>
        <v>0.46875</v>
      </c>
      <c r="AE103" s="3">
        <f t="shared" si="39"/>
        <v>4.7059547244094535E-3</v>
      </c>
      <c r="AF103" s="3">
        <v>0.9</v>
      </c>
      <c r="AG103" s="3">
        <f t="shared" si="40"/>
        <v>0.52270178778874399</v>
      </c>
      <c r="AH103" s="3">
        <f t="shared" si="41"/>
        <v>5.2504838152262461E-3</v>
      </c>
      <c r="AJ103" s="3">
        <v>0.9</v>
      </c>
      <c r="AK103" s="3">
        <f t="shared" si="42"/>
        <v>0.72298118079846574</v>
      </c>
      <c r="AL103" s="3">
        <f t="shared" si="43"/>
        <v>7.2622689976903311E-3</v>
      </c>
      <c r="AN103" s="3">
        <v>0.9</v>
      </c>
      <c r="AO103" s="3">
        <f t="shared" si="44"/>
        <v>1</v>
      </c>
      <c r="AP103" s="3">
        <f t="shared" si="45"/>
        <v>1.0000000000000009E-2</v>
      </c>
      <c r="AR103" s="3">
        <v>0.9</v>
      </c>
      <c r="AS103" s="3">
        <f t="shared" si="30"/>
        <v>0.37499999999999994</v>
      </c>
      <c r="AT103" s="3">
        <f t="shared" si="31"/>
        <v>3.7647637795275618E-3</v>
      </c>
    </row>
    <row r="104" spans="2:46" x14ac:dyDescent="0.25">
      <c r="B104" s="2" t="e">
        <f t="shared" si="47"/>
        <v>#DIV/0!</v>
      </c>
      <c r="C104" s="2" t="e">
        <f t="shared" si="27"/>
        <v>#DIV/0!</v>
      </c>
      <c r="D104" t="e">
        <f t="shared" si="32"/>
        <v>#DIV/0!</v>
      </c>
      <c r="H104" s="48">
        <v>0.91</v>
      </c>
      <c r="I104" s="48">
        <v>0.61172536</v>
      </c>
      <c r="J104" s="3">
        <f t="shared" si="33"/>
        <v>6.132839500000006E-3</v>
      </c>
      <c r="K104" s="57">
        <f t="shared" si="25"/>
        <v>1</v>
      </c>
      <c r="M104" s="3">
        <v>0.91</v>
      </c>
      <c r="N104" s="3">
        <f t="shared" si="34"/>
        <v>0.41158912367070449</v>
      </c>
      <c r="O104" s="3">
        <f t="shared" si="35"/>
        <v>4.0979765210552603E-3</v>
      </c>
      <c r="Q104" s="3">
        <v>0.91</v>
      </c>
      <c r="R104" s="3">
        <f t="shared" si="26"/>
        <v>0.18604651162790695</v>
      </c>
      <c r="S104" s="3">
        <f t="shared" si="36"/>
        <v>1.8677325581395363E-3</v>
      </c>
      <c r="T104" s="3"/>
      <c r="U104" s="3">
        <v>0.91</v>
      </c>
      <c r="V104" s="3">
        <f t="shared" si="28"/>
        <v>0.31007751937984496</v>
      </c>
      <c r="W104" s="3">
        <f t="shared" si="46"/>
        <v>3.1128875968992275E-3</v>
      </c>
      <c r="X104" s="3"/>
      <c r="Y104" s="3">
        <v>0.91</v>
      </c>
      <c r="Z104" s="3">
        <f t="shared" si="37"/>
        <v>0.51810153525643343</v>
      </c>
      <c r="AA104" s="3">
        <f t="shared" si="38"/>
        <v>5.2040166152258916E-3</v>
      </c>
      <c r="AB104" s="3"/>
      <c r="AC104" s="3">
        <v>0.91</v>
      </c>
      <c r="AD104" s="3">
        <f t="shared" si="29"/>
        <v>0.46511627906976749</v>
      </c>
      <c r="AE104" s="3">
        <f t="shared" si="39"/>
        <v>4.6693313953488419E-3</v>
      </c>
      <c r="AF104" s="3">
        <v>0.91</v>
      </c>
      <c r="AG104" s="3">
        <f t="shared" si="40"/>
        <v>0.51810153525643343</v>
      </c>
      <c r="AH104" s="3">
        <f t="shared" si="41"/>
        <v>5.2040166152258916E-3</v>
      </c>
      <c r="AJ104" s="3">
        <v>0.91</v>
      </c>
      <c r="AK104" s="3">
        <f t="shared" si="42"/>
        <v>0.71661828691618001</v>
      </c>
      <c r="AL104" s="3">
        <f t="shared" si="43"/>
        <v>7.1979973385732348E-3</v>
      </c>
      <c r="AN104" s="3">
        <v>0.91</v>
      </c>
      <c r="AO104" s="3">
        <f t="shared" si="44"/>
        <v>0.99119908781683841</v>
      </c>
      <c r="AP104" s="3">
        <f t="shared" si="45"/>
        <v>9.9559954390842E-3</v>
      </c>
      <c r="AR104" s="3">
        <v>0.91</v>
      </c>
      <c r="AS104" s="3">
        <f t="shared" si="30"/>
        <v>0.37209302325581389</v>
      </c>
      <c r="AT104" s="3">
        <f t="shared" si="31"/>
        <v>3.7354651162790726E-3</v>
      </c>
    </row>
    <row r="105" spans="2:46" x14ac:dyDescent="0.25">
      <c r="B105" s="2" t="e">
        <f t="shared" si="47"/>
        <v>#DIV/0!</v>
      </c>
      <c r="C105" s="2" t="e">
        <f t="shared" si="27"/>
        <v>#DIV/0!</v>
      </c>
      <c r="D105" t="e">
        <f t="shared" si="32"/>
        <v>#DIV/0!</v>
      </c>
      <c r="H105" s="48">
        <v>0.92</v>
      </c>
      <c r="I105" s="48">
        <v>0.608096843</v>
      </c>
      <c r="J105" s="3">
        <f t="shared" si="33"/>
        <v>6.0991110150000055E-3</v>
      </c>
      <c r="K105" s="57">
        <f t="shared" si="25"/>
        <v>1</v>
      </c>
      <c r="M105" s="3">
        <v>0.92</v>
      </c>
      <c r="N105" s="3">
        <f t="shared" si="34"/>
        <v>0.40800618054034676</v>
      </c>
      <c r="O105" s="3">
        <f t="shared" si="35"/>
        <v>4.0624942013152048E-3</v>
      </c>
      <c r="Q105" s="3">
        <v>0.92</v>
      </c>
      <c r="R105" s="3">
        <f t="shared" si="26"/>
        <v>0.18461538461538457</v>
      </c>
      <c r="S105" s="3">
        <f t="shared" si="36"/>
        <v>1.8533094812164591E-3</v>
      </c>
      <c r="T105" s="3"/>
      <c r="U105" s="3">
        <v>0.92</v>
      </c>
      <c r="V105" s="3">
        <f t="shared" si="28"/>
        <v>0.30769230769230765</v>
      </c>
      <c r="W105" s="3">
        <f t="shared" si="46"/>
        <v>3.0888491353607654E-3</v>
      </c>
      <c r="X105" s="3"/>
      <c r="Y105" s="3">
        <v>0.92</v>
      </c>
      <c r="Z105" s="3">
        <f t="shared" si="37"/>
        <v>0.51359138610569932</v>
      </c>
      <c r="AA105" s="3">
        <f t="shared" si="38"/>
        <v>5.1584646068106692E-3</v>
      </c>
      <c r="AB105" s="3"/>
      <c r="AC105" s="3">
        <v>0.92</v>
      </c>
      <c r="AD105" s="3">
        <f t="shared" si="29"/>
        <v>0.46153846153846151</v>
      </c>
      <c r="AE105" s="3">
        <f t="shared" si="39"/>
        <v>4.633273703041149E-3</v>
      </c>
      <c r="AF105" s="3">
        <v>0.92</v>
      </c>
      <c r="AG105" s="3">
        <f t="shared" si="40"/>
        <v>0.51359138610569932</v>
      </c>
      <c r="AH105" s="3">
        <f t="shared" si="41"/>
        <v>5.1584646068106692E-3</v>
      </c>
      <c r="AJ105" s="3">
        <v>0.92</v>
      </c>
      <c r="AK105" s="3">
        <f t="shared" si="42"/>
        <v>0.71038002059539807</v>
      </c>
      <c r="AL105" s="3">
        <f t="shared" si="43"/>
        <v>7.1349915375578969E-3</v>
      </c>
      <c r="AN105" s="3">
        <v>0.92</v>
      </c>
      <c r="AO105" s="3">
        <f t="shared" si="44"/>
        <v>0.98257055572435403</v>
      </c>
      <c r="AP105" s="3">
        <f t="shared" si="45"/>
        <v>9.8688482177059708E-3</v>
      </c>
      <c r="AR105" s="3">
        <v>0.92</v>
      </c>
      <c r="AS105" s="3">
        <f t="shared" si="30"/>
        <v>0.36923076923076914</v>
      </c>
      <c r="AT105" s="3">
        <f t="shared" si="31"/>
        <v>3.7066189624329181E-3</v>
      </c>
    </row>
    <row r="106" spans="2:46" x14ac:dyDescent="0.25">
      <c r="B106" s="2" t="e">
        <f t="shared" si="47"/>
        <v>#DIV/0!</v>
      </c>
      <c r="C106" s="2" t="e">
        <f t="shared" si="27"/>
        <v>#DIV/0!</v>
      </c>
      <c r="D106" t="e">
        <f t="shared" si="32"/>
        <v>#DIV/0!</v>
      </c>
      <c r="H106" s="48">
        <v>0.93</v>
      </c>
      <c r="I106" s="48">
        <v>0.60450789699999996</v>
      </c>
      <c r="J106" s="3">
        <f t="shared" si="33"/>
        <v>6.0630237000000049E-3</v>
      </c>
      <c r="K106" s="57">
        <f t="shared" si="25"/>
        <v>1</v>
      </c>
      <c r="M106" s="3">
        <v>0.93</v>
      </c>
      <c r="N106" s="3">
        <f t="shared" si="34"/>
        <v>0.40449265972269344</v>
      </c>
      <c r="O106" s="3">
        <f t="shared" si="35"/>
        <v>4.0276957541221124E-3</v>
      </c>
      <c r="Q106" s="3">
        <v>0.93</v>
      </c>
      <c r="R106" s="3">
        <f t="shared" si="26"/>
        <v>0.18320610687022898</v>
      </c>
      <c r="S106" s="3">
        <f t="shared" si="36"/>
        <v>1.8391074574280694E-3</v>
      </c>
      <c r="T106" s="3"/>
      <c r="U106" s="3">
        <v>0.93</v>
      </c>
      <c r="V106" s="3">
        <f t="shared" si="28"/>
        <v>0.30534351145038169</v>
      </c>
      <c r="W106" s="3">
        <f t="shared" si="46"/>
        <v>3.0651790957134492E-3</v>
      </c>
      <c r="X106" s="3"/>
      <c r="Y106" s="3">
        <v>0.93</v>
      </c>
      <c r="Z106" s="3">
        <f t="shared" si="37"/>
        <v>0.50916862460620438</v>
      </c>
      <c r="AA106" s="3">
        <f t="shared" si="38"/>
        <v>5.1138000535595231E-3</v>
      </c>
      <c r="AB106" s="3"/>
      <c r="AC106" s="3">
        <v>0.93</v>
      </c>
      <c r="AD106" s="3">
        <f t="shared" si="29"/>
        <v>0.45801526717557256</v>
      </c>
      <c r="AE106" s="3">
        <f t="shared" si="39"/>
        <v>4.5977686435701741E-3</v>
      </c>
      <c r="AF106" s="3">
        <v>0.93</v>
      </c>
      <c r="AG106" s="3">
        <f t="shared" si="40"/>
        <v>0.50916862460620438</v>
      </c>
      <c r="AH106" s="3">
        <f t="shared" si="41"/>
        <v>5.1138000535595231E-3</v>
      </c>
      <c r="AJ106" s="3">
        <v>0.93</v>
      </c>
      <c r="AK106" s="3">
        <f t="shared" si="42"/>
        <v>0.70426262554147634</v>
      </c>
      <c r="AL106" s="3">
        <f t="shared" si="43"/>
        <v>7.0732132306843779E-3</v>
      </c>
      <c r="AN106" s="3">
        <v>0.93</v>
      </c>
      <c r="AO106" s="3">
        <f t="shared" si="44"/>
        <v>0.97410920815903335</v>
      </c>
      <c r="AP106" s="3">
        <f t="shared" si="45"/>
        <v>9.7833988194169462E-3</v>
      </c>
      <c r="AR106" s="3">
        <v>0.93</v>
      </c>
      <c r="AS106" s="3">
        <f t="shared" si="30"/>
        <v>0.36641221374045796</v>
      </c>
      <c r="AT106" s="3">
        <f t="shared" si="31"/>
        <v>3.6782149148561387E-3</v>
      </c>
    </row>
    <row r="107" spans="2:46" x14ac:dyDescent="0.25">
      <c r="B107" s="2" t="e">
        <f t="shared" si="47"/>
        <v>#DIV/0!</v>
      </c>
      <c r="C107" s="2" t="e">
        <f t="shared" si="27"/>
        <v>#DIV/0!</v>
      </c>
      <c r="D107" t="e">
        <f t="shared" si="32"/>
        <v>#DIV/0!</v>
      </c>
      <c r="H107" s="48">
        <v>0.94</v>
      </c>
      <c r="I107" s="48">
        <v>0.600605375</v>
      </c>
      <c r="J107" s="3">
        <f t="shared" si="33"/>
        <v>6.0255663599999383E-3</v>
      </c>
      <c r="K107" s="57">
        <f t="shared" si="25"/>
        <v>1</v>
      </c>
      <c r="M107" s="3">
        <v>0.94</v>
      </c>
      <c r="N107" s="3">
        <f t="shared" si="34"/>
        <v>0.40104649110173729</v>
      </c>
      <c r="O107" s="3">
        <f t="shared" si="35"/>
        <v>3.9935608927792769E-3</v>
      </c>
      <c r="Q107" s="3">
        <v>0.94</v>
      </c>
      <c r="R107" s="3">
        <f t="shared" si="26"/>
        <v>0.18181818181818182</v>
      </c>
      <c r="S107" s="3">
        <f t="shared" si="36"/>
        <v>1.8251214434420353E-3</v>
      </c>
      <c r="T107" s="3"/>
      <c r="U107" s="3">
        <v>0.94</v>
      </c>
      <c r="V107" s="3">
        <f t="shared" si="28"/>
        <v>0.30303030303030304</v>
      </c>
      <c r="W107" s="3">
        <f t="shared" si="46"/>
        <v>3.0418690724033927E-3</v>
      </c>
      <c r="X107" s="3"/>
      <c r="Y107" s="3">
        <v>0.94</v>
      </c>
      <c r="Z107" s="3">
        <f t="shared" si="37"/>
        <v>0.50483064493038954</v>
      </c>
      <c r="AA107" s="3">
        <f t="shared" si="38"/>
        <v>5.0699963476829183E-3</v>
      </c>
      <c r="AB107" s="3"/>
      <c r="AC107" s="3">
        <v>0.94</v>
      </c>
      <c r="AD107" s="3">
        <f t="shared" si="29"/>
        <v>0.45454545454545459</v>
      </c>
      <c r="AE107" s="3">
        <f t="shared" si="39"/>
        <v>4.5628036086050898E-3</v>
      </c>
      <c r="AF107" s="3">
        <v>0.94</v>
      </c>
      <c r="AG107" s="3">
        <f t="shared" si="40"/>
        <v>0.50483064493038954</v>
      </c>
      <c r="AH107" s="3">
        <f t="shared" si="41"/>
        <v>5.0699963476829183E-3</v>
      </c>
      <c r="AJ107" s="3">
        <v>0.94</v>
      </c>
      <c r="AK107" s="3">
        <f t="shared" si="42"/>
        <v>0.69826249747310287</v>
      </c>
      <c r="AL107" s="3">
        <f t="shared" si="43"/>
        <v>7.012625615072824E-3</v>
      </c>
      <c r="AN107" s="3">
        <v>0.94</v>
      </c>
      <c r="AO107" s="3">
        <f t="shared" si="44"/>
        <v>0.96581005981640711</v>
      </c>
      <c r="AP107" s="3">
        <f t="shared" si="45"/>
        <v>9.6995963398771035E-3</v>
      </c>
      <c r="AR107" s="3">
        <v>0.94</v>
      </c>
      <c r="AS107" s="3">
        <f t="shared" si="30"/>
        <v>0.36363636363636365</v>
      </c>
      <c r="AT107" s="3">
        <f t="shared" si="31"/>
        <v>3.6502428868840707E-3</v>
      </c>
    </row>
    <row r="108" spans="2:46" x14ac:dyDescent="0.25">
      <c r="B108" s="2" t="e">
        <f t="shared" si="47"/>
        <v>#DIV/0!</v>
      </c>
      <c r="C108" s="2" t="e">
        <f t="shared" si="27"/>
        <v>#DIV/0!</v>
      </c>
      <c r="D108" t="e">
        <f t="shared" si="32"/>
        <v>#DIV/0!</v>
      </c>
      <c r="H108" s="48">
        <v>0.95</v>
      </c>
      <c r="I108" s="48">
        <v>0.59618273499999996</v>
      </c>
      <c r="J108" s="3">
        <f t="shared" si="33"/>
        <v>5.9839405500000048E-3</v>
      </c>
      <c r="K108" s="57">
        <f t="shared" si="25"/>
        <v>1</v>
      </c>
      <c r="M108" s="3">
        <v>0.95</v>
      </c>
      <c r="N108" s="3">
        <f t="shared" si="34"/>
        <v>0.39766568745411734</v>
      </c>
      <c r="O108" s="3">
        <f t="shared" si="35"/>
        <v>3.9600701387711946E-3</v>
      </c>
      <c r="Q108" s="3">
        <v>0.95</v>
      </c>
      <c r="R108" s="3">
        <f t="shared" si="26"/>
        <v>0.18045112781954886</v>
      </c>
      <c r="S108" s="3">
        <f t="shared" si="36"/>
        <v>1.811346548188655E-3</v>
      </c>
      <c r="T108" s="3"/>
      <c r="U108" s="3">
        <v>0.95</v>
      </c>
      <c r="V108" s="3">
        <f t="shared" si="28"/>
        <v>0.3007518796992481</v>
      </c>
      <c r="W108" s="3">
        <f t="shared" si="46"/>
        <v>3.0189109136477582E-3</v>
      </c>
      <c r="X108" s="3"/>
      <c r="Y108" s="3">
        <v>0.95</v>
      </c>
      <c r="Z108" s="3">
        <f t="shared" si="37"/>
        <v>0.50057494559457882</v>
      </c>
      <c r="AA108" s="3">
        <f t="shared" si="38"/>
        <v>5.0270279526248461E-3</v>
      </c>
      <c r="AB108" s="3"/>
      <c r="AC108" s="3">
        <v>0.95</v>
      </c>
      <c r="AD108" s="3">
        <f t="shared" si="29"/>
        <v>0.45112781954887221</v>
      </c>
      <c r="AE108" s="3">
        <f t="shared" si="39"/>
        <v>4.5283663704716376E-3</v>
      </c>
      <c r="AF108" s="3">
        <v>0.95</v>
      </c>
      <c r="AG108" s="3">
        <f t="shared" si="40"/>
        <v>0.50057494559457882</v>
      </c>
      <c r="AH108" s="3">
        <f t="shared" si="41"/>
        <v>5.0270279526248461E-3</v>
      </c>
      <c r="AJ108" s="3">
        <v>0.95</v>
      </c>
      <c r="AK108" s="3">
        <f t="shared" si="42"/>
        <v>0.69237617643344462</v>
      </c>
      <c r="AL108" s="3">
        <f t="shared" si="43"/>
        <v>6.9531933695327437E-3</v>
      </c>
      <c r="AN108" s="3">
        <v>0.95</v>
      </c>
      <c r="AO108" s="3">
        <f t="shared" si="44"/>
        <v>0.95766832501612209</v>
      </c>
      <c r="AP108" s="3">
        <f t="shared" si="45"/>
        <v>9.6173919241626538E-3</v>
      </c>
      <c r="AR108" s="3">
        <v>0.95</v>
      </c>
      <c r="AS108" s="3">
        <f t="shared" si="30"/>
        <v>0.36090225563909772</v>
      </c>
      <c r="AT108" s="3">
        <f t="shared" si="31"/>
        <v>3.62269309637731E-3</v>
      </c>
    </row>
    <row r="109" spans="2:46" x14ac:dyDescent="0.25">
      <c r="B109" s="2" t="e">
        <f t="shared" si="47"/>
        <v>#DIV/0!</v>
      </c>
      <c r="C109" s="2" t="e">
        <f t="shared" si="27"/>
        <v>#DIV/0!</v>
      </c>
      <c r="D109" t="e">
        <f t="shared" si="32"/>
        <v>#DIV/0!</v>
      </c>
      <c r="H109" s="48">
        <v>0.96</v>
      </c>
      <c r="I109" s="48">
        <v>0.59143992400000001</v>
      </c>
      <c r="J109" s="3">
        <f t="shared" si="33"/>
        <v>5.9381132950000054E-3</v>
      </c>
      <c r="K109" s="57">
        <f t="shared" si="25"/>
        <v>1</v>
      </c>
      <c r="M109" s="3">
        <v>0.96</v>
      </c>
      <c r="N109" s="3">
        <f t="shared" si="34"/>
        <v>0.39434834030012084</v>
      </c>
      <c r="O109" s="3">
        <f t="shared" si="35"/>
        <v>3.9272047815157394E-3</v>
      </c>
      <c r="Q109" s="3">
        <v>0.96</v>
      </c>
      <c r="R109" s="3">
        <f t="shared" si="26"/>
        <v>0.17910447761194029</v>
      </c>
      <c r="S109" s="3">
        <f t="shared" si="36"/>
        <v>1.7977780271574472E-3</v>
      </c>
      <c r="T109" s="3"/>
      <c r="U109" s="3">
        <v>0.96</v>
      </c>
      <c r="V109" s="3">
        <f t="shared" si="28"/>
        <v>0.29850746268656714</v>
      </c>
      <c r="W109" s="3">
        <f t="shared" si="46"/>
        <v>2.9962967119290789E-3</v>
      </c>
      <c r="X109" s="3"/>
      <c r="Y109" s="3">
        <v>0.96</v>
      </c>
      <c r="Z109" s="3">
        <f t="shared" si="37"/>
        <v>0.49639912423628818</v>
      </c>
      <c r="AA109" s="3">
        <f t="shared" si="38"/>
        <v>4.9848703491543397E-3</v>
      </c>
      <c r="AB109" s="3"/>
      <c r="AC109" s="3">
        <v>0.96</v>
      </c>
      <c r="AD109" s="3">
        <f t="shared" si="29"/>
        <v>0.44776119402985076</v>
      </c>
      <c r="AE109" s="3">
        <f t="shared" si="39"/>
        <v>4.4944450678936192E-3</v>
      </c>
      <c r="AF109" s="3">
        <v>0.96</v>
      </c>
      <c r="AG109" s="3">
        <f t="shared" si="40"/>
        <v>0.49639912423628818</v>
      </c>
      <c r="AH109" s="3">
        <f t="shared" si="41"/>
        <v>4.9848703491543397E-3</v>
      </c>
      <c r="AJ109" s="3">
        <v>0.96</v>
      </c>
      <c r="AK109" s="3">
        <f t="shared" si="42"/>
        <v>0.68660033956632371</v>
      </c>
      <c r="AL109" s="3">
        <f t="shared" si="43"/>
        <v>6.8948825799988482E-3</v>
      </c>
      <c r="AN109" s="3">
        <v>0.96</v>
      </c>
      <c r="AO109" s="3">
        <f t="shared" si="44"/>
        <v>0.94967940771022175</v>
      </c>
      <c r="AP109" s="3">
        <f t="shared" si="45"/>
        <v>9.5367386636317272E-3</v>
      </c>
      <c r="AR109" s="3">
        <v>0.96</v>
      </c>
      <c r="AS109" s="3">
        <f t="shared" si="30"/>
        <v>0.35820895522388058</v>
      </c>
      <c r="AT109" s="3">
        <f t="shared" si="31"/>
        <v>3.5955560543148943E-3</v>
      </c>
    </row>
    <row r="110" spans="2:46" x14ac:dyDescent="0.25">
      <c r="B110" s="2" t="e">
        <f t="shared" si="47"/>
        <v>#DIV/0!</v>
      </c>
      <c r="C110" s="2" t="e">
        <f t="shared" si="27"/>
        <v>#DIV/0!</v>
      </c>
      <c r="D110" t="e">
        <f t="shared" si="32"/>
        <v>#DIV/0!</v>
      </c>
      <c r="H110" s="48">
        <v>0.97</v>
      </c>
      <c r="I110" s="48">
        <v>0.58680765199999996</v>
      </c>
      <c r="J110" s="3">
        <f t="shared" si="33"/>
        <v>5.8912378800000048E-3</v>
      </c>
      <c r="K110" s="57">
        <f t="shared" si="25"/>
        <v>1</v>
      </c>
      <c r="M110" s="3">
        <v>0.97</v>
      </c>
      <c r="N110" s="3">
        <f t="shared" si="34"/>
        <v>0.39109261600302636</v>
      </c>
      <c r="O110" s="3">
        <f t="shared" si="35"/>
        <v>3.8949468405128532E-3</v>
      </c>
      <c r="Q110" s="3">
        <v>0.97</v>
      </c>
      <c r="R110" s="3">
        <f t="shared" si="26"/>
        <v>0.17777777777777776</v>
      </c>
      <c r="S110" s="3">
        <f t="shared" si="36"/>
        <v>1.784411276948592E-3</v>
      </c>
      <c r="T110" s="3"/>
      <c r="U110" s="3">
        <v>0.97</v>
      </c>
      <c r="V110" s="3">
        <f t="shared" si="28"/>
        <v>0.29629629629629628</v>
      </c>
      <c r="W110" s="3">
        <f t="shared" si="46"/>
        <v>2.9740187949143198E-3</v>
      </c>
      <c r="X110" s="3"/>
      <c r="Y110" s="3">
        <v>0.97</v>
      </c>
      <c r="Z110" s="3">
        <f t="shared" si="37"/>
        <v>0.49230087270414657</v>
      </c>
      <c r="AA110" s="3">
        <f t="shared" si="38"/>
        <v>4.9434999847021779E-3</v>
      </c>
      <c r="AB110" s="3"/>
      <c r="AC110" s="3">
        <v>0.97</v>
      </c>
      <c r="AD110" s="3">
        <f t="shared" si="29"/>
        <v>0.44444444444444448</v>
      </c>
      <c r="AE110" s="3">
        <f t="shared" si="39"/>
        <v>4.4610281923714804E-3</v>
      </c>
      <c r="AF110" s="3">
        <v>0.97</v>
      </c>
      <c r="AG110" s="3">
        <f t="shared" si="40"/>
        <v>0.49230087270414657</v>
      </c>
      <c r="AH110" s="3">
        <f t="shared" si="41"/>
        <v>4.9434999847021779E-3</v>
      </c>
      <c r="AJ110" s="3">
        <v>0.97</v>
      </c>
      <c r="AK110" s="3">
        <f t="shared" si="42"/>
        <v>0.68093179432477868</v>
      </c>
      <c r="AL110" s="3">
        <f t="shared" si="43"/>
        <v>6.8376606694555177E-3</v>
      </c>
      <c r="AN110" s="3">
        <v>0.97</v>
      </c>
      <c r="AO110" s="3">
        <f t="shared" si="44"/>
        <v>0.94183889208949079</v>
      </c>
      <c r="AP110" s="3">
        <f t="shared" si="45"/>
        <v>9.4575914989985712E-3</v>
      </c>
      <c r="AR110" s="3">
        <v>0.97</v>
      </c>
      <c r="AS110" s="3">
        <f t="shared" si="30"/>
        <v>0.35555555555555551</v>
      </c>
      <c r="AT110" s="3">
        <f t="shared" si="31"/>
        <v>3.5688225538971839E-3</v>
      </c>
    </row>
    <row r="111" spans="2:46" x14ac:dyDescent="0.25">
      <c r="B111" s="2" t="e">
        <f t="shared" si="47"/>
        <v>#DIV/0!</v>
      </c>
      <c r="C111" s="2" t="e">
        <f t="shared" si="27"/>
        <v>#DIV/0!</v>
      </c>
      <c r="D111" t="e">
        <f t="shared" si="32"/>
        <v>#DIV/0!</v>
      </c>
      <c r="H111" s="48">
        <v>0.98</v>
      </c>
      <c r="I111" s="48">
        <v>0.58165032800000005</v>
      </c>
      <c r="J111" s="3">
        <f t="shared" si="33"/>
        <v>5.8422899000000047E-3</v>
      </c>
      <c r="K111" s="57">
        <f t="shared" si="25"/>
        <v>1</v>
      </c>
      <c r="M111" s="3">
        <v>0.98</v>
      </c>
      <c r="N111" s="3">
        <f t="shared" si="34"/>
        <v>0.38789675209954361</v>
      </c>
      <c r="O111" s="3">
        <f t="shared" si="35"/>
        <v>3.8632790297250005E-3</v>
      </c>
      <c r="Q111" s="3">
        <v>0.98</v>
      </c>
      <c r="R111" s="3">
        <f t="shared" si="26"/>
        <v>0.1764705882352941</v>
      </c>
      <c r="S111" s="3">
        <f t="shared" si="36"/>
        <v>1.7712418300653609E-3</v>
      </c>
      <c r="T111" s="3"/>
      <c r="U111" s="3">
        <v>0.98</v>
      </c>
      <c r="V111" s="3">
        <f t="shared" si="28"/>
        <v>0.29411764705882354</v>
      </c>
      <c r="W111" s="3">
        <f t="shared" si="46"/>
        <v>2.9520697167756019E-3</v>
      </c>
      <c r="X111" s="3"/>
      <c r="Y111" s="3">
        <v>0.98</v>
      </c>
      <c r="Z111" s="3">
        <f t="shared" si="37"/>
        <v>0.48827797243871168</v>
      </c>
      <c r="AA111" s="3">
        <f t="shared" si="38"/>
        <v>4.9028942257142959E-3</v>
      </c>
      <c r="AB111" s="3"/>
      <c r="AC111" s="3">
        <v>0.98</v>
      </c>
      <c r="AD111" s="3">
        <f t="shared" si="29"/>
        <v>0.44117647058823534</v>
      </c>
      <c r="AE111" s="3">
        <f t="shared" si="39"/>
        <v>4.4281045751634026E-3</v>
      </c>
      <c r="AF111" s="3">
        <v>0.98</v>
      </c>
      <c r="AG111" s="3">
        <f t="shared" si="40"/>
        <v>0.48827797243871168</v>
      </c>
      <c r="AH111" s="3">
        <f t="shared" si="41"/>
        <v>4.9028942257142959E-3</v>
      </c>
      <c r="AJ111" s="3">
        <v>0.98</v>
      </c>
      <c r="AK111" s="3">
        <f t="shared" si="42"/>
        <v>0.67536747208198955</v>
      </c>
      <c r="AL111" s="3">
        <f t="shared" si="43"/>
        <v>6.7814963320338463E-3</v>
      </c>
      <c r="AN111" s="3">
        <v>0.98</v>
      </c>
      <c r="AO111" s="3">
        <f t="shared" si="44"/>
        <v>0.93414253374632628</v>
      </c>
      <c r="AP111" s="3">
        <f t="shared" si="45"/>
        <v>9.3799071291790943E-3</v>
      </c>
      <c r="AR111" s="3">
        <v>0.98</v>
      </c>
      <c r="AS111" s="3">
        <f t="shared" si="30"/>
        <v>0.3529411764705882</v>
      </c>
      <c r="AT111" s="3">
        <f t="shared" si="31"/>
        <v>3.5424836601307217E-3</v>
      </c>
    </row>
    <row r="112" spans="2:46" x14ac:dyDescent="0.25">
      <c r="B112" s="2" t="e">
        <f t="shared" si="47"/>
        <v>#DIV/0!</v>
      </c>
      <c r="C112" s="2" t="e">
        <f t="shared" si="27"/>
        <v>#DIV/0!</v>
      </c>
      <c r="D112" t="e">
        <f t="shared" si="32"/>
        <v>#DIV/0!</v>
      </c>
      <c r="H112" s="48">
        <v>0.99</v>
      </c>
      <c r="I112" s="48">
        <v>0.57612992799999996</v>
      </c>
      <c r="J112" s="3">
        <f t="shared" si="33"/>
        <v>5.7889012800000058E-3</v>
      </c>
      <c r="K112" s="57">
        <f t="shared" si="25"/>
        <v>1</v>
      </c>
      <c r="M112" s="3">
        <v>0.99</v>
      </c>
      <c r="N112" s="3">
        <f t="shared" si="34"/>
        <v>0.38475905384545578</v>
      </c>
      <c r="O112" s="3">
        <f t="shared" si="35"/>
        <v>3.8321847240363701E-3</v>
      </c>
      <c r="Q112" s="3">
        <v>0.99</v>
      </c>
      <c r="R112" s="3">
        <f t="shared" si="26"/>
        <v>0.1751824817518248</v>
      </c>
      <c r="S112" s="3">
        <f t="shared" si="36"/>
        <v>1.7582653499355959E-3</v>
      </c>
      <c r="T112" s="3"/>
      <c r="U112" s="3">
        <v>0.99</v>
      </c>
      <c r="V112" s="3">
        <f t="shared" si="28"/>
        <v>0.29197080291970806</v>
      </c>
      <c r="W112" s="3">
        <f t="shared" si="46"/>
        <v>2.9304422498926605E-3</v>
      </c>
      <c r="X112" s="3"/>
      <c r="Y112" s="3">
        <v>0.99</v>
      </c>
      <c r="Z112" s="3">
        <f t="shared" si="37"/>
        <v>0.48432829012418344</v>
      </c>
      <c r="AA112" s="3">
        <f t="shared" si="38"/>
        <v>4.8630313128144795E-3</v>
      </c>
      <c r="AB112" s="3"/>
      <c r="AC112" s="3">
        <v>0.99</v>
      </c>
      <c r="AD112" s="3">
        <f t="shared" si="29"/>
        <v>0.43795620437956212</v>
      </c>
      <c r="AE112" s="3">
        <f t="shared" si="39"/>
        <v>4.3956633748389916E-3</v>
      </c>
      <c r="AF112" s="3">
        <v>0.99</v>
      </c>
      <c r="AG112" s="3">
        <f t="shared" si="40"/>
        <v>0.48432829012418344</v>
      </c>
      <c r="AH112" s="3">
        <f t="shared" si="41"/>
        <v>4.8630313128144795E-3</v>
      </c>
      <c r="AJ112" s="3">
        <v>0.99</v>
      </c>
      <c r="AK112" s="3">
        <f t="shared" si="42"/>
        <v>0.66990442211689061</v>
      </c>
      <c r="AL112" s="3">
        <f t="shared" si="43"/>
        <v>6.726359470994407E-3</v>
      </c>
      <c r="AN112" s="3">
        <v>0.99</v>
      </c>
      <c r="AO112" s="3">
        <f t="shared" si="44"/>
        <v>0.92658625135586969</v>
      </c>
      <c r="AP112" s="3">
        <f t="shared" si="45"/>
        <v>9.3036439255109894E-3</v>
      </c>
      <c r="AR112" s="3">
        <v>0.99</v>
      </c>
      <c r="AS112" s="3">
        <f t="shared" si="30"/>
        <v>0.3503649635036496</v>
      </c>
      <c r="AT112" s="3">
        <f t="shared" si="31"/>
        <v>3.5165306998711917E-3</v>
      </c>
    </row>
    <row r="113" spans="2:46" x14ac:dyDescent="0.25">
      <c r="B113" s="2" t="e">
        <f t="shared" si="47"/>
        <v>#DIV/0!</v>
      </c>
      <c r="C113" s="2" t="e">
        <f t="shared" si="27"/>
        <v>#DIV/0!</v>
      </c>
      <c r="D113" t="e">
        <f t="shared" si="32"/>
        <v>#DIV/0!</v>
      </c>
      <c r="H113" s="48">
        <v>1</v>
      </c>
      <c r="I113" s="48">
        <v>0.57082982599999998</v>
      </c>
      <c r="J113" s="3">
        <f t="shared" si="33"/>
        <v>5.7347987700000057E-3</v>
      </c>
      <c r="K113" s="57">
        <f t="shared" si="25"/>
        <v>1</v>
      </c>
      <c r="M113" s="3">
        <v>1</v>
      </c>
      <c r="N113" s="3">
        <f t="shared" si="34"/>
        <v>0.38167789096181753</v>
      </c>
      <c r="O113" s="3">
        <f t="shared" si="35"/>
        <v>3.8016479276500583E-3</v>
      </c>
      <c r="Q113" s="3">
        <v>1</v>
      </c>
      <c r="R113" s="3">
        <f t="shared" si="26"/>
        <v>0.17391304347826084</v>
      </c>
      <c r="S113" s="3">
        <f t="shared" si="36"/>
        <v>1.7454776261504297E-3</v>
      </c>
      <c r="T113" s="3"/>
      <c r="U113" s="3">
        <v>1</v>
      </c>
      <c r="V113" s="3">
        <f t="shared" si="28"/>
        <v>0.28985507246376807</v>
      </c>
      <c r="W113" s="3">
        <f t="shared" si="46"/>
        <v>2.9091293769173835E-3</v>
      </c>
      <c r="X113" s="3"/>
      <c r="Y113" s="3">
        <v>1</v>
      </c>
      <c r="Z113" s="3">
        <f t="shared" si="37"/>
        <v>0.48044977359257257</v>
      </c>
      <c r="AA113" s="3">
        <f t="shared" si="38"/>
        <v>4.8238903185837843E-3</v>
      </c>
      <c r="AB113" s="3"/>
      <c r="AC113" s="3">
        <v>1</v>
      </c>
      <c r="AD113" s="3">
        <f t="shared" si="29"/>
        <v>0.43478260869565216</v>
      </c>
      <c r="AE113" s="3">
        <f t="shared" si="39"/>
        <v>4.3636940653760756E-3</v>
      </c>
      <c r="AF113" s="3">
        <v>1</v>
      </c>
      <c r="AG113" s="3">
        <f t="shared" si="40"/>
        <v>0.48044977359257257</v>
      </c>
      <c r="AH113" s="3">
        <f t="shared" si="41"/>
        <v>4.8238903185837843E-3</v>
      </c>
      <c r="AJ113" s="3">
        <v>1</v>
      </c>
      <c r="AK113" s="3">
        <f t="shared" si="42"/>
        <v>0.66453980594897388</v>
      </c>
      <c r="AL113" s="3">
        <f t="shared" si="43"/>
        <v>6.6722211403293279E-3</v>
      </c>
      <c r="AN113" s="3">
        <v>1</v>
      </c>
      <c r="AO113" s="3">
        <f t="shared" si="44"/>
        <v>0.91916611884012167</v>
      </c>
      <c r="AP113" s="3">
        <f t="shared" si="45"/>
        <v>9.2287618509799638E-3</v>
      </c>
      <c r="AR113" s="3">
        <v>1</v>
      </c>
      <c r="AS113" s="3">
        <f t="shared" si="30"/>
        <v>0.34782608695652167</v>
      </c>
      <c r="AT113" s="3">
        <f t="shared" si="31"/>
        <v>3.4909552523008595E-3</v>
      </c>
    </row>
    <row r="114" spans="2:46" x14ac:dyDescent="0.25">
      <c r="B114" s="2" t="e">
        <f t="shared" si="47"/>
        <v>#DIV/0!</v>
      </c>
      <c r="C114" s="2" t="e">
        <f t="shared" si="27"/>
        <v>#DIV/0!</v>
      </c>
      <c r="D114" t="e">
        <f t="shared" si="32"/>
        <v>#DIV/0!</v>
      </c>
      <c r="H114" s="48">
        <v>1.01</v>
      </c>
      <c r="I114" s="48">
        <v>0.56502314600000003</v>
      </c>
      <c r="J114" s="3">
        <f t="shared" si="33"/>
        <v>5.6792648600000042E-3</v>
      </c>
      <c r="K114" s="57">
        <f t="shared" si="25"/>
        <v>1</v>
      </c>
      <c r="M114" s="3">
        <v>1.01</v>
      </c>
      <c r="N114" s="3">
        <f t="shared" si="34"/>
        <v>0.37865169456819348</v>
      </c>
      <c r="O114" s="3">
        <f t="shared" si="35"/>
        <v>3.7716532442932348E-3</v>
      </c>
      <c r="Q114" s="3">
        <v>1.01</v>
      </c>
      <c r="R114" s="3">
        <f t="shared" si="26"/>
        <v>0.1726618705035971</v>
      </c>
      <c r="S114" s="3">
        <f t="shared" si="36"/>
        <v>1.7328745699092911E-3</v>
      </c>
      <c r="T114" s="3"/>
      <c r="U114" s="3">
        <v>1.01</v>
      </c>
      <c r="V114" s="3">
        <f t="shared" si="28"/>
        <v>0.28776978417266186</v>
      </c>
      <c r="W114" s="3">
        <f t="shared" si="46"/>
        <v>2.8881242831821524E-3</v>
      </c>
      <c r="X114" s="3"/>
      <c r="Y114" s="3">
        <v>1.01</v>
      </c>
      <c r="Z114" s="3">
        <f t="shared" si="37"/>
        <v>0.4766404479633109</v>
      </c>
      <c r="AA114" s="3">
        <f t="shared" si="38"/>
        <v>4.7854511077794213E-3</v>
      </c>
      <c r="AB114" s="3"/>
      <c r="AC114" s="3">
        <v>1.01</v>
      </c>
      <c r="AD114" s="3">
        <f t="shared" si="29"/>
        <v>0.43165467625899284</v>
      </c>
      <c r="AE114" s="3">
        <f t="shared" si="39"/>
        <v>4.3321864247732288E-3</v>
      </c>
      <c r="AF114" s="3">
        <v>1.01</v>
      </c>
      <c r="AG114" s="3">
        <f t="shared" si="40"/>
        <v>0.4766404479633109</v>
      </c>
      <c r="AH114" s="3">
        <f t="shared" si="41"/>
        <v>4.7854511077794213E-3</v>
      </c>
      <c r="AJ114" s="3">
        <v>1.01</v>
      </c>
      <c r="AK114" s="3">
        <f t="shared" si="42"/>
        <v>0.65927089199874578</v>
      </c>
      <c r="AL114" s="3">
        <f t="shared" si="43"/>
        <v>6.6190534897386036E-3</v>
      </c>
      <c r="AN114" s="3">
        <v>1.01</v>
      </c>
      <c r="AO114" s="3">
        <f t="shared" si="44"/>
        <v>0.91187835798248862</v>
      </c>
      <c r="AP114" s="3">
        <f t="shared" si="45"/>
        <v>9.1552223841130584E-3</v>
      </c>
      <c r="AR114" s="3">
        <v>1.01</v>
      </c>
      <c r="AS114" s="3">
        <f t="shared" si="30"/>
        <v>0.34532374100719421</v>
      </c>
      <c r="AT114" s="3">
        <f t="shared" si="31"/>
        <v>3.4657491398185822E-3</v>
      </c>
    </row>
    <row r="115" spans="2:46" x14ac:dyDescent="0.25">
      <c r="B115" s="2" t="e">
        <f t="shared" si="47"/>
        <v>#DIV/0!</v>
      </c>
      <c r="C115" s="2" t="e">
        <f t="shared" si="27"/>
        <v>#DIV/0!</v>
      </c>
      <c r="D115" t="e">
        <f t="shared" si="32"/>
        <v>#DIV/0!</v>
      </c>
      <c r="H115" s="48">
        <v>1.02</v>
      </c>
      <c r="I115" s="48">
        <v>0.55904704599999999</v>
      </c>
      <c r="J115" s="3">
        <f t="shared" si="33"/>
        <v>5.6203509600000054E-3</v>
      </c>
      <c r="K115" s="57">
        <f t="shared" si="25"/>
        <v>1</v>
      </c>
      <c r="M115" s="3">
        <v>1.02</v>
      </c>
      <c r="N115" s="3">
        <f t="shared" si="34"/>
        <v>0.37567895429045284</v>
      </c>
      <c r="O115" s="3">
        <f t="shared" si="35"/>
        <v>3.7421858491102026E-3</v>
      </c>
      <c r="Q115" s="3">
        <v>1.02</v>
      </c>
      <c r="R115" s="3">
        <f t="shared" si="26"/>
        <v>0.1714285714285714</v>
      </c>
      <c r="S115" s="3">
        <f t="shared" si="36"/>
        <v>1.7204522096608442E-3</v>
      </c>
      <c r="T115" s="3"/>
      <c r="U115" s="3">
        <v>1.02</v>
      </c>
      <c r="V115" s="3">
        <f t="shared" si="28"/>
        <v>0.2857142857142857</v>
      </c>
      <c r="W115" s="3">
        <f t="shared" si="46"/>
        <v>2.8674203494347401E-3</v>
      </c>
      <c r="X115" s="3"/>
      <c r="Y115" s="3">
        <v>1.02</v>
      </c>
      <c r="Z115" s="3">
        <f t="shared" si="37"/>
        <v>0.47289841200259314</v>
      </c>
      <c r="AA115" s="3">
        <f t="shared" si="38"/>
        <v>4.7476942998295243E-3</v>
      </c>
      <c r="AB115" s="3"/>
      <c r="AC115" s="3">
        <v>1.02</v>
      </c>
      <c r="AD115" s="3">
        <f t="shared" si="29"/>
        <v>0.4285714285714286</v>
      </c>
      <c r="AE115" s="3">
        <f t="shared" si="39"/>
        <v>4.3011305241521108E-3</v>
      </c>
      <c r="AF115" s="3">
        <v>1.02</v>
      </c>
      <c r="AG115" s="3">
        <f t="shared" si="40"/>
        <v>0.47289841200259314</v>
      </c>
      <c r="AH115" s="3">
        <f t="shared" si="41"/>
        <v>4.7476942998295243E-3</v>
      </c>
      <c r="AJ115" s="3">
        <v>1.02</v>
      </c>
      <c r="AK115" s="3">
        <f t="shared" si="42"/>
        <v>0.65409505055210515</v>
      </c>
      <c r="AL115" s="3">
        <f t="shared" si="43"/>
        <v>6.5668297127542598E-3</v>
      </c>
      <c r="AN115" s="3">
        <v>1.02</v>
      </c>
      <c r="AO115" s="3">
        <f t="shared" si="44"/>
        <v>0.90471933146270522</v>
      </c>
      <c r="AP115" s="3">
        <f t="shared" si="45"/>
        <v>9.0829884472259769E-3</v>
      </c>
      <c r="AR115" s="3">
        <v>1.02</v>
      </c>
      <c r="AS115" s="3">
        <f t="shared" si="30"/>
        <v>0.3428571428571428</v>
      </c>
      <c r="AT115" s="3">
        <f t="shared" si="31"/>
        <v>3.4409044193216883E-3</v>
      </c>
    </row>
    <row r="116" spans="2:46" x14ac:dyDescent="0.25">
      <c r="B116" s="2" t="e">
        <f t="shared" si="47"/>
        <v>#DIV/0!</v>
      </c>
      <c r="C116" s="2" t="e">
        <f t="shared" si="27"/>
        <v>#DIV/0!</v>
      </c>
      <c r="D116" t="e">
        <f t="shared" si="32"/>
        <v>#DIV/0!</v>
      </c>
      <c r="H116" s="48">
        <v>1.03</v>
      </c>
      <c r="I116" s="48">
        <v>0.55315256000000002</v>
      </c>
      <c r="J116" s="3">
        <f t="shared" si="33"/>
        <v>5.5609980300000044E-3</v>
      </c>
      <c r="K116" s="57">
        <f t="shared" si="25"/>
        <v>1</v>
      </c>
      <c r="M116" s="3">
        <v>1.03</v>
      </c>
      <c r="N116" s="3">
        <f t="shared" si="34"/>
        <v>0.37275821553158706</v>
      </c>
      <c r="O116" s="3">
        <f t="shared" si="35"/>
        <v>3.7132314621323385E-3</v>
      </c>
      <c r="Q116" s="3">
        <v>1.03</v>
      </c>
      <c r="R116" s="3">
        <f t="shared" si="26"/>
        <v>0.17021276595744678</v>
      </c>
      <c r="S116" s="3">
        <f t="shared" si="36"/>
        <v>1.7082066869300925E-3</v>
      </c>
      <c r="T116" s="3"/>
      <c r="U116" s="3">
        <v>1.03</v>
      </c>
      <c r="V116" s="3">
        <f t="shared" si="28"/>
        <v>0.28368794326241131</v>
      </c>
      <c r="W116" s="3">
        <f t="shared" si="46"/>
        <v>2.8470111448834876E-3</v>
      </c>
      <c r="X116" s="3"/>
      <c r="Y116" s="3">
        <v>1.03</v>
      </c>
      <c r="Z116" s="3">
        <f t="shared" si="37"/>
        <v>0.46922183468792628</v>
      </c>
      <c r="AA116" s="3">
        <f t="shared" si="38"/>
        <v>4.710601233452601E-3</v>
      </c>
      <c r="AB116" s="3"/>
      <c r="AC116" s="3">
        <v>1.03</v>
      </c>
      <c r="AD116" s="3">
        <f t="shared" si="29"/>
        <v>0.42553191489361702</v>
      </c>
      <c r="AE116" s="3">
        <f t="shared" si="39"/>
        <v>4.2705167173252316E-3</v>
      </c>
      <c r="AF116" s="3">
        <v>1.03</v>
      </c>
      <c r="AG116" s="3">
        <f t="shared" si="40"/>
        <v>0.46922183468792628</v>
      </c>
      <c r="AH116" s="3">
        <f t="shared" si="41"/>
        <v>4.710601233452601E-3</v>
      </c>
      <c r="AJ116" s="3">
        <v>1.03</v>
      </c>
      <c r="AK116" s="3">
        <f t="shared" si="42"/>
        <v>0.64900974900856234</v>
      </c>
      <c r="AL116" s="3">
        <f t="shared" si="43"/>
        <v>6.515523997803343E-3</v>
      </c>
      <c r="AN116" s="3">
        <v>1.03</v>
      </c>
      <c r="AO116" s="3">
        <f t="shared" si="44"/>
        <v>0.89768553628434877</v>
      </c>
      <c r="AP116" s="3">
        <f t="shared" si="45"/>
        <v>9.0120243387352781E-3</v>
      </c>
      <c r="AR116" s="3">
        <v>1.03</v>
      </c>
      <c r="AS116" s="3">
        <f t="shared" si="30"/>
        <v>0.34042553191489355</v>
      </c>
      <c r="AT116" s="3">
        <f t="shared" si="31"/>
        <v>3.4164133738601851E-3</v>
      </c>
    </row>
    <row r="117" spans="2:46" x14ac:dyDescent="0.25">
      <c r="B117" s="2" t="e">
        <f t="shared" si="47"/>
        <v>#DIV/0!</v>
      </c>
      <c r="C117" s="2" t="e">
        <f t="shared" si="27"/>
        <v>#DIV/0!</v>
      </c>
      <c r="D117" t="e">
        <f t="shared" si="32"/>
        <v>#DIV/0!</v>
      </c>
      <c r="H117" s="48">
        <v>1.04</v>
      </c>
      <c r="I117" s="48">
        <v>0.54677163200000001</v>
      </c>
      <c r="J117" s="3">
        <f t="shared" si="33"/>
        <v>5.499620960000005E-3</v>
      </c>
      <c r="K117" s="57">
        <f t="shared" si="25"/>
        <v>1</v>
      </c>
      <c r="M117" s="3">
        <v>1.04</v>
      </c>
      <c r="N117" s="3">
        <f t="shared" si="34"/>
        <v>0.36988807689488001</v>
      </c>
      <c r="O117" s="3">
        <f t="shared" si="35"/>
        <v>3.6847763232221741E-3</v>
      </c>
      <c r="Q117" s="3">
        <v>1.04</v>
      </c>
      <c r="R117" s="3">
        <f t="shared" si="26"/>
        <v>0.16901408450704222</v>
      </c>
      <c r="S117" s="3">
        <f t="shared" si="36"/>
        <v>1.6961342523224463E-3</v>
      </c>
      <c r="T117" s="3"/>
      <c r="U117" s="3">
        <v>1.04</v>
      </c>
      <c r="V117" s="3">
        <f t="shared" si="28"/>
        <v>0.28169014084507044</v>
      </c>
      <c r="W117" s="3">
        <f t="shared" si="46"/>
        <v>2.8268904205374116E-3</v>
      </c>
      <c r="X117" s="3"/>
      <c r="Y117" s="3">
        <v>1.04</v>
      </c>
      <c r="Z117" s="3">
        <f t="shared" si="37"/>
        <v>0.46560895196445956</v>
      </c>
      <c r="AA117" s="3">
        <f t="shared" si="38"/>
        <v>4.6741539332619333E-3</v>
      </c>
      <c r="AB117" s="3"/>
      <c r="AC117" s="3">
        <v>1.04</v>
      </c>
      <c r="AD117" s="3">
        <f t="shared" si="29"/>
        <v>0.42253521126760568</v>
      </c>
      <c r="AE117" s="3">
        <f t="shared" si="39"/>
        <v>4.240335630806117E-3</v>
      </c>
      <c r="AF117" s="3">
        <v>1.04</v>
      </c>
      <c r="AG117" s="3">
        <f t="shared" si="40"/>
        <v>0.46560895196445956</v>
      </c>
      <c r="AH117" s="3">
        <f t="shared" si="41"/>
        <v>4.6741539332619333E-3</v>
      </c>
      <c r="AJ117" s="3">
        <v>1.04</v>
      </c>
      <c r="AK117" s="3">
        <f t="shared" si="42"/>
        <v>0.64401254739471581</v>
      </c>
      <c r="AL117" s="3">
        <f t="shared" si="43"/>
        <v>6.4651114820163964E-3</v>
      </c>
      <c r="AN117" s="3">
        <v>1.04</v>
      </c>
      <c r="AO117" s="3">
        <f t="shared" si="44"/>
        <v>0.8907735975692529</v>
      </c>
      <c r="AP117" s="3">
        <f t="shared" si="45"/>
        <v>8.9422956692680154E-3</v>
      </c>
      <c r="AR117" s="3">
        <v>1.04</v>
      </c>
      <c r="AS117" s="3">
        <f t="shared" si="30"/>
        <v>0.33802816901408445</v>
      </c>
      <c r="AT117" s="3">
        <f t="shared" si="31"/>
        <v>3.3922685046448926E-3</v>
      </c>
    </row>
    <row r="118" spans="2:46" x14ac:dyDescent="0.25">
      <c r="B118" s="2" t="e">
        <f t="shared" si="47"/>
        <v>#DIV/0!</v>
      </c>
      <c r="C118" s="2" t="e">
        <f t="shared" si="27"/>
        <v>#DIV/0!</v>
      </c>
      <c r="D118" t="e">
        <f t="shared" si="32"/>
        <v>#DIV/0!</v>
      </c>
      <c r="H118" s="48">
        <v>1.05</v>
      </c>
      <c r="I118" s="48">
        <v>0.54059159899999998</v>
      </c>
      <c r="J118" s="3">
        <f t="shared" si="33"/>
        <v>5.4368161550000038E-3</v>
      </c>
      <c r="K118" s="57">
        <f t="shared" si="25"/>
        <v>1</v>
      </c>
      <c r="M118" s="3">
        <v>1.05</v>
      </c>
      <c r="N118" s="3">
        <f t="shared" si="34"/>
        <v>0.3670671877495541</v>
      </c>
      <c r="O118" s="3">
        <f t="shared" si="35"/>
        <v>3.6568071683964949E-3</v>
      </c>
      <c r="Q118" s="3">
        <v>1.05</v>
      </c>
      <c r="R118" s="3">
        <f t="shared" si="26"/>
        <v>0.16783216783216781</v>
      </c>
      <c r="S118" s="3">
        <f t="shared" si="36"/>
        <v>1.6842312616960518E-3</v>
      </c>
      <c r="T118" s="3"/>
      <c r="U118" s="3">
        <v>1.05</v>
      </c>
      <c r="V118" s="3">
        <f t="shared" si="28"/>
        <v>0.27972027972027974</v>
      </c>
      <c r="W118" s="3">
        <f t="shared" si="46"/>
        <v>2.8070521028267532E-3</v>
      </c>
      <c r="X118" s="3"/>
      <c r="Y118" s="3">
        <v>1.05</v>
      </c>
      <c r="Z118" s="3">
        <f t="shared" si="37"/>
        <v>0.4620580636806601</v>
      </c>
      <c r="AA118" s="3">
        <f t="shared" si="38"/>
        <v>4.6383350782256026E-3</v>
      </c>
      <c r="AB118" s="3"/>
      <c r="AC118" s="3">
        <v>1.05</v>
      </c>
      <c r="AD118" s="3">
        <f t="shared" si="29"/>
        <v>0.41958041958041964</v>
      </c>
      <c r="AE118" s="3">
        <f t="shared" si="39"/>
        <v>4.2105781542401306E-3</v>
      </c>
      <c r="AF118" s="3">
        <v>1.05</v>
      </c>
      <c r="AG118" s="3">
        <f t="shared" si="40"/>
        <v>0.4620580636806601</v>
      </c>
      <c r="AH118" s="3">
        <f t="shared" si="41"/>
        <v>4.6383350782256026E-3</v>
      </c>
      <c r="AJ118" s="3">
        <v>1.05</v>
      </c>
      <c r="AK118" s="3">
        <f t="shared" si="42"/>
        <v>0.63910109412579696</v>
      </c>
      <c r="AL118" s="3">
        <f t="shared" si="43"/>
        <v>6.4155682076025705E-3</v>
      </c>
      <c r="AN118" s="3">
        <v>1.05</v>
      </c>
      <c r="AO118" s="3">
        <f t="shared" si="44"/>
        <v>0.8839802626950386</v>
      </c>
      <c r="AP118" s="3">
        <f t="shared" si="45"/>
        <v>8.8737693013214644E-3</v>
      </c>
      <c r="AR118" s="3">
        <v>1.05</v>
      </c>
      <c r="AS118" s="3">
        <f t="shared" si="30"/>
        <v>0.33566433566433562</v>
      </c>
      <c r="AT118" s="3">
        <f t="shared" si="31"/>
        <v>3.3684625233921035E-3</v>
      </c>
    </row>
    <row r="119" spans="2:46" x14ac:dyDescent="0.25">
      <c r="B119" s="2" t="e">
        <f t="shared" si="47"/>
        <v>#DIV/0!</v>
      </c>
      <c r="C119" s="2" t="e">
        <f t="shared" si="27"/>
        <v>#DIV/0!</v>
      </c>
      <c r="D119" t="e">
        <f t="shared" si="32"/>
        <v>#DIV/0!</v>
      </c>
      <c r="H119" s="48">
        <v>1.06</v>
      </c>
      <c r="I119" s="48">
        <v>0.53422450399999999</v>
      </c>
      <c r="J119" s="3">
        <f t="shared" si="33"/>
        <v>5.3740805150000043E-3</v>
      </c>
      <c r="K119" s="57">
        <f t="shared" si="25"/>
        <v>1</v>
      </c>
      <c r="M119" s="3">
        <v>1.06</v>
      </c>
      <c r="N119" s="3">
        <f t="shared" si="34"/>
        <v>0.36429424592974419</v>
      </c>
      <c r="O119" s="3">
        <f t="shared" si="35"/>
        <v>3.6293112074403141E-3</v>
      </c>
      <c r="Q119" s="3">
        <v>1.06</v>
      </c>
      <c r="R119" s="3">
        <f t="shared" si="26"/>
        <v>0.16666666666666663</v>
      </c>
      <c r="S119" s="3">
        <f t="shared" si="36"/>
        <v>1.6724941724941737E-3</v>
      </c>
      <c r="T119" s="3"/>
      <c r="U119" s="3">
        <v>1.06</v>
      </c>
      <c r="V119" s="3">
        <f t="shared" si="28"/>
        <v>0.27777777777777773</v>
      </c>
      <c r="W119" s="3">
        <f t="shared" si="46"/>
        <v>2.7874902874902899E-3</v>
      </c>
      <c r="X119" s="3"/>
      <c r="Y119" s="3">
        <v>1.06</v>
      </c>
      <c r="Z119" s="3">
        <f t="shared" si="37"/>
        <v>0.45856753069182016</v>
      </c>
      <c r="AA119" s="3">
        <f t="shared" si="38"/>
        <v>4.603127971862405E-3</v>
      </c>
      <c r="AB119" s="3"/>
      <c r="AC119" s="3">
        <v>1.06</v>
      </c>
      <c r="AD119" s="3">
        <f t="shared" si="29"/>
        <v>0.41666666666666663</v>
      </c>
      <c r="AE119" s="3">
        <f t="shared" si="39"/>
        <v>4.1812354312354355E-3</v>
      </c>
      <c r="AF119" s="3">
        <v>1.06</v>
      </c>
      <c r="AG119" s="3">
        <f t="shared" si="40"/>
        <v>0.45856753069182016</v>
      </c>
      <c r="AH119" s="3">
        <f t="shared" si="41"/>
        <v>4.603127971862405E-3</v>
      </c>
      <c r="AJ119" s="3">
        <v>1.06</v>
      </c>
      <c r="AK119" s="3">
        <f t="shared" si="42"/>
        <v>0.63427312199935104</v>
      </c>
      <c r="AL119" s="3">
        <f t="shared" si="43"/>
        <v>6.3668710806257453E-3</v>
      </c>
      <c r="AN119" s="3">
        <v>1.06</v>
      </c>
      <c r="AO119" s="3">
        <f t="shared" si="44"/>
        <v>0.87730239575372515</v>
      </c>
      <c r="AP119" s="3">
        <f t="shared" si="45"/>
        <v>8.8064132922438271E-3</v>
      </c>
      <c r="AR119" s="3">
        <v>1.06</v>
      </c>
      <c r="AS119" s="3">
        <f t="shared" si="30"/>
        <v>0.33333333333333326</v>
      </c>
      <c r="AT119" s="3">
        <f t="shared" si="31"/>
        <v>3.3449883449883475E-3</v>
      </c>
    </row>
    <row r="120" spans="2:46" x14ac:dyDescent="0.25">
      <c r="B120" s="2" t="e">
        <f t="shared" si="47"/>
        <v>#DIV/0!</v>
      </c>
      <c r="C120" s="2" t="e">
        <f t="shared" si="27"/>
        <v>#DIV/0!</v>
      </c>
      <c r="D120" t="e">
        <f t="shared" si="32"/>
        <v>#DIV/0!</v>
      </c>
      <c r="H120" s="48">
        <v>1.07</v>
      </c>
      <c r="I120" s="48">
        <v>0.527552939</v>
      </c>
      <c r="J120" s="3">
        <f t="shared" si="33"/>
        <v>5.3088872150000048E-3</v>
      </c>
      <c r="K120" s="57">
        <f t="shared" si="25"/>
        <v>1</v>
      </c>
      <c r="M120" s="3">
        <v>1.07</v>
      </c>
      <c r="N120" s="3">
        <f t="shared" si="34"/>
        <v>0.36156799555831809</v>
      </c>
      <c r="O120" s="3">
        <f t="shared" si="35"/>
        <v>3.6022761027299731E-3</v>
      </c>
      <c r="Q120" s="3">
        <v>1.07</v>
      </c>
      <c r="R120" s="3">
        <f t="shared" si="26"/>
        <v>0.16551724137931031</v>
      </c>
      <c r="S120" s="3">
        <f t="shared" si="36"/>
        <v>1.6609195402298863E-3</v>
      </c>
      <c r="T120" s="3"/>
      <c r="U120" s="3">
        <v>1.07</v>
      </c>
      <c r="V120" s="3">
        <f t="shared" si="28"/>
        <v>0.27586206896551724</v>
      </c>
      <c r="W120" s="3">
        <f t="shared" si="46"/>
        <v>2.7681992337164774E-3</v>
      </c>
      <c r="X120" s="3"/>
      <c r="Y120" s="3">
        <v>1.07</v>
      </c>
      <c r="Z120" s="3">
        <f t="shared" si="37"/>
        <v>0.45513577212071843</v>
      </c>
      <c r="AA120" s="3">
        <f t="shared" si="38"/>
        <v>4.5685165140626968E-3</v>
      </c>
      <c r="AB120" s="3"/>
      <c r="AC120" s="3">
        <v>1.07</v>
      </c>
      <c r="AD120" s="3">
        <f t="shared" si="29"/>
        <v>0.41379310344827591</v>
      </c>
      <c r="AE120" s="3">
        <f t="shared" si="39"/>
        <v>4.1522988505747161E-3</v>
      </c>
      <c r="AF120" s="3">
        <v>1.07</v>
      </c>
      <c r="AG120" s="3">
        <f t="shared" si="40"/>
        <v>0.45513577212071843</v>
      </c>
      <c r="AH120" s="3">
        <f t="shared" si="41"/>
        <v>4.5685165140626968E-3</v>
      </c>
      <c r="AJ120" s="3">
        <v>1.07</v>
      </c>
      <c r="AK120" s="3">
        <f t="shared" si="42"/>
        <v>0.6295264444062888</v>
      </c>
      <c r="AL120" s="3">
        <f t="shared" si="43"/>
        <v>6.3189978320282048E-3</v>
      </c>
      <c r="AN120" s="3">
        <v>1.07</v>
      </c>
      <c r="AO120" s="3">
        <f t="shared" si="44"/>
        <v>0.87073697231100144</v>
      </c>
      <c r="AP120" s="3">
        <f t="shared" si="45"/>
        <v>8.740196840323641E-3</v>
      </c>
      <c r="AR120" s="3">
        <v>1.07</v>
      </c>
      <c r="AS120" s="3">
        <f t="shared" si="30"/>
        <v>0.33103448275862063</v>
      </c>
      <c r="AT120" s="3">
        <f t="shared" si="31"/>
        <v>3.3218390804597726E-3</v>
      </c>
    </row>
    <row r="121" spans="2:46" x14ac:dyDescent="0.25">
      <c r="B121" s="2" t="e">
        <f t="shared" si="47"/>
        <v>#DIV/0!</v>
      </c>
      <c r="C121" s="2" t="e">
        <f t="shared" si="27"/>
        <v>#DIV/0!</v>
      </c>
      <c r="D121" t="e">
        <f t="shared" si="32"/>
        <v>#DIV/0!</v>
      </c>
      <c r="H121" s="48">
        <v>1.08</v>
      </c>
      <c r="I121" s="48">
        <v>0.52128469499999996</v>
      </c>
      <c r="J121" s="3">
        <f t="shared" si="33"/>
        <v>5.244188170000004E-3</v>
      </c>
      <c r="K121" s="57">
        <f t="shared" si="25"/>
        <v>1</v>
      </c>
      <c r="M121" s="3">
        <v>1.08</v>
      </c>
      <c r="N121" s="3">
        <f t="shared" si="34"/>
        <v>0.35888722498767589</v>
      </c>
      <c r="O121" s="3">
        <f t="shared" si="35"/>
        <v>3.5756899491894908E-3</v>
      </c>
      <c r="Q121" s="3">
        <v>1.08</v>
      </c>
      <c r="R121" s="3">
        <f t="shared" si="26"/>
        <v>0.16438356164383561</v>
      </c>
      <c r="S121" s="3">
        <f t="shared" si="36"/>
        <v>1.6495040151157311E-3</v>
      </c>
      <c r="T121" s="3"/>
      <c r="U121" s="3">
        <v>1.08</v>
      </c>
      <c r="V121" s="3">
        <f t="shared" si="28"/>
        <v>0.27397260273972601</v>
      </c>
      <c r="W121" s="3">
        <f t="shared" si="46"/>
        <v>2.7491733585262189E-3</v>
      </c>
      <c r="X121" s="3"/>
      <c r="Y121" s="3">
        <v>1.08</v>
      </c>
      <c r="Z121" s="3">
        <f t="shared" si="37"/>
        <v>0.45176126276553136</v>
      </c>
      <c r="AA121" s="3">
        <f t="shared" si="38"/>
        <v>4.5344851744312529E-3</v>
      </c>
      <c r="AB121" s="3"/>
      <c r="AC121" s="3">
        <v>1.08</v>
      </c>
      <c r="AD121" s="3">
        <f t="shared" si="29"/>
        <v>0.41095890410958907</v>
      </c>
      <c r="AE121" s="3">
        <f t="shared" si="39"/>
        <v>4.1237600377893287E-3</v>
      </c>
      <c r="AF121" s="3">
        <v>1.08</v>
      </c>
      <c r="AG121" s="3">
        <f t="shared" si="40"/>
        <v>0.45176126276553136</v>
      </c>
      <c r="AH121" s="3">
        <f t="shared" si="41"/>
        <v>4.5344851744312529E-3</v>
      </c>
      <c r="AJ121" s="3">
        <v>1.08</v>
      </c>
      <c r="AK121" s="3">
        <f t="shared" si="42"/>
        <v>0.62485895174560824</v>
      </c>
      <c r="AL121" s="3">
        <f t="shared" si="43"/>
        <v>6.2719269807594916E-3</v>
      </c>
      <c r="AN121" s="3">
        <v>1.08</v>
      </c>
      <c r="AO121" s="3">
        <f t="shared" si="44"/>
        <v>0.8642810744472067</v>
      </c>
      <c r="AP121" s="3">
        <f t="shared" si="45"/>
        <v>8.6750902337910489E-3</v>
      </c>
      <c r="AR121" s="3">
        <v>1.08</v>
      </c>
      <c r="AS121" s="3">
        <f t="shared" si="30"/>
        <v>0.32876712328767121</v>
      </c>
      <c r="AT121" s="3">
        <f t="shared" si="31"/>
        <v>3.2990080302314623E-3</v>
      </c>
    </row>
    <row r="122" spans="2:46" x14ac:dyDescent="0.25">
      <c r="B122" s="2" t="e">
        <f t="shared" si="47"/>
        <v>#DIV/0!</v>
      </c>
      <c r="C122" s="2" t="e">
        <f t="shared" si="27"/>
        <v>#DIV/0!</v>
      </c>
      <c r="D122" t="e">
        <f t="shared" si="32"/>
        <v>#DIV/0!</v>
      </c>
      <c r="H122" s="48">
        <v>1.0900000000000001</v>
      </c>
      <c r="I122" s="48">
        <v>0.51473834600000001</v>
      </c>
      <c r="J122" s="3">
        <f t="shared" si="33"/>
        <v>5.1801152050000047E-3</v>
      </c>
      <c r="K122" s="57">
        <f t="shared" si="25"/>
        <v>1</v>
      </c>
      <c r="M122" s="3">
        <v>1.0900000000000001</v>
      </c>
      <c r="N122" s="3">
        <f t="shared" si="34"/>
        <v>0.35625076485022167</v>
      </c>
      <c r="O122" s="3">
        <f t="shared" si="35"/>
        <v>3.5495412553097363E-3</v>
      </c>
      <c r="Q122" s="3">
        <v>1.0900000000000001</v>
      </c>
      <c r="R122" s="3">
        <f t="shared" si="26"/>
        <v>0.16326530612244894</v>
      </c>
      <c r="S122" s="3">
        <f t="shared" si="36"/>
        <v>1.6382443388314241E-3</v>
      </c>
      <c r="T122" s="3"/>
      <c r="U122" s="3">
        <v>1.0900000000000001</v>
      </c>
      <c r="V122" s="3">
        <f t="shared" si="28"/>
        <v>0.27210884353741494</v>
      </c>
      <c r="W122" s="3">
        <f t="shared" si="46"/>
        <v>2.7304072313857073E-3</v>
      </c>
      <c r="X122" s="3"/>
      <c r="Y122" s="3">
        <v>1.0900000000000001</v>
      </c>
      <c r="Z122" s="3">
        <f t="shared" si="37"/>
        <v>0.44844253064580153</v>
      </c>
      <c r="AA122" s="3">
        <f t="shared" si="38"/>
        <v>4.501018967056669E-3</v>
      </c>
      <c r="AB122" s="3"/>
      <c r="AC122" s="3">
        <v>1.0900000000000001</v>
      </c>
      <c r="AD122" s="3">
        <f t="shared" si="29"/>
        <v>0.4081632653061224</v>
      </c>
      <c r="AE122" s="3">
        <f t="shared" si="39"/>
        <v>4.0956108470785613E-3</v>
      </c>
      <c r="AF122" s="3">
        <v>1.0900000000000001</v>
      </c>
      <c r="AG122" s="3">
        <f t="shared" si="40"/>
        <v>0.44844253064580153</v>
      </c>
      <c r="AH122" s="3">
        <f t="shared" si="41"/>
        <v>4.501018967056669E-3</v>
      </c>
      <c r="AJ122" s="3">
        <v>1.0900000000000001</v>
      </c>
      <c r="AK122" s="3">
        <f t="shared" si="42"/>
        <v>0.62026860803007111</v>
      </c>
      <c r="AL122" s="3">
        <f t="shared" si="43"/>
        <v>6.2256377988784018E-3</v>
      </c>
      <c r="AN122" s="3">
        <v>1.0900000000000001</v>
      </c>
      <c r="AO122" s="3">
        <f t="shared" si="44"/>
        <v>0.85793188606243109</v>
      </c>
      <c r="AP122" s="3">
        <f t="shared" si="45"/>
        <v>8.6110648025481979E-3</v>
      </c>
      <c r="AR122" s="3">
        <v>1.0900000000000001</v>
      </c>
      <c r="AS122" s="3">
        <f t="shared" si="30"/>
        <v>0.32653061224489788</v>
      </c>
      <c r="AT122" s="3">
        <f t="shared" si="31"/>
        <v>3.2764886776628483E-3</v>
      </c>
    </row>
    <row r="123" spans="2:46" x14ac:dyDescent="0.25">
      <c r="B123" s="2" t="e">
        <f t="shared" si="47"/>
        <v>#DIV/0!</v>
      </c>
      <c r="C123" s="2" t="e">
        <f t="shared" si="27"/>
        <v>#DIV/0!</v>
      </c>
      <c r="D123" t="e">
        <f t="shared" si="32"/>
        <v>#DIV/0!</v>
      </c>
      <c r="H123" s="48">
        <v>1.1000000000000001</v>
      </c>
      <c r="I123" s="48">
        <v>0.50810219599999995</v>
      </c>
      <c r="J123" s="3">
        <f t="shared" si="33"/>
        <v>5.1142027100000041E-3</v>
      </c>
      <c r="K123" s="57">
        <f t="shared" si="25"/>
        <v>1</v>
      </c>
      <c r="M123" s="3">
        <v>1.1000000000000001</v>
      </c>
      <c r="N123" s="3">
        <f t="shared" si="34"/>
        <v>0.35365748621172499</v>
      </c>
      <c r="O123" s="3">
        <f t="shared" si="35"/>
        <v>3.5238189251649253E-3</v>
      </c>
      <c r="Q123" s="3">
        <v>1.1000000000000001</v>
      </c>
      <c r="R123" s="3">
        <f t="shared" si="26"/>
        <v>0.16216216216216212</v>
      </c>
      <c r="S123" s="3">
        <f t="shared" si="36"/>
        <v>1.6271373414230568E-3</v>
      </c>
      <c r="T123" s="3"/>
      <c r="U123" s="3">
        <v>1.1000000000000001</v>
      </c>
      <c r="V123" s="3">
        <f t="shared" si="28"/>
        <v>0.27027027027027023</v>
      </c>
      <c r="W123" s="3">
        <f t="shared" si="46"/>
        <v>2.7118955690384285E-3</v>
      </c>
      <c r="X123" s="3"/>
      <c r="Y123" s="3">
        <v>1.1000000000000001</v>
      </c>
      <c r="Z123" s="3">
        <f t="shared" si="37"/>
        <v>0.4451781546779181</v>
      </c>
      <c r="AA123" s="3">
        <f t="shared" si="38"/>
        <v>4.4681034266186017E-3</v>
      </c>
      <c r="AB123" s="3"/>
      <c r="AC123" s="3">
        <v>1.1000000000000001</v>
      </c>
      <c r="AD123" s="3">
        <f t="shared" si="29"/>
        <v>0.40540540540540537</v>
      </c>
      <c r="AE123" s="3">
        <f t="shared" si="39"/>
        <v>4.0678433535576422E-3</v>
      </c>
      <c r="AF123" s="3">
        <v>1.1000000000000001</v>
      </c>
      <c r="AG123" s="3">
        <f t="shared" si="40"/>
        <v>0.4451781546779181</v>
      </c>
      <c r="AH123" s="3">
        <f t="shared" si="41"/>
        <v>4.4681034266186017E-3</v>
      </c>
      <c r="AJ123" s="3">
        <v>1.1000000000000001</v>
      </c>
      <c r="AK123" s="3">
        <f t="shared" si="42"/>
        <v>0.61575344767101692</v>
      </c>
      <c r="AL123" s="3">
        <f t="shared" si="43"/>
        <v>6.1801102785054452E-3</v>
      </c>
      <c r="AN123" s="3">
        <v>1.1000000000000001</v>
      </c>
      <c r="AO123" s="3">
        <f t="shared" si="44"/>
        <v>0.8516866884293921</v>
      </c>
      <c r="AP123" s="3">
        <f t="shared" si="45"/>
        <v>8.5480928724591242E-3</v>
      </c>
      <c r="AR123" s="3">
        <v>1.1000000000000001</v>
      </c>
      <c r="AS123" s="3">
        <f t="shared" si="30"/>
        <v>0.32432432432432423</v>
      </c>
      <c r="AT123" s="3">
        <f t="shared" si="31"/>
        <v>3.2542746828461136E-3</v>
      </c>
    </row>
    <row r="124" spans="2:46" x14ac:dyDescent="0.25">
      <c r="B124" s="2" t="e">
        <f t="shared" si="47"/>
        <v>#DIV/0!</v>
      </c>
      <c r="C124" s="2" t="e">
        <f t="shared" si="27"/>
        <v>#DIV/0!</v>
      </c>
      <c r="D124" t="e">
        <f t="shared" si="32"/>
        <v>#DIV/0!</v>
      </c>
      <c r="H124" s="48">
        <v>1.1100000000000001</v>
      </c>
      <c r="I124" s="48">
        <v>0.50175256999999995</v>
      </c>
      <c r="J124" s="3">
        <f t="shared" si="33"/>
        <v>5.0492738300000036E-3</v>
      </c>
      <c r="K124" s="57">
        <f t="shared" si="25"/>
        <v>1</v>
      </c>
      <c r="M124" s="3">
        <v>1.1100000000000001</v>
      </c>
      <c r="N124" s="3">
        <f t="shared" si="34"/>
        <v>0.35110629882125949</v>
      </c>
      <c r="O124" s="3">
        <f t="shared" si="35"/>
        <v>3.4985122413655669E-3</v>
      </c>
      <c r="Q124" s="3">
        <v>1.1100000000000001</v>
      </c>
      <c r="R124" s="3">
        <f t="shared" si="26"/>
        <v>0.16107382550335567</v>
      </c>
      <c r="S124" s="3">
        <f t="shared" si="36"/>
        <v>1.6161799383275902E-3</v>
      </c>
      <c r="T124" s="3"/>
      <c r="U124" s="3">
        <v>1.1100000000000001</v>
      </c>
      <c r="V124" s="3">
        <f t="shared" si="28"/>
        <v>0.26845637583892618</v>
      </c>
      <c r="W124" s="3">
        <f t="shared" si="46"/>
        <v>2.6936332305459846E-3</v>
      </c>
      <c r="X124" s="3"/>
      <c r="Y124" s="3">
        <v>1.1100000000000001</v>
      </c>
      <c r="Z124" s="3">
        <f t="shared" si="37"/>
        <v>0.44196676247216948</v>
      </c>
      <c r="AA124" s="3">
        <f t="shared" si="38"/>
        <v>4.4357245857504415E-3</v>
      </c>
      <c r="AB124" s="3"/>
      <c r="AC124" s="3">
        <v>1.1100000000000001</v>
      </c>
      <c r="AD124" s="3">
        <f t="shared" si="29"/>
        <v>0.40268456375838929</v>
      </c>
      <c r="AE124" s="3">
        <f t="shared" si="39"/>
        <v>4.0404498458189763E-3</v>
      </c>
      <c r="AF124" s="3">
        <v>1.1100000000000001</v>
      </c>
      <c r="AG124" s="3">
        <f t="shared" si="40"/>
        <v>0.44196676247216948</v>
      </c>
      <c r="AH124" s="3">
        <f t="shared" si="41"/>
        <v>4.4357245857504415E-3</v>
      </c>
      <c r="AJ124" s="3">
        <v>1.1100000000000001</v>
      </c>
      <c r="AK124" s="3">
        <f t="shared" si="42"/>
        <v>0.61131157243132961</v>
      </c>
      <c r="AL124" s="3">
        <f t="shared" si="43"/>
        <v>6.1353251005117383E-3</v>
      </c>
      <c r="AN124" s="3">
        <v>1.1100000000000001</v>
      </c>
      <c r="AO124" s="3">
        <f t="shared" si="44"/>
        <v>0.84554285597889633</v>
      </c>
      <c r="AP124" s="3">
        <f t="shared" si="45"/>
        <v>8.4861477220414486E-3</v>
      </c>
      <c r="AR124" s="3">
        <v>1.1100000000000001</v>
      </c>
      <c r="AS124" s="3">
        <f t="shared" si="30"/>
        <v>0.32214765100671133</v>
      </c>
      <c r="AT124" s="3">
        <f t="shared" si="31"/>
        <v>3.2323598766551805E-3</v>
      </c>
    </row>
    <row r="125" spans="2:46" x14ac:dyDescent="0.25">
      <c r="B125" s="2" t="e">
        <f t="shared" si="47"/>
        <v>#DIV/0!</v>
      </c>
      <c r="C125" s="2" t="e">
        <f t="shared" si="27"/>
        <v>#DIV/0!</v>
      </c>
      <c r="D125" t="e">
        <f t="shared" si="32"/>
        <v>#DIV/0!</v>
      </c>
      <c r="H125" s="48">
        <v>1.1200000000000001</v>
      </c>
      <c r="I125" s="48">
        <v>0.49519908299999998</v>
      </c>
      <c r="J125" s="3">
        <f t="shared" si="33"/>
        <v>4.9847582650000043E-3</v>
      </c>
      <c r="K125" s="57">
        <f t="shared" si="25"/>
        <v>1</v>
      </c>
      <c r="M125" s="3">
        <v>1.1200000000000001</v>
      </c>
      <c r="N125" s="3">
        <f t="shared" si="34"/>
        <v>0.3485961494518533</v>
      </c>
      <c r="O125" s="3">
        <f t="shared" si="35"/>
        <v>3.4736108488911113E-3</v>
      </c>
      <c r="Q125" s="3">
        <v>1.1200000000000001</v>
      </c>
      <c r="R125" s="3">
        <f t="shared" si="26"/>
        <v>0.15999999999999995</v>
      </c>
      <c r="S125" s="3">
        <f t="shared" si="36"/>
        <v>1.6053691275167794E-3</v>
      </c>
      <c r="T125" s="3"/>
      <c r="U125" s="3">
        <v>1.1200000000000001</v>
      </c>
      <c r="V125" s="3">
        <f t="shared" si="28"/>
        <v>0.26666666666666661</v>
      </c>
      <c r="W125" s="3">
        <f t="shared" si="46"/>
        <v>2.6756152125279667E-3</v>
      </c>
      <c r="X125" s="3"/>
      <c r="Y125" s="3">
        <v>1.1200000000000001</v>
      </c>
      <c r="Z125" s="3">
        <f t="shared" si="37"/>
        <v>0.43880702824398121</v>
      </c>
      <c r="AA125" s="3">
        <f t="shared" si="38"/>
        <v>4.4038689535807578E-3</v>
      </c>
      <c r="AB125" s="3"/>
      <c r="AC125" s="3">
        <v>1.1200000000000001</v>
      </c>
      <c r="AD125" s="3">
        <f t="shared" si="29"/>
        <v>0.39999999999999997</v>
      </c>
      <c r="AE125" s="3">
        <f t="shared" si="39"/>
        <v>4.01342281879195E-3</v>
      </c>
      <c r="AF125" s="3">
        <v>1.1200000000000001</v>
      </c>
      <c r="AG125" s="3">
        <f t="shared" si="40"/>
        <v>0.43880702824398121</v>
      </c>
      <c r="AH125" s="3">
        <f t="shared" si="41"/>
        <v>4.4038689535807578E-3</v>
      </c>
      <c r="AJ125" s="3">
        <v>1.1200000000000001</v>
      </c>
      <c r="AK125" s="3">
        <f t="shared" si="42"/>
        <v>0.6069411485363414</v>
      </c>
      <c r="AL125" s="3">
        <f t="shared" si="43"/>
        <v>6.0912636048383604E-3</v>
      </c>
      <c r="AN125" s="3">
        <v>1.1200000000000001</v>
      </c>
      <c r="AO125" s="3">
        <f t="shared" si="44"/>
        <v>0.8394978523037504</v>
      </c>
      <c r="AP125" s="3">
        <f t="shared" si="45"/>
        <v>8.4252035414132398E-3</v>
      </c>
      <c r="AR125" s="3">
        <v>1.1200000000000001</v>
      </c>
      <c r="AS125" s="3">
        <f t="shared" si="30"/>
        <v>0.3199999999999999</v>
      </c>
      <c r="AT125" s="3">
        <f t="shared" si="31"/>
        <v>3.2107382550335588E-3</v>
      </c>
    </row>
    <row r="126" spans="2:46" x14ac:dyDescent="0.25">
      <c r="B126" s="2" t="e">
        <f t="shared" si="47"/>
        <v>#DIV/0!</v>
      </c>
      <c r="C126" s="2" t="e">
        <f t="shared" si="27"/>
        <v>#DIV/0!</v>
      </c>
      <c r="D126" t="e">
        <f t="shared" si="32"/>
        <v>#DIV/0!</v>
      </c>
      <c r="H126" s="48">
        <v>1.1299999999999999</v>
      </c>
      <c r="I126" s="48">
        <v>0.48859636400000001</v>
      </c>
      <c r="J126" s="3">
        <f t="shared" si="33"/>
        <v>4.9189772349998951E-3</v>
      </c>
      <c r="K126" s="57">
        <f t="shared" si="25"/>
        <v>1</v>
      </c>
      <c r="M126" s="3">
        <v>1.1299999999999999</v>
      </c>
      <c r="N126" s="3">
        <f t="shared" si="34"/>
        <v>0.34612602032638384</v>
      </c>
      <c r="O126" s="3">
        <f t="shared" si="35"/>
        <v>3.4491047397500803E-3</v>
      </c>
      <c r="Q126" s="3">
        <v>1.1299999999999999</v>
      </c>
      <c r="R126" s="3">
        <f t="shared" si="26"/>
        <v>0.15894039735099338</v>
      </c>
      <c r="S126" s="3">
        <f t="shared" si="36"/>
        <v>1.5947019867549328E-3</v>
      </c>
      <c r="T126" s="3"/>
      <c r="U126" s="3">
        <v>1.1299999999999999</v>
      </c>
      <c r="V126" s="3">
        <f t="shared" si="28"/>
        <v>0.26490066225165565</v>
      </c>
      <c r="W126" s="3">
        <f t="shared" si="46"/>
        <v>2.6578366445915548E-3</v>
      </c>
      <c r="X126" s="3"/>
      <c r="Y126" s="3">
        <v>1.1299999999999999</v>
      </c>
      <c r="Z126" s="3">
        <f t="shared" si="37"/>
        <v>0.43569767083245925</v>
      </c>
      <c r="AA126" s="3">
        <f t="shared" si="38"/>
        <v>4.3725234953821092E-3</v>
      </c>
      <c r="AB126" s="3"/>
      <c r="AC126" s="3">
        <v>1.1299999999999999</v>
      </c>
      <c r="AD126" s="3">
        <f t="shared" si="29"/>
        <v>0.39735099337748353</v>
      </c>
      <c r="AE126" s="3">
        <f t="shared" si="39"/>
        <v>3.9867549668873327E-3</v>
      </c>
      <c r="AF126" s="3">
        <v>1.1299999999999999</v>
      </c>
      <c r="AG126" s="3">
        <f t="shared" si="40"/>
        <v>0.43569767083245925</v>
      </c>
      <c r="AH126" s="3">
        <f t="shared" si="41"/>
        <v>4.3725234953821092E-3</v>
      </c>
      <c r="AJ126" s="3">
        <v>1.1299999999999999</v>
      </c>
      <c r="AK126" s="3">
        <f t="shared" si="42"/>
        <v>0.60264040393315832</v>
      </c>
      <c r="AL126" s="3">
        <f t="shared" si="43"/>
        <v>6.0479077623473701E-3</v>
      </c>
      <c r="AN126" s="3">
        <v>1.1299999999999999</v>
      </c>
      <c r="AO126" s="3">
        <f t="shared" si="44"/>
        <v>0.83354922636796425</v>
      </c>
      <c r="AP126" s="3">
        <f t="shared" si="45"/>
        <v>8.3652353933583948E-3</v>
      </c>
      <c r="AR126" s="3">
        <v>1.1299999999999999</v>
      </c>
      <c r="AS126" s="3">
        <f t="shared" si="30"/>
        <v>0.31788079470198677</v>
      </c>
      <c r="AT126" s="3">
        <f t="shared" si="31"/>
        <v>3.1894039735098655E-3</v>
      </c>
    </row>
    <row r="127" spans="2:46" x14ac:dyDescent="0.25">
      <c r="B127" s="2" t="e">
        <f t="shared" si="47"/>
        <v>#DIV/0!</v>
      </c>
      <c r="C127" s="2" t="e">
        <f t="shared" si="27"/>
        <v>#DIV/0!</v>
      </c>
      <c r="D127" t="e">
        <f t="shared" si="32"/>
        <v>#DIV/0!</v>
      </c>
      <c r="H127" s="48">
        <v>1.1399999999999999</v>
      </c>
      <c r="I127" s="48">
        <v>0.48222868600000002</v>
      </c>
      <c r="J127" s="3">
        <f t="shared" si="33"/>
        <v>4.8541252500000041E-3</v>
      </c>
      <c r="K127" s="57">
        <f t="shared" si="25"/>
        <v>1</v>
      </c>
      <c r="M127" s="3">
        <v>1.1399999999999999</v>
      </c>
      <c r="N127" s="3">
        <f t="shared" si="34"/>
        <v>0.34369492762363163</v>
      </c>
      <c r="O127" s="3">
        <f t="shared" si="35"/>
        <v>3.4249842384168911E-3</v>
      </c>
      <c r="Q127" s="3">
        <v>1.1399999999999999</v>
      </c>
      <c r="R127" s="3">
        <f t="shared" si="26"/>
        <v>0.15789473684210528</v>
      </c>
      <c r="S127" s="3">
        <f t="shared" si="36"/>
        <v>1.5841756709654947E-3</v>
      </c>
      <c r="T127" s="3"/>
      <c r="U127" s="3">
        <v>1.1399999999999999</v>
      </c>
      <c r="V127" s="3">
        <f t="shared" si="28"/>
        <v>0.26315789473684215</v>
      </c>
      <c r="W127" s="3">
        <f t="shared" si="46"/>
        <v>2.6402927849424915E-3</v>
      </c>
      <c r="X127" s="3"/>
      <c r="Y127" s="3">
        <v>1.1399999999999999</v>
      </c>
      <c r="Z127" s="3">
        <f t="shared" si="37"/>
        <v>0.4326374518198346</v>
      </c>
      <c r="AA127" s="3">
        <f t="shared" si="38"/>
        <v>4.3416756132614734E-3</v>
      </c>
      <c r="AB127" s="3"/>
      <c r="AC127" s="3">
        <v>1.1399999999999999</v>
      </c>
      <c r="AD127" s="3">
        <f t="shared" si="29"/>
        <v>0.39473684210526322</v>
      </c>
      <c r="AE127" s="3">
        <f t="shared" si="39"/>
        <v>3.960439177413737E-3</v>
      </c>
      <c r="AF127" s="3">
        <v>1.1399999999999999</v>
      </c>
      <c r="AG127" s="3">
        <f t="shared" si="40"/>
        <v>0.4326374518198346</v>
      </c>
      <c r="AH127" s="3">
        <f t="shared" si="41"/>
        <v>4.3416756132614734E-3</v>
      </c>
      <c r="AJ127" s="3">
        <v>1.1399999999999999</v>
      </c>
      <c r="AK127" s="3">
        <f t="shared" si="42"/>
        <v>0.59840762568954631</v>
      </c>
      <c r="AL127" s="3">
        <f t="shared" si="43"/>
        <v>6.0052401481135286E-3</v>
      </c>
      <c r="AN127" s="3">
        <v>1.1399999999999999</v>
      </c>
      <c r="AO127" s="3">
        <f t="shared" si="44"/>
        <v>0.82769460890899083</v>
      </c>
      <c r="AP127" s="3">
        <f t="shared" si="45"/>
        <v>8.3062191763847819E-3</v>
      </c>
      <c r="AR127" s="3">
        <v>1.1399999999999999</v>
      </c>
      <c r="AS127" s="3">
        <f t="shared" si="30"/>
        <v>0.31578947368421056</v>
      </c>
      <c r="AT127" s="3">
        <f t="shared" si="31"/>
        <v>3.1683513419309894E-3</v>
      </c>
    </row>
    <row r="128" spans="2:46" x14ac:dyDescent="0.25">
      <c r="B128" s="2" t="e">
        <f t="shared" si="47"/>
        <v>#DIV/0!</v>
      </c>
      <c r="C128" s="2" t="e">
        <f t="shared" si="27"/>
        <v>#DIV/0!</v>
      </c>
      <c r="D128" t="e">
        <f t="shared" si="32"/>
        <v>#DIV/0!</v>
      </c>
      <c r="H128" s="48">
        <v>1.1499999999999999</v>
      </c>
      <c r="I128" s="48">
        <v>0.47565445899999997</v>
      </c>
      <c r="J128" s="3">
        <f t="shared" si="33"/>
        <v>4.7894157250000045E-3</v>
      </c>
      <c r="K128" s="57">
        <f t="shared" si="25"/>
        <v>1</v>
      </c>
      <c r="M128" s="3">
        <v>1.1499999999999999</v>
      </c>
      <c r="N128" s="3">
        <f t="shared" si="34"/>
        <v>0.34130192005974602</v>
      </c>
      <c r="O128" s="3">
        <f t="shared" si="35"/>
        <v>3.4012399880022299E-3</v>
      </c>
      <c r="Q128" s="3">
        <v>1.1499999999999999</v>
      </c>
      <c r="R128" s="3">
        <f t="shared" si="26"/>
        <v>0.15686274509803921</v>
      </c>
      <c r="S128" s="3">
        <f t="shared" si="36"/>
        <v>1.573787409700724E-3</v>
      </c>
      <c r="T128" s="3"/>
      <c r="U128" s="3">
        <v>1.1499999999999999</v>
      </c>
      <c r="V128" s="3">
        <f t="shared" si="28"/>
        <v>0.26143790849673204</v>
      </c>
      <c r="W128" s="3">
        <f t="shared" si="46"/>
        <v>2.6229790161678736E-3</v>
      </c>
      <c r="X128" s="3"/>
      <c r="Y128" s="3">
        <v>1.1499999999999999</v>
      </c>
      <c r="Z128" s="3">
        <f t="shared" si="37"/>
        <v>0.42962517374583631</v>
      </c>
      <c r="AA128" s="3">
        <f t="shared" si="38"/>
        <v>4.3113131278283579E-3</v>
      </c>
      <c r="AB128" s="3"/>
      <c r="AC128" s="3">
        <v>1.1499999999999999</v>
      </c>
      <c r="AD128" s="3">
        <f t="shared" si="29"/>
        <v>0.39215686274509809</v>
      </c>
      <c r="AE128" s="3">
        <f t="shared" si="39"/>
        <v>3.9344685242518095E-3</v>
      </c>
      <c r="AF128" s="3">
        <v>1.1499999999999999</v>
      </c>
      <c r="AG128" s="3">
        <f t="shared" si="40"/>
        <v>0.42962517374583631</v>
      </c>
      <c r="AH128" s="3">
        <f t="shared" si="41"/>
        <v>4.3113131278283579E-3</v>
      </c>
      <c r="AJ128" s="3">
        <v>1.1499999999999999</v>
      </c>
      <c r="AK128" s="3">
        <f t="shared" si="42"/>
        <v>0.59424115752412121</v>
      </c>
      <c r="AL128" s="3">
        <f t="shared" si="43"/>
        <v>5.9632439160683427E-3</v>
      </c>
      <c r="AN128" s="3">
        <v>1.1499999999999999</v>
      </c>
      <c r="AO128" s="3">
        <f t="shared" si="44"/>
        <v>0.82193170902157786</v>
      </c>
      <c r="AP128" s="3">
        <f t="shared" si="45"/>
        <v>8.2481315896528497E-3</v>
      </c>
      <c r="AR128" s="3">
        <v>1.1499999999999999</v>
      </c>
      <c r="AS128" s="3">
        <f t="shared" si="30"/>
        <v>0.31372549019607843</v>
      </c>
      <c r="AT128" s="3">
        <f t="shared" si="31"/>
        <v>3.1475748194014479E-3</v>
      </c>
    </row>
    <row r="129" spans="2:46" x14ac:dyDescent="0.25">
      <c r="B129" s="2" t="e">
        <f t="shared" si="47"/>
        <v>#DIV/0!</v>
      </c>
      <c r="C129" s="2" t="e">
        <f t="shared" si="27"/>
        <v>#DIV/0!</v>
      </c>
      <c r="D129" t="e">
        <f t="shared" si="32"/>
        <v>#DIV/0!</v>
      </c>
      <c r="H129" s="48">
        <v>1.1599999999999999</v>
      </c>
      <c r="I129" s="48">
        <v>0.46903971300000002</v>
      </c>
      <c r="J129" s="3">
        <f t="shared" si="33"/>
        <v>4.7234708600000039E-3</v>
      </c>
      <c r="K129" s="57">
        <f t="shared" si="25"/>
        <v>1</v>
      </c>
      <c r="M129" s="3">
        <v>1.1599999999999999</v>
      </c>
      <c r="N129" s="3">
        <f t="shared" si="34"/>
        <v>0.33894607754069939</v>
      </c>
      <c r="O129" s="3">
        <f t="shared" si="35"/>
        <v>3.3778629371115053E-3</v>
      </c>
      <c r="Q129" s="3">
        <v>1.1599999999999999</v>
      </c>
      <c r="R129" s="3">
        <f t="shared" si="26"/>
        <v>0.15584415584415584</v>
      </c>
      <c r="S129" s="3">
        <f t="shared" si="36"/>
        <v>1.5635345047109767E-3</v>
      </c>
      <c r="T129" s="3"/>
      <c r="U129" s="3">
        <v>1.1599999999999999</v>
      </c>
      <c r="V129" s="3">
        <f t="shared" si="28"/>
        <v>0.25974025974025977</v>
      </c>
      <c r="W129" s="3">
        <f t="shared" si="46"/>
        <v>2.6058908411849616E-3</v>
      </c>
      <c r="X129" s="3"/>
      <c r="Y129" s="3">
        <v>1.1599999999999999</v>
      </c>
      <c r="Z129" s="3">
        <f t="shared" si="37"/>
        <v>0.42665967841142366</v>
      </c>
      <c r="AA129" s="3">
        <f t="shared" si="38"/>
        <v>4.281424260786303E-3</v>
      </c>
      <c r="AB129" s="3"/>
      <c r="AC129" s="3">
        <v>1.1599999999999999</v>
      </c>
      <c r="AD129" s="3">
        <f t="shared" si="29"/>
        <v>0.38961038961038968</v>
      </c>
      <c r="AE129" s="3">
        <f t="shared" si="39"/>
        <v>3.9088362617774423E-3</v>
      </c>
      <c r="AF129" s="3">
        <v>1.1599999999999999</v>
      </c>
      <c r="AG129" s="3">
        <f t="shared" si="40"/>
        <v>0.42665967841142366</v>
      </c>
      <c r="AH129" s="3">
        <f t="shared" si="41"/>
        <v>4.281424260786303E-3</v>
      </c>
      <c r="AJ129" s="3">
        <v>1.1599999999999999</v>
      </c>
      <c r="AK129" s="3">
        <f t="shared" si="42"/>
        <v>0.59013939746013511</v>
      </c>
      <c r="AL129" s="3">
        <f t="shared" si="43"/>
        <v>5.9219027749212866E-3</v>
      </c>
      <c r="AN129" s="3">
        <v>1.1599999999999999</v>
      </c>
      <c r="AO129" s="3">
        <f t="shared" si="44"/>
        <v>0.81625831091257572</v>
      </c>
      <c r="AP129" s="3">
        <f t="shared" si="45"/>
        <v>8.1909500996707758E-3</v>
      </c>
      <c r="AR129" s="3">
        <v>1.1599999999999999</v>
      </c>
      <c r="AS129" s="3">
        <f t="shared" si="30"/>
        <v>0.31168831168831168</v>
      </c>
      <c r="AT129" s="3">
        <f t="shared" si="31"/>
        <v>3.1270690094219534E-3</v>
      </c>
    </row>
    <row r="130" spans="2:46" x14ac:dyDescent="0.25">
      <c r="B130" s="2" t="e">
        <f t="shared" si="47"/>
        <v>#DIV/0!</v>
      </c>
      <c r="C130" s="2" t="e">
        <f t="shared" si="27"/>
        <v>#DIV/0!</v>
      </c>
      <c r="D130" t="e">
        <f t="shared" si="32"/>
        <v>#DIV/0!</v>
      </c>
      <c r="H130" s="48">
        <v>1.17</v>
      </c>
      <c r="I130" s="48">
        <v>0.462594493</v>
      </c>
      <c r="J130" s="3">
        <f t="shared" si="33"/>
        <v>4.6581710300000042E-3</v>
      </c>
      <c r="K130" s="57">
        <f t="shared" si="25"/>
        <v>1</v>
      </c>
      <c r="M130" s="3">
        <v>1.17</v>
      </c>
      <c r="N130" s="3">
        <f t="shared" si="34"/>
        <v>0.33662650988160103</v>
      </c>
      <c r="O130" s="3">
        <f t="shared" si="35"/>
        <v>3.3548443273530796E-3</v>
      </c>
      <c r="Q130" s="3">
        <v>1.17</v>
      </c>
      <c r="R130" s="3">
        <f t="shared" si="26"/>
        <v>0.15483870967741933</v>
      </c>
      <c r="S130" s="3">
        <f t="shared" si="36"/>
        <v>1.5534143276078774E-3</v>
      </c>
      <c r="T130" s="3"/>
      <c r="U130" s="3">
        <v>1.17</v>
      </c>
      <c r="V130" s="3">
        <f t="shared" si="28"/>
        <v>0.25806451612903225</v>
      </c>
      <c r="W130" s="3">
        <f t="shared" si="46"/>
        <v>2.5890238793464626E-3</v>
      </c>
      <c r="X130" s="3"/>
      <c r="Y130" s="3">
        <v>1.17</v>
      </c>
      <c r="Z130" s="3">
        <f t="shared" si="37"/>
        <v>0.4237398452666794</v>
      </c>
      <c r="AA130" s="3">
        <f t="shared" si="38"/>
        <v>4.2519976183905189E-3</v>
      </c>
      <c r="AB130" s="3"/>
      <c r="AC130" s="3">
        <v>1.17</v>
      </c>
      <c r="AD130" s="3">
        <f t="shared" si="29"/>
        <v>0.38709677419354843</v>
      </c>
      <c r="AE130" s="3">
        <f t="shared" si="39"/>
        <v>3.8835358190196941E-3</v>
      </c>
      <c r="AF130" s="3">
        <v>1.17</v>
      </c>
      <c r="AG130" s="3">
        <f t="shared" si="40"/>
        <v>0.4237398452666794</v>
      </c>
      <c r="AH130" s="3">
        <f t="shared" si="41"/>
        <v>4.2519976183905189E-3</v>
      </c>
      <c r="AJ130" s="3">
        <v>1.17</v>
      </c>
      <c r="AK130" s="3">
        <f t="shared" si="42"/>
        <v>0.58610079559567219</v>
      </c>
      <c r="AL130" s="3">
        <f t="shared" si="43"/>
        <v>5.8812009652790421E-3</v>
      </c>
      <c r="AN130" s="3">
        <v>1.17</v>
      </c>
      <c r="AO130" s="3">
        <f t="shared" si="44"/>
        <v>0.81067227081675652</v>
      </c>
      <c r="AP130" s="3">
        <f t="shared" si="45"/>
        <v>8.1346529086466692E-3</v>
      </c>
      <c r="AR130" s="3">
        <v>1.17</v>
      </c>
      <c r="AS130" s="3">
        <f t="shared" si="30"/>
        <v>0.30967741935483867</v>
      </c>
      <c r="AT130" s="3">
        <f t="shared" si="31"/>
        <v>3.1068286552157548E-3</v>
      </c>
    </row>
    <row r="131" spans="2:46" x14ac:dyDescent="0.25">
      <c r="B131" s="2" t="e">
        <f t="shared" si="47"/>
        <v>#DIV/0!</v>
      </c>
      <c r="C131" s="2" t="e">
        <f t="shared" si="27"/>
        <v>#DIV/0!</v>
      </c>
      <c r="D131" t="e">
        <f t="shared" si="32"/>
        <v>#DIV/0!</v>
      </c>
      <c r="H131" s="48">
        <v>1.18</v>
      </c>
      <c r="I131" s="48">
        <v>0.45593852200000001</v>
      </c>
      <c r="J131" s="3">
        <f t="shared" si="33"/>
        <v>4.5926650750000037E-3</v>
      </c>
      <c r="K131" s="57">
        <f t="shared" si="25"/>
        <v>1</v>
      </c>
      <c r="M131" s="3">
        <v>1.18</v>
      </c>
      <c r="N131" s="3">
        <f t="shared" si="34"/>
        <v>0.33434235558901426</v>
      </c>
      <c r="O131" s="3">
        <f t="shared" si="35"/>
        <v>3.3321756814584337E-3</v>
      </c>
      <c r="Q131" s="3">
        <v>1.18</v>
      </c>
      <c r="R131" s="3">
        <f t="shared" si="26"/>
        <v>0.15384615384615383</v>
      </c>
      <c r="S131" s="3">
        <f t="shared" si="36"/>
        <v>1.5434243176178672E-3</v>
      </c>
      <c r="T131" s="3"/>
      <c r="U131" s="3">
        <v>1.18</v>
      </c>
      <c r="V131" s="3">
        <f t="shared" si="28"/>
        <v>0.25641025641025639</v>
      </c>
      <c r="W131" s="3">
        <f t="shared" si="46"/>
        <v>2.5723738626964453E-3</v>
      </c>
      <c r="X131" s="3"/>
      <c r="Y131" s="3">
        <v>1.18</v>
      </c>
      <c r="Z131" s="3">
        <f t="shared" si="37"/>
        <v>0.42086458987801029</v>
      </c>
      <c r="AA131" s="3">
        <f t="shared" si="38"/>
        <v>4.2230221757234522E-3</v>
      </c>
      <c r="AB131" s="3"/>
      <c r="AC131" s="3">
        <v>1.18</v>
      </c>
      <c r="AD131" s="3">
        <f t="shared" si="29"/>
        <v>0.38461538461538464</v>
      </c>
      <c r="AE131" s="3">
        <f t="shared" si="39"/>
        <v>3.8585607940446686E-3</v>
      </c>
      <c r="AF131" s="3">
        <v>1.18</v>
      </c>
      <c r="AG131" s="3">
        <f t="shared" si="40"/>
        <v>0.42086458987801029</v>
      </c>
      <c r="AH131" s="3">
        <f t="shared" si="41"/>
        <v>4.2230221757234522E-3</v>
      </c>
      <c r="AJ131" s="3">
        <v>1.18</v>
      </c>
      <c r="AK131" s="3">
        <f t="shared" si="42"/>
        <v>0.58212385198353889</v>
      </c>
      <c r="AL131" s="3">
        <f t="shared" si="43"/>
        <v>5.8411232378960606E-3</v>
      </c>
      <c r="AN131" s="3">
        <v>1.18</v>
      </c>
      <c r="AO131" s="3">
        <f t="shared" si="44"/>
        <v>0.80517151406435927</v>
      </c>
      <c r="AP131" s="3">
        <f t="shared" si="45"/>
        <v>8.0792189244055859E-3</v>
      </c>
      <c r="AR131" s="3">
        <v>1.18</v>
      </c>
      <c r="AS131" s="3">
        <f t="shared" si="30"/>
        <v>0.30769230769230765</v>
      </c>
      <c r="AT131" s="3">
        <f t="shared" si="31"/>
        <v>3.0868486352357343E-3</v>
      </c>
    </row>
    <row r="132" spans="2:46" x14ac:dyDescent="0.25">
      <c r="B132" s="2" t="e">
        <f t="shared" si="47"/>
        <v>#DIV/0!</v>
      </c>
      <c r="C132" s="2" t="e">
        <f t="shared" si="27"/>
        <v>#DIV/0!</v>
      </c>
      <c r="D132" t="e">
        <f t="shared" si="32"/>
        <v>#DIV/0!</v>
      </c>
      <c r="H132" s="48">
        <v>1.19</v>
      </c>
      <c r="I132" s="48">
        <v>0.45025789399999999</v>
      </c>
      <c r="J132" s="3">
        <f t="shared" si="33"/>
        <v>4.5309820800000043E-3</v>
      </c>
      <c r="K132" s="57">
        <f t="shared" si="25"/>
        <v>1</v>
      </c>
      <c r="M132" s="3">
        <v>1.19</v>
      </c>
      <c r="N132" s="3">
        <f t="shared" si="34"/>
        <v>0.3320927807026719</v>
      </c>
      <c r="O132" s="3">
        <f t="shared" si="35"/>
        <v>3.30984879197948E-3</v>
      </c>
      <c r="Q132" s="3">
        <v>1.19</v>
      </c>
      <c r="R132" s="3">
        <f t="shared" si="26"/>
        <v>0.15286624203821655</v>
      </c>
      <c r="S132" s="3">
        <f t="shared" si="36"/>
        <v>1.5335619794218532E-3</v>
      </c>
      <c r="T132" s="3"/>
      <c r="U132" s="3">
        <v>1.19</v>
      </c>
      <c r="V132" s="3">
        <f t="shared" si="28"/>
        <v>0.25477707006369427</v>
      </c>
      <c r="W132" s="3">
        <f t="shared" si="46"/>
        <v>2.5559366323697551E-3</v>
      </c>
      <c r="X132" s="3"/>
      <c r="Y132" s="3">
        <v>1.19</v>
      </c>
      <c r="Z132" s="3">
        <f t="shared" si="37"/>
        <v>0.418032862470119</v>
      </c>
      <c r="AA132" s="3">
        <f t="shared" si="38"/>
        <v>4.1944872617406502E-3</v>
      </c>
      <c r="AB132" s="3"/>
      <c r="AC132" s="3">
        <v>1.19</v>
      </c>
      <c r="AD132" s="3">
        <f t="shared" si="29"/>
        <v>0.38216560509554143</v>
      </c>
      <c r="AE132" s="3">
        <f t="shared" si="39"/>
        <v>3.8339049485546341E-3</v>
      </c>
      <c r="AF132" s="3">
        <v>1.19</v>
      </c>
      <c r="AG132" s="3">
        <f t="shared" si="40"/>
        <v>0.418032862470119</v>
      </c>
      <c r="AH132" s="3">
        <f t="shared" si="41"/>
        <v>4.1944872617406502E-3</v>
      </c>
      <c r="AJ132" s="3">
        <v>1.19</v>
      </c>
      <c r="AK132" s="3">
        <f t="shared" si="42"/>
        <v>0.57820711461457452</v>
      </c>
      <c r="AL132" s="3">
        <f t="shared" si="43"/>
        <v>5.8016548329905722E-3</v>
      </c>
      <c r="AN132" s="3">
        <v>1.19</v>
      </c>
      <c r="AO132" s="3">
        <f t="shared" si="44"/>
        <v>0.79975403229168196</v>
      </c>
      <c r="AP132" s="3">
        <f t="shared" si="45"/>
        <v>8.024627731780214E-3</v>
      </c>
      <c r="AR132" s="3">
        <v>1.19</v>
      </c>
      <c r="AS132" s="3">
        <f t="shared" si="30"/>
        <v>0.30573248407643311</v>
      </c>
      <c r="AT132" s="3">
        <f t="shared" si="31"/>
        <v>3.0671239588437064E-3</v>
      </c>
    </row>
    <row r="133" spans="2:46" x14ac:dyDescent="0.25">
      <c r="B133" s="2" t="e">
        <f t="shared" si="47"/>
        <v>#DIV/0!</v>
      </c>
      <c r="C133" s="2" t="e">
        <f t="shared" si="27"/>
        <v>#DIV/0!</v>
      </c>
      <c r="D133" t="e">
        <f t="shared" si="32"/>
        <v>#DIV/0!</v>
      </c>
      <c r="H133" s="48">
        <v>1.2</v>
      </c>
      <c r="I133" s="48">
        <v>0.44639578000000002</v>
      </c>
      <c r="J133" s="3">
        <f t="shared" si="33"/>
        <v>4.483268370000004E-3</v>
      </c>
      <c r="K133" s="57">
        <f t="shared" si="25"/>
        <v>1</v>
      </c>
      <c r="M133" s="3">
        <v>1.2</v>
      </c>
      <c r="N133" s="3">
        <f t="shared" si="34"/>
        <v>0.32987697769322361</v>
      </c>
      <c r="O133" s="3">
        <f t="shared" si="35"/>
        <v>3.2878557105304324E-3</v>
      </c>
      <c r="Q133" s="3">
        <v>1.2</v>
      </c>
      <c r="R133" s="3">
        <f t="shared" si="26"/>
        <v>0.15189873417721517</v>
      </c>
      <c r="S133" s="3">
        <f t="shared" si="36"/>
        <v>1.52382488107716E-3</v>
      </c>
      <c r="T133" s="3"/>
      <c r="U133" s="3">
        <v>1.2</v>
      </c>
      <c r="V133" s="3">
        <f t="shared" si="28"/>
        <v>0.25316455696202528</v>
      </c>
      <c r="W133" s="3">
        <f t="shared" si="46"/>
        <v>2.5397081351286E-3</v>
      </c>
      <c r="X133" s="3"/>
      <c r="Y133" s="3">
        <v>1.2</v>
      </c>
      <c r="Z133" s="3">
        <f t="shared" si="37"/>
        <v>0.41524364653850587</v>
      </c>
      <c r="AA133" s="3">
        <f t="shared" si="38"/>
        <v>4.1663825450431284E-3</v>
      </c>
      <c r="AB133" s="3"/>
      <c r="AC133" s="3">
        <v>1.2</v>
      </c>
      <c r="AD133" s="3">
        <f t="shared" si="29"/>
        <v>0.379746835443038</v>
      </c>
      <c r="AE133" s="3">
        <f t="shared" si="39"/>
        <v>3.8095622026929005E-3</v>
      </c>
      <c r="AF133" s="3">
        <v>1.2</v>
      </c>
      <c r="AG133" s="3">
        <f t="shared" si="40"/>
        <v>0.41524364653850587</v>
      </c>
      <c r="AH133" s="3">
        <f t="shared" si="41"/>
        <v>4.1663825450431284E-3</v>
      </c>
      <c r="AJ133" s="3">
        <v>1.2</v>
      </c>
      <c r="AK133" s="3">
        <f t="shared" si="42"/>
        <v>0.57434917749851755</v>
      </c>
      <c r="AL133" s="3">
        <f t="shared" si="43"/>
        <v>5.7627814605654658E-3</v>
      </c>
      <c r="AN133" s="3">
        <v>1.2</v>
      </c>
      <c r="AO133" s="3">
        <f t="shared" si="44"/>
        <v>0.79441788078660924</v>
      </c>
      <c r="AP133" s="3">
        <f t="shared" si="45"/>
        <v>7.9708595653914631E-3</v>
      </c>
      <c r="AR133" s="3">
        <v>1.2</v>
      </c>
      <c r="AS133" s="3">
        <f t="shared" si="30"/>
        <v>0.30379746835443033</v>
      </c>
      <c r="AT133" s="3">
        <f t="shared" si="31"/>
        <v>3.0476497621543201E-3</v>
      </c>
    </row>
    <row r="134" spans="2:46" x14ac:dyDescent="0.25">
      <c r="B134" s="2" t="e">
        <f t="shared" si="47"/>
        <v>#DIV/0!</v>
      </c>
      <c r="C134" s="2" t="e">
        <f t="shared" si="27"/>
        <v>#DIV/0!</v>
      </c>
      <c r="D134" t="e">
        <f t="shared" si="32"/>
        <v>#DIV/0!</v>
      </c>
      <c r="H134" s="48">
        <v>1.21</v>
      </c>
      <c r="I134" s="48">
        <v>0.44237707100000001</v>
      </c>
      <c r="J134" s="3">
        <f t="shared" si="33"/>
        <v>4.4438642550000042E-3</v>
      </c>
      <c r="K134" s="57">
        <f t="shared" si="25"/>
        <v>1</v>
      </c>
      <c r="M134" s="3">
        <v>1.21</v>
      </c>
      <c r="N134" s="3">
        <f t="shared" si="34"/>
        <v>0.32769416441286237</v>
      </c>
      <c r="O134" s="3">
        <f t="shared" si="35"/>
        <v>3.2661887375437198E-3</v>
      </c>
      <c r="Q134" s="3">
        <v>1.21</v>
      </c>
      <c r="R134" s="3">
        <f t="shared" si="26"/>
        <v>0.15094339622641512</v>
      </c>
      <c r="S134" s="3">
        <f t="shared" si="36"/>
        <v>1.5142106520181528E-3</v>
      </c>
      <c r="T134" s="3"/>
      <c r="U134" s="3">
        <v>1.21</v>
      </c>
      <c r="V134" s="3">
        <f t="shared" si="28"/>
        <v>0.25157232704402521</v>
      </c>
      <c r="W134" s="3">
        <f t="shared" si="46"/>
        <v>2.5236844200302545E-3</v>
      </c>
      <c r="X134" s="3"/>
      <c r="Y134" s="3">
        <v>1.21</v>
      </c>
      <c r="Z134" s="3">
        <f t="shared" si="37"/>
        <v>0.41249595752853552</v>
      </c>
      <c r="AA134" s="3">
        <f t="shared" si="38"/>
        <v>4.1386980203352106E-3</v>
      </c>
      <c r="AB134" s="3"/>
      <c r="AC134" s="3">
        <v>1.21</v>
      </c>
      <c r="AD134" s="3">
        <f t="shared" si="29"/>
        <v>0.37735849056603782</v>
      </c>
      <c r="AE134" s="3">
        <f t="shared" si="39"/>
        <v>3.7855266300453826E-3</v>
      </c>
      <c r="AF134" s="3">
        <v>1.21</v>
      </c>
      <c r="AG134" s="3">
        <f t="shared" si="40"/>
        <v>0.41249595752853552</v>
      </c>
      <c r="AH134" s="3">
        <f t="shared" si="41"/>
        <v>4.1386980203352106E-3</v>
      </c>
      <c r="AJ134" s="3">
        <v>1.21</v>
      </c>
      <c r="AK134" s="3">
        <f t="shared" si="42"/>
        <v>0.57054867883694016</v>
      </c>
      <c r="AL134" s="3">
        <f t="shared" si="43"/>
        <v>5.7244892816772936E-3</v>
      </c>
      <c r="AN134" s="3">
        <v>1.21</v>
      </c>
      <c r="AO134" s="3">
        <f t="shared" si="44"/>
        <v>0.78916117596148494</v>
      </c>
      <c r="AP134" s="3">
        <f t="shared" si="45"/>
        <v>7.9178952837404767E-3</v>
      </c>
      <c r="AR134" s="3">
        <v>1.21</v>
      </c>
      <c r="AS134" s="3">
        <f t="shared" si="30"/>
        <v>0.30188679245283023</v>
      </c>
      <c r="AT134" s="3">
        <f t="shared" si="31"/>
        <v>3.0284213040363056E-3</v>
      </c>
    </row>
    <row r="135" spans="2:46" x14ac:dyDescent="0.25">
      <c r="B135" s="2" t="e">
        <f t="shared" si="47"/>
        <v>#DIV/0!</v>
      </c>
      <c r="C135" s="2" t="e">
        <f t="shared" si="27"/>
        <v>#DIV/0!</v>
      </c>
      <c r="D135" t="e">
        <f t="shared" si="32"/>
        <v>#DIV/0!</v>
      </c>
      <c r="H135" s="48">
        <v>1.22</v>
      </c>
      <c r="I135" s="48">
        <v>0.43845032699999997</v>
      </c>
      <c r="J135" s="3">
        <f t="shared" si="33"/>
        <v>4.4041369900000042E-3</v>
      </c>
      <c r="K135" s="57">
        <f t="shared" si="25"/>
        <v>1</v>
      </c>
      <c r="M135" s="3">
        <v>1.22</v>
      </c>
      <c r="N135" s="3">
        <f t="shared" si="34"/>
        <v>0.325543583095881</v>
      </c>
      <c r="O135" s="3">
        <f t="shared" si="35"/>
        <v>3.2448404125113789E-3</v>
      </c>
      <c r="Q135" s="3">
        <v>1.22</v>
      </c>
      <c r="R135" s="3">
        <f t="shared" si="26"/>
        <v>0.15</v>
      </c>
      <c r="S135" s="3">
        <f t="shared" si="36"/>
        <v>1.5047169811320768E-3</v>
      </c>
      <c r="T135" s="3"/>
      <c r="U135" s="3">
        <v>1.22</v>
      </c>
      <c r="V135" s="3">
        <f t="shared" si="28"/>
        <v>0.25</v>
      </c>
      <c r="W135" s="3">
        <f t="shared" si="46"/>
        <v>2.5078616352201284E-3</v>
      </c>
      <c r="X135" s="3"/>
      <c r="Y135" s="3">
        <v>1.22</v>
      </c>
      <c r="Z135" s="3">
        <f t="shared" si="37"/>
        <v>0.40978884157735385</v>
      </c>
      <c r="AA135" s="3">
        <f t="shared" si="38"/>
        <v>4.1114239955294509E-3</v>
      </c>
      <c r="AB135" s="3"/>
      <c r="AC135" s="3">
        <v>1.22</v>
      </c>
      <c r="AD135" s="3">
        <f t="shared" si="29"/>
        <v>0.37500000000000006</v>
      </c>
      <c r="AE135" s="3">
        <f t="shared" si="39"/>
        <v>3.7617924528301925E-3</v>
      </c>
      <c r="AF135" s="3">
        <v>1.22</v>
      </c>
      <c r="AG135" s="3">
        <f t="shared" si="40"/>
        <v>0.40978884157735385</v>
      </c>
      <c r="AH135" s="3">
        <f t="shared" si="41"/>
        <v>4.1114239955294509E-3</v>
      </c>
      <c r="AJ135" s="3">
        <v>1.22</v>
      </c>
      <c r="AK135" s="3">
        <f t="shared" si="42"/>
        <v>0.56680429928311549</v>
      </c>
      <c r="AL135" s="3">
        <f t="shared" si="43"/>
        <v>5.6867648906002832E-3</v>
      </c>
      <c r="AN135" s="3">
        <v>1.22</v>
      </c>
      <c r="AO135" s="3">
        <f t="shared" si="44"/>
        <v>0.78398209294622678</v>
      </c>
      <c r="AP135" s="3">
        <f t="shared" si="45"/>
        <v>7.8657163445385644E-3</v>
      </c>
      <c r="AR135" s="3">
        <v>1.22</v>
      </c>
      <c r="AS135" s="3">
        <f t="shared" si="30"/>
        <v>0.3</v>
      </c>
      <c r="AT135" s="3">
        <f t="shared" si="31"/>
        <v>3.0094339622641535E-3</v>
      </c>
    </row>
    <row r="136" spans="2:46" x14ac:dyDescent="0.25">
      <c r="B136" s="2" t="e">
        <f t="shared" si="47"/>
        <v>#DIV/0!</v>
      </c>
      <c r="C136" s="2" t="e">
        <f t="shared" si="27"/>
        <v>#DIV/0!</v>
      </c>
      <c r="D136" t="e">
        <f t="shared" si="32"/>
        <v>#DIV/0!</v>
      </c>
      <c r="H136" s="48">
        <v>1.23</v>
      </c>
      <c r="I136" s="48">
        <v>0.43457089599999998</v>
      </c>
      <c r="J136" s="3">
        <f t="shared" si="33"/>
        <v>4.365106115000004E-3</v>
      </c>
      <c r="K136" s="57">
        <f t="shared" si="25"/>
        <v>1</v>
      </c>
      <c r="M136" s="3">
        <v>1.23</v>
      </c>
      <c r="N136" s="3">
        <f t="shared" si="34"/>
        <v>0.32342449940639428</v>
      </c>
      <c r="O136" s="3">
        <f t="shared" si="35"/>
        <v>3.2238035046851798E-3</v>
      </c>
      <c r="Q136" s="3">
        <v>1.23</v>
      </c>
      <c r="R136" s="3">
        <f t="shared" si="26"/>
        <v>0.14906832298136641</v>
      </c>
      <c r="S136" s="3">
        <f t="shared" si="36"/>
        <v>1.4953416149068334E-3</v>
      </c>
      <c r="T136" s="3"/>
      <c r="U136" s="3">
        <v>1.23</v>
      </c>
      <c r="V136" s="3">
        <f t="shared" si="28"/>
        <v>0.24844720496894404</v>
      </c>
      <c r="W136" s="3">
        <f t="shared" si="46"/>
        <v>2.4922360248447223E-3</v>
      </c>
      <c r="X136" s="3"/>
      <c r="Y136" s="3">
        <v>1.23</v>
      </c>
      <c r="Z136" s="3">
        <f t="shared" si="37"/>
        <v>0.40712137431517637</v>
      </c>
      <c r="AA136" s="3">
        <f t="shared" si="38"/>
        <v>4.0845510794626548E-3</v>
      </c>
      <c r="AB136" s="3"/>
      <c r="AC136" s="3">
        <v>1.23</v>
      </c>
      <c r="AD136" s="3">
        <f t="shared" si="29"/>
        <v>0.37267080745341613</v>
      </c>
      <c r="AE136" s="3">
        <f t="shared" si="39"/>
        <v>3.7383540372670841E-3</v>
      </c>
      <c r="AF136" s="3">
        <v>1.23</v>
      </c>
      <c r="AG136" s="3">
        <f t="shared" si="40"/>
        <v>0.40712137431517637</v>
      </c>
      <c r="AH136" s="3">
        <f t="shared" si="41"/>
        <v>4.0845510794626548E-3</v>
      </c>
      <c r="AJ136" s="3">
        <v>1.23</v>
      </c>
      <c r="AK136" s="3">
        <f t="shared" si="42"/>
        <v>0.56311476028400698</v>
      </c>
      <c r="AL136" s="3">
        <f t="shared" si="43"/>
        <v>5.6495952978356176E-3</v>
      </c>
      <c r="AN136" s="3">
        <v>1.23</v>
      </c>
      <c r="AO136" s="3">
        <f t="shared" si="44"/>
        <v>0.7788788632950292</v>
      </c>
      <c r="AP136" s="3">
        <f t="shared" si="45"/>
        <v>7.8143047812062882E-3</v>
      </c>
      <c r="AR136" s="3">
        <v>1.23</v>
      </c>
      <c r="AS136" s="3">
        <f t="shared" si="30"/>
        <v>0.29813664596273282</v>
      </c>
      <c r="AT136" s="3">
        <f t="shared" si="31"/>
        <v>2.9906832298136669E-3</v>
      </c>
    </row>
    <row r="137" spans="2:46" x14ac:dyDescent="0.25">
      <c r="B137" s="2" t="e">
        <f t="shared" si="47"/>
        <v>#DIV/0!</v>
      </c>
      <c r="C137" s="2" t="e">
        <f t="shared" si="27"/>
        <v>#DIV/0!</v>
      </c>
      <c r="D137" t="e">
        <f t="shared" si="32"/>
        <v>#DIV/0!</v>
      </c>
      <c r="H137" s="48">
        <v>1.24</v>
      </c>
      <c r="I137" s="48">
        <v>0.430526731</v>
      </c>
      <c r="J137" s="3">
        <f t="shared" si="33"/>
        <v>4.3254881350000031E-3</v>
      </c>
      <c r="K137" s="57">
        <f t="shared" si="25"/>
        <v>1</v>
      </c>
      <c r="M137" s="3">
        <v>1.24</v>
      </c>
      <c r="N137" s="3">
        <f t="shared" si="34"/>
        <v>0.32133620153064113</v>
      </c>
      <c r="O137" s="3">
        <f t="shared" si="35"/>
        <v>3.2030710042103912E-3</v>
      </c>
      <c r="Q137" s="3">
        <v>1.24</v>
      </c>
      <c r="R137" s="3">
        <f t="shared" si="26"/>
        <v>0.14814814814814814</v>
      </c>
      <c r="S137" s="3">
        <f t="shared" si="36"/>
        <v>1.486082355647574E-3</v>
      </c>
      <c r="T137" s="3"/>
      <c r="U137" s="3">
        <v>1.24</v>
      </c>
      <c r="V137" s="3">
        <f t="shared" si="28"/>
        <v>0.24691358024691357</v>
      </c>
      <c r="W137" s="3">
        <f t="shared" si="46"/>
        <v>2.4768039260792902E-3</v>
      </c>
      <c r="X137" s="3"/>
      <c r="Y137" s="3">
        <v>1.24</v>
      </c>
      <c r="Z137" s="3">
        <f t="shared" si="37"/>
        <v>0.40449265972269349</v>
      </c>
      <c r="AA137" s="3">
        <f t="shared" si="38"/>
        <v>4.0580701701893535E-3</v>
      </c>
      <c r="AB137" s="3"/>
      <c r="AC137" s="3">
        <v>1.24</v>
      </c>
      <c r="AD137" s="3">
        <f t="shared" si="29"/>
        <v>0.37037037037037041</v>
      </c>
      <c r="AE137" s="3">
        <f t="shared" si="39"/>
        <v>3.7152058891189361E-3</v>
      </c>
      <c r="AF137" s="3">
        <v>1.24</v>
      </c>
      <c r="AG137" s="3">
        <f t="shared" si="40"/>
        <v>0.40449265972269349</v>
      </c>
      <c r="AH137" s="3">
        <f t="shared" si="41"/>
        <v>4.0580701701893535E-3</v>
      </c>
      <c r="AJ137" s="3">
        <v>1.24</v>
      </c>
      <c r="AK137" s="3">
        <f t="shared" si="42"/>
        <v>0.55947882249987291</v>
      </c>
      <c r="AL137" s="3">
        <f t="shared" si="43"/>
        <v>5.6129679139194054E-3</v>
      </c>
      <c r="AN137" s="3">
        <v>1.24</v>
      </c>
      <c r="AO137" s="3">
        <f t="shared" si="44"/>
        <v>0.77384977280042133</v>
      </c>
      <c r="AP137" s="3">
        <f t="shared" si="45"/>
        <v>7.7636431804772605E-3</v>
      </c>
      <c r="AR137" s="3">
        <v>1.24</v>
      </c>
      <c r="AS137" s="3">
        <f t="shared" si="30"/>
        <v>0.29629629629629628</v>
      </c>
      <c r="AT137" s="3">
        <f t="shared" si="31"/>
        <v>2.972164711295148E-3</v>
      </c>
    </row>
    <row r="138" spans="2:46" x14ac:dyDescent="0.25">
      <c r="B138" s="2" t="e">
        <f t="shared" si="47"/>
        <v>#DIV/0!</v>
      </c>
      <c r="C138" s="2" t="e">
        <f t="shared" si="27"/>
        <v>#DIV/0!</v>
      </c>
      <c r="D138" t="e">
        <f t="shared" si="32"/>
        <v>#DIV/0!</v>
      </c>
      <c r="H138" s="48">
        <v>1.25</v>
      </c>
      <c r="I138" s="48">
        <v>0.42657756299999999</v>
      </c>
      <c r="J138" s="3">
        <f t="shared" si="33"/>
        <v>4.2855214700000038E-3</v>
      </c>
      <c r="K138" s="57">
        <f t="shared" si="25"/>
        <v>1</v>
      </c>
      <c r="M138" s="3">
        <v>1.25</v>
      </c>
      <c r="N138" s="3">
        <f t="shared" si="34"/>
        <v>0.31927799931143658</v>
      </c>
      <c r="O138" s="3">
        <f t="shared" si="35"/>
        <v>3.1826361136696817E-3</v>
      </c>
      <c r="Q138" s="3">
        <v>1.25</v>
      </c>
      <c r="R138" s="3">
        <f t="shared" si="26"/>
        <v>0.14723926380368099</v>
      </c>
      <c r="S138" s="3">
        <f t="shared" si="36"/>
        <v>1.4769370597591471E-3</v>
      </c>
      <c r="T138" s="3"/>
      <c r="U138" s="3">
        <v>1.25</v>
      </c>
      <c r="V138" s="3">
        <f t="shared" si="28"/>
        <v>0.245398773006135</v>
      </c>
      <c r="W138" s="3">
        <f t="shared" si="46"/>
        <v>2.461561766265245E-3</v>
      </c>
      <c r="X138" s="3"/>
      <c r="Y138" s="3">
        <v>1.25</v>
      </c>
      <c r="Z138" s="3">
        <f t="shared" si="37"/>
        <v>0.40190182904153282</v>
      </c>
      <c r="AA138" s="3">
        <f t="shared" si="38"/>
        <v>4.0319724438211352E-3</v>
      </c>
      <c r="AB138" s="3"/>
      <c r="AC138" s="3">
        <v>1.25</v>
      </c>
      <c r="AD138" s="3">
        <f t="shared" si="29"/>
        <v>0.36809815950920249</v>
      </c>
      <c r="AE138" s="3">
        <f t="shared" si="39"/>
        <v>3.6923426493978679E-3</v>
      </c>
      <c r="AF138" s="3">
        <v>1.25</v>
      </c>
      <c r="AG138" s="3">
        <f t="shared" si="40"/>
        <v>0.40190182904153282</v>
      </c>
      <c r="AH138" s="3">
        <f t="shared" si="41"/>
        <v>4.0319724438211352E-3</v>
      </c>
      <c r="AJ138" s="3">
        <v>1.25</v>
      </c>
      <c r="AK138" s="3">
        <f t="shared" si="42"/>
        <v>0.55589528429726132</v>
      </c>
      <c r="AL138" s="3">
        <f t="shared" si="43"/>
        <v>5.5768705339856763E-3</v>
      </c>
      <c r="AN138" s="3">
        <v>1.25</v>
      </c>
      <c r="AO138" s="3">
        <f t="shared" si="44"/>
        <v>0.76889315940883352</v>
      </c>
      <c r="AP138" s="3">
        <f t="shared" si="45"/>
        <v>7.7137146610462802E-3</v>
      </c>
      <c r="AR138" s="3">
        <v>1.25</v>
      </c>
      <c r="AS138" s="3">
        <f t="shared" si="30"/>
        <v>0.29447852760736198</v>
      </c>
      <c r="AT138" s="3">
        <f t="shared" si="31"/>
        <v>2.9538741195182941E-3</v>
      </c>
    </row>
    <row r="139" spans="2:46" x14ac:dyDescent="0.25">
      <c r="B139" s="2" t="e">
        <f t="shared" si="47"/>
        <v>#DIV/0!</v>
      </c>
      <c r="C139" s="2" t="e">
        <f t="shared" si="27"/>
        <v>#DIV/0!</v>
      </c>
      <c r="D139" t="e">
        <f t="shared" si="32"/>
        <v>#DIV/0!</v>
      </c>
      <c r="H139" s="48">
        <v>1.26</v>
      </c>
      <c r="I139" s="48">
        <v>0.42264178800000002</v>
      </c>
      <c r="J139" s="3">
        <f t="shared" si="33"/>
        <v>4.2460967550000039E-3</v>
      </c>
      <c r="K139" s="57">
        <f t="shared" si="25"/>
        <v>1</v>
      </c>
      <c r="M139" s="3">
        <v>1.26</v>
      </c>
      <c r="N139" s="3">
        <f t="shared" si="34"/>
        <v>0.31724922342249917</v>
      </c>
      <c r="O139" s="3">
        <f t="shared" si="35"/>
        <v>3.1624922400150779E-3</v>
      </c>
      <c r="Q139" s="3">
        <v>1.26</v>
      </c>
      <c r="R139" s="3">
        <f t="shared" si="26"/>
        <v>0.14634146341463414</v>
      </c>
      <c r="S139" s="3">
        <f t="shared" si="36"/>
        <v>1.467903636091577E-3</v>
      </c>
      <c r="T139" s="3"/>
      <c r="U139" s="3">
        <v>1.26</v>
      </c>
      <c r="V139" s="3">
        <f t="shared" si="28"/>
        <v>0.24390243902439024</v>
      </c>
      <c r="W139" s="3">
        <f t="shared" si="46"/>
        <v>2.4465060601526283E-3</v>
      </c>
      <c r="X139" s="3"/>
      <c r="Y139" s="3">
        <v>1.26</v>
      </c>
      <c r="Z139" s="3">
        <f t="shared" si="37"/>
        <v>0.39934803973491689</v>
      </c>
      <c r="AA139" s="3">
        <f t="shared" si="38"/>
        <v>4.0062493438822525E-3</v>
      </c>
      <c r="AB139" s="3"/>
      <c r="AC139" s="3">
        <v>1.26</v>
      </c>
      <c r="AD139" s="3">
        <f t="shared" si="29"/>
        <v>0.36585365853658541</v>
      </c>
      <c r="AE139" s="3">
        <f t="shared" si="39"/>
        <v>3.6697590902289427E-3</v>
      </c>
      <c r="AF139" s="3">
        <v>1.26</v>
      </c>
      <c r="AG139" s="3">
        <f t="shared" si="40"/>
        <v>0.39934803973491689</v>
      </c>
      <c r="AH139" s="3">
        <f t="shared" si="41"/>
        <v>4.0062493438822525E-3</v>
      </c>
      <c r="AJ139" s="3">
        <v>1.26</v>
      </c>
      <c r="AK139" s="3">
        <f t="shared" si="42"/>
        <v>0.55236298031142916</v>
      </c>
      <c r="AL139" s="3">
        <f t="shared" si="43"/>
        <v>5.5412913230434577E-3</v>
      </c>
      <c r="AN139" s="3">
        <v>1.26</v>
      </c>
      <c r="AO139" s="3">
        <f t="shared" si="44"/>
        <v>0.76400741123219218</v>
      </c>
      <c r="AP139" s="3">
        <f t="shared" si="45"/>
        <v>7.6645028532051351E-3</v>
      </c>
      <c r="AR139" s="3">
        <v>1.26</v>
      </c>
      <c r="AS139" s="3">
        <f t="shared" si="30"/>
        <v>0.29268292682926828</v>
      </c>
      <c r="AT139" s="3">
        <f t="shared" si="31"/>
        <v>2.935807272183154E-3</v>
      </c>
    </row>
    <row r="140" spans="2:46" x14ac:dyDescent="0.25">
      <c r="B140" s="2" t="e">
        <f t="shared" si="47"/>
        <v>#DIV/0!</v>
      </c>
      <c r="C140" s="2" t="e">
        <f t="shared" si="27"/>
        <v>#DIV/0!</v>
      </c>
      <c r="D140" t="e">
        <f t="shared" si="32"/>
        <v>#DIV/0!</v>
      </c>
      <c r="H140" s="48">
        <v>1.27</v>
      </c>
      <c r="I140" s="48">
        <v>0.41854317099999999</v>
      </c>
      <c r="J140" s="3">
        <f t="shared" si="33"/>
        <v>4.205924795000004E-3</v>
      </c>
      <c r="K140" s="57">
        <f t="shared" si="25"/>
        <v>1</v>
      </c>
      <c r="M140" s="3">
        <v>1.27</v>
      </c>
      <c r="N140" s="3">
        <f t="shared" si="34"/>
        <v>0.31524922458051585</v>
      </c>
      <c r="O140" s="3">
        <f t="shared" si="35"/>
        <v>3.1426329868672748E-3</v>
      </c>
      <c r="Q140" s="3">
        <v>1.27</v>
      </c>
      <c r="R140" s="3">
        <f t="shared" si="26"/>
        <v>0.14545454545454542</v>
      </c>
      <c r="S140" s="3">
        <f t="shared" si="36"/>
        <v>1.458980044345899E-3</v>
      </c>
      <c r="T140" s="3"/>
      <c r="U140" s="3">
        <v>1.27</v>
      </c>
      <c r="V140" s="3">
        <f t="shared" si="28"/>
        <v>0.2424242424242424</v>
      </c>
      <c r="W140" s="3">
        <f t="shared" si="46"/>
        <v>2.4316334072431653E-3</v>
      </c>
      <c r="X140" s="3"/>
      <c r="Y140" s="3">
        <v>1.27</v>
      </c>
      <c r="Z140" s="3">
        <f t="shared" si="37"/>
        <v>0.39683047449582248</v>
      </c>
      <c r="AA140" s="3">
        <f t="shared" si="38"/>
        <v>3.9808925711537005E-3</v>
      </c>
      <c r="AB140" s="3"/>
      <c r="AC140" s="3">
        <v>1.27</v>
      </c>
      <c r="AD140" s="3">
        <f t="shared" si="29"/>
        <v>0.36363636363636365</v>
      </c>
      <c r="AE140" s="3">
        <f t="shared" si="39"/>
        <v>3.6474501108647484E-3</v>
      </c>
      <c r="AF140" s="3">
        <v>1.27</v>
      </c>
      <c r="AG140" s="3">
        <f t="shared" si="40"/>
        <v>0.39683047449582248</v>
      </c>
      <c r="AH140" s="3">
        <f t="shared" si="41"/>
        <v>3.9808925711537005E-3</v>
      </c>
      <c r="AJ140" s="3">
        <v>1.27</v>
      </c>
      <c r="AK140" s="3">
        <f t="shared" si="42"/>
        <v>0.54888078007446883</v>
      </c>
      <c r="AL140" s="3">
        <f t="shared" si="43"/>
        <v>5.5062188019294953E-3</v>
      </c>
      <c r="AN140" s="3">
        <v>1.27</v>
      </c>
      <c r="AO140" s="3">
        <f t="shared" si="44"/>
        <v>0.75919096465039493</v>
      </c>
      <c r="AP140" s="3">
        <f t="shared" si="45"/>
        <v>7.6159918794129425E-3</v>
      </c>
      <c r="AR140" s="3">
        <v>1.27</v>
      </c>
      <c r="AS140" s="3">
        <f t="shared" si="30"/>
        <v>0.29090909090909084</v>
      </c>
      <c r="AT140" s="3">
        <f t="shared" si="31"/>
        <v>2.9179600886917981E-3</v>
      </c>
    </row>
    <row r="141" spans="2:46" x14ac:dyDescent="0.25">
      <c r="B141" s="2" t="e">
        <f t="shared" si="47"/>
        <v>#DIV/0!</v>
      </c>
      <c r="C141" s="2" t="e">
        <f t="shared" si="27"/>
        <v>#DIV/0!</v>
      </c>
      <c r="D141" t="e">
        <f t="shared" si="32"/>
        <v>#DIV/0!</v>
      </c>
      <c r="H141" s="48">
        <v>1.28</v>
      </c>
      <c r="I141" s="48">
        <v>0.41458421299999998</v>
      </c>
      <c r="J141" s="3">
        <f t="shared" si="33"/>
        <v>4.1656369200000036E-3</v>
      </c>
      <c r="K141" s="57">
        <f t="shared" ref="K141:K204" si="48">IF(I141&gt;Z141,1,0)</f>
        <v>1</v>
      </c>
      <c r="M141" s="3">
        <v>1.28</v>
      </c>
      <c r="N141" s="3">
        <f t="shared" si="34"/>
        <v>0.31327737279293855</v>
      </c>
      <c r="O141" s="3">
        <f t="shared" si="35"/>
        <v>3.1230521471628308E-3</v>
      </c>
      <c r="Q141" s="3">
        <v>1.28</v>
      </c>
      <c r="R141" s="3">
        <f t="shared" ref="R141:R204" si="49">IF(Q141&lt;=$R$6,$R$8*$R$5,IF($R$8*$R$5*(1/ABS(0.8+Q141-$R$6))&gt;$R$8*$R$5,$R$8*$R$5,$R$8*$R$5*(1/ABS(0.8+Q141-$R$6))))</f>
        <v>0.14457831325301204</v>
      </c>
      <c r="S141" s="3">
        <f t="shared" si="36"/>
        <v>1.4501642935377886E-3</v>
      </c>
      <c r="T141" s="3"/>
      <c r="U141" s="3">
        <v>1.28</v>
      </c>
      <c r="V141" s="3">
        <f t="shared" si="28"/>
        <v>0.24096385542168675</v>
      </c>
      <c r="W141" s="3">
        <f t="shared" si="46"/>
        <v>2.4169404892296479E-3</v>
      </c>
      <c r="X141" s="3"/>
      <c r="Y141" s="3">
        <v>1.28</v>
      </c>
      <c r="Z141" s="3">
        <f t="shared" si="37"/>
        <v>0.39434834030012084</v>
      </c>
      <c r="AA141" s="3">
        <f t="shared" si="38"/>
        <v>3.9558940739797205E-3</v>
      </c>
      <c r="AB141" s="3"/>
      <c r="AC141" s="3">
        <v>1.28</v>
      </c>
      <c r="AD141" s="3">
        <f t="shared" si="29"/>
        <v>0.36144578313253012</v>
      </c>
      <c r="AE141" s="3">
        <f t="shared" si="39"/>
        <v>3.6254107338444717E-3</v>
      </c>
      <c r="AF141" s="3">
        <v>1.28</v>
      </c>
      <c r="AG141" s="3">
        <f t="shared" si="40"/>
        <v>0.39434834030012084</v>
      </c>
      <c r="AH141" s="3">
        <f t="shared" si="41"/>
        <v>3.9558940739797205E-3</v>
      </c>
      <c r="AJ141" s="3">
        <v>1.28</v>
      </c>
      <c r="AK141" s="3">
        <f t="shared" si="42"/>
        <v>0.54544758670564508</v>
      </c>
      <c r="AL141" s="3">
        <f t="shared" si="43"/>
        <v>5.4716418339005738E-3</v>
      </c>
      <c r="AN141" s="3">
        <v>1.28</v>
      </c>
      <c r="AO141" s="3">
        <f t="shared" si="44"/>
        <v>0.75444230249983646</v>
      </c>
      <c r="AP141" s="3">
        <f t="shared" si="45"/>
        <v>7.5681663357511633E-3</v>
      </c>
      <c r="AR141" s="3">
        <v>1.28</v>
      </c>
      <c r="AS141" s="3">
        <f t="shared" si="30"/>
        <v>0.28915662650602408</v>
      </c>
      <c r="AT141" s="3">
        <f t="shared" si="31"/>
        <v>2.9003285870755771E-3</v>
      </c>
    </row>
    <row r="142" spans="2:46" x14ac:dyDescent="0.25">
      <c r="B142" s="2" t="e">
        <f t="shared" si="47"/>
        <v>#DIV/0!</v>
      </c>
      <c r="C142" s="2" t="e">
        <f t="shared" ref="C142:C205" si="50">IF(B142&lt;=$F$1,((0.4+0.6*B142/$F$1)*$C$4),IF(B142&lt;=$F$2,$C$4,IF(B142&lt;=$F$3,($C$5/B142),($C$5*$F$3/B142^2))))</f>
        <v>#DIV/0!</v>
      </c>
      <c r="D142" t="e">
        <f t="shared" si="32"/>
        <v>#DIV/0!</v>
      </c>
      <c r="H142" s="48">
        <v>1.29</v>
      </c>
      <c r="I142" s="48">
        <v>0.41058041499999998</v>
      </c>
      <c r="J142" s="3">
        <f t="shared" si="33"/>
        <v>4.1258231400000036E-3</v>
      </c>
      <c r="K142" s="57">
        <f t="shared" si="48"/>
        <v>1</v>
      </c>
      <c r="M142" s="3">
        <v>1.29</v>
      </c>
      <c r="N142" s="3">
        <f t="shared" si="34"/>
        <v>0.31133305663962713</v>
      </c>
      <c r="O142" s="3">
        <f t="shared" si="35"/>
        <v>3.1037436961309731E-3</v>
      </c>
      <c r="Q142" s="3">
        <v>1.29</v>
      </c>
      <c r="R142" s="3">
        <f t="shared" si="49"/>
        <v>0.1437125748502994</v>
      </c>
      <c r="S142" s="3">
        <f t="shared" si="36"/>
        <v>1.4414544405165586E-3</v>
      </c>
      <c r="T142" s="3"/>
      <c r="U142" s="3">
        <v>1.29</v>
      </c>
      <c r="V142" s="3">
        <f t="shared" ref="V142:V205" si="51">IF(U142&lt;=$V$6,$V$8*$V$5,IF($V$8*$V$5*(1/ABS(0.8+U142-$V$6))&gt;$V$8*$V$5,$V$8*$V$5,$V$8*$V$5*(1/ABS(0.8+U142-$V$6))))</f>
        <v>0.23952095808383236</v>
      </c>
      <c r="W142" s="3">
        <f t="shared" si="46"/>
        <v>2.4024240675275975E-3</v>
      </c>
      <c r="X142" s="3"/>
      <c r="Y142" s="3">
        <v>1.29</v>
      </c>
      <c r="Z142" s="3">
        <f t="shared" si="37"/>
        <v>0.39190086750232039</v>
      </c>
      <c r="AA142" s="3">
        <f t="shared" si="38"/>
        <v>3.9312460390122095E-3</v>
      </c>
      <c r="AB142" s="3"/>
      <c r="AC142" s="3">
        <v>1.29</v>
      </c>
      <c r="AD142" s="3">
        <f t="shared" ref="AD142:AD205" si="52">IF(AC142&lt;=$AD$6,$AD$8*$AD$5,IF($AD$8*$AD$5*(1/ABS(0.8+AC142-$AD$6))&gt;$AD$8*$AD$5,$AD$8*$AD$5,$AD$8*$AD$5*(1/ABS(0.8+AC142-$AD$6))))</f>
        <v>0.35928143712574862</v>
      </c>
      <c r="AE142" s="3">
        <f t="shared" si="39"/>
        <v>3.6036361012913971E-3</v>
      </c>
      <c r="AF142" s="3">
        <v>1.29</v>
      </c>
      <c r="AG142" s="3">
        <f t="shared" si="40"/>
        <v>0.39190086750232039</v>
      </c>
      <c r="AH142" s="3">
        <f t="shared" si="41"/>
        <v>3.9312460390122095E-3</v>
      </c>
      <c r="AJ142" s="3">
        <v>1.29</v>
      </c>
      <c r="AK142" s="3">
        <f t="shared" si="42"/>
        <v>0.54206233566066298</v>
      </c>
      <c r="AL142" s="3">
        <f t="shared" si="43"/>
        <v>5.4375496118315454E-3</v>
      </c>
      <c r="AN142" s="3">
        <v>1.29</v>
      </c>
      <c r="AO142" s="3">
        <f t="shared" si="44"/>
        <v>0.74975995234344195</v>
      </c>
      <c r="AP142" s="3">
        <f t="shared" si="45"/>
        <v>7.521011274216398E-3</v>
      </c>
      <c r="AR142" s="3">
        <v>1.29</v>
      </c>
      <c r="AS142" s="3">
        <f t="shared" ref="AS142:AS205" si="53">IF(AR142&lt;=$AS$6,$AS$8*$AS$5,IF($AS$8*$AS$5*(1/ABS(0.8+AR142-$AS$6))&gt;$AS$8*$AS$5,$AS$8*$AS$5,$AS$8*$AS$5*(1/ABS(0.8+AR142-$AS$6))))</f>
        <v>0.28742514970059879</v>
      </c>
      <c r="AT142" s="3">
        <f t="shared" ref="AT142:AT205" si="54">IF(AND(AR142&gt;=$F$6,AR142&lt;=$F$9),(AS142+AS141)/2*(AR142-AR141),0)</f>
        <v>2.8829088810331171E-3</v>
      </c>
    </row>
    <row r="143" spans="2:46" x14ac:dyDescent="0.25">
      <c r="B143" s="2" t="e">
        <f t="shared" si="47"/>
        <v>#DIV/0!</v>
      </c>
      <c r="C143" s="2" t="e">
        <f t="shared" si="50"/>
        <v>#DIV/0!</v>
      </c>
      <c r="D143" t="e">
        <f t="shared" ref="D143:D206" si="55">IF(AND(B144&gt;=$F$6,C144&lt;=$F$9),(C144+C143)/2*(B144-B143),0)</f>
        <v>#DIV/0!</v>
      </c>
      <c r="H143" s="48">
        <v>1.3</v>
      </c>
      <c r="I143" s="48">
        <v>0.40642389499999998</v>
      </c>
      <c r="J143" s="3">
        <f t="shared" ref="J143:J206" si="56">IF(AND(H143&gt;=$F$6,H143&lt;=$F$9),(I143+I142)/2*(H143-H142),0)</f>
        <v>4.0850215500000033E-3</v>
      </c>
      <c r="K143" s="57">
        <f t="shared" si="48"/>
        <v>1</v>
      </c>
      <c r="M143" s="3">
        <v>1.3</v>
      </c>
      <c r="N143" s="3">
        <f t="shared" ref="N143:N206" si="57">IF(M143&lt;=$N$1,(1+1.5*M143/$N$1)*$N$4,IF(M143&lt;=$N$2,2.5*$N$4,2.5*($N$2/M143)^0.8*$N$4))</f>
        <v>0.30941568258656704</v>
      </c>
      <c r="O143" s="3">
        <f t="shared" ref="O143:O206" si="58">IF(AND(M144&gt;=$F$6,M144&lt;=$F$9),(N144+N143)/2*(M144-M143),0)</f>
        <v>3.084701784582815E-3</v>
      </c>
      <c r="Q143" s="3">
        <v>1.3</v>
      </c>
      <c r="R143" s="3">
        <f t="shared" si="49"/>
        <v>0.14285714285714285</v>
      </c>
      <c r="S143" s="3">
        <f t="shared" ref="S143:S206" si="59">IF(AND(Q143&gt;=$F$6,Q143&lt;=$F$9),(R143+R142)/2*(Q143-Q142),0)</f>
        <v>1.4328485885372123E-3</v>
      </c>
      <c r="T143" s="3"/>
      <c r="U143" s="3">
        <v>1.3</v>
      </c>
      <c r="V143" s="3">
        <f t="shared" si="51"/>
        <v>0.23809523809523811</v>
      </c>
      <c r="W143" s="3">
        <f t="shared" si="46"/>
        <v>2.3880809808953544E-3</v>
      </c>
      <c r="X143" s="3"/>
      <c r="Y143" s="3">
        <v>1.3</v>
      </c>
      <c r="Z143" s="3">
        <f t="shared" ref="Z143:Z206" si="60">IF(Y143&lt;=$AG$1,(1+1.5*Y143/$AG$1)*$AG$4,IF(Y143&lt;=$AG$2,2.5*$AG$4,2.5*($AG$2/Y143)^0.8*$N$4))</f>
        <v>0.38948730897168726</v>
      </c>
      <c r="AA143" s="3">
        <f t="shared" ref="AA143:AA206" si="61">IF(AND(Y143&gt;=$F$6,Y143&lt;=$F$9),(Z143+Z142)/2*(Y143-Y142),0)</f>
        <v>3.9069408823700419E-3</v>
      </c>
      <c r="AB143" s="3"/>
      <c r="AC143" s="3">
        <v>1.3</v>
      </c>
      <c r="AD143" s="3">
        <f t="shared" si="52"/>
        <v>0.35714285714285721</v>
      </c>
      <c r="AE143" s="3">
        <f t="shared" ref="AE143:AE206" si="62">IF(AND(AC143&gt;=$F$6,AC143&lt;=$F$9),(AD143+AD142)/2*(AC143-AC142),0)</f>
        <v>3.5821214713430325E-3</v>
      </c>
      <c r="AF143" s="3">
        <v>1.3</v>
      </c>
      <c r="AG143" s="3">
        <f t="shared" ref="AG143:AG206" si="63">IF(AF143&lt;=$AG$1,(1+1.5*AF143/$AG$1)*$AG$4,IF(AF143&lt;=$AG$2,2.5*$AG$4,2.5*($AG$2/AF143)^0.8*$N$4))</f>
        <v>0.38948730897168726</v>
      </c>
      <c r="AH143" s="3">
        <f t="shared" ref="AH143:AH206" si="64">IF(AND(AF143&gt;=$F$6,AF143&lt;=$F$9),(AG143+AG142)/2*(AF143-AF142),0)</f>
        <v>3.9069408823700419E-3</v>
      </c>
      <c r="AJ143" s="3">
        <v>1.3</v>
      </c>
      <c r="AK143" s="3">
        <f t="shared" ref="AK143:AK206" si="65">IF(AJ143&lt;=$AK$1,(1+1.5*AJ143/$AK$1)*$AK$4,IF(AJ143&lt;=$AK$2,2.5*$AK$4,2.5*($AK$2/AJ143)^0.8*$N$4))</f>
        <v>0.53872399353678135</v>
      </c>
      <c r="AL143" s="3">
        <f t="shared" ref="AL143:AL206" si="66">IF(AND(AJ143&gt;=$F$6,AJ143&lt;=$F$9),(AK143+AK142)/2*(AJ143-AJ142),0)</f>
        <v>5.4039316459872262E-3</v>
      </c>
      <c r="AN143" s="3">
        <v>1.3</v>
      </c>
      <c r="AO143" s="3">
        <f t="shared" ref="AO143:AO206" si="67">IF(AN143&lt;=$AO$1,(1+1.5*AN143/$AO$1)*$AO$4,IF(AN143&lt;=$AO$2,2.5*$AO$4,2.5*($AO$2/AN143)^0.8*$AO$4))</f>
        <v>0.74514248481794609</v>
      </c>
      <c r="AP143" s="3">
        <f t="shared" ref="AP143:AP206" si="68">IF(AND(AN143&gt;=$F$6,AN143&lt;=$F$9),(AO143+AO142)/2*(AN143-AN142),0)</f>
        <v>7.4745121858069471E-3</v>
      </c>
      <c r="AR143" s="3">
        <v>1.3</v>
      </c>
      <c r="AS143" s="3">
        <f t="shared" si="53"/>
        <v>0.2857142857142857</v>
      </c>
      <c r="AT143" s="3">
        <f t="shared" si="54"/>
        <v>2.8656971770744245E-3</v>
      </c>
    </row>
    <row r="144" spans="2:46" x14ac:dyDescent="0.25">
      <c r="B144" s="2" t="e">
        <f t="shared" si="47"/>
        <v>#DIV/0!</v>
      </c>
      <c r="C144" s="2" t="e">
        <f t="shared" si="50"/>
        <v>#DIV/0!</v>
      </c>
      <c r="D144" t="e">
        <f t="shared" si="55"/>
        <v>#DIV/0!</v>
      </c>
      <c r="H144" s="48">
        <v>1.31</v>
      </c>
      <c r="I144" s="48">
        <v>0.40247027899999999</v>
      </c>
      <c r="J144" s="3">
        <f t="shared" si="56"/>
        <v>4.0444708700000031E-3</v>
      </c>
      <c r="K144" s="57">
        <f t="shared" si="48"/>
        <v>1</v>
      </c>
      <c r="M144" s="3">
        <v>1.31</v>
      </c>
      <c r="N144" s="3">
        <f t="shared" si="57"/>
        <v>0.30752467432999542</v>
      </c>
      <c r="O144" s="3">
        <f t="shared" si="58"/>
        <v>3.065920732496819E-3</v>
      </c>
      <c r="Q144" s="3">
        <v>1.31</v>
      </c>
      <c r="R144" s="3">
        <f t="shared" si="49"/>
        <v>0.1420118343195266</v>
      </c>
      <c r="S144" s="3">
        <f t="shared" si="59"/>
        <v>1.4243448858833486E-3</v>
      </c>
      <c r="T144" s="3"/>
      <c r="U144" s="3">
        <v>1.31</v>
      </c>
      <c r="V144" s="3">
        <f t="shared" si="51"/>
        <v>0.23668639053254437</v>
      </c>
      <c r="W144" s="3">
        <f t="shared" ref="W144:W207" si="69">IF(AND(U144&gt;=$F$5,U144&lt;=$F$8),(V144+V143)/2*(U144-U143),0)</f>
        <v>2.3739081431389144E-3</v>
      </c>
      <c r="X144" s="3"/>
      <c r="Y144" s="3">
        <v>1.31</v>
      </c>
      <c r="Z144" s="3">
        <f t="shared" si="60"/>
        <v>0.38710693926664086</v>
      </c>
      <c r="AA144" s="3">
        <f t="shared" si="61"/>
        <v>3.8829712411916442E-3</v>
      </c>
      <c r="AB144" s="3"/>
      <c r="AC144" s="3">
        <v>1.31</v>
      </c>
      <c r="AD144" s="3">
        <f t="shared" si="52"/>
        <v>0.35502958579881655</v>
      </c>
      <c r="AE144" s="3">
        <f t="shared" si="62"/>
        <v>3.5608622147083723E-3</v>
      </c>
      <c r="AF144" s="3">
        <v>1.31</v>
      </c>
      <c r="AG144" s="3">
        <f t="shared" si="63"/>
        <v>0.38710693926664086</v>
      </c>
      <c r="AH144" s="3">
        <f t="shared" si="64"/>
        <v>3.8829712411916442E-3</v>
      </c>
      <c r="AJ144" s="3">
        <v>1.31</v>
      </c>
      <c r="AK144" s="3">
        <f t="shared" si="65"/>
        <v>0.5354315569308693</v>
      </c>
      <c r="AL144" s="3">
        <f t="shared" si="66"/>
        <v>5.3707777523382587E-3</v>
      </c>
      <c r="AN144" s="3">
        <v>1.31</v>
      </c>
      <c r="AO144" s="3">
        <f t="shared" si="67"/>
        <v>0.74058851205440057</v>
      </c>
      <c r="AP144" s="3">
        <f t="shared" si="68"/>
        <v>7.4286549843617395E-3</v>
      </c>
      <c r="AR144" s="3">
        <v>1.31</v>
      </c>
      <c r="AS144" s="3">
        <f t="shared" si="53"/>
        <v>0.28402366863905321</v>
      </c>
      <c r="AT144" s="3">
        <f t="shared" si="54"/>
        <v>2.8486897717666972E-3</v>
      </c>
    </row>
    <row r="145" spans="2:46" x14ac:dyDescent="0.25">
      <c r="B145" s="2" t="e">
        <f t="shared" si="47"/>
        <v>#DIV/0!</v>
      </c>
      <c r="C145" s="2" t="e">
        <f t="shared" si="50"/>
        <v>#DIV/0!</v>
      </c>
      <c r="D145" t="e">
        <f t="shared" si="55"/>
        <v>#DIV/0!</v>
      </c>
      <c r="H145" s="48">
        <v>1.32</v>
      </c>
      <c r="I145" s="48">
        <v>0.39840801599999998</v>
      </c>
      <c r="J145" s="3">
        <f t="shared" si="56"/>
        <v>4.0043914750000032E-3</v>
      </c>
      <c r="K145" s="57">
        <f t="shared" si="48"/>
        <v>1</v>
      </c>
      <c r="M145" s="3">
        <v>1.32</v>
      </c>
      <c r="N145" s="3">
        <f t="shared" si="57"/>
        <v>0.30565947216936779</v>
      </c>
      <c r="O145" s="3">
        <f t="shared" si="58"/>
        <v>3.0473950228852922E-3</v>
      </c>
      <c r="Q145" s="3">
        <v>1.32</v>
      </c>
      <c r="R145" s="3">
        <f t="shared" si="49"/>
        <v>0.14117647058823526</v>
      </c>
      <c r="S145" s="3">
        <f t="shared" si="59"/>
        <v>1.4159415245388106E-3</v>
      </c>
      <c r="T145" s="3"/>
      <c r="U145" s="3">
        <v>1.32</v>
      </c>
      <c r="V145" s="3">
        <f t="shared" si="51"/>
        <v>0.23529411764705879</v>
      </c>
      <c r="W145" s="3">
        <f t="shared" si="69"/>
        <v>2.3599025408980179E-3</v>
      </c>
      <c r="X145" s="3"/>
      <c r="Y145" s="3">
        <v>1.32</v>
      </c>
      <c r="Z145" s="3">
        <f t="shared" si="60"/>
        <v>0.38475905384545578</v>
      </c>
      <c r="AA145" s="3">
        <f t="shared" si="61"/>
        <v>3.8593299655604865E-3</v>
      </c>
      <c r="AB145" s="3"/>
      <c r="AC145" s="3">
        <v>1.32</v>
      </c>
      <c r="AD145" s="3">
        <f t="shared" si="52"/>
        <v>0.35294117647058826</v>
      </c>
      <c r="AE145" s="3">
        <f t="shared" si="62"/>
        <v>3.5398538113470272E-3</v>
      </c>
      <c r="AF145" s="3">
        <v>1.32</v>
      </c>
      <c r="AG145" s="3">
        <f t="shared" si="63"/>
        <v>0.38475905384545578</v>
      </c>
      <c r="AH145" s="3">
        <f t="shared" si="64"/>
        <v>3.8593299655604865E-3</v>
      </c>
      <c r="AJ145" s="3">
        <v>1.32</v>
      </c>
      <c r="AK145" s="3">
        <f t="shared" si="65"/>
        <v>0.53218405134767832</v>
      </c>
      <c r="AL145" s="3">
        <f t="shared" si="66"/>
        <v>5.3380780413927421E-3</v>
      </c>
      <c r="AN145" s="3">
        <v>1.32</v>
      </c>
      <c r="AO145" s="3">
        <f t="shared" si="67"/>
        <v>0.73609668616813828</v>
      </c>
      <c r="AP145" s="3">
        <f t="shared" si="68"/>
        <v>7.3834259911127005E-3</v>
      </c>
      <c r="AR145" s="3">
        <v>1.32</v>
      </c>
      <c r="AS145" s="3">
        <f t="shared" si="53"/>
        <v>0.28235294117647053</v>
      </c>
      <c r="AT145" s="3">
        <f t="shared" si="54"/>
        <v>2.8318830490776212E-3</v>
      </c>
    </row>
    <row r="146" spans="2:46" x14ac:dyDescent="0.25">
      <c r="B146" s="2" t="e">
        <f t="shared" si="47"/>
        <v>#DIV/0!</v>
      </c>
      <c r="C146" s="2" t="e">
        <f t="shared" si="50"/>
        <v>#DIV/0!</v>
      </c>
      <c r="D146" t="e">
        <f t="shared" si="55"/>
        <v>#DIV/0!</v>
      </c>
      <c r="H146" s="48">
        <v>1.33</v>
      </c>
      <c r="I146" s="48">
        <v>0.39424345799999999</v>
      </c>
      <c r="J146" s="3">
        <f t="shared" si="56"/>
        <v>3.9632573700000033E-3</v>
      </c>
      <c r="K146" s="57">
        <f t="shared" si="48"/>
        <v>1</v>
      </c>
      <c r="M146" s="3">
        <v>1.33</v>
      </c>
      <c r="N146" s="3">
        <f t="shared" si="57"/>
        <v>0.30381953240769022</v>
      </c>
      <c r="O146" s="3">
        <f t="shared" si="58"/>
        <v>3.0291192959275843E-3</v>
      </c>
      <c r="Q146" s="3">
        <v>1.33</v>
      </c>
      <c r="R146" s="3">
        <f t="shared" si="49"/>
        <v>0.14035087719298245</v>
      </c>
      <c r="S146" s="3">
        <f t="shared" si="59"/>
        <v>1.4076367389060896E-3</v>
      </c>
      <c r="T146" s="3"/>
      <c r="U146" s="3">
        <v>1.33</v>
      </c>
      <c r="V146" s="3">
        <f t="shared" si="51"/>
        <v>0.23391812865497075</v>
      </c>
      <c r="W146" s="3">
        <f t="shared" si="69"/>
        <v>2.3460612315101496E-3</v>
      </c>
      <c r="X146" s="3"/>
      <c r="Y146" s="3">
        <v>1.33</v>
      </c>
      <c r="Z146" s="3">
        <f t="shared" si="60"/>
        <v>0.38244296831140945</v>
      </c>
      <c r="AA146" s="3">
        <f t="shared" si="61"/>
        <v>3.8360101107843291E-3</v>
      </c>
      <c r="AB146" s="3"/>
      <c r="AC146" s="3">
        <v>1.33</v>
      </c>
      <c r="AD146" s="3">
        <f t="shared" si="52"/>
        <v>0.35087719298245618</v>
      </c>
      <c r="AE146" s="3">
        <f t="shared" si="62"/>
        <v>3.5190918472652252E-3</v>
      </c>
      <c r="AF146" s="3">
        <v>1.33</v>
      </c>
      <c r="AG146" s="3">
        <f t="shared" si="63"/>
        <v>0.38244296831140945</v>
      </c>
      <c r="AH146" s="3">
        <f t="shared" si="64"/>
        <v>3.8360101107843291E-3</v>
      </c>
      <c r="AJ146" s="3">
        <v>1.33</v>
      </c>
      <c r="AK146" s="3">
        <f t="shared" si="65"/>
        <v>0.52898053015575941</v>
      </c>
      <c r="AL146" s="3">
        <f t="shared" si="66"/>
        <v>5.3058229075171924E-3</v>
      </c>
      <c r="AN146" s="3">
        <v>1.33</v>
      </c>
      <c r="AO146" s="3">
        <f t="shared" si="67"/>
        <v>0.73166569781463675</v>
      </c>
      <c r="AP146" s="3">
        <f t="shared" si="68"/>
        <v>7.338811919913881E-3</v>
      </c>
      <c r="AR146" s="3">
        <v>1.33</v>
      </c>
      <c r="AS146" s="3">
        <f t="shared" si="53"/>
        <v>0.2807017543859649</v>
      </c>
      <c r="AT146" s="3">
        <f t="shared" si="54"/>
        <v>2.8152734778121792E-3</v>
      </c>
    </row>
    <row r="147" spans="2:46" x14ac:dyDescent="0.25">
      <c r="B147" s="2" t="e">
        <f t="shared" si="47"/>
        <v>#DIV/0!</v>
      </c>
      <c r="C147" s="2" t="e">
        <f t="shared" si="50"/>
        <v>#DIV/0!</v>
      </c>
      <c r="D147" t="e">
        <f t="shared" si="55"/>
        <v>#DIV/0!</v>
      </c>
      <c r="H147" s="48">
        <v>1.34</v>
      </c>
      <c r="I147" s="48">
        <v>0.390276395</v>
      </c>
      <c r="J147" s="3">
        <f t="shared" si="56"/>
        <v>3.9225992650000034E-3</v>
      </c>
      <c r="K147" s="57">
        <f t="shared" si="48"/>
        <v>1</v>
      </c>
      <c r="M147" s="3">
        <v>1.34</v>
      </c>
      <c r="N147" s="3">
        <f t="shared" si="57"/>
        <v>0.30200432677782607</v>
      </c>
      <c r="O147" s="3">
        <f t="shared" si="58"/>
        <v>3.0110883433564811E-3</v>
      </c>
      <c r="Q147" s="3">
        <v>1.34</v>
      </c>
      <c r="R147" s="3">
        <f t="shared" si="49"/>
        <v>0.1395348837209302</v>
      </c>
      <c r="S147" s="3">
        <f t="shared" si="59"/>
        <v>1.3994288045695645E-3</v>
      </c>
      <c r="T147" s="3"/>
      <c r="U147" s="3">
        <v>1.34</v>
      </c>
      <c r="V147" s="3">
        <f t="shared" si="51"/>
        <v>0.23255813953488369</v>
      </c>
      <c r="W147" s="3">
        <f t="shared" si="69"/>
        <v>2.3323813409492741E-3</v>
      </c>
      <c r="X147" s="3"/>
      <c r="Y147" s="3">
        <v>1.34</v>
      </c>
      <c r="Z147" s="3">
        <f t="shared" si="60"/>
        <v>0.38015801769062679</v>
      </c>
      <c r="AA147" s="3">
        <f t="shared" si="61"/>
        <v>3.8130049300101844E-3</v>
      </c>
      <c r="AB147" s="3"/>
      <c r="AC147" s="3">
        <v>1.34</v>
      </c>
      <c r="AD147" s="3">
        <f t="shared" si="52"/>
        <v>0.34883720930232559</v>
      </c>
      <c r="AE147" s="3">
        <f t="shared" si="62"/>
        <v>3.4985720114239119E-3</v>
      </c>
      <c r="AF147" s="3">
        <v>1.34</v>
      </c>
      <c r="AG147" s="3">
        <f t="shared" si="63"/>
        <v>0.38015801769062679</v>
      </c>
      <c r="AH147" s="3">
        <f t="shared" si="64"/>
        <v>3.8130049300101844E-3</v>
      </c>
      <c r="AJ147" s="3">
        <v>1.34</v>
      </c>
      <c r="AK147" s="3">
        <f t="shared" si="65"/>
        <v>0.52582007358860638</v>
      </c>
      <c r="AL147" s="3">
        <f t="shared" si="66"/>
        <v>5.2740030187218333E-3</v>
      </c>
      <c r="AN147" s="3">
        <v>1.34</v>
      </c>
      <c r="AO147" s="3">
        <f t="shared" si="67"/>
        <v>0.7272942748079374</v>
      </c>
      <c r="AP147" s="3">
        <f t="shared" si="68"/>
        <v>7.2947998631128774E-3</v>
      </c>
      <c r="AR147" s="3">
        <v>1.34</v>
      </c>
      <c r="AS147" s="3">
        <f t="shared" si="53"/>
        <v>0.27906976744186041</v>
      </c>
      <c r="AT147" s="3">
        <f t="shared" si="54"/>
        <v>2.798857609139129E-3</v>
      </c>
    </row>
    <row r="148" spans="2:46" x14ac:dyDescent="0.25">
      <c r="B148" s="2" t="e">
        <f t="shared" si="47"/>
        <v>#DIV/0!</v>
      </c>
      <c r="C148" s="2" t="e">
        <f t="shared" si="50"/>
        <v>#DIV/0!</v>
      </c>
      <c r="D148" t="e">
        <f t="shared" si="55"/>
        <v>#DIV/0!</v>
      </c>
      <c r="H148" s="48">
        <v>1.35</v>
      </c>
      <c r="I148" s="48">
        <v>0.38617888900000003</v>
      </c>
      <c r="J148" s="3">
        <f t="shared" si="56"/>
        <v>3.882276420000004E-3</v>
      </c>
      <c r="K148" s="57">
        <f t="shared" si="48"/>
        <v>1</v>
      </c>
      <c r="M148" s="3">
        <v>1.35</v>
      </c>
      <c r="N148" s="3">
        <f t="shared" si="57"/>
        <v>0.3002133418934696</v>
      </c>
      <c r="O148" s="3">
        <f t="shared" si="58"/>
        <v>2.9932971030851058E-3</v>
      </c>
      <c r="Q148" s="3">
        <v>1.35</v>
      </c>
      <c r="R148" s="3">
        <f t="shared" si="49"/>
        <v>0.13872832369942192</v>
      </c>
      <c r="S148" s="3">
        <f t="shared" si="59"/>
        <v>1.3913160371017621E-3</v>
      </c>
      <c r="T148" s="3"/>
      <c r="U148" s="3">
        <v>1.35</v>
      </c>
      <c r="V148" s="3">
        <f t="shared" si="51"/>
        <v>0.23121387283236988</v>
      </c>
      <c r="W148" s="3">
        <f t="shared" si="69"/>
        <v>2.3188600618362699E-3</v>
      </c>
      <c r="X148" s="3"/>
      <c r="Y148" s="3">
        <v>1.35</v>
      </c>
      <c r="Z148" s="3">
        <f t="shared" si="60"/>
        <v>0.37790355574097512</v>
      </c>
      <c r="AA148" s="3">
        <f t="shared" si="61"/>
        <v>3.7903078671580126E-3</v>
      </c>
      <c r="AB148" s="3"/>
      <c r="AC148" s="3">
        <v>1.35</v>
      </c>
      <c r="AD148" s="3">
        <f t="shared" si="52"/>
        <v>0.34682080924855485</v>
      </c>
      <c r="AE148" s="3">
        <f t="shared" si="62"/>
        <v>3.4782900927544055E-3</v>
      </c>
      <c r="AF148" s="3">
        <v>1.35</v>
      </c>
      <c r="AG148" s="3">
        <f t="shared" si="63"/>
        <v>0.37790355574097512</v>
      </c>
      <c r="AH148" s="3">
        <f t="shared" si="64"/>
        <v>3.7903078671580126E-3</v>
      </c>
      <c r="AJ148" s="3">
        <v>1.35</v>
      </c>
      <c r="AK148" s="3">
        <f t="shared" si="65"/>
        <v>0.52270178778874377</v>
      </c>
      <c r="AL148" s="3">
        <f t="shared" si="66"/>
        <v>5.2426093068867552E-3</v>
      </c>
      <c r="AN148" s="3">
        <v>1.35</v>
      </c>
      <c r="AO148" s="3">
        <f t="shared" si="67"/>
        <v>0.72298118079846574</v>
      </c>
      <c r="AP148" s="3">
        <f t="shared" si="68"/>
        <v>7.2513772780320226E-3</v>
      </c>
      <c r="AR148" s="3">
        <v>1.35</v>
      </c>
      <c r="AS148" s="3">
        <f t="shared" si="53"/>
        <v>0.27745664739884385</v>
      </c>
      <c r="AT148" s="3">
        <f t="shared" si="54"/>
        <v>2.7826320742035241E-3</v>
      </c>
    </row>
    <row r="149" spans="2:46" x14ac:dyDescent="0.25">
      <c r="B149" s="2" t="e">
        <f t="shared" si="47"/>
        <v>#DIV/0!</v>
      </c>
      <c r="C149" s="2" t="e">
        <f t="shared" si="50"/>
        <v>#DIV/0!</v>
      </c>
      <c r="D149" t="e">
        <f t="shared" si="55"/>
        <v>#DIV/0!</v>
      </c>
      <c r="H149" s="48">
        <v>1.36</v>
      </c>
      <c r="I149" s="48">
        <v>0.38206138899999997</v>
      </c>
      <c r="J149" s="3">
        <f t="shared" si="56"/>
        <v>3.841201390000003E-3</v>
      </c>
      <c r="K149" s="57">
        <f t="shared" si="48"/>
        <v>1</v>
      </c>
      <c r="M149" s="3">
        <v>1.36</v>
      </c>
      <c r="N149" s="3">
        <f t="shared" si="57"/>
        <v>0.29844607872355094</v>
      </c>
      <c r="O149" s="3">
        <f t="shared" si="58"/>
        <v>2.9757406540622997E-3</v>
      </c>
      <c r="Q149" s="3">
        <v>1.36</v>
      </c>
      <c r="R149" s="3">
        <f t="shared" si="49"/>
        <v>0.13793103448275862</v>
      </c>
      <c r="S149" s="3">
        <f t="shared" si="59"/>
        <v>1.383296790910904E-3</v>
      </c>
      <c r="T149" s="3"/>
      <c r="U149" s="3">
        <v>1.36</v>
      </c>
      <c r="V149" s="3">
        <f t="shared" si="51"/>
        <v>0.22988505747126436</v>
      </c>
      <c r="W149" s="3">
        <f t="shared" si="69"/>
        <v>2.3054946515181731E-3</v>
      </c>
      <c r="X149" s="3"/>
      <c r="Y149" s="3">
        <v>1.36</v>
      </c>
      <c r="Z149" s="3">
        <f t="shared" si="60"/>
        <v>0.37567895429045284</v>
      </c>
      <c r="AA149" s="3">
        <f t="shared" si="61"/>
        <v>3.7679125501571429E-3</v>
      </c>
      <c r="AB149" s="3"/>
      <c r="AC149" s="3">
        <v>1.36</v>
      </c>
      <c r="AD149" s="3">
        <f t="shared" si="52"/>
        <v>0.34482758620689657</v>
      </c>
      <c r="AE149" s="3">
        <f t="shared" si="62"/>
        <v>3.4582419772772603E-3</v>
      </c>
      <c r="AF149" s="3">
        <v>1.36</v>
      </c>
      <c r="AG149" s="3">
        <f t="shared" si="63"/>
        <v>0.37567895429045284</v>
      </c>
      <c r="AH149" s="3">
        <f t="shared" si="64"/>
        <v>3.7679125501571429E-3</v>
      </c>
      <c r="AJ149" s="3">
        <v>1.36</v>
      </c>
      <c r="AK149" s="3">
        <f t="shared" si="65"/>
        <v>0.51962480389261334</v>
      </c>
      <c r="AL149" s="3">
        <f t="shared" si="66"/>
        <v>5.2116329584067905E-3</v>
      </c>
      <c r="AN149" s="3">
        <v>1.36</v>
      </c>
      <c r="AO149" s="3">
        <f t="shared" si="67"/>
        <v>0.71872521400728029</v>
      </c>
      <c r="AP149" s="3">
        <f t="shared" si="68"/>
        <v>7.2085319740287368E-3</v>
      </c>
      <c r="AR149" s="3">
        <v>1.36</v>
      </c>
      <c r="AS149" s="3">
        <f t="shared" si="53"/>
        <v>0.27586206896551724</v>
      </c>
      <c r="AT149" s="3">
        <f t="shared" si="54"/>
        <v>2.7665935818218081E-3</v>
      </c>
    </row>
    <row r="150" spans="2:46" x14ac:dyDescent="0.25">
      <c r="B150" s="2" t="e">
        <f t="shared" si="47"/>
        <v>#DIV/0!</v>
      </c>
      <c r="C150" s="2" t="e">
        <f t="shared" si="50"/>
        <v>#DIV/0!</v>
      </c>
      <c r="D150" t="e">
        <f t="shared" si="55"/>
        <v>#DIV/0!</v>
      </c>
      <c r="H150" s="48">
        <v>1.37</v>
      </c>
      <c r="I150" s="48">
        <v>0.37806971</v>
      </c>
      <c r="J150" s="3">
        <f t="shared" si="56"/>
        <v>3.8006554950000032E-3</v>
      </c>
      <c r="K150" s="57">
        <f t="shared" si="48"/>
        <v>1</v>
      </c>
      <c r="M150" s="3">
        <v>1.37</v>
      </c>
      <c r="N150" s="3">
        <f t="shared" si="57"/>
        <v>0.29670205208890849</v>
      </c>
      <c r="O150" s="3">
        <f t="shared" si="58"/>
        <v>2.9584142113451392E-3</v>
      </c>
      <c r="Q150" s="3">
        <v>1.37</v>
      </c>
      <c r="R150" s="3">
        <f t="shared" si="49"/>
        <v>0.13714285714285712</v>
      </c>
      <c r="S150" s="3">
        <f t="shared" si="59"/>
        <v>1.3753694581280799E-3</v>
      </c>
      <c r="T150" s="3"/>
      <c r="U150" s="3">
        <v>1.37</v>
      </c>
      <c r="V150" s="3">
        <f t="shared" si="51"/>
        <v>0.22857142857142856</v>
      </c>
      <c r="W150" s="3">
        <f t="shared" si="69"/>
        <v>2.2922824302134669E-3</v>
      </c>
      <c r="X150" s="3"/>
      <c r="Y150" s="3">
        <v>1.37</v>
      </c>
      <c r="Z150" s="3">
        <f t="shared" si="60"/>
        <v>0.37348360260361074</v>
      </c>
      <c r="AA150" s="3">
        <f t="shared" si="61"/>
        <v>3.7458127844703214E-3</v>
      </c>
      <c r="AB150" s="3"/>
      <c r="AC150" s="3">
        <v>1.37</v>
      </c>
      <c r="AD150" s="3">
        <f t="shared" si="52"/>
        <v>0.34285714285714292</v>
      </c>
      <c r="AE150" s="3">
        <f t="shared" si="62"/>
        <v>3.4384236453202008E-3</v>
      </c>
      <c r="AF150" s="3">
        <v>1.37</v>
      </c>
      <c r="AG150" s="3">
        <f t="shared" si="63"/>
        <v>0.37348360260361074</v>
      </c>
      <c r="AH150" s="3">
        <f t="shared" si="64"/>
        <v>3.7458127844703214E-3</v>
      </c>
      <c r="AJ150" s="3">
        <v>1.37</v>
      </c>
      <c r="AK150" s="3">
        <f t="shared" si="65"/>
        <v>0.51658827715423061</v>
      </c>
      <c r="AL150" s="3">
        <f t="shared" si="66"/>
        <v>5.1810654052342241E-3</v>
      </c>
      <c r="AN150" s="3">
        <v>1.37</v>
      </c>
      <c r="AO150" s="3">
        <f t="shared" si="67"/>
        <v>0.71452520601394731</v>
      </c>
      <c r="AP150" s="3">
        <f t="shared" si="68"/>
        <v>7.1662521001061453E-3</v>
      </c>
      <c r="AR150" s="3">
        <v>1.37</v>
      </c>
      <c r="AS150" s="3">
        <f t="shared" si="53"/>
        <v>0.27428571428571424</v>
      </c>
      <c r="AT150" s="3">
        <f t="shared" si="54"/>
        <v>2.7507389162561599E-3</v>
      </c>
    </row>
    <row r="151" spans="2:46" x14ac:dyDescent="0.25">
      <c r="B151" s="2" t="e">
        <f t="shared" si="47"/>
        <v>#DIV/0!</v>
      </c>
      <c r="C151" s="2" t="e">
        <f t="shared" si="50"/>
        <v>#DIV/0!</v>
      </c>
      <c r="D151" t="e">
        <f t="shared" si="55"/>
        <v>#DIV/0!</v>
      </c>
      <c r="H151" s="48">
        <v>1.38</v>
      </c>
      <c r="I151" s="48">
        <v>0.37396702100000001</v>
      </c>
      <c r="J151" s="3">
        <f t="shared" si="56"/>
        <v>3.76018365499992E-3</v>
      </c>
      <c r="K151" s="57">
        <f t="shared" si="48"/>
        <v>1</v>
      </c>
      <c r="M151" s="3">
        <v>1.38</v>
      </c>
      <c r="N151" s="3">
        <f t="shared" si="57"/>
        <v>0.29498079018013196</v>
      </c>
      <c r="O151" s="3">
        <f t="shared" si="58"/>
        <v>2.9413131213783519E-3</v>
      </c>
      <c r="Q151" s="3">
        <v>1.38</v>
      </c>
      <c r="R151" s="3">
        <f t="shared" si="49"/>
        <v>0.13636363636363638</v>
      </c>
      <c r="S151" s="3">
        <f t="shared" si="59"/>
        <v>1.3675324675324382E-3</v>
      </c>
      <c r="T151" s="3"/>
      <c r="U151" s="3">
        <v>1.38</v>
      </c>
      <c r="V151" s="3">
        <f t="shared" si="51"/>
        <v>0.22727272727272729</v>
      </c>
      <c r="W151" s="3">
        <f t="shared" si="69"/>
        <v>2.2792207792207307E-3</v>
      </c>
      <c r="X151" s="3"/>
      <c r="Y151" s="3">
        <v>1.38</v>
      </c>
      <c r="Z151" s="3">
        <f t="shared" si="60"/>
        <v>0.37131690677461926</v>
      </c>
      <c r="AA151" s="3">
        <f t="shared" si="61"/>
        <v>3.7240025468910703E-3</v>
      </c>
      <c r="AB151" s="3"/>
      <c r="AC151" s="3">
        <v>1.38</v>
      </c>
      <c r="AD151" s="3">
        <f t="shared" si="52"/>
        <v>0.34090909090909099</v>
      </c>
      <c r="AE151" s="3">
        <f t="shared" si="62"/>
        <v>3.4188311688310969E-3</v>
      </c>
      <c r="AF151" s="3">
        <v>1.38</v>
      </c>
      <c r="AG151" s="3">
        <f t="shared" si="63"/>
        <v>0.37131690677461926</v>
      </c>
      <c r="AH151" s="3">
        <f t="shared" si="64"/>
        <v>3.7240025468910703E-3</v>
      </c>
      <c r="AJ151" s="3">
        <v>1.38</v>
      </c>
      <c r="AK151" s="3">
        <f t="shared" si="65"/>
        <v>0.51359138610569932</v>
      </c>
      <c r="AL151" s="3">
        <f t="shared" si="66"/>
        <v>5.1508983162995405E-3</v>
      </c>
      <c r="AN151" s="3">
        <v>1.38</v>
      </c>
      <c r="AO151" s="3">
        <f t="shared" si="67"/>
        <v>0.71038002059539818</v>
      </c>
      <c r="AP151" s="3">
        <f t="shared" si="68"/>
        <v>7.1245261330465754E-3</v>
      </c>
      <c r="AR151" s="3">
        <v>1.38</v>
      </c>
      <c r="AS151" s="3">
        <f t="shared" si="53"/>
        <v>0.27272727272727276</v>
      </c>
      <c r="AT151" s="3">
        <f t="shared" si="54"/>
        <v>2.7350649350648764E-3</v>
      </c>
    </row>
    <row r="152" spans="2:46" x14ac:dyDescent="0.25">
      <c r="B152" s="2" t="e">
        <f t="shared" si="47"/>
        <v>#DIV/0!</v>
      </c>
      <c r="C152" s="2" t="e">
        <f t="shared" si="50"/>
        <v>#DIV/0!</v>
      </c>
      <c r="D152" t="e">
        <f t="shared" si="55"/>
        <v>#DIV/0!</v>
      </c>
      <c r="H152" s="48">
        <v>1.39</v>
      </c>
      <c r="I152" s="48">
        <v>0.36991924399999998</v>
      </c>
      <c r="J152" s="3">
        <f t="shared" si="56"/>
        <v>3.7194313250000031E-3</v>
      </c>
      <c r="K152" s="57">
        <f t="shared" si="48"/>
        <v>1</v>
      </c>
      <c r="M152" s="3">
        <v>1.39</v>
      </c>
      <c r="N152" s="3">
        <f t="shared" si="57"/>
        <v>0.29328183409553793</v>
      </c>
      <c r="O152" s="3">
        <f t="shared" si="58"/>
        <v>2.9244328574691979E-3</v>
      </c>
      <c r="Q152" s="3">
        <v>1.39</v>
      </c>
      <c r="R152" s="3">
        <f t="shared" si="49"/>
        <v>0.13559322033898305</v>
      </c>
      <c r="S152" s="3">
        <f t="shared" si="59"/>
        <v>1.3597842835130984E-3</v>
      </c>
      <c r="T152" s="3"/>
      <c r="U152" s="3">
        <v>1.39</v>
      </c>
      <c r="V152" s="3">
        <f t="shared" si="51"/>
        <v>0.22598870056497178</v>
      </c>
      <c r="W152" s="3">
        <f t="shared" si="69"/>
        <v>2.2663071391884975E-3</v>
      </c>
      <c r="X152" s="3"/>
      <c r="Y152" s="3">
        <v>1.39</v>
      </c>
      <c r="Z152" s="3">
        <f t="shared" si="60"/>
        <v>0.36917828914568102</v>
      </c>
      <c r="AA152" s="3">
        <f t="shared" si="61"/>
        <v>3.7024759796015052E-3</v>
      </c>
      <c r="AB152" s="3"/>
      <c r="AC152" s="3">
        <v>1.39</v>
      </c>
      <c r="AD152" s="3">
        <f t="shared" si="52"/>
        <v>0.33898305084745767</v>
      </c>
      <c r="AE152" s="3">
        <f t="shared" si="62"/>
        <v>3.3994607087827465E-3</v>
      </c>
      <c r="AF152" s="3">
        <v>1.39</v>
      </c>
      <c r="AG152" s="3">
        <f t="shared" si="63"/>
        <v>0.36917828914568102</v>
      </c>
      <c r="AH152" s="3">
        <f t="shared" si="64"/>
        <v>3.7024759796015052E-3</v>
      </c>
      <c r="AJ152" s="3">
        <v>1.39</v>
      </c>
      <c r="AK152" s="3">
        <f t="shared" si="65"/>
        <v>0.51063333175278192</v>
      </c>
      <c r="AL152" s="3">
        <f t="shared" si="66"/>
        <v>5.1211235892924109E-3</v>
      </c>
      <c r="AN152" s="3">
        <v>1.39</v>
      </c>
      <c r="AO152" s="3">
        <f t="shared" si="67"/>
        <v>0.70628855261327106</v>
      </c>
      <c r="AP152" s="3">
        <f t="shared" si="68"/>
        <v>7.0833428660433528E-3</v>
      </c>
      <c r="AR152" s="3">
        <v>1.39</v>
      </c>
      <c r="AS152" s="3">
        <f t="shared" si="53"/>
        <v>0.2711864406779661</v>
      </c>
      <c r="AT152" s="3">
        <f t="shared" si="54"/>
        <v>2.7195685670261967E-3</v>
      </c>
    </row>
    <row r="153" spans="2:46" x14ac:dyDescent="0.25">
      <c r="B153" s="2" t="e">
        <f t="shared" si="47"/>
        <v>#DIV/0!</v>
      </c>
      <c r="C153" s="2" t="e">
        <f t="shared" si="50"/>
        <v>#DIV/0!</v>
      </c>
      <c r="D153" t="e">
        <f t="shared" si="55"/>
        <v>#DIV/0!</v>
      </c>
      <c r="H153" s="48">
        <v>1.4</v>
      </c>
      <c r="I153" s="48">
        <v>0.36593489600000001</v>
      </c>
      <c r="J153" s="3">
        <f t="shared" si="56"/>
        <v>3.6792707000000034E-3</v>
      </c>
      <c r="K153" s="57">
        <f t="shared" si="48"/>
        <v>0</v>
      </c>
      <c r="M153" s="3">
        <v>1.4</v>
      </c>
      <c r="N153" s="3">
        <f t="shared" si="57"/>
        <v>0.29160473739830112</v>
      </c>
      <c r="O153" s="3">
        <f t="shared" si="58"/>
        <v>2.9077690154505845E-3</v>
      </c>
      <c r="Q153" s="3">
        <v>1.4</v>
      </c>
      <c r="R153" s="3">
        <f t="shared" si="49"/>
        <v>0.13483146067415727</v>
      </c>
      <c r="S153" s="3">
        <f t="shared" si="59"/>
        <v>1.3521234050657028E-3</v>
      </c>
      <c r="T153" s="3"/>
      <c r="U153" s="3">
        <v>1.4</v>
      </c>
      <c r="V153" s="3">
        <f t="shared" si="51"/>
        <v>0.2247191011235955</v>
      </c>
      <c r="W153" s="3">
        <f t="shared" si="69"/>
        <v>2.2535390084428386E-3</v>
      </c>
      <c r="X153" s="3"/>
      <c r="Y153" s="3">
        <v>1.4</v>
      </c>
      <c r="Z153" s="3">
        <f t="shared" si="60"/>
        <v>0.36706718774955416</v>
      </c>
      <c r="AA153" s="3">
        <f t="shared" si="61"/>
        <v>3.6812273844761788E-3</v>
      </c>
      <c r="AB153" s="3"/>
      <c r="AC153" s="3">
        <v>1.4</v>
      </c>
      <c r="AD153" s="3">
        <f t="shared" si="52"/>
        <v>0.33707865168539325</v>
      </c>
      <c r="AE153" s="3">
        <f t="shared" si="62"/>
        <v>3.3803085126642577E-3</v>
      </c>
      <c r="AF153" s="3">
        <v>1.4</v>
      </c>
      <c r="AG153" s="3">
        <f t="shared" si="63"/>
        <v>0.36706718774955416</v>
      </c>
      <c r="AH153" s="3">
        <f t="shared" si="64"/>
        <v>3.6812273844761788E-3</v>
      </c>
      <c r="AJ153" s="3">
        <v>1.4</v>
      </c>
      <c r="AK153" s="3">
        <f t="shared" si="65"/>
        <v>0.50771333680381892</v>
      </c>
      <c r="AL153" s="3">
        <f t="shared" si="66"/>
        <v>5.0917333427830096E-3</v>
      </c>
      <c r="AN153" s="3">
        <v>1.4</v>
      </c>
      <c r="AO153" s="3">
        <f t="shared" si="67"/>
        <v>0.70224972694738264</v>
      </c>
      <c r="AP153" s="3">
        <f t="shared" si="68"/>
        <v>7.0426913978032749E-3</v>
      </c>
      <c r="AR153" s="3">
        <v>1.4</v>
      </c>
      <c r="AS153" s="3">
        <f t="shared" si="53"/>
        <v>0.26966292134831454</v>
      </c>
      <c r="AT153" s="3">
        <f t="shared" si="54"/>
        <v>2.7042468101314055E-3</v>
      </c>
    </row>
    <row r="154" spans="2:46" x14ac:dyDescent="0.25">
      <c r="B154" s="2" t="e">
        <f t="shared" ref="B154:B217" si="70">IF(B153&gt;=B152+0.05,B153+0.05,B152+0.05)</f>
        <v>#DIV/0!</v>
      </c>
      <c r="C154" s="2" t="e">
        <f t="shared" si="50"/>
        <v>#DIV/0!</v>
      </c>
      <c r="D154" t="e">
        <f t="shared" si="55"/>
        <v>#DIV/0!</v>
      </c>
      <c r="H154" s="48">
        <v>1.41</v>
      </c>
      <c r="I154" s="48">
        <v>0.36185871800000002</v>
      </c>
      <c r="J154" s="3">
        <f t="shared" si="56"/>
        <v>3.6389680700000039E-3</v>
      </c>
      <c r="K154" s="57">
        <f t="shared" si="48"/>
        <v>0</v>
      </c>
      <c r="M154" s="3">
        <v>1.41</v>
      </c>
      <c r="N154" s="3">
        <f t="shared" si="57"/>
        <v>0.28994906569181533</v>
      </c>
      <c r="O154" s="3">
        <f t="shared" si="58"/>
        <v>2.8913173095211344E-3</v>
      </c>
      <c r="Q154" s="3">
        <v>1.41</v>
      </c>
      <c r="R154" s="3">
        <f t="shared" si="49"/>
        <v>0.13407821229050279</v>
      </c>
      <c r="S154" s="3">
        <f t="shared" si="59"/>
        <v>1.3445483648233014E-3</v>
      </c>
      <c r="T154" s="3"/>
      <c r="U154" s="3">
        <v>1.41</v>
      </c>
      <c r="V154" s="3">
        <f t="shared" si="51"/>
        <v>0.22346368715083798</v>
      </c>
      <c r="W154" s="3">
        <f t="shared" si="69"/>
        <v>2.2409139413721692E-3</v>
      </c>
      <c r="X154" s="3"/>
      <c r="Y154" s="3">
        <v>1.41</v>
      </c>
      <c r="Z154" s="3">
        <f t="shared" si="60"/>
        <v>0.36498305577502399</v>
      </c>
      <c r="AA154" s="3">
        <f t="shared" si="61"/>
        <v>3.6602512176228939E-3</v>
      </c>
      <c r="AB154" s="3"/>
      <c r="AC154" s="3">
        <v>1.41</v>
      </c>
      <c r="AD154" s="3">
        <f t="shared" si="52"/>
        <v>0.33519553072625702</v>
      </c>
      <c r="AE154" s="3">
        <f t="shared" si="62"/>
        <v>3.3613709120582543E-3</v>
      </c>
      <c r="AF154" s="3">
        <v>1.41</v>
      </c>
      <c r="AG154" s="3">
        <f t="shared" si="63"/>
        <v>0.36498305577502399</v>
      </c>
      <c r="AH154" s="3">
        <f t="shared" si="64"/>
        <v>3.6602512176228939E-3</v>
      </c>
      <c r="AJ154" s="3">
        <v>1.41</v>
      </c>
      <c r="AK154" s="3">
        <f t="shared" si="65"/>
        <v>0.50483064493038943</v>
      </c>
      <c r="AL154" s="3">
        <f t="shared" si="66"/>
        <v>5.0627199086710466E-3</v>
      </c>
      <c r="AN154" s="3">
        <v>1.41</v>
      </c>
      <c r="AO154" s="3">
        <f t="shared" si="67"/>
        <v>0.69826249747310287</v>
      </c>
      <c r="AP154" s="3">
        <f t="shared" si="68"/>
        <v>7.0025611221024341E-3</v>
      </c>
      <c r="AR154" s="3">
        <v>1.41</v>
      </c>
      <c r="AS154" s="3">
        <f t="shared" si="53"/>
        <v>0.26815642458100558</v>
      </c>
      <c r="AT154" s="3">
        <f t="shared" si="54"/>
        <v>2.6890967296466029E-3</v>
      </c>
    </row>
    <row r="155" spans="2:46" x14ac:dyDescent="0.25">
      <c r="B155" s="2" t="e">
        <f t="shared" si="70"/>
        <v>#DIV/0!</v>
      </c>
      <c r="C155" s="2" t="e">
        <f t="shared" si="50"/>
        <v>#DIV/0!</v>
      </c>
      <c r="D155" t="e">
        <f t="shared" si="55"/>
        <v>#DIV/0!</v>
      </c>
      <c r="H155" s="48">
        <v>1.42</v>
      </c>
      <c r="I155" s="48">
        <v>0.357913113</v>
      </c>
      <c r="J155" s="3">
        <f t="shared" si="56"/>
        <v>3.5988591550000035E-3</v>
      </c>
      <c r="K155" s="57">
        <f t="shared" si="48"/>
        <v>0</v>
      </c>
      <c r="M155" s="3">
        <v>1.42</v>
      </c>
      <c r="N155" s="3">
        <f t="shared" si="57"/>
        <v>0.28831439621241112</v>
      </c>
      <c r="O155" s="3">
        <f t="shared" si="58"/>
        <v>2.8750735682550824E-3</v>
      </c>
      <c r="Q155" s="3">
        <v>1.42</v>
      </c>
      <c r="R155" s="3">
        <f t="shared" si="49"/>
        <v>0.13333333333333333</v>
      </c>
      <c r="S155" s="3">
        <f t="shared" si="59"/>
        <v>1.3370577281191817E-3</v>
      </c>
      <c r="T155" s="3"/>
      <c r="U155" s="3">
        <v>1.42</v>
      </c>
      <c r="V155" s="3">
        <f t="shared" si="51"/>
        <v>0.22222222222222224</v>
      </c>
      <c r="W155" s="3">
        <f t="shared" si="69"/>
        <v>2.2284295468653027E-3</v>
      </c>
      <c r="X155" s="3"/>
      <c r="Y155" s="3">
        <v>1.42</v>
      </c>
      <c r="Z155" s="3">
        <f t="shared" si="60"/>
        <v>0.36292536105422341</v>
      </c>
      <c r="AA155" s="3">
        <f t="shared" si="61"/>
        <v>3.6395420841462398E-3</v>
      </c>
      <c r="AB155" s="3"/>
      <c r="AC155" s="3">
        <v>1.42</v>
      </c>
      <c r="AD155" s="3">
        <f t="shared" si="52"/>
        <v>0.33333333333333337</v>
      </c>
      <c r="AE155" s="3">
        <f t="shared" si="62"/>
        <v>3.3426443202979545E-3</v>
      </c>
      <c r="AF155" s="3">
        <v>1.42</v>
      </c>
      <c r="AG155" s="3">
        <f t="shared" si="63"/>
        <v>0.36292536105422341</v>
      </c>
      <c r="AH155" s="3">
        <f t="shared" si="64"/>
        <v>3.6395420841462398E-3</v>
      </c>
      <c r="AJ155" s="3">
        <v>1.42</v>
      </c>
      <c r="AK155" s="3">
        <f t="shared" si="65"/>
        <v>0.50198452005819283</v>
      </c>
      <c r="AL155" s="3">
        <f t="shared" si="66"/>
        <v>5.0340758249429159E-3</v>
      </c>
      <c r="AN155" s="3">
        <v>1.42</v>
      </c>
      <c r="AO155" s="3">
        <f t="shared" si="67"/>
        <v>0.69432584608052661</v>
      </c>
      <c r="AP155" s="3">
        <f t="shared" si="68"/>
        <v>6.9629417177681533E-3</v>
      </c>
      <c r="AR155" s="3">
        <v>1.42</v>
      </c>
      <c r="AS155" s="3">
        <f t="shared" si="53"/>
        <v>0.26666666666666666</v>
      </c>
      <c r="AT155" s="3">
        <f t="shared" si="54"/>
        <v>2.6741154562383634E-3</v>
      </c>
    </row>
    <row r="156" spans="2:46" x14ac:dyDescent="0.25">
      <c r="B156" s="2" t="e">
        <f t="shared" si="70"/>
        <v>#DIV/0!</v>
      </c>
      <c r="C156" s="2" t="e">
        <f t="shared" si="50"/>
        <v>#DIV/0!</v>
      </c>
      <c r="D156" t="e">
        <f t="shared" si="55"/>
        <v>#DIV/0!</v>
      </c>
      <c r="H156" s="48">
        <v>1.43</v>
      </c>
      <c r="I156" s="48">
        <v>0.35396718900000002</v>
      </c>
      <c r="J156" s="3">
        <f t="shared" si="56"/>
        <v>3.559401510000003E-3</v>
      </c>
      <c r="K156" s="57">
        <f t="shared" si="48"/>
        <v>0</v>
      </c>
      <c r="M156" s="3">
        <v>1.43</v>
      </c>
      <c r="N156" s="3">
        <f t="shared" si="57"/>
        <v>0.28670031743860486</v>
      </c>
      <c r="O156" s="3">
        <f t="shared" si="58"/>
        <v>2.8590337307735094E-3</v>
      </c>
      <c r="Q156" s="3">
        <v>1.43</v>
      </c>
      <c r="R156" s="3">
        <f t="shared" si="49"/>
        <v>0.13259668508287292</v>
      </c>
      <c r="S156" s="3">
        <f t="shared" si="59"/>
        <v>1.3296500920810324E-3</v>
      </c>
      <c r="T156" s="3"/>
      <c r="U156" s="3">
        <v>1.43</v>
      </c>
      <c r="V156" s="3">
        <f t="shared" si="51"/>
        <v>0.22099447513812157</v>
      </c>
      <c r="W156" s="3">
        <f t="shared" si="69"/>
        <v>2.2160834868017211E-3</v>
      </c>
      <c r="X156" s="3"/>
      <c r="Y156" s="3">
        <v>1.43</v>
      </c>
      <c r="Z156" s="3">
        <f t="shared" si="60"/>
        <v>0.36089358557076112</v>
      </c>
      <c r="AA156" s="3">
        <f t="shared" si="61"/>
        <v>3.6190947331249256E-3</v>
      </c>
      <c r="AB156" s="3"/>
      <c r="AC156" s="3">
        <v>1.43</v>
      </c>
      <c r="AD156" s="3">
        <f t="shared" si="52"/>
        <v>0.33149171270718236</v>
      </c>
      <c r="AE156" s="3">
        <f t="shared" si="62"/>
        <v>3.3241252302025816E-3</v>
      </c>
      <c r="AF156" s="3">
        <v>1.43</v>
      </c>
      <c r="AG156" s="3">
        <f t="shared" si="63"/>
        <v>0.36089358557076112</v>
      </c>
      <c r="AH156" s="3">
        <f t="shared" si="64"/>
        <v>3.6190947331249256E-3</v>
      </c>
      <c r="AJ156" s="3">
        <v>1.43</v>
      </c>
      <c r="AK156" s="3">
        <f t="shared" si="65"/>
        <v>0.49917424568671004</v>
      </c>
      <c r="AL156" s="3">
        <f t="shared" si="66"/>
        <v>5.0057938287245184E-3</v>
      </c>
      <c r="AN156" s="3">
        <v>1.43</v>
      </c>
      <c r="AO156" s="3">
        <f t="shared" si="67"/>
        <v>0.69043878173345874</v>
      </c>
      <c r="AP156" s="3">
        <f t="shared" si="68"/>
        <v>6.9238231390699326E-3</v>
      </c>
      <c r="AR156" s="3">
        <v>1.43</v>
      </c>
      <c r="AS156" s="3">
        <f t="shared" si="53"/>
        <v>0.26519337016574585</v>
      </c>
      <c r="AT156" s="3">
        <f t="shared" si="54"/>
        <v>2.6593001841620648E-3</v>
      </c>
    </row>
    <row r="157" spans="2:46" x14ac:dyDescent="0.25">
      <c r="B157" s="2" t="e">
        <f t="shared" si="70"/>
        <v>#DIV/0!</v>
      </c>
      <c r="C157" s="2" t="e">
        <f t="shared" si="50"/>
        <v>#DIV/0!</v>
      </c>
      <c r="D157" t="e">
        <f t="shared" si="55"/>
        <v>#DIV/0!</v>
      </c>
      <c r="H157" s="48">
        <v>1.44</v>
      </c>
      <c r="I157" s="48">
        <v>0.34995115599999999</v>
      </c>
      <c r="J157" s="3">
        <f t="shared" si="56"/>
        <v>3.519591725000003E-3</v>
      </c>
      <c r="K157" s="57">
        <f t="shared" si="48"/>
        <v>0</v>
      </c>
      <c r="M157" s="3">
        <v>1.44</v>
      </c>
      <c r="N157" s="3">
        <f t="shared" si="57"/>
        <v>0.28510642871609648</v>
      </c>
      <c r="O157" s="3">
        <f t="shared" si="58"/>
        <v>2.8431938430693803E-3</v>
      </c>
      <c r="Q157" s="3">
        <v>1.44</v>
      </c>
      <c r="R157" s="3">
        <f t="shared" si="49"/>
        <v>0.13186813186813184</v>
      </c>
      <c r="S157" s="3">
        <f t="shared" si="59"/>
        <v>1.322324084755025E-3</v>
      </c>
      <c r="T157" s="3"/>
      <c r="U157" s="3">
        <v>1.44</v>
      </c>
      <c r="V157" s="3">
        <f t="shared" si="51"/>
        <v>0.21978021978021978</v>
      </c>
      <c r="W157" s="3">
        <f t="shared" si="69"/>
        <v>2.2038734745917087E-3</v>
      </c>
      <c r="X157" s="3"/>
      <c r="Y157" s="3">
        <v>1.44</v>
      </c>
      <c r="Z157" s="3">
        <f t="shared" si="60"/>
        <v>0.358887224987676</v>
      </c>
      <c r="AA157" s="3">
        <f t="shared" si="61"/>
        <v>3.598904052792189E-3</v>
      </c>
      <c r="AB157" s="3"/>
      <c r="AC157" s="3">
        <v>1.44</v>
      </c>
      <c r="AD157" s="3">
        <f t="shared" si="52"/>
        <v>0.32967032967032966</v>
      </c>
      <c r="AE157" s="3">
        <f t="shared" si="62"/>
        <v>3.3058102118875628E-3</v>
      </c>
      <c r="AF157" s="3">
        <v>1.44</v>
      </c>
      <c r="AG157" s="3">
        <f t="shared" si="63"/>
        <v>0.358887224987676</v>
      </c>
      <c r="AH157" s="3">
        <f t="shared" si="64"/>
        <v>3.598904052792189E-3</v>
      </c>
      <c r="AJ157" s="3">
        <v>1.44</v>
      </c>
      <c r="AK157" s="3">
        <f t="shared" si="65"/>
        <v>0.49639912423628818</v>
      </c>
      <c r="AL157" s="3">
        <f t="shared" si="66"/>
        <v>4.9778668496149956E-3</v>
      </c>
      <c r="AN157" s="3">
        <v>1.44</v>
      </c>
      <c r="AO157" s="3">
        <f t="shared" si="67"/>
        <v>0.68660033956632371</v>
      </c>
      <c r="AP157" s="3">
        <f t="shared" si="68"/>
        <v>6.885195606498919E-3</v>
      </c>
      <c r="AR157" s="3">
        <v>1.44</v>
      </c>
      <c r="AS157" s="3">
        <f t="shared" si="53"/>
        <v>0.26373626373626369</v>
      </c>
      <c r="AT157" s="3">
        <f t="shared" si="54"/>
        <v>2.64464816951005E-3</v>
      </c>
    </row>
    <row r="158" spans="2:46" x14ac:dyDescent="0.25">
      <c r="B158" s="2" t="e">
        <f t="shared" si="70"/>
        <v>#DIV/0!</v>
      </c>
      <c r="C158" s="2" t="e">
        <f t="shared" si="50"/>
        <v>#DIV/0!</v>
      </c>
      <c r="D158" t="e">
        <f t="shared" si="55"/>
        <v>#DIV/0!</v>
      </c>
      <c r="H158" s="48">
        <v>1.45</v>
      </c>
      <c r="I158" s="48">
        <v>0.346138852</v>
      </c>
      <c r="J158" s="3">
        <f t="shared" si="56"/>
        <v>3.4804500400000028E-3</v>
      </c>
      <c r="K158" s="57">
        <f t="shared" si="48"/>
        <v>0</v>
      </c>
      <c r="M158" s="3">
        <v>1.45</v>
      </c>
      <c r="N158" s="3">
        <f t="shared" si="57"/>
        <v>0.28353233989777904</v>
      </c>
      <c r="O158" s="3">
        <f t="shared" si="58"/>
        <v>2.8275500544791858E-3</v>
      </c>
      <c r="Q158" s="3">
        <v>1.45</v>
      </c>
      <c r="R158" s="3">
        <f t="shared" si="49"/>
        <v>0.13114754098360654</v>
      </c>
      <c r="S158" s="3">
        <f t="shared" si="59"/>
        <v>1.315078364258693E-3</v>
      </c>
      <c r="T158" s="3"/>
      <c r="U158" s="3">
        <v>1.45</v>
      </c>
      <c r="V158" s="3">
        <f t="shared" si="51"/>
        <v>0.21857923497267759</v>
      </c>
      <c r="W158" s="3">
        <f t="shared" si="69"/>
        <v>2.191797273764489E-3</v>
      </c>
      <c r="X158" s="3"/>
      <c r="Y158" s="3">
        <v>1.45</v>
      </c>
      <c r="Z158" s="3">
        <f t="shared" si="60"/>
        <v>0.35690578819428592</v>
      </c>
      <c r="AA158" s="3">
        <f t="shared" si="61"/>
        <v>3.5789650659098127E-3</v>
      </c>
      <c r="AB158" s="3"/>
      <c r="AC158" s="3">
        <v>1.45</v>
      </c>
      <c r="AD158" s="3">
        <f t="shared" si="52"/>
        <v>0.32786885245901642</v>
      </c>
      <c r="AE158" s="3">
        <f t="shared" si="62"/>
        <v>3.2876959106467336E-3</v>
      </c>
      <c r="AF158" s="3">
        <v>1.45</v>
      </c>
      <c r="AG158" s="3">
        <f t="shared" si="63"/>
        <v>0.35690578819428592</v>
      </c>
      <c r="AH158" s="3">
        <f t="shared" si="64"/>
        <v>3.5789650659098127E-3</v>
      </c>
      <c r="AJ158" s="3">
        <v>1.45</v>
      </c>
      <c r="AK158" s="3">
        <f t="shared" si="65"/>
        <v>0.4936584764213594</v>
      </c>
      <c r="AL158" s="3">
        <f t="shared" si="66"/>
        <v>4.9502880032882427E-3</v>
      </c>
      <c r="AN158" s="3">
        <v>1.45</v>
      </c>
      <c r="AO158" s="3">
        <f t="shared" si="67"/>
        <v>0.68280958001722714</v>
      </c>
      <c r="AP158" s="3">
        <f t="shared" si="68"/>
        <v>6.8470495979177596E-3</v>
      </c>
      <c r="AR158" s="3">
        <v>1.45</v>
      </c>
      <c r="AS158" s="3">
        <f t="shared" si="53"/>
        <v>0.26229508196721307</v>
      </c>
      <c r="AT158" s="3">
        <f t="shared" si="54"/>
        <v>2.630156728517386E-3</v>
      </c>
    </row>
    <row r="159" spans="2:46" x14ac:dyDescent="0.25">
      <c r="B159" s="2" t="e">
        <f t="shared" si="70"/>
        <v>#DIV/0!</v>
      </c>
      <c r="C159" s="2" t="e">
        <f t="shared" si="50"/>
        <v>#DIV/0!</v>
      </c>
      <c r="D159" t="e">
        <f t="shared" si="55"/>
        <v>#DIV/0!</v>
      </c>
      <c r="H159" s="48">
        <v>1.46</v>
      </c>
      <c r="I159" s="48">
        <v>0.34225890599999997</v>
      </c>
      <c r="J159" s="3">
        <f t="shared" si="56"/>
        <v>3.4419887900000033E-3</v>
      </c>
      <c r="K159" s="57">
        <f t="shared" si="48"/>
        <v>0</v>
      </c>
      <c r="M159" s="3">
        <v>1.46</v>
      </c>
      <c r="N159" s="3">
        <f t="shared" si="57"/>
        <v>0.28197767099805759</v>
      </c>
      <c r="O159" s="3">
        <f t="shared" si="58"/>
        <v>2.8120986142943795E-3</v>
      </c>
      <c r="Q159" s="3">
        <v>1.46</v>
      </c>
      <c r="R159" s="3">
        <f t="shared" si="49"/>
        <v>0.13043478260869568</v>
      </c>
      <c r="S159" s="3">
        <f t="shared" si="59"/>
        <v>1.3079116179615122E-3</v>
      </c>
      <c r="T159" s="3"/>
      <c r="U159" s="3">
        <v>1.46</v>
      </c>
      <c r="V159" s="3">
        <f t="shared" si="51"/>
        <v>0.21739130434782614</v>
      </c>
      <c r="W159" s="3">
        <f t="shared" si="69"/>
        <v>2.1798526966025204E-3</v>
      </c>
      <c r="X159" s="3"/>
      <c r="Y159" s="3">
        <v>1.46</v>
      </c>
      <c r="Z159" s="3">
        <f t="shared" si="60"/>
        <v>0.35494879687105185</v>
      </c>
      <c r="AA159" s="3">
        <f t="shared" si="61"/>
        <v>3.5592729253266916E-3</v>
      </c>
      <c r="AB159" s="3"/>
      <c r="AC159" s="3">
        <v>1.46</v>
      </c>
      <c r="AD159" s="3">
        <f t="shared" si="52"/>
        <v>0.32608695652173925</v>
      </c>
      <c r="AE159" s="3">
        <f t="shared" si="62"/>
        <v>3.2697790449037812E-3</v>
      </c>
      <c r="AF159" s="3">
        <v>1.46</v>
      </c>
      <c r="AG159" s="3">
        <f t="shared" si="63"/>
        <v>0.35494879687105185</v>
      </c>
      <c r="AH159" s="3">
        <f t="shared" si="64"/>
        <v>3.5592729253266916E-3</v>
      </c>
      <c r="AJ159" s="3">
        <v>1.46</v>
      </c>
      <c r="AK159" s="3">
        <f t="shared" si="65"/>
        <v>0.49095164064857644</v>
      </c>
      <c r="AL159" s="3">
        <f t="shared" si="66"/>
        <v>4.9230505853496836E-3</v>
      </c>
      <c r="AN159" s="3">
        <v>1.46</v>
      </c>
      <c r="AO159" s="3">
        <f t="shared" si="67"/>
        <v>0.67906558799547989</v>
      </c>
      <c r="AP159" s="3">
        <f t="shared" si="68"/>
        <v>6.8093758400635408E-3</v>
      </c>
      <c r="AR159" s="3">
        <v>1.46</v>
      </c>
      <c r="AS159" s="3">
        <f t="shared" si="53"/>
        <v>0.26086956521739135</v>
      </c>
      <c r="AT159" s="3">
        <f t="shared" si="54"/>
        <v>2.6158232359230244E-3</v>
      </c>
    </row>
    <row r="160" spans="2:46" x14ac:dyDescent="0.25">
      <c r="B160" s="2" t="e">
        <f t="shared" si="70"/>
        <v>#DIV/0!</v>
      </c>
      <c r="C160" s="2" t="e">
        <f t="shared" si="50"/>
        <v>#DIV/0!</v>
      </c>
      <c r="D160" t="e">
        <f t="shared" si="55"/>
        <v>#DIV/0!</v>
      </c>
      <c r="H160" s="48">
        <v>1.47</v>
      </c>
      <c r="I160" s="48">
        <v>0.33841566299999998</v>
      </c>
      <c r="J160" s="3">
        <f t="shared" si="56"/>
        <v>3.4033728450000031E-3</v>
      </c>
      <c r="K160" s="57">
        <f t="shared" si="48"/>
        <v>0</v>
      </c>
      <c r="M160" s="3">
        <v>1.47</v>
      </c>
      <c r="N160" s="3">
        <f t="shared" si="57"/>
        <v>0.28044205186081778</v>
      </c>
      <c r="O160" s="3">
        <f t="shared" si="58"/>
        <v>2.796835868506166E-3</v>
      </c>
      <c r="Q160" s="3">
        <v>1.47</v>
      </c>
      <c r="R160" s="3">
        <f t="shared" si="49"/>
        <v>0.12972972972972971</v>
      </c>
      <c r="S160" s="3">
        <f t="shared" si="59"/>
        <v>1.3008225616921282E-3</v>
      </c>
      <c r="T160" s="3"/>
      <c r="U160" s="3">
        <v>1.47</v>
      </c>
      <c r="V160" s="3">
        <f t="shared" si="51"/>
        <v>0.2162162162162162</v>
      </c>
      <c r="W160" s="3">
        <f t="shared" si="69"/>
        <v>2.1680376028202137E-3</v>
      </c>
      <c r="X160" s="3"/>
      <c r="Y160" s="3">
        <v>1.47</v>
      </c>
      <c r="Z160" s="3">
        <f t="shared" si="60"/>
        <v>0.35301578507162046</v>
      </c>
      <c r="AA160" s="3">
        <f t="shared" si="61"/>
        <v>3.5398229097133647E-3</v>
      </c>
      <c r="AB160" s="3"/>
      <c r="AC160" s="3">
        <v>1.47</v>
      </c>
      <c r="AD160" s="3">
        <f t="shared" si="52"/>
        <v>0.32432432432432434</v>
      </c>
      <c r="AE160" s="3">
        <f t="shared" si="62"/>
        <v>3.2520564042303208E-3</v>
      </c>
      <c r="AF160" s="3">
        <v>1.47</v>
      </c>
      <c r="AG160" s="3">
        <f t="shared" si="63"/>
        <v>0.35301578507162046</v>
      </c>
      <c r="AH160" s="3">
        <f t="shared" si="64"/>
        <v>3.5398229097133647E-3</v>
      </c>
      <c r="AJ160" s="3">
        <v>1.47</v>
      </c>
      <c r="AK160" s="3">
        <f t="shared" si="65"/>
        <v>0.48827797243871168</v>
      </c>
      <c r="AL160" s="3">
        <f t="shared" si="66"/>
        <v>4.8961480654364448E-3</v>
      </c>
      <c r="AN160" s="3">
        <v>1.47</v>
      </c>
      <c r="AO160" s="3">
        <f t="shared" si="67"/>
        <v>0.67536747208198955</v>
      </c>
      <c r="AP160" s="3">
        <f t="shared" si="68"/>
        <v>6.7721653003873531E-3</v>
      </c>
      <c r="AR160" s="3">
        <v>1.47</v>
      </c>
      <c r="AS160" s="3">
        <f t="shared" si="53"/>
        <v>0.25945945945945942</v>
      </c>
      <c r="AT160" s="3">
        <f t="shared" si="54"/>
        <v>2.6016451233842565E-3</v>
      </c>
    </row>
    <row r="161" spans="2:46" x14ac:dyDescent="0.25">
      <c r="B161" s="2" t="e">
        <f t="shared" si="70"/>
        <v>#DIV/0!</v>
      </c>
      <c r="C161" s="2" t="e">
        <f t="shared" si="50"/>
        <v>#DIV/0!</v>
      </c>
      <c r="D161" t="e">
        <f t="shared" si="55"/>
        <v>#DIV/0!</v>
      </c>
      <c r="H161" s="48">
        <v>1.48</v>
      </c>
      <c r="I161" s="48">
        <v>0.33467736599999998</v>
      </c>
      <c r="J161" s="3">
        <f t="shared" si="56"/>
        <v>3.3654651450000027E-3</v>
      </c>
      <c r="K161" s="57">
        <f t="shared" si="48"/>
        <v>0</v>
      </c>
      <c r="M161" s="3">
        <v>1.48</v>
      </c>
      <c r="N161" s="3">
        <f t="shared" si="57"/>
        <v>0.2789251218404149</v>
      </c>
      <c r="O161" s="3">
        <f t="shared" si="58"/>
        <v>2.7817582566775222E-3</v>
      </c>
      <c r="Q161" s="3">
        <v>1.48</v>
      </c>
      <c r="R161" s="3">
        <f t="shared" si="49"/>
        <v>0.1290322580645161</v>
      </c>
      <c r="S161" s="3">
        <f t="shared" si="59"/>
        <v>1.2938099389712301E-3</v>
      </c>
      <c r="T161" s="3"/>
      <c r="U161" s="3">
        <v>1.48</v>
      </c>
      <c r="V161" s="3">
        <f t="shared" si="51"/>
        <v>0.21505376344086016</v>
      </c>
      <c r="W161" s="3">
        <f t="shared" si="69"/>
        <v>2.1563498982853837E-3</v>
      </c>
      <c r="X161" s="3"/>
      <c r="Y161" s="3">
        <v>1.48</v>
      </c>
      <c r="Z161" s="3">
        <f t="shared" si="60"/>
        <v>0.35110629882125954</v>
      </c>
      <c r="AA161" s="3">
        <f t="shared" si="61"/>
        <v>3.5206104194644033E-3</v>
      </c>
      <c r="AB161" s="3"/>
      <c r="AC161" s="3">
        <v>1.48</v>
      </c>
      <c r="AD161" s="3">
        <f t="shared" si="52"/>
        <v>0.32258064516129026</v>
      </c>
      <c r="AE161" s="3">
        <f t="shared" si="62"/>
        <v>3.234524847428076E-3</v>
      </c>
      <c r="AF161" s="3">
        <v>1.48</v>
      </c>
      <c r="AG161" s="3">
        <f t="shared" si="63"/>
        <v>0.35110629882125954</v>
      </c>
      <c r="AH161" s="3">
        <f t="shared" si="64"/>
        <v>3.5206104194644033E-3</v>
      </c>
      <c r="AJ161" s="3">
        <v>1.48</v>
      </c>
      <c r="AK161" s="3">
        <f t="shared" si="65"/>
        <v>0.48563684387122646</v>
      </c>
      <c r="AL161" s="3">
        <f t="shared" si="66"/>
        <v>4.8695740815496947E-3</v>
      </c>
      <c r="AN161" s="3">
        <v>1.48</v>
      </c>
      <c r="AO161" s="3">
        <f t="shared" si="67"/>
        <v>0.67171436376101201</v>
      </c>
      <c r="AP161" s="3">
        <f t="shared" si="68"/>
        <v>6.7354091792150147E-3</v>
      </c>
      <c r="AR161" s="3">
        <v>1.48</v>
      </c>
      <c r="AS161" s="3">
        <f t="shared" si="53"/>
        <v>0.2580645161290322</v>
      </c>
      <c r="AT161" s="3">
        <f t="shared" si="54"/>
        <v>2.5876198779424603E-3</v>
      </c>
    </row>
    <row r="162" spans="2:46" x14ac:dyDescent="0.25">
      <c r="B162" s="2" t="e">
        <f t="shared" si="70"/>
        <v>#DIV/0!</v>
      </c>
      <c r="C162" s="2" t="e">
        <f t="shared" si="50"/>
        <v>#DIV/0!</v>
      </c>
      <c r="D162" t="e">
        <f t="shared" si="55"/>
        <v>#DIV/0!</v>
      </c>
      <c r="H162" s="48">
        <v>1.49</v>
      </c>
      <c r="I162" s="48">
        <v>0.33088587200000003</v>
      </c>
      <c r="J162" s="3">
        <f t="shared" si="56"/>
        <v>3.3278161900000031E-3</v>
      </c>
      <c r="K162" s="57">
        <f t="shared" si="48"/>
        <v>0</v>
      </c>
      <c r="M162" s="3">
        <v>1.49</v>
      </c>
      <c r="N162" s="3">
        <f t="shared" si="57"/>
        <v>0.277426529495089</v>
      </c>
      <c r="O162" s="3">
        <f t="shared" si="58"/>
        <v>2.766862308936662E-3</v>
      </c>
      <c r="Q162" s="3">
        <v>1.49</v>
      </c>
      <c r="R162" s="3">
        <f t="shared" si="49"/>
        <v>0.1283422459893048</v>
      </c>
      <c r="S162" s="3">
        <f t="shared" si="59"/>
        <v>1.2868725202691057E-3</v>
      </c>
      <c r="T162" s="3"/>
      <c r="U162" s="3">
        <v>1.49</v>
      </c>
      <c r="V162" s="3">
        <f t="shared" si="51"/>
        <v>0.21390374331550799</v>
      </c>
      <c r="W162" s="3">
        <f t="shared" si="69"/>
        <v>2.1447875337818425E-3</v>
      </c>
      <c r="X162" s="3"/>
      <c r="Y162" s="3">
        <v>1.49</v>
      </c>
      <c r="Z162" s="3">
        <f t="shared" si="60"/>
        <v>0.34921989573093365</v>
      </c>
      <c r="AA162" s="3">
        <f t="shared" si="61"/>
        <v>3.5016309727609694E-3</v>
      </c>
      <c r="AB162" s="3"/>
      <c r="AC162" s="3">
        <v>1.49</v>
      </c>
      <c r="AD162" s="3">
        <f t="shared" si="52"/>
        <v>0.32085561497326204</v>
      </c>
      <c r="AE162" s="3">
        <f t="shared" si="62"/>
        <v>3.217181300672764E-3</v>
      </c>
      <c r="AF162" s="3">
        <v>1.49</v>
      </c>
      <c r="AG162" s="3">
        <f t="shared" si="63"/>
        <v>0.34921989573093365</v>
      </c>
      <c r="AH162" s="3">
        <f t="shared" si="64"/>
        <v>3.5016309727609694E-3</v>
      </c>
      <c r="AJ162" s="3">
        <v>1.49</v>
      </c>
      <c r="AK162" s="3">
        <f t="shared" si="65"/>
        <v>0.48302764305047702</v>
      </c>
      <c r="AL162" s="3">
        <f t="shared" si="66"/>
        <v>4.8433224346085216E-3</v>
      </c>
      <c r="AN162" s="3">
        <v>1.49</v>
      </c>
      <c r="AO162" s="3">
        <f t="shared" si="67"/>
        <v>0.66810541668182533</v>
      </c>
      <c r="AP162" s="3">
        <f t="shared" si="68"/>
        <v>6.6990989022141928E-3</v>
      </c>
      <c r="AR162" s="3">
        <v>1.49</v>
      </c>
      <c r="AS162" s="3">
        <f t="shared" si="53"/>
        <v>0.2566844919786096</v>
      </c>
      <c r="AT162" s="3">
        <f t="shared" si="54"/>
        <v>2.5737450405382114E-3</v>
      </c>
    </row>
    <row r="163" spans="2:46" x14ac:dyDescent="0.25">
      <c r="B163" s="2" t="e">
        <f t="shared" si="70"/>
        <v>#DIV/0!</v>
      </c>
      <c r="C163" s="2" t="e">
        <f t="shared" si="50"/>
        <v>#DIV/0!</v>
      </c>
      <c r="D163" t="e">
        <f t="shared" si="55"/>
        <v>#DIV/0!</v>
      </c>
      <c r="H163" s="48">
        <v>1.5</v>
      </c>
      <c r="I163" s="48">
        <v>0.32723508200000001</v>
      </c>
      <c r="J163" s="3">
        <f t="shared" si="56"/>
        <v>3.2906047700000029E-3</v>
      </c>
      <c r="K163" s="57">
        <f t="shared" si="48"/>
        <v>0</v>
      </c>
      <c r="M163" s="3">
        <v>1.5</v>
      </c>
      <c r="N163" s="3">
        <f t="shared" si="57"/>
        <v>0.2759459322922429</v>
      </c>
      <c r="O163" s="3">
        <f t="shared" si="58"/>
        <v>2.7521446430864584E-3</v>
      </c>
      <c r="Q163" s="3">
        <v>1.5</v>
      </c>
      <c r="R163" s="3">
        <f t="shared" si="49"/>
        <v>0.1276595744680851</v>
      </c>
      <c r="S163" s="3">
        <f t="shared" si="59"/>
        <v>1.2800091022869505E-3</v>
      </c>
      <c r="T163" s="3"/>
      <c r="U163" s="3">
        <v>1.5</v>
      </c>
      <c r="V163" s="3">
        <f t="shared" si="51"/>
        <v>0.21276595744680851</v>
      </c>
      <c r="W163" s="3">
        <f t="shared" si="69"/>
        <v>2.1333485038115842E-3</v>
      </c>
      <c r="X163" s="3"/>
      <c r="Y163" s="3">
        <v>1.5</v>
      </c>
      <c r="Z163" s="3">
        <f t="shared" si="60"/>
        <v>0.34735614462631359</v>
      </c>
      <c r="AA163" s="3">
        <f t="shared" si="61"/>
        <v>3.482880201786239E-3</v>
      </c>
      <c r="AB163" s="3"/>
      <c r="AC163" s="3">
        <v>1.5</v>
      </c>
      <c r="AD163" s="3">
        <f t="shared" si="52"/>
        <v>0.31914893617021278</v>
      </c>
      <c r="AE163" s="3">
        <f t="shared" si="62"/>
        <v>3.2000227557173774E-3</v>
      </c>
      <c r="AF163" s="3">
        <v>1.5</v>
      </c>
      <c r="AG163" s="3">
        <f t="shared" si="63"/>
        <v>0.34735614462631359</v>
      </c>
      <c r="AH163" s="3">
        <f t="shared" si="64"/>
        <v>3.482880201786239E-3</v>
      </c>
      <c r="AJ163" s="3">
        <v>1.5</v>
      </c>
      <c r="AK163" s="3">
        <f t="shared" si="65"/>
        <v>0.48044977359257246</v>
      </c>
      <c r="AL163" s="3">
        <f t="shared" si="66"/>
        <v>4.8173870832152518E-3</v>
      </c>
      <c r="AN163" s="3">
        <v>1.5</v>
      </c>
      <c r="AO163" s="3">
        <f t="shared" si="67"/>
        <v>0.66453980594897388</v>
      </c>
      <c r="AP163" s="3">
        <f t="shared" si="68"/>
        <v>6.6632261131540022E-3</v>
      </c>
      <c r="AR163" s="3">
        <v>1.5</v>
      </c>
      <c r="AS163" s="3">
        <f t="shared" si="53"/>
        <v>0.25531914893617019</v>
      </c>
      <c r="AT163" s="3">
        <f t="shared" si="54"/>
        <v>2.5600182045739011E-3</v>
      </c>
    </row>
    <row r="164" spans="2:46" x14ac:dyDescent="0.25">
      <c r="B164" s="2" t="e">
        <f t="shared" si="70"/>
        <v>#DIV/0!</v>
      </c>
      <c r="C164" s="2" t="e">
        <f t="shared" si="50"/>
        <v>#DIV/0!</v>
      </c>
      <c r="D164" t="e">
        <f t="shared" si="55"/>
        <v>#DIV/0!</v>
      </c>
      <c r="H164" s="48">
        <v>1.51</v>
      </c>
      <c r="I164" s="48">
        <v>0.32359004800000002</v>
      </c>
      <c r="J164" s="3">
        <f t="shared" si="56"/>
        <v>3.2541256500000031E-3</v>
      </c>
      <c r="K164" s="57">
        <f t="shared" si="48"/>
        <v>0</v>
      </c>
      <c r="M164" s="3">
        <v>1.51</v>
      </c>
      <c r="N164" s="3">
        <f t="shared" si="57"/>
        <v>0.27448299632504836</v>
      </c>
      <c r="O164" s="3">
        <f t="shared" si="58"/>
        <v>2.7376019618246062E-3</v>
      </c>
      <c r="Q164" s="3">
        <v>1.51</v>
      </c>
      <c r="R164" s="3">
        <f t="shared" si="49"/>
        <v>0.12698412698412698</v>
      </c>
      <c r="S164" s="3">
        <f t="shared" si="59"/>
        <v>1.2732185072610613E-3</v>
      </c>
      <c r="T164" s="3"/>
      <c r="U164" s="3">
        <v>1.51</v>
      </c>
      <c r="V164" s="3">
        <f t="shared" si="51"/>
        <v>0.21164021164021163</v>
      </c>
      <c r="W164" s="3">
        <f t="shared" si="69"/>
        <v>2.1220308454351026E-3</v>
      </c>
      <c r="X164" s="3"/>
      <c r="Y164" s="3">
        <v>1.51</v>
      </c>
      <c r="Z164" s="3">
        <f t="shared" si="60"/>
        <v>0.34551462519104359</v>
      </c>
      <c r="AA164" s="3">
        <f t="shared" si="61"/>
        <v>3.464353849086789E-3</v>
      </c>
      <c r="AB164" s="3"/>
      <c r="AC164" s="3">
        <v>1.51</v>
      </c>
      <c r="AD164" s="3">
        <f t="shared" si="52"/>
        <v>0.3174603174603175</v>
      </c>
      <c r="AE164" s="3">
        <f t="shared" si="62"/>
        <v>3.1830462681526543E-3</v>
      </c>
      <c r="AF164" s="3">
        <v>1.51</v>
      </c>
      <c r="AG164" s="3">
        <f t="shared" si="63"/>
        <v>0.34551462519104359</v>
      </c>
      <c r="AH164" s="3">
        <f t="shared" si="64"/>
        <v>3.464353849086789E-3</v>
      </c>
      <c r="AJ164" s="3">
        <v>1.51</v>
      </c>
      <c r="AK164" s="3">
        <f t="shared" si="65"/>
        <v>0.4779026541319577</v>
      </c>
      <c r="AL164" s="3">
        <f t="shared" si="66"/>
        <v>4.7917621386226548E-3</v>
      </c>
      <c r="AN164" s="3">
        <v>1.51</v>
      </c>
      <c r="AO164" s="3">
        <f t="shared" si="67"/>
        <v>0.66101672743979112</v>
      </c>
      <c r="AP164" s="3">
        <f t="shared" si="68"/>
        <v>6.6277826669438305E-3</v>
      </c>
      <c r="AR164" s="3">
        <v>1.51</v>
      </c>
      <c r="AS164" s="3">
        <f t="shared" si="53"/>
        <v>0.25396825396825395</v>
      </c>
      <c r="AT164" s="3">
        <f t="shared" si="54"/>
        <v>2.5464370145221226E-3</v>
      </c>
    </row>
    <row r="165" spans="2:46" x14ac:dyDescent="0.25">
      <c r="B165" s="2" t="e">
        <f t="shared" si="70"/>
        <v>#DIV/0!</v>
      </c>
      <c r="C165" s="2" t="e">
        <f t="shared" si="50"/>
        <v>#DIV/0!</v>
      </c>
      <c r="D165" t="e">
        <f t="shared" si="55"/>
        <v>#DIV/0!</v>
      </c>
      <c r="H165" s="48">
        <v>1.52</v>
      </c>
      <c r="I165" s="48">
        <v>0.319956992</v>
      </c>
      <c r="J165" s="3">
        <f t="shared" si="56"/>
        <v>3.2177352000000033E-3</v>
      </c>
      <c r="K165" s="57">
        <f t="shared" si="48"/>
        <v>0</v>
      </c>
      <c r="M165" s="3">
        <v>1.52</v>
      </c>
      <c r="N165" s="3">
        <f t="shared" si="57"/>
        <v>0.27303739603987248</v>
      </c>
      <c r="O165" s="3">
        <f t="shared" si="58"/>
        <v>2.7232310500695869E-3</v>
      </c>
      <c r="Q165" s="3">
        <v>1.52</v>
      </c>
      <c r="R165" s="3">
        <f t="shared" si="49"/>
        <v>0.12631578947368416</v>
      </c>
      <c r="S165" s="3">
        <f t="shared" si="59"/>
        <v>1.2664995822890567E-3</v>
      </c>
      <c r="T165" s="3"/>
      <c r="U165" s="3">
        <v>1.52</v>
      </c>
      <c r="V165" s="3">
        <f t="shared" si="51"/>
        <v>0.21052631578947364</v>
      </c>
      <c r="W165" s="3">
        <f t="shared" si="69"/>
        <v>2.1108326371484282E-3</v>
      </c>
      <c r="X165" s="3"/>
      <c r="Y165" s="3">
        <v>1.52</v>
      </c>
      <c r="Z165" s="3">
        <f t="shared" si="60"/>
        <v>0.34369492762363163</v>
      </c>
      <c r="AA165" s="3">
        <f t="shared" si="61"/>
        <v>3.446047764073379E-3</v>
      </c>
      <c r="AB165" s="3"/>
      <c r="AC165" s="3">
        <v>1.52</v>
      </c>
      <c r="AD165" s="3">
        <f t="shared" si="52"/>
        <v>0.31578947368421051</v>
      </c>
      <c r="AE165" s="3">
        <f t="shared" si="62"/>
        <v>3.1662489557226429E-3</v>
      </c>
      <c r="AF165" s="3">
        <v>1.52</v>
      </c>
      <c r="AG165" s="3">
        <f t="shared" si="63"/>
        <v>0.34369492762363163</v>
      </c>
      <c r="AH165" s="3">
        <f t="shared" si="64"/>
        <v>3.446047764073379E-3</v>
      </c>
      <c r="AJ165" s="3">
        <v>1.52</v>
      </c>
      <c r="AK165" s="3">
        <f t="shared" si="65"/>
        <v>0.47538571784683586</v>
      </c>
      <c r="AL165" s="3">
        <f t="shared" si="66"/>
        <v>4.7664418598939717E-3</v>
      </c>
      <c r="AN165" s="3">
        <v>1.52</v>
      </c>
      <c r="AO165" s="3">
        <f t="shared" si="67"/>
        <v>0.65753539714798159</v>
      </c>
      <c r="AP165" s="3">
        <f t="shared" si="68"/>
        <v>6.5927606229388694E-3</v>
      </c>
      <c r="AR165" s="3">
        <v>1.52</v>
      </c>
      <c r="AS165" s="3">
        <f t="shared" si="53"/>
        <v>0.25263157894736832</v>
      </c>
      <c r="AT165" s="3">
        <f t="shared" si="54"/>
        <v>2.5329991645781135E-3</v>
      </c>
    </row>
    <row r="166" spans="2:46" x14ac:dyDescent="0.25">
      <c r="B166" s="2" t="e">
        <f t="shared" si="70"/>
        <v>#DIV/0!</v>
      </c>
      <c r="C166" s="2" t="e">
        <f t="shared" si="50"/>
        <v>#DIV/0!</v>
      </c>
      <c r="D166" t="e">
        <f t="shared" si="55"/>
        <v>#DIV/0!</v>
      </c>
      <c r="H166" s="48">
        <v>1.53</v>
      </c>
      <c r="I166" s="48">
        <v>0.31645688100000002</v>
      </c>
      <c r="J166" s="3">
        <f t="shared" si="56"/>
        <v>3.1820693650000025E-3</v>
      </c>
      <c r="K166" s="57">
        <f t="shared" si="48"/>
        <v>0</v>
      </c>
      <c r="M166" s="3">
        <v>1.53</v>
      </c>
      <c r="N166" s="3">
        <f t="shared" si="57"/>
        <v>0.27160881397404446</v>
      </c>
      <c r="O166" s="3">
        <f t="shared" si="58"/>
        <v>2.7090287723877484E-3</v>
      </c>
      <c r="Q166" s="3">
        <v>1.53</v>
      </c>
      <c r="R166" s="3">
        <f t="shared" si="49"/>
        <v>0.1256544502617801</v>
      </c>
      <c r="S166" s="3">
        <f t="shared" si="59"/>
        <v>1.2598511986773226E-3</v>
      </c>
      <c r="T166" s="3"/>
      <c r="U166" s="3">
        <v>1.53</v>
      </c>
      <c r="V166" s="3">
        <f t="shared" si="51"/>
        <v>0.20942408376963351</v>
      </c>
      <c r="W166" s="3">
        <f t="shared" si="69"/>
        <v>2.0997519977955376E-3</v>
      </c>
      <c r="X166" s="3"/>
      <c r="Y166" s="3">
        <v>1.53</v>
      </c>
      <c r="Z166" s="3">
        <f t="shared" si="60"/>
        <v>0.34189665230735417</v>
      </c>
      <c r="AA166" s="3">
        <f t="shared" si="61"/>
        <v>3.4279578996549319E-3</v>
      </c>
      <c r="AB166" s="3"/>
      <c r="AC166" s="3">
        <v>1.53</v>
      </c>
      <c r="AD166" s="3">
        <f t="shared" si="52"/>
        <v>0.31413612565445032</v>
      </c>
      <c r="AE166" s="3">
        <f t="shared" si="62"/>
        <v>3.1496279966933068E-3</v>
      </c>
      <c r="AF166" s="3">
        <v>1.53</v>
      </c>
      <c r="AG166" s="3">
        <f t="shared" si="63"/>
        <v>0.34189665230735417</v>
      </c>
      <c r="AH166" s="3">
        <f t="shared" si="64"/>
        <v>3.4279578996549319E-3</v>
      </c>
      <c r="AJ166" s="3">
        <v>1.53</v>
      </c>
      <c r="AK166" s="3">
        <f t="shared" si="65"/>
        <v>0.47289841200259314</v>
      </c>
      <c r="AL166" s="3">
        <f t="shared" si="66"/>
        <v>4.7414206492471496E-3</v>
      </c>
      <c r="AN166" s="3">
        <v>1.53</v>
      </c>
      <c r="AO166" s="3">
        <f t="shared" si="67"/>
        <v>0.65409505055210515</v>
      </c>
      <c r="AP166" s="3">
        <f t="shared" si="68"/>
        <v>6.5581522385004401E-3</v>
      </c>
      <c r="AR166" s="3">
        <v>1.53</v>
      </c>
      <c r="AS166" s="3">
        <f t="shared" si="53"/>
        <v>0.2513089005235602</v>
      </c>
      <c r="AT166" s="3">
        <f t="shared" si="54"/>
        <v>2.5197023973546452E-3</v>
      </c>
    </row>
    <row r="167" spans="2:46" x14ac:dyDescent="0.25">
      <c r="B167" s="2" t="e">
        <f t="shared" si="70"/>
        <v>#DIV/0!</v>
      </c>
      <c r="C167" s="2" t="e">
        <f t="shared" si="50"/>
        <v>#DIV/0!</v>
      </c>
      <c r="D167" t="e">
        <f t="shared" si="55"/>
        <v>#DIV/0!</v>
      </c>
      <c r="H167" s="48">
        <v>1.54</v>
      </c>
      <c r="I167" s="48">
        <v>0.31291849100000002</v>
      </c>
      <c r="J167" s="3">
        <f t="shared" si="56"/>
        <v>3.1468768600000029E-3</v>
      </c>
      <c r="K167" s="57">
        <f t="shared" si="48"/>
        <v>0</v>
      </c>
      <c r="M167" s="3">
        <v>1.54</v>
      </c>
      <c r="N167" s="3">
        <f t="shared" si="57"/>
        <v>0.27019694050350468</v>
      </c>
      <c r="O167" s="3">
        <f t="shared" si="58"/>
        <v>2.6949920705170412E-3</v>
      </c>
      <c r="Q167" s="3">
        <v>1.54</v>
      </c>
      <c r="R167" s="3">
        <f t="shared" si="49"/>
        <v>0.125</v>
      </c>
      <c r="S167" s="3">
        <f t="shared" si="59"/>
        <v>1.2532722513089018E-3</v>
      </c>
      <c r="T167" s="3"/>
      <c r="U167" s="3">
        <v>1.54</v>
      </c>
      <c r="V167" s="3">
        <f t="shared" si="51"/>
        <v>0.20833333333333337</v>
      </c>
      <c r="W167" s="3">
        <f t="shared" si="69"/>
        <v>2.088787085514836E-3</v>
      </c>
      <c r="X167" s="3"/>
      <c r="Y167" s="3">
        <v>1.54</v>
      </c>
      <c r="Z167" s="3">
        <f t="shared" si="60"/>
        <v>0.34011940949260056</v>
      </c>
      <c r="AA167" s="3">
        <f t="shared" si="61"/>
        <v>3.4100803089997765E-3</v>
      </c>
      <c r="AB167" s="3"/>
      <c r="AC167" s="3">
        <v>1.54</v>
      </c>
      <c r="AD167" s="3">
        <f t="shared" si="52"/>
        <v>0.31250000000000006</v>
      </c>
      <c r="AE167" s="3">
        <f t="shared" si="62"/>
        <v>3.1331806282722547E-3</v>
      </c>
      <c r="AF167" s="3">
        <v>1.54</v>
      </c>
      <c r="AG167" s="3">
        <f t="shared" si="63"/>
        <v>0.34011940949260056</v>
      </c>
      <c r="AH167" s="3">
        <f t="shared" si="64"/>
        <v>3.4100803089997765E-3</v>
      </c>
      <c r="AJ167" s="3">
        <v>1.54</v>
      </c>
      <c r="AK167" s="3">
        <f t="shared" si="65"/>
        <v>0.4704401975124306</v>
      </c>
      <c r="AL167" s="3">
        <f t="shared" si="66"/>
        <v>4.7166930475751228E-3</v>
      </c>
      <c r="AN167" s="3">
        <v>1.54</v>
      </c>
      <c r="AO167" s="3">
        <f t="shared" si="67"/>
        <v>0.65069494200785827</v>
      </c>
      <c r="AP167" s="3">
        <f t="shared" si="68"/>
        <v>6.5239499627998236E-3</v>
      </c>
      <c r="AR167" s="3">
        <v>1.54</v>
      </c>
      <c r="AS167" s="3">
        <f t="shared" si="53"/>
        <v>0.25</v>
      </c>
      <c r="AT167" s="3">
        <f t="shared" si="54"/>
        <v>2.5065445026178036E-3</v>
      </c>
    </row>
    <row r="168" spans="2:46" x14ac:dyDescent="0.25">
      <c r="B168" s="2" t="e">
        <f t="shared" si="70"/>
        <v>#DIV/0!</v>
      </c>
      <c r="C168" s="2" t="e">
        <f t="shared" si="50"/>
        <v>#DIV/0!</v>
      </c>
      <c r="D168" t="e">
        <f t="shared" si="55"/>
        <v>#DIV/0!</v>
      </c>
      <c r="H168" s="48">
        <v>1.55</v>
      </c>
      <c r="I168" s="48">
        <v>0.30950028000000002</v>
      </c>
      <c r="J168" s="3">
        <f t="shared" si="56"/>
        <v>3.1120938550000025E-3</v>
      </c>
      <c r="K168" s="57">
        <f t="shared" si="48"/>
        <v>0</v>
      </c>
      <c r="M168" s="3">
        <v>1.55</v>
      </c>
      <c r="N168" s="3">
        <f t="shared" si="57"/>
        <v>0.26880147359990308</v>
      </c>
      <c r="O168" s="3">
        <f t="shared" si="58"/>
        <v>2.6811179609831878E-3</v>
      </c>
      <c r="Q168" s="3">
        <v>1.55</v>
      </c>
      <c r="R168" s="3">
        <f t="shared" si="49"/>
        <v>0.1243523316062176</v>
      </c>
      <c r="S168" s="3">
        <f t="shared" si="59"/>
        <v>1.2467616580310891E-3</v>
      </c>
      <c r="T168" s="3"/>
      <c r="U168" s="3">
        <v>1.55</v>
      </c>
      <c r="V168" s="3">
        <f t="shared" si="51"/>
        <v>0.20725388601036268</v>
      </c>
      <c r="W168" s="3">
        <f t="shared" si="69"/>
        <v>2.077936096718482E-3</v>
      </c>
      <c r="X168" s="3"/>
      <c r="Y168" s="3">
        <v>1.55</v>
      </c>
      <c r="Z168" s="3">
        <f t="shared" si="60"/>
        <v>0.33836281899111298</v>
      </c>
      <c r="AA168" s="3">
        <f t="shared" si="61"/>
        <v>3.3924111424185706E-3</v>
      </c>
      <c r="AB168" s="3"/>
      <c r="AC168" s="3">
        <v>1.55</v>
      </c>
      <c r="AD168" s="3">
        <f t="shared" si="52"/>
        <v>0.31088082901554404</v>
      </c>
      <c r="AE168" s="3">
        <f t="shared" si="62"/>
        <v>3.116904145077723E-3</v>
      </c>
      <c r="AF168" s="3">
        <v>1.55</v>
      </c>
      <c r="AG168" s="3">
        <f t="shared" si="63"/>
        <v>0.33836281899111298</v>
      </c>
      <c r="AH168" s="3">
        <f t="shared" si="64"/>
        <v>3.3924111424185706E-3</v>
      </c>
      <c r="AJ168" s="3">
        <v>1.55</v>
      </c>
      <c r="AK168" s="3">
        <f t="shared" si="65"/>
        <v>0.46801054851444768</v>
      </c>
      <c r="AL168" s="3">
        <f t="shared" si="66"/>
        <v>4.6922537301343952E-3</v>
      </c>
      <c r="AN168" s="3">
        <v>1.55</v>
      </c>
      <c r="AO168" s="3">
        <f t="shared" si="67"/>
        <v>0.64733434416311286</v>
      </c>
      <c r="AP168" s="3">
        <f t="shared" si="68"/>
        <v>6.4901464308548609E-3</v>
      </c>
      <c r="AR168" s="3">
        <v>1.55</v>
      </c>
      <c r="AS168" s="3">
        <f t="shared" si="53"/>
        <v>0.2487046632124352</v>
      </c>
      <c r="AT168" s="3">
        <f t="shared" si="54"/>
        <v>2.4935233160621783E-3</v>
      </c>
    </row>
    <row r="169" spans="2:46" x14ac:dyDescent="0.25">
      <c r="B169" s="2" t="e">
        <f t="shared" si="70"/>
        <v>#DIV/0!</v>
      </c>
      <c r="C169" s="2" t="e">
        <f t="shared" si="50"/>
        <v>#DIV/0!</v>
      </c>
      <c r="D169" t="e">
        <f t="shared" si="55"/>
        <v>#DIV/0!</v>
      </c>
      <c r="H169" s="48">
        <v>1.56</v>
      </c>
      <c r="I169" s="48">
        <v>0.30610659499999998</v>
      </c>
      <c r="J169" s="3">
        <f t="shared" si="56"/>
        <v>3.0780343750000027E-3</v>
      </c>
      <c r="K169" s="57">
        <f t="shared" si="48"/>
        <v>0</v>
      </c>
      <c r="M169" s="3">
        <v>1.56</v>
      </c>
      <c r="N169" s="3">
        <f t="shared" si="57"/>
        <v>0.26742211859673398</v>
      </c>
      <c r="O169" s="3">
        <f t="shared" si="58"/>
        <v>2.6674035328042556E-3</v>
      </c>
      <c r="Q169" s="3">
        <v>1.56</v>
      </c>
      <c r="R169" s="3">
        <f t="shared" si="49"/>
        <v>0.12371134020618554</v>
      </c>
      <c r="S169" s="3">
        <f t="shared" si="59"/>
        <v>1.2403183590620167E-3</v>
      </c>
      <c r="T169" s="3"/>
      <c r="U169" s="3">
        <v>1.56</v>
      </c>
      <c r="V169" s="3">
        <f t="shared" si="51"/>
        <v>0.20618556701030927</v>
      </c>
      <c r="W169" s="3">
        <f t="shared" si="69"/>
        <v>2.0671972651033618E-3</v>
      </c>
      <c r="X169" s="3"/>
      <c r="Y169" s="3">
        <v>1.56</v>
      </c>
      <c r="Z169" s="3">
        <f t="shared" si="60"/>
        <v>0.33662650988160103</v>
      </c>
      <c r="AA169" s="3">
        <f t="shared" si="61"/>
        <v>3.3749466443635731E-3</v>
      </c>
      <c r="AB169" s="3"/>
      <c r="AC169" s="3">
        <v>1.56</v>
      </c>
      <c r="AD169" s="3">
        <f t="shared" si="52"/>
        <v>0.30927835051546393</v>
      </c>
      <c r="AE169" s="3">
        <f t="shared" si="62"/>
        <v>3.1007958976550427E-3</v>
      </c>
      <c r="AF169" s="3">
        <v>1.56</v>
      </c>
      <c r="AG169" s="3">
        <f t="shared" si="63"/>
        <v>0.33662650988160103</v>
      </c>
      <c r="AH169" s="3">
        <f t="shared" si="64"/>
        <v>3.3749466443635731E-3</v>
      </c>
      <c r="AJ169" s="3">
        <v>1.56</v>
      </c>
      <c r="AK169" s="3">
        <f t="shared" si="65"/>
        <v>0.46560895196445951</v>
      </c>
      <c r="AL169" s="3">
        <f t="shared" si="66"/>
        <v>4.6680975023945404E-3</v>
      </c>
      <c r="AN169" s="3">
        <v>1.56</v>
      </c>
      <c r="AO169" s="3">
        <f t="shared" si="67"/>
        <v>0.64401254739471581</v>
      </c>
      <c r="AP169" s="3">
        <f t="shared" si="68"/>
        <v>6.4567344577891499E-3</v>
      </c>
      <c r="AR169" s="3">
        <v>1.56</v>
      </c>
      <c r="AS169" s="3">
        <f t="shared" si="53"/>
        <v>0.24742268041237109</v>
      </c>
      <c r="AT169" s="3">
        <f t="shared" si="54"/>
        <v>2.4806367181240334E-3</v>
      </c>
    </row>
    <row r="170" spans="2:46" x14ac:dyDescent="0.25">
      <c r="B170" s="2" t="e">
        <f t="shared" si="70"/>
        <v>#DIV/0!</v>
      </c>
      <c r="C170" s="2" t="e">
        <f t="shared" si="50"/>
        <v>#DIV/0!</v>
      </c>
      <c r="D170" t="e">
        <f t="shared" si="55"/>
        <v>#DIV/0!</v>
      </c>
      <c r="H170" s="48">
        <v>1.57</v>
      </c>
      <c r="I170" s="48">
        <v>0.30272459000000002</v>
      </c>
      <c r="J170" s="3">
        <f t="shared" si="56"/>
        <v>3.0441559250000026E-3</v>
      </c>
      <c r="K170" s="57">
        <f t="shared" si="48"/>
        <v>0</v>
      </c>
      <c r="M170" s="3">
        <v>1.57</v>
      </c>
      <c r="N170" s="3">
        <f t="shared" si="57"/>
        <v>0.26605858796411669</v>
      </c>
      <c r="O170" s="3">
        <f t="shared" si="58"/>
        <v>2.6538459452798242E-3</v>
      </c>
      <c r="Q170" s="3">
        <v>1.57</v>
      </c>
      <c r="R170" s="3">
        <f t="shared" si="49"/>
        <v>0.12307692307692306</v>
      </c>
      <c r="S170" s="3">
        <f t="shared" si="59"/>
        <v>1.2339413164155441E-3</v>
      </c>
      <c r="T170" s="3"/>
      <c r="U170" s="3">
        <v>1.57</v>
      </c>
      <c r="V170" s="3">
        <f t="shared" si="51"/>
        <v>0.20512820512820512</v>
      </c>
      <c r="W170" s="3">
        <f t="shared" si="69"/>
        <v>2.0565688606925736E-3</v>
      </c>
      <c r="X170" s="3"/>
      <c r="Y170" s="3">
        <v>1.57</v>
      </c>
      <c r="Z170" s="3">
        <f t="shared" si="60"/>
        <v>0.33491012022623834</v>
      </c>
      <c r="AA170" s="3">
        <f t="shared" si="61"/>
        <v>3.3576831505391998E-3</v>
      </c>
      <c r="AB170" s="3"/>
      <c r="AC170" s="3">
        <v>1.57</v>
      </c>
      <c r="AD170" s="3">
        <f t="shared" si="52"/>
        <v>0.30769230769230771</v>
      </c>
      <c r="AE170" s="3">
        <f t="shared" si="62"/>
        <v>3.0848532910388608E-3</v>
      </c>
      <c r="AF170" s="3">
        <v>1.57</v>
      </c>
      <c r="AG170" s="3">
        <f t="shared" si="63"/>
        <v>0.33491012022623834</v>
      </c>
      <c r="AH170" s="3">
        <f t="shared" si="64"/>
        <v>3.3576831505391998E-3</v>
      </c>
      <c r="AJ170" s="3">
        <v>1.57</v>
      </c>
      <c r="AK170" s="3">
        <f t="shared" si="65"/>
        <v>0.46323490724386646</v>
      </c>
      <c r="AL170" s="3">
        <f t="shared" si="66"/>
        <v>4.6442192960416337E-3</v>
      </c>
      <c r="AN170" s="3">
        <v>1.57</v>
      </c>
      <c r="AO170" s="3">
        <f t="shared" si="67"/>
        <v>0.64072885926611045</v>
      </c>
      <c r="AP170" s="3">
        <f t="shared" si="68"/>
        <v>6.4237070333041371E-3</v>
      </c>
      <c r="AR170" s="3">
        <v>1.57</v>
      </c>
      <c r="AS170" s="3">
        <f t="shared" si="53"/>
        <v>0.24615384615384611</v>
      </c>
      <c r="AT170" s="3">
        <f t="shared" si="54"/>
        <v>2.4678826328310881E-3</v>
      </c>
    </row>
    <row r="171" spans="2:46" x14ac:dyDescent="0.25">
      <c r="B171" s="2" t="e">
        <f t="shared" si="70"/>
        <v>#DIV/0!</v>
      </c>
      <c r="C171" s="2" t="e">
        <f t="shared" si="50"/>
        <v>#DIV/0!</v>
      </c>
      <c r="D171" t="e">
        <f t="shared" si="55"/>
        <v>#DIV/0!</v>
      </c>
      <c r="H171" s="48">
        <v>1.58</v>
      </c>
      <c r="I171" s="48">
        <v>0.29947151900000002</v>
      </c>
      <c r="J171" s="3">
        <f t="shared" si="56"/>
        <v>3.0109805450000029E-3</v>
      </c>
      <c r="K171" s="57">
        <f t="shared" si="48"/>
        <v>0</v>
      </c>
      <c r="M171" s="3">
        <v>1.58</v>
      </c>
      <c r="N171" s="3">
        <f t="shared" si="57"/>
        <v>0.26471060109184769</v>
      </c>
      <c r="O171" s="3">
        <f t="shared" si="58"/>
        <v>2.6404424258611062E-3</v>
      </c>
      <c r="Q171" s="3">
        <v>1.58</v>
      </c>
      <c r="R171" s="3">
        <f t="shared" si="49"/>
        <v>0.12244897959183673</v>
      </c>
      <c r="S171" s="3">
        <f t="shared" si="59"/>
        <v>1.2276295133438E-3</v>
      </c>
      <c r="T171" s="3"/>
      <c r="U171" s="3">
        <v>1.58</v>
      </c>
      <c r="V171" s="3">
        <f t="shared" si="51"/>
        <v>0.20408163265306123</v>
      </c>
      <c r="W171" s="3">
        <f t="shared" si="69"/>
        <v>2.0460491889063336E-3</v>
      </c>
      <c r="X171" s="3"/>
      <c r="Y171" s="3">
        <v>1.58</v>
      </c>
      <c r="Z171" s="3">
        <f t="shared" si="60"/>
        <v>0.3332132967975735</v>
      </c>
      <c r="AA171" s="3">
        <f t="shared" si="61"/>
        <v>3.3406170851190621E-3</v>
      </c>
      <c r="AB171" s="3"/>
      <c r="AC171" s="3">
        <v>1.58</v>
      </c>
      <c r="AD171" s="3">
        <f t="shared" si="52"/>
        <v>0.3061224489795919</v>
      </c>
      <c r="AE171" s="3">
        <f t="shared" si="62"/>
        <v>3.0690737833595013E-3</v>
      </c>
      <c r="AF171" s="3">
        <v>1.58</v>
      </c>
      <c r="AG171" s="3">
        <f t="shared" si="63"/>
        <v>0.3332132967975735</v>
      </c>
      <c r="AH171" s="3">
        <f t="shared" si="64"/>
        <v>3.3406170851190621E-3</v>
      </c>
      <c r="AJ171" s="3">
        <v>1.58</v>
      </c>
      <c r="AK171" s="3">
        <f t="shared" si="65"/>
        <v>0.46088792578192728</v>
      </c>
      <c r="AL171" s="3">
        <f t="shared" si="66"/>
        <v>4.6206141651289733E-3</v>
      </c>
      <c r="AN171" s="3">
        <v>1.58</v>
      </c>
      <c r="AO171" s="3">
        <f t="shared" si="67"/>
        <v>0.637482604004878</v>
      </c>
      <c r="AP171" s="3">
        <f t="shared" si="68"/>
        <v>6.3910573163549478E-3</v>
      </c>
      <c r="AR171" s="3">
        <v>1.58</v>
      </c>
      <c r="AS171" s="3">
        <f t="shared" si="53"/>
        <v>0.24489795918367346</v>
      </c>
      <c r="AT171" s="3">
        <f t="shared" si="54"/>
        <v>2.4552590266876E-3</v>
      </c>
    </row>
    <row r="172" spans="2:46" x14ac:dyDescent="0.25">
      <c r="B172" s="2" t="e">
        <f t="shared" si="70"/>
        <v>#DIV/0!</v>
      </c>
      <c r="C172" s="2" t="e">
        <f t="shared" si="50"/>
        <v>#DIV/0!</v>
      </c>
      <c r="D172" t="e">
        <f t="shared" si="55"/>
        <v>#DIV/0!</v>
      </c>
      <c r="H172" s="48">
        <v>1.59</v>
      </c>
      <c r="I172" s="48">
        <v>0.29618953199999998</v>
      </c>
      <c r="J172" s="3">
        <f t="shared" si="56"/>
        <v>2.9783052550000026E-3</v>
      </c>
      <c r="K172" s="57">
        <f t="shared" si="48"/>
        <v>0</v>
      </c>
      <c r="M172" s="3">
        <v>1.59</v>
      </c>
      <c r="N172" s="3">
        <f t="shared" si="57"/>
        <v>0.26337788408037305</v>
      </c>
      <c r="O172" s="3">
        <f t="shared" si="58"/>
        <v>2.6271902680985782E-3</v>
      </c>
      <c r="Q172" s="3">
        <v>1.59</v>
      </c>
      <c r="R172" s="3">
        <f t="shared" si="49"/>
        <v>0.12182741116751268</v>
      </c>
      <c r="S172" s="3">
        <f t="shared" si="59"/>
        <v>1.2213819537967483E-3</v>
      </c>
      <c r="T172" s="3"/>
      <c r="U172" s="3">
        <v>1.59</v>
      </c>
      <c r="V172" s="3">
        <f t="shared" si="51"/>
        <v>0.20304568527918782</v>
      </c>
      <c r="W172" s="3">
        <f t="shared" si="69"/>
        <v>2.0356365896612469E-3</v>
      </c>
      <c r="X172" s="3"/>
      <c r="Y172" s="3">
        <v>1.59</v>
      </c>
      <c r="Z172" s="3">
        <f t="shared" si="60"/>
        <v>0.3315356948154089</v>
      </c>
      <c r="AA172" s="3">
        <f t="shared" si="61"/>
        <v>3.3237449580649147E-3</v>
      </c>
      <c r="AB172" s="3"/>
      <c r="AC172" s="3">
        <v>1.59</v>
      </c>
      <c r="AD172" s="3">
        <f t="shared" si="52"/>
        <v>0.30456852791878175</v>
      </c>
      <c r="AE172" s="3">
        <f t="shared" si="62"/>
        <v>3.0534548844918714E-3</v>
      </c>
      <c r="AF172" s="3">
        <v>1.59</v>
      </c>
      <c r="AG172" s="3">
        <f t="shared" si="63"/>
        <v>0.3315356948154089</v>
      </c>
      <c r="AH172" s="3">
        <f t="shared" si="64"/>
        <v>3.3237449580649147E-3</v>
      </c>
      <c r="AJ172" s="3">
        <v>1.59</v>
      </c>
      <c r="AK172" s="3">
        <f t="shared" si="65"/>
        <v>0.45856753069182016</v>
      </c>
      <c r="AL172" s="3">
        <f t="shared" si="66"/>
        <v>4.5972772823687407E-3</v>
      </c>
      <c r="AN172" s="3">
        <v>1.59</v>
      </c>
      <c r="AO172" s="3">
        <f t="shared" si="67"/>
        <v>0.63427312199935104</v>
      </c>
      <c r="AP172" s="3">
        <f t="shared" si="68"/>
        <v>6.3587786300211505E-3</v>
      </c>
      <c r="AR172" s="3">
        <v>1.59</v>
      </c>
      <c r="AS172" s="3">
        <f t="shared" si="53"/>
        <v>0.24365482233502536</v>
      </c>
      <c r="AT172" s="3">
        <f t="shared" si="54"/>
        <v>2.4427639075934966E-3</v>
      </c>
    </row>
    <row r="173" spans="2:46" x14ac:dyDescent="0.25">
      <c r="B173" s="2" t="e">
        <f t="shared" si="70"/>
        <v>#DIV/0!</v>
      </c>
      <c r="C173" s="2" t="e">
        <f t="shared" si="50"/>
        <v>#DIV/0!</v>
      </c>
      <c r="D173" t="e">
        <f t="shared" si="55"/>
        <v>#DIV/0!</v>
      </c>
      <c r="H173" s="48">
        <v>1.6</v>
      </c>
      <c r="I173" s="48">
        <v>0.29301344099999999</v>
      </c>
      <c r="J173" s="3">
        <f t="shared" si="56"/>
        <v>2.946014865000002E-3</v>
      </c>
      <c r="K173" s="57">
        <f t="shared" si="48"/>
        <v>0</v>
      </c>
      <c r="M173" s="3">
        <v>1.6</v>
      </c>
      <c r="N173" s="3">
        <f t="shared" si="57"/>
        <v>0.26206016953934219</v>
      </c>
      <c r="O173" s="3">
        <f t="shared" si="58"/>
        <v>2.6140868296638288E-3</v>
      </c>
      <c r="Q173" s="3">
        <v>1.6</v>
      </c>
      <c r="R173" s="3">
        <f t="shared" si="49"/>
        <v>0.12121212121212119</v>
      </c>
      <c r="S173" s="3">
        <f t="shared" si="59"/>
        <v>1.2151976618981705E-3</v>
      </c>
      <c r="T173" s="3"/>
      <c r="U173" s="3">
        <v>1.6</v>
      </c>
      <c r="V173" s="3">
        <f t="shared" si="51"/>
        <v>0.20202020202020199</v>
      </c>
      <c r="W173" s="3">
        <f t="shared" si="69"/>
        <v>2.0253294364969508E-3</v>
      </c>
      <c r="X173" s="3"/>
      <c r="Y173" s="3">
        <v>1.6</v>
      </c>
      <c r="Z173" s="3">
        <f t="shared" si="60"/>
        <v>0.32987697769322361</v>
      </c>
      <c r="AA173" s="3">
        <f t="shared" si="61"/>
        <v>3.307063362543165E-3</v>
      </c>
      <c r="AB173" s="3"/>
      <c r="AC173" s="3">
        <v>1.6</v>
      </c>
      <c r="AD173" s="3">
        <f t="shared" si="52"/>
        <v>0.30303030303030304</v>
      </c>
      <c r="AE173" s="3">
        <f t="shared" si="62"/>
        <v>3.0379941547454266E-3</v>
      </c>
      <c r="AF173" s="3">
        <v>1.6</v>
      </c>
      <c r="AG173" s="3">
        <f t="shared" si="63"/>
        <v>0.32987697769322361</v>
      </c>
      <c r="AH173" s="3">
        <f t="shared" si="64"/>
        <v>3.307063362543165E-3</v>
      </c>
      <c r="AJ173" s="3">
        <v>1.6</v>
      </c>
      <c r="AK173" s="3">
        <f t="shared" si="65"/>
        <v>0.45627325641990429</v>
      </c>
      <c r="AL173" s="3">
        <f t="shared" si="66"/>
        <v>4.574203935558626E-3</v>
      </c>
      <c r="AN173" s="3">
        <v>1.6</v>
      </c>
      <c r="AO173" s="3">
        <f t="shared" si="67"/>
        <v>0.63109976931348732</v>
      </c>
      <c r="AP173" s="3">
        <f t="shared" si="68"/>
        <v>6.3268644565641977E-3</v>
      </c>
      <c r="AR173" s="3">
        <v>1.6</v>
      </c>
      <c r="AS173" s="3">
        <f t="shared" si="53"/>
        <v>0.24242424242424238</v>
      </c>
      <c r="AT173" s="3">
        <f t="shared" si="54"/>
        <v>2.430395323796341E-3</v>
      </c>
    </row>
    <row r="174" spans="2:46" x14ac:dyDescent="0.25">
      <c r="B174" s="2" t="e">
        <f t="shared" si="70"/>
        <v>#DIV/0!</v>
      </c>
      <c r="C174" s="2" t="e">
        <f t="shared" si="50"/>
        <v>#DIV/0!</v>
      </c>
      <c r="D174" t="e">
        <f t="shared" si="55"/>
        <v>#DIV/0!</v>
      </c>
      <c r="H174" s="48">
        <v>1.61</v>
      </c>
      <c r="I174" s="48">
        <v>0.28986814399999999</v>
      </c>
      <c r="J174" s="3">
        <f t="shared" si="56"/>
        <v>2.9144079250000023E-3</v>
      </c>
      <c r="K174" s="57">
        <f t="shared" si="48"/>
        <v>0</v>
      </c>
      <c r="M174" s="3">
        <v>1.61</v>
      </c>
      <c r="N174" s="3">
        <f t="shared" si="57"/>
        <v>0.26075719639342315</v>
      </c>
      <c r="O174" s="3">
        <f t="shared" si="58"/>
        <v>2.6011295304424909E-3</v>
      </c>
      <c r="Q174" s="3">
        <v>1.61</v>
      </c>
      <c r="R174" s="3">
        <f t="shared" si="49"/>
        <v>0.12060301507537687</v>
      </c>
      <c r="S174" s="3">
        <f t="shared" si="59"/>
        <v>1.2090756814374915E-3</v>
      </c>
      <c r="T174" s="3"/>
      <c r="U174" s="3">
        <v>1.61</v>
      </c>
      <c r="V174" s="3">
        <f t="shared" si="51"/>
        <v>0.20100502512562812</v>
      </c>
      <c r="W174" s="3">
        <f t="shared" si="69"/>
        <v>2.0151261357291522E-3</v>
      </c>
      <c r="X174" s="3"/>
      <c r="Y174" s="3">
        <v>1.61</v>
      </c>
      <c r="Z174" s="3">
        <f t="shared" si="60"/>
        <v>0.32823681679373706</v>
      </c>
      <c r="AA174" s="3">
        <f t="shared" si="61"/>
        <v>3.2905689724348061E-3</v>
      </c>
      <c r="AB174" s="3"/>
      <c r="AC174" s="3">
        <v>1.61</v>
      </c>
      <c r="AD174" s="3">
        <f t="shared" si="52"/>
        <v>0.30150753768844224</v>
      </c>
      <c r="AE174" s="3">
        <f t="shared" si="62"/>
        <v>3.022689203593729E-3</v>
      </c>
      <c r="AF174" s="3">
        <v>1.61</v>
      </c>
      <c r="AG174" s="3">
        <f t="shared" si="63"/>
        <v>0.32823681679373706</v>
      </c>
      <c r="AH174" s="3">
        <f t="shared" si="64"/>
        <v>3.2905689724348061E-3</v>
      </c>
      <c r="AJ174" s="3">
        <v>1.61</v>
      </c>
      <c r="AK174" s="3">
        <f t="shared" si="65"/>
        <v>0.45400464840762506</v>
      </c>
      <c r="AL174" s="3">
        <f t="shared" si="66"/>
        <v>4.5513895241376511E-3</v>
      </c>
      <c r="AN174" s="3">
        <v>1.61</v>
      </c>
      <c r="AO174" s="3">
        <f t="shared" si="67"/>
        <v>0.62796191721922689</v>
      </c>
      <c r="AP174" s="3">
        <f t="shared" si="68"/>
        <v>6.2953084326635763E-3</v>
      </c>
      <c r="AR174" s="3">
        <v>1.61</v>
      </c>
      <c r="AS174" s="3">
        <f t="shared" si="53"/>
        <v>0.24120603015075373</v>
      </c>
      <c r="AT174" s="3">
        <f t="shared" si="54"/>
        <v>2.418151362874983E-3</v>
      </c>
    </row>
    <row r="175" spans="2:46" x14ac:dyDescent="0.25">
      <c r="B175" s="2" t="e">
        <f t="shared" si="70"/>
        <v>#DIV/0!</v>
      </c>
      <c r="C175" s="2" t="e">
        <f t="shared" si="50"/>
        <v>#DIV/0!</v>
      </c>
      <c r="D175" t="e">
        <f t="shared" si="55"/>
        <v>#DIV/0!</v>
      </c>
      <c r="H175" s="48">
        <v>1.62</v>
      </c>
      <c r="I175" s="48">
        <v>0.28673545</v>
      </c>
      <c r="J175" s="3">
        <f t="shared" si="56"/>
        <v>2.8830179700000029E-3</v>
      </c>
      <c r="K175" s="57">
        <f t="shared" si="48"/>
        <v>0</v>
      </c>
      <c r="M175" s="3">
        <v>1.62</v>
      </c>
      <c r="N175" s="3">
        <f t="shared" si="57"/>
        <v>0.25946870969507452</v>
      </c>
      <c r="O175" s="3">
        <f t="shared" si="58"/>
        <v>2.5883158506952403E-3</v>
      </c>
      <c r="Q175" s="3">
        <v>1.62</v>
      </c>
      <c r="R175" s="3">
        <f t="shared" si="49"/>
        <v>0.12</v>
      </c>
      <c r="S175" s="3">
        <f t="shared" si="59"/>
        <v>1.2030150753768853E-3</v>
      </c>
      <c r="T175" s="3"/>
      <c r="U175" s="3">
        <v>1.62</v>
      </c>
      <c r="V175" s="3">
        <f t="shared" si="51"/>
        <v>0.2</v>
      </c>
      <c r="W175" s="3">
        <f t="shared" si="69"/>
        <v>2.0050251256281426E-3</v>
      </c>
      <c r="X175" s="3"/>
      <c r="Y175" s="3">
        <v>1.62</v>
      </c>
      <c r="Z175" s="3">
        <f t="shared" si="60"/>
        <v>0.32661489119322984</v>
      </c>
      <c r="AA175" s="3">
        <f t="shared" si="61"/>
        <v>3.2742585399348372E-3</v>
      </c>
      <c r="AB175" s="3"/>
      <c r="AC175" s="3">
        <v>1.62</v>
      </c>
      <c r="AD175" s="3">
        <f t="shared" si="52"/>
        <v>0.30000000000000004</v>
      </c>
      <c r="AE175" s="3">
        <f t="shared" si="62"/>
        <v>3.0075376884422136E-3</v>
      </c>
      <c r="AF175" s="3">
        <v>1.62</v>
      </c>
      <c r="AG175" s="3">
        <f t="shared" si="63"/>
        <v>0.32661489119322984</v>
      </c>
      <c r="AH175" s="3">
        <f t="shared" si="64"/>
        <v>3.2742585399348372E-3</v>
      </c>
      <c r="AJ175" s="3">
        <v>1.62</v>
      </c>
      <c r="AK175" s="3">
        <f t="shared" si="65"/>
        <v>0.45176126276553136</v>
      </c>
      <c r="AL175" s="3">
        <f t="shared" si="66"/>
        <v>4.5288295558657864E-3</v>
      </c>
      <c r="AN175" s="3">
        <v>1.62</v>
      </c>
      <c r="AO175" s="3">
        <f t="shared" si="67"/>
        <v>0.62485895174560824</v>
      </c>
      <c r="AP175" s="3">
        <f t="shared" si="68"/>
        <v>6.2641043448241809E-3</v>
      </c>
      <c r="AR175" s="3">
        <v>1.62</v>
      </c>
      <c r="AS175" s="3">
        <f t="shared" si="53"/>
        <v>0.24</v>
      </c>
      <c r="AT175" s="3">
        <f t="shared" si="54"/>
        <v>2.4060301507537706E-3</v>
      </c>
    </row>
    <row r="176" spans="2:46" x14ac:dyDescent="0.25">
      <c r="B176" s="2" t="e">
        <f t="shared" si="70"/>
        <v>#DIV/0!</v>
      </c>
      <c r="C176" s="2" t="e">
        <f t="shared" si="50"/>
        <v>#DIV/0!</v>
      </c>
      <c r="D176" t="e">
        <f t="shared" si="55"/>
        <v>#DIV/0!</v>
      </c>
      <c r="H176" s="48">
        <v>1.63</v>
      </c>
      <c r="I176" s="48">
        <v>0.28372117499999999</v>
      </c>
      <c r="J176" s="3">
        <f t="shared" si="56"/>
        <v>2.8522831249999394E-3</v>
      </c>
      <c r="K176" s="57">
        <f t="shared" si="48"/>
        <v>0</v>
      </c>
      <c r="M176" s="3">
        <v>1.63</v>
      </c>
      <c r="N176" s="3">
        <f t="shared" si="57"/>
        <v>0.25819446044398447</v>
      </c>
      <c r="O176" s="3">
        <f t="shared" si="58"/>
        <v>2.575643329284413E-3</v>
      </c>
      <c r="Q176" s="3">
        <v>1.63</v>
      </c>
      <c r="R176" s="3">
        <f t="shared" si="49"/>
        <v>0.11940298507462688</v>
      </c>
      <c r="S176" s="3">
        <f t="shared" si="59"/>
        <v>1.1970149253731088E-3</v>
      </c>
      <c r="T176" s="3"/>
      <c r="U176" s="3">
        <v>1.63</v>
      </c>
      <c r="V176" s="3">
        <f t="shared" si="51"/>
        <v>0.19900497512437815</v>
      </c>
      <c r="W176" s="3">
        <f t="shared" si="69"/>
        <v>1.9950248756218482E-3</v>
      </c>
      <c r="X176" s="3"/>
      <c r="Y176" s="3">
        <v>1.63</v>
      </c>
      <c r="Z176" s="3">
        <f t="shared" si="60"/>
        <v>0.32501088745425522</v>
      </c>
      <c r="AA176" s="3">
        <f t="shared" si="61"/>
        <v>3.2581288932373559E-3</v>
      </c>
      <c r="AB176" s="3"/>
      <c r="AC176" s="3">
        <v>1.63</v>
      </c>
      <c r="AD176" s="3">
        <f t="shared" si="52"/>
        <v>0.29850746268656725</v>
      </c>
      <c r="AE176" s="3">
        <f t="shared" si="62"/>
        <v>2.9925373134327728E-3</v>
      </c>
      <c r="AF176" s="3">
        <v>1.63</v>
      </c>
      <c r="AG176" s="3">
        <f t="shared" si="63"/>
        <v>0.32501088745425522</v>
      </c>
      <c r="AH176" s="3">
        <f t="shared" si="64"/>
        <v>3.2581288932373559E-3</v>
      </c>
      <c r="AJ176" s="3">
        <v>1.63</v>
      </c>
      <c r="AK176" s="3">
        <f t="shared" si="65"/>
        <v>0.44954266595889908</v>
      </c>
      <c r="AL176" s="3">
        <f t="shared" si="66"/>
        <v>4.5065196436220563E-3</v>
      </c>
      <c r="AN176" s="3">
        <v>1.63</v>
      </c>
      <c r="AO176" s="3">
        <f t="shared" si="67"/>
        <v>0.62179027324393266</v>
      </c>
      <c r="AP176" s="3">
        <f t="shared" si="68"/>
        <v>6.2332461249475718E-3</v>
      </c>
      <c r="AR176" s="3">
        <v>1.63</v>
      </c>
      <c r="AS176" s="3">
        <f t="shared" si="53"/>
        <v>0.23880597014925375</v>
      </c>
      <c r="AT176" s="3">
        <f t="shared" si="54"/>
        <v>2.3940298507462176E-3</v>
      </c>
    </row>
    <row r="177" spans="2:46" x14ac:dyDescent="0.25">
      <c r="B177" s="2" t="e">
        <f t="shared" si="70"/>
        <v>#DIV/0!</v>
      </c>
      <c r="C177" s="2" t="e">
        <f t="shared" si="50"/>
        <v>#DIV/0!</v>
      </c>
      <c r="D177" t="e">
        <f t="shared" si="55"/>
        <v>#DIV/0!</v>
      </c>
      <c r="H177" s="48">
        <v>1.64</v>
      </c>
      <c r="I177" s="48">
        <v>0.28068320800000002</v>
      </c>
      <c r="J177" s="3">
        <f t="shared" si="56"/>
        <v>2.8220219150000029E-3</v>
      </c>
      <c r="K177" s="57">
        <f t="shared" si="48"/>
        <v>0</v>
      </c>
      <c r="M177" s="3">
        <v>1.64</v>
      </c>
      <c r="N177" s="3">
        <f t="shared" si="57"/>
        <v>0.25693420541289763</v>
      </c>
      <c r="O177" s="3">
        <f t="shared" si="58"/>
        <v>2.56310956196234E-3</v>
      </c>
      <c r="Q177" s="3">
        <v>1.64</v>
      </c>
      <c r="R177" s="3">
        <f t="shared" si="49"/>
        <v>0.11881188118811881</v>
      </c>
      <c r="S177" s="3">
        <f t="shared" si="59"/>
        <v>1.1910743313137296E-3</v>
      </c>
      <c r="T177" s="3"/>
      <c r="U177" s="3">
        <v>1.64</v>
      </c>
      <c r="V177" s="3">
        <f t="shared" si="51"/>
        <v>0.19801980198019803</v>
      </c>
      <c r="W177" s="3">
        <f t="shared" si="69"/>
        <v>1.9851238855228825E-3</v>
      </c>
      <c r="X177" s="3"/>
      <c r="Y177" s="3">
        <v>1.64</v>
      </c>
      <c r="Z177" s="3">
        <f t="shared" si="60"/>
        <v>0.32342449940639428</v>
      </c>
      <c r="AA177" s="3">
        <f t="shared" si="61"/>
        <v>3.2421769343032505E-3</v>
      </c>
      <c r="AB177" s="3"/>
      <c r="AC177" s="3">
        <v>1.64</v>
      </c>
      <c r="AD177" s="3">
        <f t="shared" si="52"/>
        <v>0.29702970297029707</v>
      </c>
      <c r="AE177" s="3">
        <f t="shared" si="62"/>
        <v>2.9776858282843243E-3</v>
      </c>
      <c r="AF177" s="3">
        <v>1.64</v>
      </c>
      <c r="AG177" s="3">
        <f t="shared" si="63"/>
        <v>0.32342449940639428</v>
      </c>
      <c r="AH177" s="3">
        <f t="shared" si="64"/>
        <v>3.2421769343032505E-3</v>
      </c>
      <c r="AJ177" s="3">
        <v>1.64</v>
      </c>
      <c r="AK177" s="3">
        <f t="shared" si="65"/>
        <v>0.44734843450448036</v>
      </c>
      <c r="AL177" s="3">
        <f t="shared" si="66"/>
        <v>4.4844555023169017E-3</v>
      </c>
      <c r="AN177" s="3">
        <v>1.64</v>
      </c>
      <c r="AO177" s="3">
        <f t="shared" si="67"/>
        <v>0.61875529596832024</v>
      </c>
      <c r="AP177" s="3">
        <f t="shared" si="68"/>
        <v>6.2027278460612704E-3</v>
      </c>
      <c r="AR177" s="3">
        <v>1.64</v>
      </c>
      <c r="AS177" s="3">
        <f t="shared" si="53"/>
        <v>0.23762376237623761</v>
      </c>
      <c r="AT177" s="3">
        <f t="shared" si="54"/>
        <v>2.3821486626274591E-3</v>
      </c>
    </row>
    <row r="178" spans="2:46" x14ac:dyDescent="0.25">
      <c r="B178" s="2" t="e">
        <f t="shared" si="70"/>
        <v>#DIV/0!</v>
      </c>
      <c r="C178" s="2" t="e">
        <f t="shared" si="50"/>
        <v>#DIV/0!</v>
      </c>
      <c r="D178" t="e">
        <f t="shared" si="55"/>
        <v>#DIV/0!</v>
      </c>
      <c r="H178" s="48">
        <v>1.65</v>
      </c>
      <c r="I178" s="48">
        <v>0.27775340100000001</v>
      </c>
      <c r="J178" s="3">
        <f t="shared" si="56"/>
        <v>2.7921830450000026E-3</v>
      </c>
      <c r="K178" s="57">
        <f t="shared" si="48"/>
        <v>0</v>
      </c>
      <c r="M178" s="3">
        <v>1.65</v>
      </c>
      <c r="N178" s="3">
        <f t="shared" si="57"/>
        <v>0.25568770697957</v>
      </c>
      <c r="O178" s="3">
        <f t="shared" si="58"/>
        <v>2.5507121997208398E-3</v>
      </c>
      <c r="Q178" s="3">
        <v>1.65</v>
      </c>
      <c r="R178" s="3">
        <f t="shared" si="49"/>
        <v>0.11822660098522166</v>
      </c>
      <c r="S178" s="3">
        <f t="shared" si="59"/>
        <v>1.1851924108667033E-3</v>
      </c>
      <c r="T178" s="3"/>
      <c r="U178" s="3">
        <v>1.65</v>
      </c>
      <c r="V178" s="3">
        <f t="shared" si="51"/>
        <v>0.19704433497536944</v>
      </c>
      <c r="W178" s="3">
        <f t="shared" si="69"/>
        <v>1.9753206847778391E-3</v>
      </c>
      <c r="X178" s="3"/>
      <c r="Y178" s="3">
        <v>1.65</v>
      </c>
      <c r="Z178" s="3">
        <f t="shared" si="60"/>
        <v>0.32185542793472321</v>
      </c>
      <c r="AA178" s="3">
        <f t="shared" si="61"/>
        <v>3.2263996367055902E-3</v>
      </c>
      <c r="AB178" s="3"/>
      <c r="AC178" s="3">
        <v>1.65</v>
      </c>
      <c r="AD178" s="3">
        <f t="shared" si="52"/>
        <v>0.29556650246305421</v>
      </c>
      <c r="AE178" s="3">
        <f t="shared" si="62"/>
        <v>2.9629810271667592E-3</v>
      </c>
      <c r="AF178" s="3">
        <v>1.65</v>
      </c>
      <c r="AG178" s="3">
        <f t="shared" si="63"/>
        <v>0.32185542793472321</v>
      </c>
      <c r="AH178" s="3">
        <f t="shared" si="64"/>
        <v>3.2263996367055902E-3</v>
      </c>
      <c r="AJ178" s="3">
        <v>1.65</v>
      </c>
      <c r="AK178" s="3">
        <f t="shared" si="65"/>
        <v>0.4451781546779181</v>
      </c>
      <c r="AL178" s="3">
        <f t="shared" si="66"/>
        <v>4.4626329459119965E-3</v>
      </c>
      <c r="AN178" s="3">
        <v>1.65</v>
      </c>
      <c r="AO178" s="3">
        <f t="shared" si="67"/>
        <v>0.61575344767101692</v>
      </c>
      <c r="AP178" s="3">
        <f t="shared" si="68"/>
        <v>6.1725437181966913E-3</v>
      </c>
      <c r="AR178" s="3">
        <v>1.65</v>
      </c>
      <c r="AS178" s="3">
        <f t="shared" si="53"/>
        <v>0.23645320197044331</v>
      </c>
      <c r="AT178" s="3">
        <f t="shared" si="54"/>
        <v>2.3703848217334067E-3</v>
      </c>
    </row>
    <row r="179" spans="2:46" x14ac:dyDescent="0.25">
      <c r="B179" s="2" t="e">
        <f t="shared" si="70"/>
        <v>#DIV/0!</v>
      </c>
      <c r="C179" s="2" t="e">
        <f t="shared" si="50"/>
        <v>#DIV/0!</v>
      </c>
      <c r="D179" t="e">
        <f t="shared" si="55"/>
        <v>#DIV/0!</v>
      </c>
      <c r="H179" s="48">
        <v>1.66</v>
      </c>
      <c r="I179" s="48">
        <v>0.27484030500000001</v>
      </c>
      <c r="J179" s="3">
        <f t="shared" si="56"/>
        <v>2.7629685300000024E-3</v>
      </c>
      <c r="K179" s="57">
        <f t="shared" si="48"/>
        <v>0</v>
      </c>
      <c r="M179" s="3">
        <v>1.66</v>
      </c>
      <c r="N179" s="3">
        <f t="shared" si="57"/>
        <v>0.25445473296459753</v>
      </c>
      <c r="O179" s="3">
        <f t="shared" si="58"/>
        <v>2.538448947197396E-3</v>
      </c>
      <c r="Q179" s="3">
        <v>1.66</v>
      </c>
      <c r="R179" s="3">
        <f t="shared" si="49"/>
        <v>0.1176470588235294</v>
      </c>
      <c r="S179" s="3">
        <f t="shared" si="59"/>
        <v>1.1793682990437562E-3</v>
      </c>
      <c r="T179" s="3"/>
      <c r="U179" s="3">
        <v>1.66</v>
      </c>
      <c r="V179" s="3">
        <f t="shared" si="51"/>
        <v>0.19607843137254902</v>
      </c>
      <c r="W179" s="3">
        <f t="shared" si="69"/>
        <v>1.965613831739594E-3</v>
      </c>
      <c r="X179" s="3"/>
      <c r="Y179" s="3">
        <v>1.66</v>
      </c>
      <c r="Z179" s="3">
        <f t="shared" si="60"/>
        <v>0.32030338077567438</v>
      </c>
      <c r="AA179" s="3">
        <f t="shared" si="61"/>
        <v>3.2107940435519905E-3</v>
      </c>
      <c r="AB179" s="3"/>
      <c r="AC179" s="3">
        <v>1.66</v>
      </c>
      <c r="AD179" s="3">
        <f t="shared" si="52"/>
        <v>0.29411764705882354</v>
      </c>
      <c r="AE179" s="3">
        <f t="shared" si="62"/>
        <v>2.9484207476093913E-3</v>
      </c>
      <c r="AF179" s="3">
        <v>1.66</v>
      </c>
      <c r="AG179" s="3">
        <f t="shared" si="63"/>
        <v>0.32030338077567438</v>
      </c>
      <c r="AH179" s="3">
        <f t="shared" si="64"/>
        <v>3.2107940435519905E-3</v>
      </c>
      <c r="AJ179" s="3">
        <v>1.66</v>
      </c>
      <c r="AK179" s="3">
        <f t="shared" si="65"/>
        <v>0.44303142223139053</v>
      </c>
      <c r="AL179" s="3">
        <f t="shared" si="66"/>
        <v>4.4410478845465472E-3</v>
      </c>
      <c r="AN179" s="3">
        <v>1.66</v>
      </c>
      <c r="AO179" s="3">
        <f t="shared" si="67"/>
        <v>0.61278416921185053</v>
      </c>
      <c r="AP179" s="3">
        <f t="shared" si="68"/>
        <v>6.142688084414343E-3</v>
      </c>
      <c r="AR179" s="3">
        <v>1.66</v>
      </c>
      <c r="AS179" s="3">
        <f t="shared" si="53"/>
        <v>0.23529411764705879</v>
      </c>
      <c r="AT179" s="3">
        <f t="shared" si="54"/>
        <v>2.3587365980875124E-3</v>
      </c>
    </row>
    <row r="180" spans="2:46" x14ac:dyDescent="0.25">
      <c r="B180" s="2" t="e">
        <f t="shared" si="70"/>
        <v>#DIV/0!</v>
      </c>
      <c r="C180" s="2" t="e">
        <f t="shared" si="50"/>
        <v>#DIV/0!</v>
      </c>
      <c r="D180" t="e">
        <f t="shared" si="55"/>
        <v>#DIV/0!</v>
      </c>
      <c r="H180" s="48">
        <v>1.67</v>
      </c>
      <c r="I180" s="48">
        <v>0.27196260100000003</v>
      </c>
      <c r="J180" s="3">
        <f t="shared" si="56"/>
        <v>2.7340145300000025E-3</v>
      </c>
      <c r="K180" s="57">
        <f t="shared" si="48"/>
        <v>0</v>
      </c>
      <c r="M180" s="3">
        <v>1.67</v>
      </c>
      <c r="N180" s="3">
        <f t="shared" si="57"/>
        <v>0.25323505647488126</v>
      </c>
      <c r="O180" s="3">
        <f t="shared" si="58"/>
        <v>2.5263175611369049E-3</v>
      </c>
      <c r="Q180" s="3">
        <v>1.67</v>
      </c>
      <c r="R180" s="3">
        <f t="shared" si="49"/>
        <v>0.11707317073170732</v>
      </c>
      <c r="S180" s="3">
        <f t="shared" si="59"/>
        <v>1.1736011477761845E-3</v>
      </c>
      <c r="T180" s="3"/>
      <c r="U180" s="3">
        <v>1.67</v>
      </c>
      <c r="V180" s="3">
        <f t="shared" si="51"/>
        <v>0.19512195121951223</v>
      </c>
      <c r="W180" s="3">
        <f t="shared" si="69"/>
        <v>1.9560019129603078E-3</v>
      </c>
      <c r="X180" s="3"/>
      <c r="Y180" s="3">
        <v>1.67</v>
      </c>
      <c r="Z180" s="3">
        <f t="shared" si="60"/>
        <v>0.31876807231999282</v>
      </c>
      <c r="AA180" s="3">
        <f t="shared" si="61"/>
        <v>3.1953572654783388E-3</v>
      </c>
      <c r="AB180" s="3"/>
      <c r="AC180" s="3">
        <v>1.67</v>
      </c>
      <c r="AD180" s="3">
        <f t="shared" si="52"/>
        <v>0.29268292682926839</v>
      </c>
      <c r="AE180" s="3">
        <f t="shared" si="62"/>
        <v>2.9340028694404621E-3</v>
      </c>
      <c r="AF180" s="3">
        <v>1.67</v>
      </c>
      <c r="AG180" s="3">
        <f t="shared" si="63"/>
        <v>0.31876807231999282</v>
      </c>
      <c r="AH180" s="3">
        <f t="shared" si="64"/>
        <v>3.1953572654783388E-3</v>
      </c>
      <c r="AJ180" s="3">
        <v>1.67</v>
      </c>
      <c r="AK180" s="3">
        <f t="shared" si="65"/>
        <v>0.44090784212106737</v>
      </c>
      <c r="AL180" s="3">
        <f t="shared" si="66"/>
        <v>4.4196963217622938E-3</v>
      </c>
      <c r="AN180" s="3">
        <v>1.67</v>
      </c>
      <c r="AO180" s="3">
        <f t="shared" si="67"/>
        <v>0.60984691418125925</v>
      </c>
      <c r="AP180" s="3">
        <f t="shared" si="68"/>
        <v>6.1131554169655544E-3</v>
      </c>
      <c r="AR180" s="3">
        <v>1.67</v>
      </c>
      <c r="AS180" s="3">
        <f t="shared" si="53"/>
        <v>0.23414634146341465</v>
      </c>
      <c r="AT180" s="3">
        <f t="shared" si="54"/>
        <v>2.3472022955523691E-3</v>
      </c>
    </row>
    <row r="181" spans="2:46" x14ac:dyDescent="0.25">
      <c r="B181" s="2" t="e">
        <f t="shared" si="70"/>
        <v>#DIV/0!</v>
      </c>
      <c r="C181" s="2" t="e">
        <f t="shared" si="50"/>
        <v>#DIV/0!</v>
      </c>
      <c r="D181" t="e">
        <f t="shared" si="55"/>
        <v>#DIV/0!</v>
      </c>
      <c r="H181" s="48">
        <v>1.68</v>
      </c>
      <c r="I181" s="48">
        <v>0.26916805900000002</v>
      </c>
      <c r="J181" s="3">
        <f t="shared" si="56"/>
        <v>2.7056533000000028E-3</v>
      </c>
      <c r="K181" s="57">
        <f t="shared" si="48"/>
        <v>0</v>
      </c>
      <c r="M181" s="3">
        <v>1.68</v>
      </c>
      <c r="N181" s="3">
        <f t="shared" si="57"/>
        <v>0.25202845575249927</v>
      </c>
      <c r="O181" s="3">
        <f t="shared" si="58"/>
        <v>2.5143158489063433E-3</v>
      </c>
      <c r="Q181" s="3">
        <v>1.68</v>
      </c>
      <c r="R181" s="3">
        <f t="shared" si="49"/>
        <v>0.11650485436893204</v>
      </c>
      <c r="S181" s="3">
        <f t="shared" si="59"/>
        <v>1.1678901255031979E-3</v>
      </c>
      <c r="T181" s="3"/>
      <c r="U181" s="3">
        <v>1.68</v>
      </c>
      <c r="V181" s="3">
        <f t="shared" si="51"/>
        <v>0.19417475728155342</v>
      </c>
      <c r="W181" s="3">
        <f t="shared" si="69"/>
        <v>1.9464835425053301E-3</v>
      </c>
      <c r="X181" s="3"/>
      <c r="Y181" s="3">
        <v>1.68</v>
      </c>
      <c r="Z181" s="3">
        <f t="shared" si="60"/>
        <v>0.31724922342249917</v>
      </c>
      <c r="AA181" s="3">
        <f t="shared" si="61"/>
        <v>3.1800864787124628E-3</v>
      </c>
      <c r="AB181" s="3"/>
      <c r="AC181" s="3">
        <v>1.68</v>
      </c>
      <c r="AD181" s="3">
        <f t="shared" si="52"/>
        <v>0.29126213592233013</v>
      </c>
      <c r="AE181" s="3">
        <f t="shared" si="62"/>
        <v>2.919725313757995E-3</v>
      </c>
      <c r="AF181" s="3">
        <v>1.68</v>
      </c>
      <c r="AG181" s="3">
        <f t="shared" si="63"/>
        <v>0.31724922342249917</v>
      </c>
      <c r="AH181" s="3">
        <f t="shared" si="64"/>
        <v>3.1800864787124628E-3</v>
      </c>
      <c r="AJ181" s="3">
        <v>1.68</v>
      </c>
      <c r="AK181" s="3">
        <f t="shared" si="65"/>
        <v>0.43880702824398121</v>
      </c>
      <c r="AL181" s="3">
        <f t="shared" si="66"/>
        <v>4.3985743518252466E-3</v>
      </c>
      <c r="AN181" s="3">
        <v>1.68</v>
      </c>
      <c r="AO181" s="3">
        <f t="shared" si="67"/>
        <v>0.6069411485363414</v>
      </c>
      <c r="AP181" s="3">
        <f t="shared" si="68"/>
        <v>6.0839403135880083E-3</v>
      </c>
      <c r="AR181" s="3">
        <v>1.68</v>
      </c>
      <c r="AS181" s="3">
        <f t="shared" si="53"/>
        <v>0.23300970873786409</v>
      </c>
      <c r="AT181" s="3">
        <f t="shared" si="54"/>
        <v>2.3357802510063958E-3</v>
      </c>
    </row>
    <row r="182" spans="2:46" x14ac:dyDescent="0.25">
      <c r="B182" s="2" t="e">
        <f t="shared" si="70"/>
        <v>#DIV/0!</v>
      </c>
      <c r="C182" s="2" t="e">
        <f t="shared" si="50"/>
        <v>#DIV/0!</v>
      </c>
      <c r="D182" t="e">
        <f t="shared" si="55"/>
        <v>#DIV/0!</v>
      </c>
      <c r="H182" s="48">
        <v>1.69</v>
      </c>
      <c r="I182" s="48">
        <v>0.26635252199999998</v>
      </c>
      <c r="J182" s="3">
        <f t="shared" si="56"/>
        <v>2.6776029050000023E-3</v>
      </c>
      <c r="K182" s="57">
        <f t="shared" si="48"/>
        <v>0</v>
      </c>
      <c r="M182" s="3">
        <v>1.69</v>
      </c>
      <c r="N182" s="3">
        <f t="shared" si="57"/>
        <v>0.250834714028769</v>
      </c>
      <c r="O182" s="3">
        <f t="shared" si="58"/>
        <v>2.5024416670603022E-3</v>
      </c>
      <c r="Q182" s="3">
        <v>1.69</v>
      </c>
      <c r="R182" s="3">
        <f t="shared" si="49"/>
        <v>0.11594202898550722</v>
      </c>
      <c r="S182" s="3">
        <f t="shared" si="59"/>
        <v>1.1622344167721973E-3</v>
      </c>
      <c r="T182" s="3"/>
      <c r="U182" s="3">
        <v>1.69</v>
      </c>
      <c r="V182" s="3">
        <f t="shared" si="51"/>
        <v>0.19323671497584538</v>
      </c>
      <c r="W182" s="3">
        <f t="shared" si="69"/>
        <v>1.9370573612869958E-3</v>
      </c>
      <c r="X182" s="3"/>
      <c r="Y182" s="3">
        <v>1.69</v>
      </c>
      <c r="Z182" s="3">
        <f t="shared" si="60"/>
        <v>0.3157465612183854</v>
      </c>
      <c r="AA182" s="3">
        <f t="shared" si="61"/>
        <v>3.1649789232044258E-3</v>
      </c>
      <c r="AB182" s="3"/>
      <c r="AC182" s="3">
        <v>1.69</v>
      </c>
      <c r="AD182" s="3">
        <f t="shared" si="52"/>
        <v>0.28985507246376813</v>
      </c>
      <c r="AE182" s="3">
        <f t="shared" si="62"/>
        <v>2.9055860419304937E-3</v>
      </c>
      <c r="AF182" s="3">
        <v>1.69</v>
      </c>
      <c r="AG182" s="3">
        <f t="shared" si="63"/>
        <v>0.3157465612183854</v>
      </c>
      <c r="AH182" s="3">
        <f t="shared" si="64"/>
        <v>3.1649789232044258E-3</v>
      </c>
      <c r="AJ182" s="3">
        <v>1.69</v>
      </c>
      <c r="AK182" s="3">
        <f t="shared" si="65"/>
        <v>0.43672860318393419</v>
      </c>
      <c r="AL182" s="3">
        <f t="shared" si="66"/>
        <v>4.3776781571395812E-3</v>
      </c>
      <c r="AN182" s="3">
        <v>1.69</v>
      </c>
      <c r="AO182" s="3">
        <f t="shared" si="67"/>
        <v>0.60406635024940492</v>
      </c>
      <c r="AP182" s="3">
        <f t="shared" si="68"/>
        <v>6.0550374939287374E-3</v>
      </c>
      <c r="AR182" s="3">
        <v>1.69</v>
      </c>
      <c r="AS182" s="3">
        <f t="shared" si="53"/>
        <v>0.23188405797101444</v>
      </c>
      <c r="AT182" s="3">
        <f t="shared" si="54"/>
        <v>2.3244688335443946E-3</v>
      </c>
    </row>
    <row r="183" spans="2:46" x14ac:dyDescent="0.25">
      <c r="B183" s="2" t="e">
        <f t="shared" si="70"/>
        <v>#DIV/0!</v>
      </c>
      <c r="C183" s="2" t="e">
        <f t="shared" si="50"/>
        <v>#DIV/0!</v>
      </c>
      <c r="D183" t="e">
        <f t="shared" si="55"/>
        <v>#DIV/0!</v>
      </c>
      <c r="H183" s="48">
        <v>1.7</v>
      </c>
      <c r="I183" s="48">
        <v>0.26503862299999997</v>
      </c>
      <c r="J183" s="3">
        <f t="shared" si="56"/>
        <v>2.6569557250000022E-3</v>
      </c>
      <c r="K183" s="57">
        <f t="shared" si="48"/>
        <v>0</v>
      </c>
      <c r="M183" s="3">
        <v>1.7</v>
      </c>
      <c r="N183" s="3">
        <f t="shared" si="57"/>
        <v>0.249653619383291</v>
      </c>
      <c r="O183" s="3">
        <f t="shared" si="58"/>
        <v>2.490692919955339E-3</v>
      </c>
      <c r="Q183" s="3">
        <v>1.7</v>
      </c>
      <c r="R183" s="3">
        <f t="shared" si="49"/>
        <v>0.11538461538461536</v>
      </c>
      <c r="S183" s="3">
        <f t="shared" si="59"/>
        <v>1.1566332218506138E-3</v>
      </c>
      <c r="T183" s="3"/>
      <c r="U183" s="3">
        <v>1.7</v>
      </c>
      <c r="V183" s="3">
        <f t="shared" si="51"/>
        <v>0.19230769230769229</v>
      </c>
      <c r="W183" s="3">
        <f t="shared" si="69"/>
        <v>1.92772203641769E-3</v>
      </c>
      <c r="X183" s="3"/>
      <c r="Y183" s="3">
        <v>1.7</v>
      </c>
      <c r="Z183" s="3">
        <f t="shared" si="60"/>
        <v>0.31425981894578126</v>
      </c>
      <c r="AA183" s="3">
        <f t="shared" si="61"/>
        <v>3.1500319008208361E-3</v>
      </c>
      <c r="AB183" s="3"/>
      <c r="AC183" s="3">
        <v>1.7</v>
      </c>
      <c r="AD183" s="3">
        <f t="shared" si="52"/>
        <v>0.28846153846153849</v>
      </c>
      <c r="AE183" s="3">
        <f t="shared" si="62"/>
        <v>2.8915830546265356E-3</v>
      </c>
      <c r="AF183" s="3">
        <v>1.7</v>
      </c>
      <c r="AG183" s="3">
        <f t="shared" si="63"/>
        <v>0.31425981894578126</v>
      </c>
      <c r="AH183" s="3">
        <f t="shared" si="64"/>
        <v>3.1500319008208361E-3</v>
      </c>
      <c r="AJ183" s="3">
        <v>1.7</v>
      </c>
      <c r="AK183" s="3">
        <f t="shared" si="65"/>
        <v>0.43467219796608036</v>
      </c>
      <c r="AL183" s="3">
        <f t="shared" si="66"/>
        <v>4.357004005750076E-3</v>
      </c>
      <c r="AN183" s="3">
        <v>1.7</v>
      </c>
      <c r="AO183" s="3">
        <f t="shared" si="67"/>
        <v>0.60122200896851163</v>
      </c>
      <c r="AP183" s="3">
        <f t="shared" si="68"/>
        <v>6.0264417960895888E-3</v>
      </c>
      <c r="AR183" s="3">
        <v>1.7</v>
      </c>
      <c r="AS183" s="3">
        <f t="shared" si="53"/>
        <v>0.23076923076923073</v>
      </c>
      <c r="AT183" s="3">
        <f t="shared" si="54"/>
        <v>2.3132664437012277E-3</v>
      </c>
    </row>
    <row r="184" spans="2:46" x14ac:dyDescent="0.25">
      <c r="B184" s="2" t="e">
        <f t="shared" si="70"/>
        <v>#DIV/0!</v>
      </c>
      <c r="C184" s="2" t="e">
        <f t="shared" si="50"/>
        <v>#DIV/0!</v>
      </c>
      <c r="D184" t="e">
        <f t="shared" si="55"/>
        <v>#DIV/0!</v>
      </c>
      <c r="H184" s="48">
        <v>1.71</v>
      </c>
      <c r="I184" s="48">
        <v>0.26365083499999997</v>
      </c>
      <c r="J184" s="3">
        <f t="shared" si="56"/>
        <v>2.6434472900000016E-3</v>
      </c>
      <c r="K184" s="57">
        <f t="shared" si="48"/>
        <v>0</v>
      </c>
      <c r="M184" s="3">
        <v>1.71</v>
      </c>
      <c r="N184" s="3">
        <f t="shared" si="57"/>
        <v>0.24848496460777639</v>
      </c>
      <c r="O184" s="3">
        <f t="shared" si="58"/>
        <v>2.4790675584112336E-3</v>
      </c>
      <c r="Q184" s="3">
        <v>1.71</v>
      </c>
      <c r="R184" s="3">
        <f t="shared" si="49"/>
        <v>0.11483253588516747</v>
      </c>
      <c r="S184" s="3">
        <f t="shared" si="59"/>
        <v>1.1510857563489152E-3</v>
      </c>
      <c r="T184" s="3"/>
      <c r="U184" s="3">
        <v>1.71</v>
      </c>
      <c r="V184" s="3">
        <f t="shared" si="51"/>
        <v>0.19138755980861247</v>
      </c>
      <c r="W184" s="3">
        <f t="shared" si="69"/>
        <v>1.9184762605815254E-3</v>
      </c>
      <c r="X184" s="3"/>
      <c r="Y184" s="3">
        <v>1.71</v>
      </c>
      <c r="Z184" s="3">
        <f t="shared" si="60"/>
        <v>0.3127887357743433</v>
      </c>
      <c r="AA184" s="3">
        <f t="shared" si="61"/>
        <v>3.1352427736006257E-3</v>
      </c>
      <c r="AB184" s="3"/>
      <c r="AC184" s="3">
        <v>1.71</v>
      </c>
      <c r="AD184" s="3">
        <f t="shared" si="52"/>
        <v>0.28708133971291872</v>
      </c>
      <c r="AE184" s="3">
        <f t="shared" si="62"/>
        <v>2.8777143908722885E-3</v>
      </c>
      <c r="AF184" s="3">
        <v>1.71</v>
      </c>
      <c r="AG184" s="3">
        <f t="shared" si="63"/>
        <v>0.3127887357743433</v>
      </c>
      <c r="AH184" s="3">
        <f t="shared" si="64"/>
        <v>3.1352427736006257E-3</v>
      </c>
      <c r="AJ184" s="3">
        <v>1.71</v>
      </c>
      <c r="AK184" s="3">
        <f t="shared" si="65"/>
        <v>0.43263745181983454</v>
      </c>
      <c r="AL184" s="3">
        <f t="shared" si="66"/>
        <v>4.3365482489295783E-3</v>
      </c>
      <c r="AN184" s="3">
        <v>1.71</v>
      </c>
      <c r="AO184" s="3">
        <f t="shared" si="67"/>
        <v>0.59840762568954631</v>
      </c>
      <c r="AP184" s="3">
        <f t="shared" si="68"/>
        <v>5.9981481732902953E-3</v>
      </c>
      <c r="AR184" s="3">
        <v>1.71</v>
      </c>
      <c r="AS184" s="3">
        <f t="shared" si="53"/>
        <v>0.22966507177033493</v>
      </c>
      <c r="AT184" s="3">
        <f t="shared" si="54"/>
        <v>2.3021715126978304E-3</v>
      </c>
    </row>
    <row r="185" spans="2:46" x14ac:dyDescent="0.25">
      <c r="B185" s="2" t="e">
        <f t="shared" si="70"/>
        <v>#DIV/0!</v>
      </c>
      <c r="C185" s="2" t="e">
        <f t="shared" si="50"/>
        <v>#DIV/0!</v>
      </c>
      <c r="D185" t="e">
        <f t="shared" si="55"/>
        <v>#DIV/0!</v>
      </c>
      <c r="H185" s="48">
        <v>1.72</v>
      </c>
      <c r="I185" s="48">
        <v>0.26206168200000002</v>
      </c>
      <c r="J185" s="3">
        <f t="shared" si="56"/>
        <v>2.6285625850000021E-3</v>
      </c>
      <c r="K185" s="57">
        <f t="shared" si="48"/>
        <v>0</v>
      </c>
      <c r="M185" s="3">
        <v>1.72</v>
      </c>
      <c r="N185" s="3">
        <f t="shared" si="57"/>
        <v>0.24732854707446991</v>
      </c>
      <c r="O185" s="3">
        <f t="shared" si="58"/>
        <v>2.4675635784172784E-3</v>
      </c>
      <c r="Q185" s="3">
        <v>1.72</v>
      </c>
      <c r="R185" s="3">
        <f t="shared" si="49"/>
        <v>0.11428571428571427</v>
      </c>
      <c r="S185" s="3">
        <f t="shared" si="59"/>
        <v>1.1455912508544096E-3</v>
      </c>
      <c r="T185" s="3"/>
      <c r="U185" s="3">
        <v>1.72</v>
      </c>
      <c r="V185" s="3">
        <f t="shared" si="51"/>
        <v>0.19047619047619047</v>
      </c>
      <c r="W185" s="3">
        <f t="shared" si="69"/>
        <v>1.9093187514240162E-3</v>
      </c>
      <c r="X185" s="3"/>
      <c r="Y185" s="3">
        <v>1.72</v>
      </c>
      <c r="Z185" s="3">
        <f t="shared" si="60"/>
        <v>0.31133305663962713</v>
      </c>
      <c r="AA185" s="3">
        <f t="shared" si="61"/>
        <v>3.1206089620698547E-3</v>
      </c>
      <c r="AB185" s="3"/>
      <c r="AC185" s="3">
        <v>1.72</v>
      </c>
      <c r="AD185" s="3">
        <f t="shared" si="52"/>
        <v>0.28571428571428575</v>
      </c>
      <c r="AE185" s="3">
        <f t="shared" si="62"/>
        <v>2.8639781271360245E-3</v>
      </c>
      <c r="AF185" s="3">
        <v>1.72</v>
      </c>
      <c r="AG185" s="3">
        <f t="shared" si="63"/>
        <v>0.31133305663962713</v>
      </c>
      <c r="AH185" s="3">
        <f t="shared" si="64"/>
        <v>3.1206089620698547E-3</v>
      </c>
      <c r="AJ185" s="3">
        <v>1.72</v>
      </c>
      <c r="AK185" s="3">
        <f t="shared" si="65"/>
        <v>0.43062401194978356</v>
      </c>
      <c r="AL185" s="3">
        <f t="shared" si="66"/>
        <v>4.3163073188480939E-3</v>
      </c>
      <c r="AN185" s="3">
        <v>1.72</v>
      </c>
      <c r="AO185" s="3">
        <f t="shared" si="67"/>
        <v>0.59562271243934628</v>
      </c>
      <c r="AP185" s="3">
        <f t="shared" si="68"/>
        <v>5.9701516906444686E-3</v>
      </c>
      <c r="AR185" s="3">
        <v>1.72</v>
      </c>
      <c r="AS185" s="3">
        <f t="shared" si="53"/>
        <v>0.22857142857142854</v>
      </c>
      <c r="AT185" s="3">
        <f t="shared" si="54"/>
        <v>2.2911825017088191E-3</v>
      </c>
    </row>
    <row r="186" spans="2:46" x14ac:dyDescent="0.25">
      <c r="B186" s="2" t="e">
        <f t="shared" si="70"/>
        <v>#DIV/0!</v>
      </c>
      <c r="C186" s="2" t="e">
        <f t="shared" si="50"/>
        <v>#DIV/0!</v>
      </c>
      <c r="D186" t="e">
        <f t="shared" si="55"/>
        <v>#DIV/0!</v>
      </c>
      <c r="H186" s="48">
        <v>1.73</v>
      </c>
      <c r="I186" s="48">
        <v>0.26028724399999997</v>
      </c>
      <c r="J186" s="3">
        <f t="shared" si="56"/>
        <v>2.6117446300000027E-3</v>
      </c>
      <c r="K186" s="57">
        <f t="shared" si="48"/>
        <v>0</v>
      </c>
      <c r="M186" s="3">
        <v>1.73</v>
      </c>
      <c r="N186" s="3">
        <f t="shared" si="57"/>
        <v>0.24618416860898532</v>
      </c>
      <c r="O186" s="3">
        <f t="shared" si="58"/>
        <v>2.4561790198818446E-3</v>
      </c>
      <c r="Q186" s="3">
        <v>1.73</v>
      </c>
      <c r="R186" s="3">
        <f t="shared" si="49"/>
        <v>0.11374407582938387</v>
      </c>
      <c r="S186" s="3">
        <f t="shared" si="59"/>
        <v>1.1401489505754917E-3</v>
      </c>
      <c r="T186" s="3"/>
      <c r="U186" s="3">
        <v>1.73</v>
      </c>
      <c r="V186" s="3">
        <f t="shared" si="51"/>
        <v>0.1895734597156398</v>
      </c>
      <c r="W186" s="3">
        <f t="shared" si="69"/>
        <v>1.9002482509591528E-3</v>
      </c>
      <c r="X186" s="3"/>
      <c r="Y186" s="3">
        <v>1.73</v>
      </c>
      <c r="Z186" s="3">
        <f t="shared" si="60"/>
        <v>0.30989253208301543</v>
      </c>
      <c r="AA186" s="3">
        <f t="shared" si="61"/>
        <v>3.1061279436132155E-3</v>
      </c>
      <c r="AB186" s="3"/>
      <c r="AC186" s="3">
        <v>1.73</v>
      </c>
      <c r="AD186" s="3">
        <f t="shared" si="52"/>
        <v>0.28436018957345971</v>
      </c>
      <c r="AE186" s="3">
        <f t="shared" si="62"/>
        <v>2.8503723764387299E-3</v>
      </c>
      <c r="AF186" s="3">
        <v>1.73</v>
      </c>
      <c r="AG186" s="3">
        <f t="shared" si="63"/>
        <v>0.30989253208301543</v>
      </c>
      <c r="AH186" s="3">
        <f t="shared" si="64"/>
        <v>3.1061279436132155E-3</v>
      </c>
      <c r="AJ186" s="3">
        <v>1.73</v>
      </c>
      <c r="AK186" s="3">
        <f t="shared" si="65"/>
        <v>0.42863153331428033</v>
      </c>
      <c r="AL186" s="3">
        <f t="shared" si="66"/>
        <v>4.2962777263203236E-3</v>
      </c>
      <c r="AN186" s="3">
        <v>1.73</v>
      </c>
      <c r="AO186" s="3">
        <f t="shared" si="67"/>
        <v>0.59286679196946257</v>
      </c>
      <c r="AP186" s="3">
        <f t="shared" si="68"/>
        <v>5.9424475220440495E-3</v>
      </c>
      <c r="AR186" s="3">
        <v>1.73</v>
      </c>
      <c r="AS186" s="3">
        <f t="shared" si="53"/>
        <v>0.22748815165876773</v>
      </c>
      <c r="AT186" s="3">
        <f t="shared" si="54"/>
        <v>2.2802979011509834E-3</v>
      </c>
    </row>
    <row r="187" spans="2:46" x14ac:dyDescent="0.25">
      <c r="B187" s="2" t="e">
        <f t="shared" si="70"/>
        <v>#DIV/0!</v>
      </c>
      <c r="C187" s="2" t="e">
        <f t="shared" si="50"/>
        <v>#DIV/0!</v>
      </c>
      <c r="D187" t="e">
        <f t="shared" si="55"/>
        <v>#DIV/0!</v>
      </c>
      <c r="H187" s="48">
        <v>1.74</v>
      </c>
      <c r="I187" s="48">
        <v>0.25836201600000003</v>
      </c>
      <c r="J187" s="3">
        <f t="shared" si="56"/>
        <v>2.5932463000000023E-3</v>
      </c>
      <c r="K187" s="57">
        <f t="shared" si="48"/>
        <v>0</v>
      </c>
      <c r="M187" s="3">
        <v>1.74</v>
      </c>
      <c r="N187" s="3">
        <f t="shared" si="57"/>
        <v>0.24505163536738311</v>
      </c>
      <c r="O187" s="3">
        <f t="shared" si="58"/>
        <v>2.444911965423539E-3</v>
      </c>
      <c r="Q187" s="3">
        <v>1.74</v>
      </c>
      <c r="R187" s="3">
        <f t="shared" si="49"/>
        <v>0.11320754716981131</v>
      </c>
      <c r="S187" s="3">
        <f t="shared" si="59"/>
        <v>1.134758114995977E-3</v>
      </c>
      <c r="T187" s="3"/>
      <c r="U187" s="3">
        <v>1.74</v>
      </c>
      <c r="V187" s="3">
        <f t="shared" si="51"/>
        <v>0.18867924528301885</v>
      </c>
      <c r="W187" s="3">
        <f t="shared" si="69"/>
        <v>1.8912635249932949E-3</v>
      </c>
      <c r="X187" s="3"/>
      <c r="Y187" s="3">
        <v>1.74</v>
      </c>
      <c r="Z187" s="3">
        <f t="shared" si="60"/>
        <v>0.30846691809698473</v>
      </c>
      <c r="AA187" s="3">
        <f t="shared" si="61"/>
        <v>3.0917972509000033E-3</v>
      </c>
      <c r="AB187" s="3"/>
      <c r="AC187" s="3">
        <v>1.74</v>
      </c>
      <c r="AD187" s="3">
        <f t="shared" si="52"/>
        <v>0.28301886792452829</v>
      </c>
      <c r="AE187" s="3">
        <f t="shared" si="62"/>
        <v>2.8368952874899427E-3</v>
      </c>
      <c r="AF187" s="3">
        <v>1.74</v>
      </c>
      <c r="AG187" s="3">
        <f t="shared" si="63"/>
        <v>0.30846691809698473</v>
      </c>
      <c r="AH187" s="3">
        <f t="shared" si="64"/>
        <v>3.0917972509000033E-3</v>
      </c>
      <c r="AJ187" s="3">
        <v>1.74</v>
      </c>
      <c r="AK187" s="3">
        <f t="shared" si="65"/>
        <v>0.42665967841142349</v>
      </c>
      <c r="AL187" s="3">
        <f t="shared" si="66"/>
        <v>4.2764560586285236E-3</v>
      </c>
      <c r="AN187" s="3">
        <v>1.74</v>
      </c>
      <c r="AO187" s="3">
        <f t="shared" si="67"/>
        <v>0.59013939746013511</v>
      </c>
      <c r="AP187" s="3">
        <f t="shared" si="68"/>
        <v>5.9150309471479928E-3</v>
      </c>
      <c r="AR187" s="3">
        <v>1.74</v>
      </c>
      <c r="AS187" s="3">
        <f t="shared" si="53"/>
        <v>0.22641509433962262</v>
      </c>
      <c r="AT187" s="3">
        <f t="shared" si="54"/>
        <v>2.2695162299919539E-3</v>
      </c>
    </row>
    <row r="188" spans="2:46" x14ac:dyDescent="0.25">
      <c r="B188" s="2" t="e">
        <f t="shared" si="70"/>
        <v>#DIV/0!</v>
      </c>
      <c r="C188" s="2" t="e">
        <f t="shared" si="50"/>
        <v>#DIV/0!</v>
      </c>
      <c r="D188" t="e">
        <f t="shared" si="55"/>
        <v>#DIV/0!</v>
      </c>
      <c r="H188" s="48">
        <v>1.75</v>
      </c>
      <c r="I188" s="48">
        <v>0.25633757699999998</v>
      </c>
      <c r="J188" s="3">
        <f t="shared" si="56"/>
        <v>2.5734979650000023E-3</v>
      </c>
      <c r="K188" s="57">
        <f t="shared" si="48"/>
        <v>0</v>
      </c>
      <c r="M188" s="3">
        <v>1.75</v>
      </c>
      <c r="N188" s="3">
        <f t="shared" si="57"/>
        <v>0.24393075771732425</v>
      </c>
      <c r="O188" s="3">
        <f t="shared" si="58"/>
        <v>2.4337605392023374E-3</v>
      </c>
      <c r="Q188" s="3">
        <v>1.75</v>
      </c>
      <c r="R188" s="3">
        <f t="shared" si="49"/>
        <v>0.11267605633802817</v>
      </c>
      <c r="S188" s="3">
        <f t="shared" si="59"/>
        <v>1.1294180175391985E-3</v>
      </c>
      <c r="T188" s="3"/>
      <c r="U188" s="3">
        <v>1.75</v>
      </c>
      <c r="V188" s="3">
        <f t="shared" si="51"/>
        <v>0.18779342723004697</v>
      </c>
      <c r="W188" s="3">
        <f t="shared" si="69"/>
        <v>1.8823633625653308E-3</v>
      </c>
      <c r="X188" s="3"/>
      <c r="Y188" s="3">
        <v>1.75</v>
      </c>
      <c r="Z188" s="3">
        <f t="shared" si="60"/>
        <v>0.30705597597550449</v>
      </c>
      <c r="AA188" s="3">
        <f t="shared" si="61"/>
        <v>3.0776144703624493E-3</v>
      </c>
      <c r="AB188" s="3"/>
      <c r="AC188" s="3">
        <v>1.75</v>
      </c>
      <c r="AD188" s="3">
        <f t="shared" si="52"/>
        <v>0.28169014084507049</v>
      </c>
      <c r="AE188" s="3">
        <f t="shared" si="62"/>
        <v>2.8235450438479962E-3</v>
      </c>
      <c r="AF188" s="3">
        <v>1.75</v>
      </c>
      <c r="AG188" s="3">
        <f t="shared" si="63"/>
        <v>0.30705597597550449</v>
      </c>
      <c r="AH188" s="3">
        <f t="shared" si="64"/>
        <v>3.0776144703624493E-3</v>
      </c>
      <c r="AJ188" s="3">
        <v>1.75</v>
      </c>
      <c r="AK188" s="3">
        <f t="shared" si="65"/>
        <v>0.42470811707213407</v>
      </c>
      <c r="AL188" s="3">
        <f t="shared" si="66"/>
        <v>4.2568389774177914E-3</v>
      </c>
      <c r="AN188" s="3">
        <v>1.75</v>
      </c>
      <c r="AO188" s="3">
        <f t="shared" si="67"/>
        <v>0.58744007223408401</v>
      </c>
      <c r="AP188" s="3">
        <f t="shared" si="68"/>
        <v>5.8878973484711014E-3</v>
      </c>
      <c r="AR188" s="3">
        <v>1.75</v>
      </c>
      <c r="AS188" s="3">
        <f t="shared" si="53"/>
        <v>0.22535211267605634</v>
      </c>
      <c r="AT188" s="3">
        <f t="shared" si="54"/>
        <v>2.258836035078397E-3</v>
      </c>
    </row>
    <row r="189" spans="2:46" x14ac:dyDescent="0.25">
      <c r="B189" s="2" t="e">
        <f t="shared" si="70"/>
        <v>#DIV/0!</v>
      </c>
      <c r="C189" s="2" t="e">
        <f t="shared" si="50"/>
        <v>#DIV/0!</v>
      </c>
      <c r="D189" t="e">
        <f t="shared" si="55"/>
        <v>#DIV/0!</v>
      </c>
      <c r="H189" s="48">
        <v>1.76</v>
      </c>
      <c r="I189" s="48">
        <v>0.25427237499999999</v>
      </c>
      <c r="J189" s="3">
        <f t="shared" si="56"/>
        <v>2.5530497600000025E-3</v>
      </c>
      <c r="K189" s="57">
        <f t="shared" si="48"/>
        <v>0</v>
      </c>
      <c r="M189" s="3">
        <v>1.76</v>
      </c>
      <c r="N189" s="3">
        <f t="shared" si="57"/>
        <v>0.24282135012314277</v>
      </c>
      <c r="O189" s="3">
        <f t="shared" si="58"/>
        <v>0</v>
      </c>
      <c r="Q189" s="3">
        <v>1.76</v>
      </c>
      <c r="R189" s="3">
        <f t="shared" si="49"/>
        <v>0.11214953271028037</v>
      </c>
      <c r="S189" s="3">
        <f t="shared" si="59"/>
        <v>1.1241279452415436E-3</v>
      </c>
      <c r="T189" s="3"/>
      <c r="U189" s="3">
        <v>1.76</v>
      </c>
      <c r="V189" s="3">
        <f t="shared" si="51"/>
        <v>0.18691588785046731</v>
      </c>
      <c r="W189" s="3">
        <f t="shared" si="69"/>
        <v>1.8735465754025733E-3</v>
      </c>
      <c r="X189" s="3"/>
      <c r="Y189" s="3">
        <v>1.76</v>
      </c>
      <c r="Z189" s="3">
        <f t="shared" si="60"/>
        <v>0.30565947216936795</v>
      </c>
      <c r="AA189" s="3">
        <f t="shared" si="61"/>
        <v>3.063577240724365E-3</v>
      </c>
      <c r="AB189" s="3"/>
      <c r="AC189" s="3">
        <v>1.76</v>
      </c>
      <c r="AD189" s="3">
        <f t="shared" si="52"/>
        <v>0.28037383177570097</v>
      </c>
      <c r="AE189" s="3">
        <f t="shared" si="62"/>
        <v>2.8103198631038596E-3</v>
      </c>
      <c r="AF189" s="3">
        <v>1.76</v>
      </c>
      <c r="AG189" s="3">
        <f t="shared" si="63"/>
        <v>0.30565947216936795</v>
      </c>
      <c r="AH189" s="3">
        <f t="shared" si="64"/>
        <v>3.063577240724365E-3</v>
      </c>
      <c r="AJ189" s="3">
        <v>1.76</v>
      </c>
      <c r="AK189" s="3">
        <f t="shared" si="65"/>
        <v>0.42277652626005469</v>
      </c>
      <c r="AL189" s="3">
        <f t="shared" si="66"/>
        <v>4.2374232166609476E-3</v>
      </c>
      <c r="AN189" s="3">
        <v>1.76</v>
      </c>
      <c r="AO189" s="3">
        <f t="shared" si="67"/>
        <v>0.5847683694797382</v>
      </c>
      <c r="AP189" s="3">
        <f t="shared" si="68"/>
        <v>5.8610422085691172E-3</v>
      </c>
      <c r="AR189" s="3">
        <v>1.76</v>
      </c>
      <c r="AS189" s="3">
        <f t="shared" si="53"/>
        <v>0.22429906542056074</v>
      </c>
      <c r="AT189" s="3">
        <f t="shared" si="54"/>
        <v>2.2482558904830872E-3</v>
      </c>
    </row>
    <row r="190" spans="2:46" x14ac:dyDescent="0.25">
      <c r="B190" s="2" t="e">
        <f t="shared" si="70"/>
        <v>#DIV/0!</v>
      </c>
      <c r="C190" s="2" t="e">
        <f t="shared" si="50"/>
        <v>#DIV/0!</v>
      </c>
      <c r="D190" t="e">
        <f t="shared" si="55"/>
        <v>#DIV/0!</v>
      </c>
      <c r="H190" s="48">
        <v>1.77</v>
      </c>
      <c r="I190" s="48">
        <v>0.25222545699999999</v>
      </c>
      <c r="J190" s="3">
        <f t="shared" si="56"/>
        <v>0</v>
      </c>
      <c r="K190" s="57">
        <f t="shared" si="48"/>
        <v>0</v>
      </c>
      <c r="M190" s="3">
        <v>1.77</v>
      </c>
      <c r="N190" s="3">
        <f t="shared" si="57"/>
        <v>0.24172323103468607</v>
      </c>
      <c r="O190" s="3">
        <f t="shared" si="58"/>
        <v>0</v>
      </c>
      <c r="Q190" s="3">
        <v>1.77</v>
      </c>
      <c r="R190" s="3">
        <f t="shared" si="49"/>
        <v>0.11162790697674417</v>
      </c>
      <c r="S190" s="3">
        <f t="shared" si="59"/>
        <v>0</v>
      </c>
      <c r="T190" s="3"/>
      <c r="U190" s="3">
        <v>1.77</v>
      </c>
      <c r="V190" s="3">
        <f t="shared" si="51"/>
        <v>0.18604651162790697</v>
      </c>
      <c r="W190" s="3">
        <f t="shared" si="69"/>
        <v>0</v>
      </c>
      <c r="X190" s="3"/>
      <c r="Y190" s="3">
        <v>1.77</v>
      </c>
      <c r="Z190" s="3">
        <f t="shared" si="60"/>
        <v>0.30427717814626587</v>
      </c>
      <c r="AA190" s="3">
        <f t="shared" si="61"/>
        <v>0</v>
      </c>
      <c r="AB190" s="3"/>
      <c r="AC190" s="3">
        <v>1.77</v>
      </c>
      <c r="AD190" s="3">
        <f t="shared" si="52"/>
        <v>0.27906976744186046</v>
      </c>
      <c r="AE190" s="3">
        <f t="shared" si="62"/>
        <v>0</v>
      </c>
      <c r="AF190" s="3">
        <v>1.77</v>
      </c>
      <c r="AG190" s="3">
        <f t="shared" si="63"/>
        <v>0.30427717814626587</v>
      </c>
      <c r="AH190" s="3">
        <f t="shared" si="64"/>
        <v>0</v>
      </c>
      <c r="AJ190" s="3">
        <v>1.77</v>
      </c>
      <c r="AK190" s="3">
        <f t="shared" si="65"/>
        <v>0.42086458987801029</v>
      </c>
      <c r="AL190" s="3">
        <f t="shared" si="66"/>
        <v>0</v>
      </c>
      <c r="AN190" s="3">
        <v>1.77</v>
      </c>
      <c r="AO190" s="3">
        <f t="shared" si="67"/>
        <v>0.58212385198353889</v>
      </c>
      <c r="AP190" s="3">
        <f t="shared" si="68"/>
        <v>0</v>
      </c>
      <c r="AR190" s="3">
        <v>1.77</v>
      </c>
      <c r="AS190" s="3">
        <f t="shared" si="53"/>
        <v>0.22325581395348834</v>
      </c>
      <c r="AT190" s="3">
        <f t="shared" si="54"/>
        <v>0</v>
      </c>
    </row>
    <row r="191" spans="2:46" x14ac:dyDescent="0.25">
      <c r="B191" s="2" t="e">
        <f t="shared" si="70"/>
        <v>#DIV/0!</v>
      </c>
      <c r="C191" s="2" t="e">
        <f t="shared" si="50"/>
        <v>#DIV/0!</v>
      </c>
      <c r="D191" t="e">
        <f t="shared" si="55"/>
        <v>#DIV/0!</v>
      </c>
      <c r="H191" s="48">
        <v>1.78</v>
      </c>
      <c r="I191" s="48">
        <v>0.250319503</v>
      </c>
      <c r="J191" s="3">
        <f t="shared" si="56"/>
        <v>0</v>
      </c>
      <c r="K191" s="57">
        <f t="shared" si="48"/>
        <v>0</v>
      </c>
      <c r="M191" s="3">
        <v>1.78</v>
      </c>
      <c r="N191" s="3">
        <f t="shared" si="57"/>
        <v>0.24063622277978008</v>
      </c>
      <c r="O191" s="3">
        <f t="shared" si="58"/>
        <v>0</v>
      </c>
      <c r="Q191" s="3">
        <v>1.78</v>
      </c>
      <c r="R191" s="3">
        <f t="shared" si="49"/>
        <v>0.11111111111111109</v>
      </c>
      <c r="S191" s="3">
        <f t="shared" si="59"/>
        <v>0</v>
      </c>
      <c r="T191" s="3"/>
      <c r="U191" s="3">
        <v>1.78</v>
      </c>
      <c r="V191" s="3">
        <f t="shared" si="51"/>
        <v>0.18518518518518517</v>
      </c>
      <c r="W191" s="3">
        <f t="shared" si="69"/>
        <v>0</v>
      </c>
      <c r="X191" s="3"/>
      <c r="Y191" s="3">
        <v>1.78</v>
      </c>
      <c r="Z191" s="3">
        <f t="shared" si="60"/>
        <v>0.30290887025542418</v>
      </c>
      <c r="AA191" s="3">
        <f t="shared" si="61"/>
        <v>0</v>
      </c>
      <c r="AB191" s="3"/>
      <c r="AC191" s="3">
        <v>1.78</v>
      </c>
      <c r="AD191" s="3">
        <f t="shared" si="52"/>
        <v>0.27777777777777779</v>
      </c>
      <c r="AE191" s="3">
        <f t="shared" si="62"/>
        <v>0</v>
      </c>
      <c r="AF191" s="3">
        <v>1.78</v>
      </c>
      <c r="AG191" s="3">
        <f t="shared" si="63"/>
        <v>0.30290887025542418</v>
      </c>
      <c r="AH191" s="3">
        <f t="shared" si="64"/>
        <v>0</v>
      </c>
      <c r="AJ191" s="3">
        <v>1.78</v>
      </c>
      <c r="AK191" s="3">
        <f t="shared" si="65"/>
        <v>0.41897199858077833</v>
      </c>
      <c r="AL191" s="3">
        <f t="shared" si="66"/>
        <v>0</v>
      </c>
      <c r="AN191" s="3">
        <v>1.78</v>
      </c>
      <c r="AO191" s="3">
        <f t="shared" si="67"/>
        <v>0.57950609187097035</v>
      </c>
      <c r="AP191" s="3">
        <f t="shared" si="68"/>
        <v>0</v>
      </c>
      <c r="AR191" s="3">
        <v>1.78</v>
      </c>
      <c r="AS191" s="3">
        <f t="shared" si="53"/>
        <v>0.22222222222222218</v>
      </c>
      <c r="AT191" s="3">
        <f t="shared" si="54"/>
        <v>0</v>
      </c>
    </row>
    <row r="192" spans="2:46" x14ac:dyDescent="0.25">
      <c r="B192" s="2" t="e">
        <f t="shared" si="70"/>
        <v>#DIV/0!</v>
      </c>
      <c r="C192" s="2" t="e">
        <f t="shared" si="50"/>
        <v>#DIV/0!</v>
      </c>
      <c r="D192" t="e">
        <f t="shared" si="55"/>
        <v>#DIV/0!</v>
      </c>
      <c r="H192" s="48">
        <v>1.79</v>
      </c>
      <c r="I192" s="48">
        <v>0.24843295500000001</v>
      </c>
      <c r="J192" s="3">
        <f t="shared" si="56"/>
        <v>0</v>
      </c>
      <c r="K192" s="57">
        <f t="shared" si="48"/>
        <v>0</v>
      </c>
      <c r="M192" s="3">
        <v>1.79</v>
      </c>
      <c r="N192" s="3">
        <f t="shared" si="57"/>
        <v>0.23956015146017992</v>
      </c>
      <c r="O192" s="3">
        <f t="shared" si="58"/>
        <v>0</v>
      </c>
      <c r="Q192" s="3">
        <v>1.79</v>
      </c>
      <c r="R192" s="3">
        <f t="shared" si="49"/>
        <v>0.11059907834101382</v>
      </c>
      <c r="S192" s="3">
        <f t="shared" si="59"/>
        <v>0</v>
      </c>
      <c r="T192" s="3"/>
      <c r="U192" s="3">
        <v>1.79</v>
      </c>
      <c r="V192" s="3">
        <f t="shared" si="51"/>
        <v>0.18433179723502305</v>
      </c>
      <c r="W192" s="3">
        <f t="shared" si="69"/>
        <v>0</v>
      </c>
      <c r="X192" s="3"/>
      <c r="Y192" s="3">
        <v>1.79</v>
      </c>
      <c r="Z192" s="3">
        <f t="shared" si="60"/>
        <v>0.30155432959662809</v>
      </c>
      <c r="AA192" s="3">
        <f t="shared" si="61"/>
        <v>0</v>
      </c>
      <c r="AB192" s="3"/>
      <c r="AC192" s="3">
        <v>1.79</v>
      </c>
      <c r="AD192" s="3">
        <f t="shared" si="52"/>
        <v>0.27649769585253459</v>
      </c>
      <c r="AE192" s="3">
        <f t="shared" si="62"/>
        <v>0</v>
      </c>
      <c r="AF192" s="3">
        <v>1.79</v>
      </c>
      <c r="AG192" s="3">
        <f t="shared" si="63"/>
        <v>0.30155432959662809</v>
      </c>
      <c r="AH192" s="3">
        <f t="shared" si="64"/>
        <v>0</v>
      </c>
      <c r="AJ192" s="3">
        <v>1.79</v>
      </c>
      <c r="AK192" s="3">
        <f t="shared" si="65"/>
        <v>0.41709844959392889</v>
      </c>
      <c r="AL192" s="3">
        <f t="shared" si="66"/>
        <v>0</v>
      </c>
      <c r="AN192" s="3">
        <v>1.79</v>
      </c>
      <c r="AO192" s="3">
        <f t="shared" si="67"/>
        <v>0.57691467035598676</v>
      </c>
      <c r="AP192" s="3">
        <f t="shared" si="68"/>
        <v>0</v>
      </c>
      <c r="AR192" s="3">
        <v>1.79</v>
      </c>
      <c r="AS192" s="3">
        <f t="shared" si="53"/>
        <v>0.22119815668202764</v>
      </c>
      <c r="AT192" s="3">
        <f t="shared" si="54"/>
        <v>0</v>
      </c>
    </row>
    <row r="193" spans="2:46" x14ac:dyDescent="0.25">
      <c r="B193" s="2" t="e">
        <f t="shared" si="70"/>
        <v>#DIV/0!</v>
      </c>
      <c r="C193" s="2" t="e">
        <f t="shared" si="50"/>
        <v>#DIV/0!</v>
      </c>
      <c r="D193" t="e">
        <f t="shared" si="55"/>
        <v>#DIV/0!</v>
      </c>
      <c r="H193" s="48">
        <v>1.8</v>
      </c>
      <c r="I193" s="48">
        <v>0.24664824399999999</v>
      </c>
      <c r="J193" s="3">
        <f t="shared" si="56"/>
        <v>0</v>
      </c>
      <c r="K193" s="57">
        <f t="shared" si="48"/>
        <v>0</v>
      </c>
      <c r="M193" s="3">
        <v>1.8</v>
      </c>
      <c r="N193" s="3">
        <f t="shared" si="57"/>
        <v>0.23849484685087591</v>
      </c>
      <c r="O193" s="3">
        <f t="shared" si="58"/>
        <v>0</v>
      </c>
      <c r="Q193" s="3">
        <v>1.8</v>
      </c>
      <c r="R193" s="3">
        <f t="shared" si="49"/>
        <v>0.11009174311926605</v>
      </c>
      <c r="S193" s="3">
        <f t="shared" si="59"/>
        <v>0</v>
      </c>
      <c r="T193" s="3"/>
      <c r="U193" s="3">
        <v>1.8</v>
      </c>
      <c r="V193" s="3">
        <f t="shared" si="51"/>
        <v>0.1834862385321101</v>
      </c>
      <c r="W193" s="3">
        <f t="shared" si="69"/>
        <v>0</v>
      </c>
      <c r="X193" s="3"/>
      <c r="Y193" s="3">
        <v>1.8</v>
      </c>
      <c r="Z193" s="3">
        <f t="shared" si="60"/>
        <v>0.30021334189346965</v>
      </c>
      <c r="AA193" s="3">
        <f t="shared" si="61"/>
        <v>0</v>
      </c>
      <c r="AB193" s="3"/>
      <c r="AC193" s="3">
        <v>1.8</v>
      </c>
      <c r="AD193" s="3">
        <f t="shared" si="52"/>
        <v>0.27522935779816515</v>
      </c>
      <c r="AE193" s="3">
        <f t="shared" si="62"/>
        <v>0</v>
      </c>
      <c r="AF193" s="3">
        <v>1.8</v>
      </c>
      <c r="AG193" s="3">
        <f t="shared" si="63"/>
        <v>0.30021334189346965</v>
      </c>
      <c r="AH193" s="3">
        <f t="shared" si="64"/>
        <v>0</v>
      </c>
      <c r="AJ193" s="3">
        <v>1.8</v>
      </c>
      <c r="AK193" s="3">
        <f t="shared" si="65"/>
        <v>0.41524364653850576</v>
      </c>
      <c r="AL193" s="3">
        <f t="shared" si="66"/>
        <v>0</v>
      </c>
      <c r="AN193" s="3">
        <v>1.8</v>
      </c>
      <c r="AO193" s="3">
        <f t="shared" si="67"/>
        <v>0.57434917749851755</v>
      </c>
      <c r="AP193" s="3">
        <f t="shared" si="68"/>
        <v>0</v>
      </c>
      <c r="AR193" s="3">
        <v>1.8</v>
      </c>
      <c r="AS193" s="3">
        <f t="shared" si="53"/>
        <v>0.22018348623853209</v>
      </c>
      <c r="AT193" s="3">
        <f t="shared" si="54"/>
        <v>0</v>
      </c>
    </row>
    <row r="194" spans="2:46" x14ac:dyDescent="0.25">
      <c r="B194" s="2" t="e">
        <f t="shared" si="70"/>
        <v>#DIV/0!</v>
      </c>
      <c r="C194" s="2" t="e">
        <f t="shared" si="50"/>
        <v>#DIV/0!</v>
      </c>
      <c r="D194" t="e">
        <f t="shared" si="55"/>
        <v>#DIV/0!</v>
      </c>
      <c r="H194" s="48">
        <v>1.81</v>
      </c>
      <c r="I194" s="48">
        <v>0.24485960000000001</v>
      </c>
      <c r="J194" s="3">
        <f t="shared" si="56"/>
        <v>0</v>
      </c>
      <c r="K194" s="57">
        <f t="shared" si="48"/>
        <v>0</v>
      </c>
      <c r="M194" s="3">
        <v>1.81</v>
      </c>
      <c r="N194" s="3">
        <f t="shared" si="57"/>
        <v>0.23744014230262739</v>
      </c>
      <c r="O194" s="3">
        <f t="shared" si="58"/>
        <v>0</v>
      </c>
      <c r="Q194" s="3">
        <v>1.81</v>
      </c>
      <c r="R194" s="3">
        <f t="shared" si="49"/>
        <v>0.10958904109589039</v>
      </c>
      <c r="S194" s="3">
        <f t="shared" si="59"/>
        <v>0</v>
      </c>
      <c r="T194" s="3"/>
      <c r="U194" s="3">
        <v>1.81</v>
      </c>
      <c r="V194" s="3">
        <f t="shared" si="51"/>
        <v>0.18264840182648401</v>
      </c>
      <c r="W194" s="3">
        <f t="shared" si="69"/>
        <v>0</v>
      </c>
      <c r="X194" s="3"/>
      <c r="Y194" s="3">
        <v>1.81</v>
      </c>
      <c r="Z194" s="3">
        <f t="shared" si="60"/>
        <v>0.29888569737065984</v>
      </c>
      <c r="AA194" s="3">
        <f t="shared" si="61"/>
        <v>0</v>
      </c>
      <c r="AB194" s="3"/>
      <c r="AC194" s="3">
        <v>1.81</v>
      </c>
      <c r="AD194" s="3">
        <f t="shared" si="52"/>
        <v>0.27397260273972601</v>
      </c>
      <c r="AE194" s="3">
        <f t="shared" si="62"/>
        <v>0</v>
      </c>
      <c r="AF194" s="3">
        <v>1.81</v>
      </c>
      <c r="AG194" s="3">
        <f t="shared" si="63"/>
        <v>0.29888569737065984</v>
      </c>
      <c r="AH194" s="3">
        <f t="shared" si="64"/>
        <v>0</v>
      </c>
      <c r="AJ194" s="3">
        <v>1.81</v>
      </c>
      <c r="AK194" s="3">
        <f t="shared" si="65"/>
        <v>0.41340729926132841</v>
      </c>
      <c r="AL194" s="3">
        <f t="shared" si="66"/>
        <v>0</v>
      </c>
      <c r="AN194" s="3">
        <v>1.81</v>
      </c>
      <c r="AO194" s="3">
        <f t="shared" si="67"/>
        <v>0.57180921196974754</v>
      </c>
      <c r="AP194" s="3">
        <f t="shared" si="68"/>
        <v>0</v>
      </c>
      <c r="AR194" s="3">
        <v>1.81</v>
      </c>
      <c r="AS194" s="3">
        <f t="shared" si="53"/>
        <v>0.21917808219178078</v>
      </c>
      <c r="AT194" s="3">
        <f t="shared" si="54"/>
        <v>0</v>
      </c>
    </row>
    <row r="195" spans="2:46" x14ac:dyDescent="0.25">
      <c r="B195" s="2" t="e">
        <f t="shared" si="70"/>
        <v>#DIV/0!</v>
      </c>
      <c r="C195" s="2" t="e">
        <f t="shared" si="50"/>
        <v>#DIV/0!</v>
      </c>
      <c r="D195" t="e">
        <f t="shared" si="55"/>
        <v>#DIV/0!</v>
      </c>
      <c r="H195" s="48">
        <v>1.82</v>
      </c>
      <c r="I195" s="48">
        <v>0.243048338</v>
      </c>
      <c r="J195" s="3">
        <f t="shared" si="56"/>
        <v>0</v>
      </c>
      <c r="K195" s="57">
        <f t="shared" si="48"/>
        <v>0</v>
      </c>
      <c r="M195" s="3">
        <v>1.82</v>
      </c>
      <c r="N195" s="3">
        <f t="shared" si="57"/>
        <v>0.23639587464760475</v>
      </c>
      <c r="O195" s="3">
        <f t="shared" si="58"/>
        <v>0</v>
      </c>
      <c r="Q195" s="3">
        <v>1.82</v>
      </c>
      <c r="R195" s="3">
        <f t="shared" si="49"/>
        <v>0.10909090909090909</v>
      </c>
      <c r="S195" s="3">
        <f t="shared" si="59"/>
        <v>0</v>
      </c>
      <c r="T195" s="3"/>
      <c r="U195" s="3">
        <v>1.82</v>
      </c>
      <c r="V195" s="3">
        <f t="shared" si="51"/>
        <v>0.18181818181818182</v>
      </c>
      <c r="W195" s="3">
        <f t="shared" si="69"/>
        <v>0</v>
      </c>
      <c r="X195" s="3"/>
      <c r="Y195" s="3">
        <v>1.82</v>
      </c>
      <c r="Z195" s="3">
        <f t="shared" si="60"/>
        <v>0.29757119063525167</v>
      </c>
      <c r="AA195" s="3">
        <f t="shared" si="61"/>
        <v>0</v>
      </c>
      <c r="AB195" s="3"/>
      <c r="AC195" s="3">
        <v>1.82</v>
      </c>
      <c r="AD195" s="3">
        <f t="shared" si="52"/>
        <v>0.27272727272727276</v>
      </c>
      <c r="AE195" s="3">
        <f t="shared" si="62"/>
        <v>0</v>
      </c>
      <c r="AF195" s="3">
        <v>1.82</v>
      </c>
      <c r="AG195" s="3">
        <f t="shared" si="63"/>
        <v>0.29757119063525167</v>
      </c>
      <c r="AH195" s="3">
        <f t="shared" si="64"/>
        <v>0</v>
      </c>
      <c r="AJ195" s="3">
        <v>1.82</v>
      </c>
      <c r="AK195" s="3">
        <f t="shared" si="65"/>
        <v>0.41158912367070449</v>
      </c>
      <c r="AL195" s="3">
        <f t="shared" si="66"/>
        <v>0</v>
      </c>
      <c r="AN195" s="3">
        <v>1.82</v>
      </c>
      <c r="AO195" s="3">
        <f t="shared" si="67"/>
        <v>0.56929438082488193</v>
      </c>
      <c r="AP195" s="3">
        <f t="shared" si="68"/>
        <v>0</v>
      </c>
      <c r="AR195" s="3">
        <v>1.82</v>
      </c>
      <c r="AS195" s="3">
        <f t="shared" si="53"/>
        <v>0.21818181818181817</v>
      </c>
      <c r="AT195" s="3">
        <f t="shared" si="54"/>
        <v>0</v>
      </c>
    </row>
    <row r="196" spans="2:46" x14ac:dyDescent="0.25">
      <c r="B196" s="2" t="e">
        <f t="shared" si="70"/>
        <v>#DIV/0!</v>
      </c>
      <c r="C196" s="2" t="e">
        <f t="shared" si="50"/>
        <v>#DIV/0!</v>
      </c>
      <c r="D196" t="e">
        <f t="shared" si="55"/>
        <v>#DIV/0!</v>
      </c>
      <c r="H196" s="48">
        <v>1.83</v>
      </c>
      <c r="I196" s="48">
        <v>0.24119541799999999</v>
      </c>
      <c r="J196" s="3">
        <f t="shared" si="56"/>
        <v>0</v>
      </c>
      <c r="K196" s="57">
        <f t="shared" si="48"/>
        <v>0</v>
      </c>
      <c r="M196" s="3">
        <v>1.83</v>
      </c>
      <c r="N196" s="3">
        <f t="shared" si="57"/>
        <v>0.23536188410802344</v>
      </c>
      <c r="O196" s="3">
        <f t="shared" si="58"/>
        <v>0</v>
      </c>
      <c r="Q196" s="3">
        <v>1.83</v>
      </c>
      <c r="R196" s="3">
        <f t="shared" si="49"/>
        <v>0.10859728506787331</v>
      </c>
      <c r="S196" s="3">
        <f t="shared" si="59"/>
        <v>0</v>
      </c>
      <c r="T196" s="3"/>
      <c r="U196" s="3">
        <v>1.83</v>
      </c>
      <c r="V196" s="3">
        <f t="shared" si="51"/>
        <v>0.1809954751131222</v>
      </c>
      <c r="W196" s="3">
        <f t="shared" si="69"/>
        <v>0</v>
      </c>
      <c r="X196" s="3"/>
      <c r="Y196" s="3">
        <v>1.83</v>
      </c>
      <c r="Z196" s="3">
        <f t="shared" si="60"/>
        <v>0.2962696205616307</v>
      </c>
      <c r="AA196" s="3">
        <f t="shared" si="61"/>
        <v>0</v>
      </c>
      <c r="AB196" s="3"/>
      <c r="AC196" s="3">
        <v>1.83</v>
      </c>
      <c r="AD196" s="3">
        <f t="shared" si="52"/>
        <v>0.27149321266968329</v>
      </c>
      <c r="AE196" s="3">
        <f t="shared" si="62"/>
        <v>0</v>
      </c>
      <c r="AF196" s="3">
        <v>1.83</v>
      </c>
      <c r="AG196" s="3">
        <f t="shared" si="63"/>
        <v>0.2962696205616307</v>
      </c>
      <c r="AH196" s="3">
        <f t="shared" si="64"/>
        <v>0</v>
      </c>
      <c r="AJ196" s="3">
        <v>1.83</v>
      </c>
      <c r="AK196" s="3">
        <f t="shared" si="65"/>
        <v>0.40978884157735379</v>
      </c>
      <c r="AL196" s="3">
        <f t="shared" si="66"/>
        <v>0</v>
      </c>
      <c r="AN196" s="3">
        <v>1.83</v>
      </c>
      <c r="AO196" s="3">
        <f t="shared" si="67"/>
        <v>0.56680429928311549</v>
      </c>
      <c r="AP196" s="3">
        <f t="shared" si="68"/>
        <v>0</v>
      </c>
      <c r="AR196" s="3">
        <v>1.83</v>
      </c>
      <c r="AS196" s="3">
        <f t="shared" si="53"/>
        <v>0.21719457013574661</v>
      </c>
      <c r="AT196" s="3">
        <f t="shared" si="54"/>
        <v>0</v>
      </c>
    </row>
    <row r="197" spans="2:46" x14ac:dyDescent="0.25">
      <c r="B197" s="2" t="e">
        <f t="shared" si="70"/>
        <v>#DIV/0!</v>
      </c>
      <c r="C197" s="2" t="e">
        <f t="shared" si="50"/>
        <v>#DIV/0!</v>
      </c>
      <c r="D197" t="e">
        <f t="shared" si="55"/>
        <v>#DIV/0!</v>
      </c>
      <c r="H197" s="48">
        <v>1.84</v>
      </c>
      <c r="I197" s="48">
        <v>0.23928132999999999</v>
      </c>
      <c r="J197" s="3">
        <f t="shared" si="56"/>
        <v>0</v>
      </c>
      <c r="K197" s="57">
        <f t="shared" si="48"/>
        <v>0</v>
      </c>
      <c r="M197" s="3">
        <v>1.84</v>
      </c>
      <c r="N197" s="3">
        <f t="shared" si="57"/>
        <v>0.23433801420765976</v>
      </c>
      <c r="O197" s="3">
        <f t="shared" si="58"/>
        <v>0</v>
      </c>
      <c r="Q197" s="3">
        <v>1.84</v>
      </c>
      <c r="R197" s="3">
        <f t="shared" si="49"/>
        <v>0.10810810810810809</v>
      </c>
      <c r="S197" s="3">
        <f t="shared" si="59"/>
        <v>0</v>
      </c>
      <c r="T197" s="3"/>
      <c r="U197" s="3">
        <v>1.84</v>
      </c>
      <c r="V197" s="3">
        <f t="shared" si="51"/>
        <v>0.18018018018018017</v>
      </c>
      <c r="W197" s="3">
        <f t="shared" si="69"/>
        <v>0</v>
      </c>
      <c r="X197" s="3"/>
      <c r="Y197" s="3">
        <v>1.84</v>
      </c>
      <c r="Z197" s="3">
        <f t="shared" si="60"/>
        <v>0.2949807901801319</v>
      </c>
      <c r="AA197" s="3">
        <f t="shared" si="61"/>
        <v>0</v>
      </c>
      <c r="AB197" s="3"/>
      <c r="AC197" s="3">
        <v>1.84</v>
      </c>
      <c r="AD197" s="3">
        <f t="shared" si="52"/>
        <v>0.27027027027027029</v>
      </c>
      <c r="AE197" s="3">
        <f t="shared" si="62"/>
        <v>0</v>
      </c>
      <c r="AF197" s="3">
        <v>1.84</v>
      </c>
      <c r="AG197" s="3">
        <f t="shared" si="63"/>
        <v>0.2949807901801319</v>
      </c>
      <c r="AH197" s="3">
        <f t="shared" si="64"/>
        <v>0</v>
      </c>
      <c r="AJ197" s="3">
        <v>1.84</v>
      </c>
      <c r="AK197" s="3">
        <f t="shared" si="65"/>
        <v>0.40800618054034676</v>
      </c>
      <c r="AL197" s="3">
        <f t="shared" si="66"/>
        <v>0</v>
      </c>
      <c r="AN197" s="3">
        <v>1.84</v>
      </c>
      <c r="AO197" s="3">
        <f t="shared" si="67"/>
        <v>0.56433859051454405</v>
      </c>
      <c r="AP197" s="3">
        <f t="shared" si="68"/>
        <v>0</v>
      </c>
      <c r="AR197" s="3">
        <v>1.84</v>
      </c>
      <c r="AS197" s="3">
        <f t="shared" si="53"/>
        <v>0.21621621621621617</v>
      </c>
      <c r="AT197" s="3">
        <f t="shared" si="54"/>
        <v>0</v>
      </c>
    </row>
    <row r="198" spans="2:46" x14ac:dyDescent="0.25">
      <c r="B198" s="2" t="e">
        <f t="shared" si="70"/>
        <v>#DIV/0!</v>
      </c>
      <c r="C198" s="2" t="e">
        <f t="shared" si="50"/>
        <v>#DIV/0!</v>
      </c>
      <c r="D198" t="e">
        <f t="shared" si="55"/>
        <v>#DIV/0!</v>
      </c>
      <c r="H198" s="48">
        <v>1.85</v>
      </c>
      <c r="I198" s="48">
        <v>0.237290266</v>
      </c>
      <c r="J198" s="3">
        <f t="shared" si="56"/>
        <v>0</v>
      </c>
      <c r="K198" s="57">
        <f t="shared" si="48"/>
        <v>0</v>
      </c>
      <c r="M198" s="3">
        <v>1.85</v>
      </c>
      <c r="N198" s="3">
        <f t="shared" si="57"/>
        <v>0.2333241116861422</v>
      </c>
      <c r="O198" s="3">
        <f t="shared" si="58"/>
        <v>0</v>
      </c>
      <c r="Q198" s="3">
        <v>1.85</v>
      </c>
      <c r="R198" s="3">
        <f t="shared" si="49"/>
        <v>0.1076233183856502</v>
      </c>
      <c r="S198" s="3">
        <f t="shared" si="59"/>
        <v>0</v>
      </c>
      <c r="T198" s="3"/>
      <c r="U198" s="3">
        <v>1.85</v>
      </c>
      <c r="V198" s="3">
        <f t="shared" si="51"/>
        <v>0.179372197309417</v>
      </c>
      <c r="W198" s="3">
        <f t="shared" si="69"/>
        <v>0</v>
      </c>
      <c r="X198" s="3"/>
      <c r="Y198" s="3">
        <v>1.85</v>
      </c>
      <c r="Z198" s="3">
        <f t="shared" si="60"/>
        <v>0.29370450656915176</v>
      </c>
      <c r="AA198" s="3">
        <f t="shared" si="61"/>
        <v>0</v>
      </c>
      <c r="AB198" s="3"/>
      <c r="AC198" s="3">
        <v>1.85</v>
      </c>
      <c r="AD198" s="3">
        <f t="shared" si="52"/>
        <v>0.26905829596412556</v>
      </c>
      <c r="AE198" s="3">
        <f t="shared" si="62"/>
        <v>0</v>
      </c>
      <c r="AF198" s="3">
        <v>1.85</v>
      </c>
      <c r="AG198" s="3">
        <f t="shared" si="63"/>
        <v>0.29370450656915176</v>
      </c>
      <c r="AH198" s="3">
        <f t="shared" si="64"/>
        <v>0</v>
      </c>
      <c r="AJ198" s="3">
        <v>1.85</v>
      </c>
      <c r="AK198" s="3">
        <f t="shared" si="65"/>
        <v>0.40624087371787782</v>
      </c>
      <c r="AL198" s="3">
        <f t="shared" si="66"/>
        <v>0</v>
      </c>
      <c r="AN198" s="3">
        <v>1.85</v>
      </c>
      <c r="AO198" s="3">
        <f t="shared" si="67"/>
        <v>0.56189688543375693</v>
      </c>
      <c r="AP198" s="3">
        <f t="shared" si="68"/>
        <v>0</v>
      </c>
      <c r="AR198" s="3">
        <v>1.85</v>
      </c>
      <c r="AS198" s="3">
        <f t="shared" si="53"/>
        <v>0.2152466367713004</v>
      </c>
      <c r="AT198" s="3">
        <f t="shared" si="54"/>
        <v>0</v>
      </c>
    </row>
    <row r="199" spans="2:46" x14ac:dyDescent="0.25">
      <c r="B199" s="2" t="e">
        <f t="shared" si="70"/>
        <v>#DIV/0!</v>
      </c>
      <c r="C199" s="2" t="e">
        <f t="shared" si="50"/>
        <v>#DIV/0!</v>
      </c>
      <c r="D199" t="e">
        <f t="shared" si="55"/>
        <v>#DIV/0!</v>
      </c>
      <c r="H199" s="48">
        <v>1.86</v>
      </c>
      <c r="I199" s="48">
        <v>0.23521207099999999</v>
      </c>
      <c r="J199" s="3">
        <f t="shared" si="56"/>
        <v>0</v>
      </c>
      <c r="K199" s="57">
        <f t="shared" si="48"/>
        <v>0</v>
      </c>
      <c r="M199" s="3">
        <v>1.86</v>
      </c>
      <c r="N199" s="3">
        <f t="shared" si="57"/>
        <v>0.23232002641591665</v>
      </c>
      <c r="O199" s="3">
        <f t="shared" si="58"/>
        <v>0</v>
      </c>
      <c r="Q199" s="3">
        <v>1.86</v>
      </c>
      <c r="R199" s="3">
        <f t="shared" si="49"/>
        <v>0.10714285714285714</v>
      </c>
      <c r="S199" s="3">
        <f t="shared" si="59"/>
        <v>0</v>
      </c>
      <c r="T199" s="3"/>
      <c r="U199" s="3">
        <v>1.86</v>
      </c>
      <c r="V199" s="3">
        <f t="shared" si="51"/>
        <v>0.17857142857142858</v>
      </c>
      <c r="W199" s="3">
        <f t="shared" si="69"/>
        <v>0</v>
      </c>
      <c r="X199" s="3"/>
      <c r="Y199" s="3">
        <v>1.86</v>
      </c>
      <c r="Z199" s="3">
        <f t="shared" si="60"/>
        <v>0.2924405807506249</v>
      </c>
      <c r="AA199" s="3">
        <f t="shared" si="61"/>
        <v>0</v>
      </c>
      <c r="AB199" s="3"/>
      <c r="AC199" s="3">
        <v>1.86</v>
      </c>
      <c r="AD199" s="3">
        <f t="shared" si="52"/>
        <v>0.2678571428571429</v>
      </c>
      <c r="AE199" s="3">
        <f t="shared" si="62"/>
        <v>0</v>
      </c>
      <c r="AF199" s="3">
        <v>1.86</v>
      </c>
      <c r="AG199" s="3">
        <f t="shared" si="63"/>
        <v>0.2924405807506249</v>
      </c>
      <c r="AH199" s="3">
        <f t="shared" si="64"/>
        <v>0</v>
      </c>
      <c r="AJ199" s="3">
        <v>1.86</v>
      </c>
      <c r="AK199" s="3">
        <f t="shared" si="65"/>
        <v>0.40449265972269344</v>
      </c>
      <c r="AL199" s="3">
        <f t="shared" si="66"/>
        <v>0</v>
      </c>
      <c r="AN199" s="3">
        <v>1.86</v>
      </c>
      <c r="AO199" s="3">
        <f t="shared" si="67"/>
        <v>0.55947882249987291</v>
      </c>
      <c r="AP199" s="3">
        <f t="shared" si="68"/>
        <v>0</v>
      </c>
      <c r="AR199" s="3">
        <v>1.86</v>
      </c>
      <c r="AS199" s="3">
        <f t="shared" si="53"/>
        <v>0.21428571428571427</v>
      </c>
      <c r="AT199" s="3">
        <f t="shared" si="54"/>
        <v>0</v>
      </c>
    </row>
    <row r="200" spans="2:46" x14ac:dyDescent="0.25">
      <c r="B200" s="2" t="e">
        <f t="shared" si="70"/>
        <v>#DIV/0!</v>
      </c>
      <c r="C200" s="2" t="e">
        <f t="shared" si="50"/>
        <v>#DIV/0!</v>
      </c>
      <c r="D200" t="e">
        <f t="shared" si="55"/>
        <v>#DIV/0!</v>
      </c>
      <c r="H200" s="48">
        <v>1.87</v>
      </c>
      <c r="I200" s="48">
        <v>0.23304212399999999</v>
      </c>
      <c r="J200" s="3">
        <f t="shared" si="56"/>
        <v>0</v>
      </c>
      <c r="K200" s="57">
        <f t="shared" si="48"/>
        <v>0</v>
      </c>
      <c r="M200" s="3">
        <v>1.87</v>
      </c>
      <c r="N200" s="3">
        <f t="shared" si="57"/>
        <v>0.23132561132178867</v>
      </c>
      <c r="O200" s="3">
        <f t="shared" si="58"/>
        <v>0</v>
      </c>
      <c r="Q200" s="3">
        <v>1.87</v>
      </c>
      <c r="R200" s="3">
        <f t="shared" si="49"/>
        <v>0.10666666666666666</v>
      </c>
      <c r="S200" s="3">
        <f t="shared" si="59"/>
        <v>0</v>
      </c>
      <c r="T200" s="3"/>
      <c r="U200" s="3">
        <v>1.87</v>
      </c>
      <c r="V200" s="3">
        <f t="shared" si="51"/>
        <v>0.17777777777777778</v>
      </c>
      <c r="W200" s="3">
        <f t="shared" si="69"/>
        <v>0</v>
      </c>
      <c r="X200" s="3"/>
      <c r="Y200" s="3">
        <v>1.87</v>
      </c>
      <c r="Z200" s="3">
        <f t="shared" si="60"/>
        <v>0.2911888275887457</v>
      </c>
      <c r="AA200" s="3">
        <f t="shared" si="61"/>
        <v>0</v>
      </c>
      <c r="AB200" s="3"/>
      <c r="AC200" s="3">
        <v>1.87</v>
      </c>
      <c r="AD200" s="3">
        <f t="shared" si="52"/>
        <v>0.26666666666666672</v>
      </c>
      <c r="AE200" s="3">
        <f t="shared" si="62"/>
        <v>0</v>
      </c>
      <c r="AF200" s="3">
        <v>1.87</v>
      </c>
      <c r="AG200" s="3">
        <f t="shared" si="63"/>
        <v>0.2911888275887457</v>
      </c>
      <c r="AH200" s="3">
        <f t="shared" si="64"/>
        <v>0</v>
      </c>
      <c r="AJ200" s="3">
        <v>1.87</v>
      </c>
      <c r="AK200" s="3">
        <f t="shared" si="65"/>
        <v>0.40276128248200671</v>
      </c>
      <c r="AL200" s="3">
        <f t="shared" si="66"/>
        <v>0</v>
      </c>
      <c r="AN200" s="3">
        <v>1.87</v>
      </c>
      <c r="AO200" s="3">
        <f t="shared" si="67"/>
        <v>0.55708404752277818</v>
      </c>
      <c r="AP200" s="3">
        <f t="shared" si="68"/>
        <v>0</v>
      </c>
      <c r="AR200" s="3">
        <v>1.87</v>
      </c>
      <c r="AS200" s="3">
        <f t="shared" si="53"/>
        <v>0.21333333333333332</v>
      </c>
      <c r="AT200" s="3">
        <f t="shared" si="54"/>
        <v>0</v>
      </c>
    </row>
    <row r="201" spans="2:46" x14ac:dyDescent="0.25">
      <c r="B201" s="2" t="e">
        <f t="shared" si="70"/>
        <v>#DIV/0!</v>
      </c>
      <c r="C201" s="2" t="e">
        <f t="shared" si="50"/>
        <v>#DIV/0!</v>
      </c>
      <c r="D201" t="e">
        <f t="shared" si="55"/>
        <v>#DIV/0!</v>
      </c>
      <c r="H201" s="48">
        <v>1.88</v>
      </c>
      <c r="I201" s="48">
        <v>0.230781663</v>
      </c>
      <c r="J201" s="3">
        <f t="shared" si="56"/>
        <v>0</v>
      </c>
      <c r="K201" s="57">
        <f t="shared" si="48"/>
        <v>0</v>
      </c>
      <c r="M201" s="3">
        <v>1.88</v>
      </c>
      <c r="N201" s="3">
        <f t="shared" si="57"/>
        <v>0.23034072230294927</v>
      </c>
      <c r="O201" s="3">
        <f t="shared" si="58"/>
        <v>0</v>
      </c>
      <c r="Q201" s="3">
        <v>1.88</v>
      </c>
      <c r="R201" s="3">
        <f t="shared" si="49"/>
        <v>0.10619469026548672</v>
      </c>
      <c r="S201" s="3">
        <f t="shared" si="59"/>
        <v>0</v>
      </c>
      <c r="T201" s="3"/>
      <c r="U201" s="3">
        <v>1.88</v>
      </c>
      <c r="V201" s="3">
        <f t="shared" si="51"/>
        <v>0.1769911504424779</v>
      </c>
      <c r="W201" s="3">
        <f t="shared" si="69"/>
        <v>0</v>
      </c>
      <c r="X201" s="3"/>
      <c r="Y201" s="3">
        <v>1.88</v>
      </c>
      <c r="Z201" s="3">
        <f t="shared" si="60"/>
        <v>0.28994906569181539</v>
      </c>
      <c r="AA201" s="3">
        <f t="shared" si="61"/>
        <v>0</v>
      </c>
      <c r="AB201" s="3"/>
      <c r="AC201" s="3">
        <v>1.88</v>
      </c>
      <c r="AD201" s="3">
        <f t="shared" si="52"/>
        <v>0.26548672566371689</v>
      </c>
      <c r="AE201" s="3">
        <f t="shared" si="62"/>
        <v>0</v>
      </c>
      <c r="AF201" s="3">
        <v>1.88</v>
      </c>
      <c r="AG201" s="3">
        <f t="shared" si="63"/>
        <v>0.28994906569181539</v>
      </c>
      <c r="AH201" s="3">
        <f t="shared" si="64"/>
        <v>0</v>
      </c>
      <c r="AJ201" s="3">
        <v>1.88</v>
      </c>
      <c r="AK201" s="3">
        <f t="shared" si="65"/>
        <v>0.40104649110173729</v>
      </c>
      <c r="AL201" s="3">
        <f t="shared" si="66"/>
        <v>0</v>
      </c>
      <c r="AN201" s="3">
        <v>1.88</v>
      </c>
      <c r="AO201" s="3">
        <f t="shared" si="67"/>
        <v>0.55471221347534727</v>
      </c>
      <c r="AP201" s="3">
        <f t="shared" si="68"/>
        <v>0</v>
      </c>
      <c r="AR201" s="3">
        <v>1.88</v>
      </c>
      <c r="AS201" s="3">
        <f t="shared" si="53"/>
        <v>0.21238938053097345</v>
      </c>
      <c r="AT201" s="3">
        <f t="shared" si="54"/>
        <v>0</v>
      </c>
    </row>
    <row r="202" spans="2:46" x14ac:dyDescent="0.25">
      <c r="B202" s="2" t="e">
        <f t="shared" si="70"/>
        <v>#DIV/0!</v>
      </c>
      <c r="C202" s="2" t="e">
        <f t="shared" si="50"/>
        <v>#DIV/0!</v>
      </c>
      <c r="D202" t="e">
        <f t="shared" si="55"/>
        <v>#DIV/0!</v>
      </c>
      <c r="H202" s="48">
        <v>1.89</v>
      </c>
      <c r="I202" s="48">
        <v>0.22843764699999999</v>
      </c>
      <c r="J202" s="3">
        <f t="shared" si="56"/>
        <v>0</v>
      </c>
      <c r="K202" s="57">
        <f t="shared" si="48"/>
        <v>0</v>
      </c>
      <c r="M202" s="3">
        <v>1.89</v>
      </c>
      <c r="N202" s="3">
        <f t="shared" si="57"/>
        <v>0.22936521815739469</v>
      </c>
      <c r="O202" s="3">
        <f t="shared" si="58"/>
        <v>0</v>
      </c>
      <c r="Q202" s="3">
        <v>1.89</v>
      </c>
      <c r="R202" s="3">
        <f t="shared" si="49"/>
        <v>0.10572687224669602</v>
      </c>
      <c r="S202" s="3">
        <f t="shared" si="59"/>
        <v>0</v>
      </c>
      <c r="T202" s="3"/>
      <c r="U202" s="3">
        <v>1.89</v>
      </c>
      <c r="V202" s="3">
        <f t="shared" si="51"/>
        <v>0.1762114537444934</v>
      </c>
      <c r="W202" s="3">
        <f t="shared" si="69"/>
        <v>0</v>
      </c>
      <c r="X202" s="3"/>
      <c r="Y202" s="3">
        <v>1.89</v>
      </c>
      <c r="Z202" s="3">
        <f t="shared" si="60"/>
        <v>0.2887211173171027</v>
      </c>
      <c r="AA202" s="3">
        <f t="shared" si="61"/>
        <v>0</v>
      </c>
      <c r="AB202" s="3"/>
      <c r="AC202" s="3">
        <v>1.89</v>
      </c>
      <c r="AD202" s="3">
        <f t="shared" si="52"/>
        <v>0.26431718061674014</v>
      </c>
      <c r="AE202" s="3">
        <f t="shared" si="62"/>
        <v>0</v>
      </c>
      <c r="AF202" s="3">
        <v>1.89</v>
      </c>
      <c r="AG202" s="3">
        <f t="shared" si="63"/>
        <v>0.2887211173171027</v>
      </c>
      <c r="AH202" s="3">
        <f t="shared" si="64"/>
        <v>0</v>
      </c>
      <c r="AJ202" s="3">
        <v>1.89</v>
      </c>
      <c r="AK202" s="3">
        <f t="shared" si="65"/>
        <v>0.39934803973491673</v>
      </c>
      <c r="AL202" s="3">
        <f t="shared" si="66"/>
        <v>0</v>
      </c>
      <c r="AN202" s="3">
        <v>1.89</v>
      </c>
      <c r="AO202" s="3">
        <f t="shared" si="67"/>
        <v>0.55236298031142927</v>
      </c>
      <c r="AP202" s="3">
        <f t="shared" si="68"/>
        <v>0</v>
      </c>
      <c r="AR202" s="3">
        <v>1.89</v>
      </c>
      <c r="AS202" s="3">
        <f t="shared" si="53"/>
        <v>0.21145374449339205</v>
      </c>
      <c r="AT202" s="3">
        <f t="shared" si="54"/>
        <v>0</v>
      </c>
    </row>
    <row r="203" spans="2:46" x14ac:dyDescent="0.25">
      <c r="B203" s="2" t="e">
        <f t="shared" si="70"/>
        <v>#DIV/0!</v>
      </c>
      <c r="C203" s="2" t="e">
        <f t="shared" si="50"/>
        <v>#DIV/0!</v>
      </c>
      <c r="D203" t="e">
        <f t="shared" si="55"/>
        <v>#DIV/0!</v>
      </c>
      <c r="H203" s="48">
        <v>1.9</v>
      </c>
      <c r="I203" s="48">
        <v>0.22601885999999999</v>
      </c>
      <c r="J203" s="3">
        <f t="shared" si="56"/>
        <v>0</v>
      </c>
      <c r="K203" s="57">
        <f t="shared" si="48"/>
        <v>0</v>
      </c>
      <c r="M203" s="3">
        <v>1.9</v>
      </c>
      <c r="N203" s="3">
        <f t="shared" si="57"/>
        <v>0.22839896050865482</v>
      </c>
      <c r="O203" s="3">
        <f t="shared" si="58"/>
        <v>0</v>
      </c>
      <c r="Q203" s="3">
        <v>1.9</v>
      </c>
      <c r="R203" s="3">
        <f t="shared" si="49"/>
        <v>0.10526315789473684</v>
      </c>
      <c r="S203" s="3">
        <f t="shared" si="59"/>
        <v>0</v>
      </c>
      <c r="T203" s="3"/>
      <c r="U203" s="3">
        <v>1.9</v>
      </c>
      <c r="V203" s="3">
        <f t="shared" si="51"/>
        <v>0.17543859649122806</v>
      </c>
      <c r="W203" s="3">
        <f t="shared" si="69"/>
        <v>0</v>
      </c>
      <c r="X203" s="3"/>
      <c r="Y203" s="3">
        <v>1.9</v>
      </c>
      <c r="Z203" s="3">
        <f t="shared" si="60"/>
        <v>0.28750480827861147</v>
      </c>
      <c r="AA203" s="3">
        <f t="shared" si="61"/>
        <v>0</v>
      </c>
      <c r="AB203" s="3"/>
      <c r="AC203" s="3">
        <v>1.9</v>
      </c>
      <c r="AD203" s="3">
        <f t="shared" si="52"/>
        <v>0.26315789473684215</v>
      </c>
      <c r="AE203" s="3">
        <f t="shared" si="62"/>
        <v>0</v>
      </c>
      <c r="AF203" s="3">
        <v>1.9</v>
      </c>
      <c r="AG203" s="3">
        <f t="shared" si="63"/>
        <v>0.28750480827861147</v>
      </c>
      <c r="AH203" s="3">
        <f t="shared" si="64"/>
        <v>0</v>
      </c>
      <c r="AJ203" s="3">
        <v>1.9</v>
      </c>
      <c r="AK203" s="3">
        <f t="shared" si="65"/>
        <v>0.39766568745411734</v>
      </c>
      <c r="AL203" s="3">
        <f t="shared" si="66"/>
        <v>0</v>
      </c>
      <c r="AN203" s="3">
        <v>1.9</v>
      </c>
      <c r="AO203" s="3">
        <f t="shared" si="67"/>
        <v>0.55003601478939257</v>
      </c>
      <c r="AP203" s="3">
        <f t="shared" si="68"/>
        <v>0</v>
      </c>
      <c r="AR203" s="3">
        <v>1.9</v>
      </c>
      <c r="AS203" s="3">
        <f t="shared" si="53"/>
        <v>0.21052631578947367</v>
      </c>
      <c r="AT203" s="3">
        <f t="shared" si="54"/>
        <v>0</v>
      </c>
    </row>
    <row r="204" spans="2:46" x14ac:dyDescent="0.25">
      <c r="B204" s="2" t="e">
        <f t="shared" si="70"/>
        <v>#DIV/0!</v>
      </c>
      <c r="C204" s="2" t="e">
        <f t="shared" si="50"/>
        <v>#DIV/0!</v>
      </c>
      <c r="D204" t="e">
        <f t="shared" si="55"/>
        <v>#DIV/0!</v>
      </c>
      <c r="H204" s="48">
        <v>1.91</v>
      </c>
      <c r="I204" s="48">
        <v>0.22353020200000001</v>
      </c>
      <c r="J204" s="3">
        <f t="shared" si="56"/>
        <v>0</v>
      </c>
      <c r="K204" s="57">
        <f t="shared" si="48"/>
        <v>0</v>
      </c>
      <c r="M204" s="3">
        <v>1.91</v>
      </c>
      <c r="N204" s="3">
        <f t="shared" si="57"/>
        <v>0.22744181373474742</v>
      </c>
      <c r="O204" s="3">
        <f t="shared" si="58"/>
        <v>0</v>
      </c>
      <c r="Q204" s="3">
        <v>1.91</v>
      </c>
      <c r="R204" s="3">
        <f t="shared" si="49"/>
        <v>0.10480349344978165</v>
      </c>
      <c r="S204" s="3">
        <f t="shared" si="59"/>
        <v>0</v>
      </c>
      <c r="T204" s="3"/>
      <c r="U204" s="3">
        <v>1.91</v>
      </c>
      <c r="V204" s="3">
        <f t="shared" si="51"/>
        <v>0.17467248908296945</v>
      </c>
      <c r="W204" s="3">
        <f t="shared" si="69"/>
        <v>0</v>
      </c>
      <c r="X204" s="3"/>
      <c r="Y204" s="3">
        <v>1.91</v>
      </c>
      <c r="Z204" s="3">
        <f t="shared" si="60"/>
        <v>0.28629996785764844</v>
      </c>
      <c r="AA204" s="3">
        <f t="shared" si="61"/>
        <v>0</v>
      </c>
      <c r="AB204" s="3"/>
      <c r="AC204" s="3">
        <v>1.91</v>
      </c>
      <c r="AD204" s="3">
        <f t="shared" si="52"/>
        <v>0.2620087336244542</v>
      </c>
      <c r="AE204" s="3">
        <f t="shared" si="62"/>
        <v>0</v>
      </c>
      <c r="AF204" s="3">
        <v>1.91</v>
      </c>
      <c r="AG204" s="3">
        <f t="shared" si="63"/>
        <v>0.28629996785764844</v>
      </c>
      <c r="AH204" s="3">
        <f t="shared" si="64"/>
        <v>0</v>
      </c>
      <c r="AJ204" s="3">
        <v>1.91</v>
      </c>
      <c r="AK204" s="3">
        <f t="shared" si="65"/>
        <v>0.39599919812775303</v>
      </c>
      <c r="AL204" s="3">
        <f t="shared" si="66"/>
        <v>0</v>
      </c>
      <c r="AN204" s="3">
        <v>1.91</v>
      </c>
      <c r="AO204" s="3">
        <f t="shared" si="67"/>
        <v>0.54773099030103189</v>
      </c>
      <c r="AP204" s="3">
        <f t="shared" si="68"/>
        <v>0</v>
      </c>
      <c r="AR204" s="3">
        <v>1.91</v>
      </c>
      <c r="AS204" s="3">
        <f t="shared" si="53"/>
        <v>0.20960698689956331</v>
      </c>
      <c r="AT204" s="3">
        <f t="shared" si="54"/>
        <v>0</v>
      </c>
    </row>
    <row r="205" spans="2:46" x14ac:dyDescent="0.25">
      <c r="B205" s="2" t="e">
        <f t="shared" si="70"/>
        <v>#DIV/0!</v>
      </c>
      <c r="C205" s="2" t="e">
        <f t="shared" si="50"/>
        <v>#DIV/0!</v>
      </c>
      <c r="D205" t="e">
        <f t="shared" si="55"/>
        <v>#DIV/0!</v>
      </c>
      <c r="H205" s="48">
        <v>1.92</v>
      </c>
      <c r="I205" s="48">
        <v>0.220971629</v>
      </c>
      <c r="J205" s="3">
        <f t="shared" si="56"/>
        <v>0</v>
      </c>
      <c r="K205" s="57">
        <f t="shared" ref="K205:K268" si="71">IF(I205&gt;Z205,1,0)</f>
        <v>0</v>
      </c>
      <c r="M205" s="3">
        <v>1.92</v>
      </c>
      <c r="N205" s="3">
        <f t="shared" si="57"/>
        <v>0.22649364489927987</v>
      </c>
      <c r="O205" s="3">
        <f t="shared" si="58"/>
        <v>0</v>
      </c>
      <c r="Q205" s="3">
        <v>1.92</v>
      </c>
      <c r="R205" s="3">
        <f t="shared" ref="R205:R268" si="72">IF(Q205&lt;=$R$6,$R$8*$R$5,IF($R$8*$R$5*(1/ABS(0.8+Q205-$R$6))&gt;$R$8*$R$5,$R$8*$R$5,$R$8*$R$5*(1/ABS(0.8+Q205-$R$6))))</f>
        <v>0.10434782608695653</v>
      </c>
      <c r="S205" s="3">
        <f t="shared" si="59"/>
        <v>0</v>
      </c>
      <c r="T205" s="3"/>
      <c r="U205" s="3">
        <v>1.92</v>
      </c>
      <c r="V205" s="3">
        <f t="shared" si="51"/>
        <v>0.17391304347826089</v>
      </c>
      <c r="W205" s="3">
        <f t="shared" si="69"/>
        <v>0</v>
      </c>
      <c r="X205" s="3"/>
      <c r="Y205" s="3">
        <v>1.92</v>
      </c>
      <c r="Z205" s="3">
        <f t="shared" si="60"/>
        <v>0.28510642871609648</v>
      </c>
      <c r="AA205" s="3">
        <f t="shared" si="61"/>
        <v>0</v>
      </c>
      <c r="AB205" s="3"/>
      <c r="AC205" s="3">
        <v>1.92</v>
      </c>
      <c r="AD205" s="3">
        <f t="shared" si="52"/>
        <v>0.26086956521739135</v>
      </c>
      <c r="AE205" s="3">
        <f t="shared" si="62"/>
        <v>0</v>
      </c>
      <c r="AF205" s="3">
        <v>1.92</v>
      </c>
      <c r="AG205" s="3">
        <f t="shared" si="63"/>
        <v>0.28510642871609648</v>
      </c>
      <c r="AH205" s="3">
        <f t="shared" si="64"/>
        <v>0</v>
      </c>
      <c r="AJ205" s="3">
        <v>1.92</v>
      </c>
      <c r="AK205" s="3">
        <f t="shared" si="65"/>
        <v>0.39434834030012084</v>
      </c>
      <c r="AL205" s="3">
        <f t="shared" si="66"/>
        <v>0</v>
      </c>
      <c r="AN205" s="3">
        <v>1.92</v>
      </c>
      <c r="AO205" s="3">
        <f t="shared" si="67"/>
        <v>0.54544758670564508</v>
      </c>
      <c r="AP205" s="3">
        <f t="shared" si="68"/>
        <v>0</v>
      </c>
      <c r="AR205" s="3">
        <v>1.92</v>
      </c>
      <c r="AS205" s="3">
        <f t="shared" si="53"/>
        <v>0.20869565217391306</v>
      </c>
      <c r="AT205" s="3">
        <f t="shared" si="54"/>
        <v>0</v>
      </c>
    </row>
    <row r="206" spans="2:46" x14ac:dyDescent="0.25">
      <c r="B206" s="2" t="e">
        <f t="shared" si="70"/>
        <v>#DIV/0!</v>
      </c>
      <c r="C206" s="2" t="e">
        <f t="shared" ref="C206:C218" si="73">IF(B206&lt;=$F$1,((0.4+0.6*B206/$F$1)*$C$4),IF(B206&lt;=$F$2,$C$4,IF(B206&lt;=$F$3,($C$5/B206),($C$5*$F$3/B206^2))))</f>
        <v>#DIV/0!</v>
      </c>
      <c r="D206" t="e">
        <f t="shared" si="55"/>
        <v>#DIV/0!</v>
      </c>
      <c r="H206" s="48">
        <v>1.93</v>
      </c>
      <c r="I206" s="48">
        <v>0.21834252700000001</v>
      </c>
      <c r="J206" s="3">
        <f t="shared" si="56"/>
        <v>0</v>
      </c>
      <c r="K206" s="57">
        <f t="shared" si="71"/>
        <v>0</v>
      </c>
      <c r="M206" s="3">
        <v>1.93</v>
      </c>
      <c r="N206" s="3">
        <f t="shared" si="57"/>
        <v>0.22555432368462267</v>
      </c>
      <c r="O206" s="3">
        <f t="shared" si="58"/>
        <v>0</v>
      </c>
      <c r="Q206" s="3">
        <v>1.93</v>
      </c>
      <c r="R206" s="3">
        <f t="shared" si="72"/>
        <v>0.10389610389610389</v>
      </c>
      <c r="S206" s="3">
        <f t="shared" si="59"/>
        <v>0</v>
      </c>
      <c r="T206" s="3"/>
      <c r="U206" s="3">
        <v>1.93</v>
      </c>
      <c r="V206" s="3">
        <f t="shared" ref="V206:V269" si="74">IF(U206&lt;=$V$6,$V$8*$V$5,IF($V$8*$V$5*(1/ABS(0.8+U206-$V$6))&gt;$V$8*$V$5,$V$8*$V$5,$V$8*$V$5*(1/ABS(0.8+U206-$V$6))))</f>
        <v>0.17316017316017318</v>
      </c>
      <c r="W206" s="3">
        <f t="shared" si="69"/>
        <v>0</v>
      </c>
      <c r="X206" s="3"/>
      <c r="Y206" s="3">
        <v>1.93</v>
      </c>
      <c r="Z206" s="3">
        <f t="shared" si="60"/>
        <v>0.28392402681229362</v>
      </c>
      <c r="AA206" s="3">
        <f t="shared" si="61"/>
        <v>0</v>
      </c>
      <c r="AB206" s="3"/>
      <c r="AC206" s="3">
        <v>1.93</v>
      </c>
      <c r="AD206" s="3">
        <f t="shared" ref="AD206:AD269" si="75">IF(AC206&lt;=$AD$6,$AD$8*$AD$5,IF($AD$8*$AD$5*(1/ABS(0.8+AC206-$AD$6))&gt;$AD$8*$AD$5,$AD$8*$AD$5,$AD$8*$AD$5*(1/ABS(0.8+AC206-$AD$6))))</f>
        <v>0.25974025974025977</v>
      </c>
      <c r="AE206" s="3">
        <f t="shared" si="62"/>
        <v>0</v>
      </c>
      <c r="AF206" s="3">
        <v>1.93</v>
      </c>
      <c r="AG206" s="3">
        <f t="shared" si="63"/>
        <v>0.28392402681229362</v>
      </c>
      <c r="AH206" s="3">
        <f t="shared" si="64"/>
        <v>0</v>
      </c>
      <c r="AJ206" s="3">
        <v>1.93</v>
      </c>
      <c r="AK206" s="3">
        <f t="shared" si="65"/>
        <v>0.39271288707504914</v>
      </c>
      <c r="AL206" s="3">
        <f t="shared" si="66"/>
        <v>0</v>
      </c>
      <c r="AN206" s="3">
        <v>1.93</v>
      </c>
      <c r="AO206" s="3">
        <f t="shared" si="67"/>
        <v>0.54318549016909989</v>
      </c>
      <c r="AP206" s="3">
        <f t="shared" si="68"/>
        <v>0</v>
      </c>
      <c r="AR206" s="3">
        <v>1.93</v>
      </c>
      <c r="AS206" s="3">
        <f t="shared" ref="AS206:AS269" si="76">IF(AR206&lt;=$AS$6,$AS$8*$AS$5,IF($AS$8*$AS$5*(1/ABS(0.8+AR206-$AS$6))&gt;$AS$8*$AS$5,$AS$8*$AS$5,$AS$8*$AS$5*(1/ABS(0.8+AR206-$AS$6))))</f>
        <v>0.20779220779220778</v>
      </c>
      <c r="AT206" s="3">
        <f t="shared" ref="AT206:AT269" si="77">IF(AND(AR206&gt;=$F$6,AR206&lt;=$F$9),(AS206+AS205)/2*(AR206-AR205),0)</f>
        <v>0</v>
      </c>
    </row>
    <row r="207" spans="2:46" x14ac:dyDescent="0.25">
      <c r="B207" s="2" t="e">
        <f t="shared" si="70"/>
        <v>#DIV/0!</v>
      </c>
      <c r="C207" s="2" t="e">
        <f t="shared" si="73"/>
        <v>#DIV/0!</v>
      </c>
      <c r="D207" t="e">
        <f t="shared" ref="D207:D218" si="78">IF(AND(B208&gt;=$F$6,C208&lt;=$F$9),(C208+C207)/2*(B208-B207),0)</f>
        <v>#DIV/0!</v>
      </c>
      <c r="H207" s="48">
        <v>1.94</v>
      </c>
      <c r="I207" s="48">
        <v>0.215646914</v>
      </c>
      <c r="J207" s="3">
        <f t="shared" ref="J207:J270" si="79">IF(AND(H207&gt;=$F$6,H207&lt;=$F$9),(I207+I206)/2*(H207-H206),0)</f>
        <v>0</v>
      </c>
      <c r="K207" s="57">
        <f t="shared" si="71"/>
        <v>0</v>
      </c>
      <c r="M207" s="3">
        <v>1.94</v>
      </c>
      <c r="N207" s="3">
        <f t="shared" ref="N207:N270" si="80">IF(M207&lt;=$N$1,(1+1.5*M207/$N$1)*$N$4,IF(M207&lt;=$N$2,2.5*$N$4,2.5*($N$2/M207)^0.8*$N$4))</f>
        <v>0.22462372232708169</v>
      </c>
      <c r="O207" s="3">
        <f t="shared" ref="O207:O270" si="81">IF(AND(M208&gt;=$F$6,M208&lt;=$F$9),(N208+N207)/2*(M208-M207),0)</f>
        <v>0</v>
      </c>
      <c r="Q207" s="3">
        <v>1.94</v>
      </c>
      <c r="R207" s="3">
        <f t="shared" si="72"/>
        <v>0.10344827586206895</v>
      </c>
      <c r="S207" s="3">
        <f t="shared" ref="S207:S270" si="82">IF(AND(Q207&gt;=$F$6,Q207&lt;=$F$9),(R207+R206)/2*(Q207-Q206),0)</f>
        <v>0</v>
      </c>
      <c r="T207" s="3"/>
      <c r="U207" s="3">
        <v>1.94</v>
      </c>
      <c r="V207" s="3">
        <f t="shared" si="74"/>
        <v>0.17241379310344829</v>
      </c>
      <c r="W207" s="3">
        <f t="shared" si="69"/>
        <v>0</v>
      </c>
      <c r="X207" s="3"/>
      <c r="Y207" s="3">
        <v>1.94</v>
      </c>
      <c r="Z207" s="3">
        <f t="shared" ref="Z207:Z270" si="83">IF(Y207&lt;=$AG$1,(1+1.5*Y207/$AG$1)*$AG$4,IF(Y207&lt;=$AG$2,2.5*$AG$4,2.5*($AG$2/Y207)^0.8*$N$4))</f>
        <v>0.28275260131942886</v>
      </c>
      <c r="AA207" s="3">
        <f t="shared" ref="AA207:AA270" si="84">IF(AND(Y207&gt;=$F$6,Y207&lt;=$F$9),(Z207+Z206)/2*(Y207-Y206),0)</f>
        <v>0</v>
      </c>
      <c r="AB207" s="3"/>
      <c r="AC207" s="3">
        <v>1.94</v>
      </c>
      <c r="AD207" s="3">
        <f t="shared" si="75"/>
        <v>0.25862068965517243</v>
      </c>
      <c r="AE207" s="3">
        <f t="shared" ref="AE207:AE270" si="85">IF(AND(AC207&gt;=$F$6,AC207&lt;=$F$9),(AD207+AD206)/2*(AC207-AC206),0)</f>
        <v>0</v>
      </c>
      <c r="AF207" s="3">
        <v>1.94</v>
      </c>
      <c r="AG207" s="3">
        <f t="shared" ref="AG207:AG270" si="86">IF(AF207&lt;=$AG$1,(1+1.5*AF207/$AG$1)*$AG$4,IF(AF207&lt;=$AG$2,2.5*$AG$4,2.5*($AG$2/AF207)^0.8*$N$4))</f>
        <v>0.28275260131942886</v>
      </c>
      <c r="AH207" s="3">
        <f t="shared" ref="AH207:AH270" si="87">IF(AND(AF207&gt;=$F$6,AF207&lt;=$F$9),(AG207+AG206)/2*(AF207-AF206),0)</f>
        <v>0</v>
      </c>
      <c r="AJ207" s="3">
        <v>1.94</v>
      </c>
      <c r="AK207" s="3">
        <f t="shared" ref="AK207:AK270" si="88">IF(AJ207&lt;=$AK$1,(1+1.5*AJ207/$AK$1)*$AK$4,IF(AJ207&lt;=$AK$2,2.5*$AK$4,2.5*($AK$2/AJ207)^0.8*$N$4))</f>
        <v>0.39109261600302636</v>
      </c>
      <c r="AL207" s="3">
        <f t="shared" ref="AL207:AL270" si="89">IF(AND(AJ207&gt;=$F$6,AJ207&lt;=$F$9),(AK207+AK206)/2*(AJ207-AJ206),0)</f>
        <v>0</v>
      </c>
      <c r="AN207" s="3">
        <v>1.94</v>
      </c>
      <c r="AO207" s="3">
        <f t="shared" ref="AO207:AO270" si="90">IF(AN207&lt;=$AO$1,(1+1.5*AN207/$AO$1)*$AO$4,IF(AN207&lt;=$AO$2,2.5*$AO$4,2.5*($AO$2/AN207)^0.8*$AO$4))</f>
        <v>0.54094439300771402</v>
      </c>
      <c r="AP207" s="3">
        <f t="shared" ref="AP207:AP270" si="91">IF(AND(AN207&gt;=$F$6,AN207&lt;=$F$9),(AO207+AO206)/2*(AN207-AN206),0)</f>
        <v>0</v>
      </c>
      <c r="AR207" s="3">
        <v>1.94</v>
      </c>
      <c r="AS207" s="3">
        <f t="shared" si="76"/>
        <v>0.2068965517241379</v>
      </c>
      <c r="AT207" s="3">
        <f t="shared" si="77"/>
        <v>0</v>
      </c>
    </row>
    <row r="208" spans="2:46" x14ac:dyDescent="0.25">
      <c r="B208" s="2" t="e">
        <f t="shared" si="70"/>
        <v>#DIV/0!</v>
      </c>
      <c r="C208" s="2" t="e">
        <f t="shared" si="73"/>
        <v>#DIV/0!</v>
      </c>
      <c r="D208" t="e">
        <f t="shared" si="78"/>
        <v>#DIV/0!</v>
      </c>
      <c r="H208" s="48">
        <v>1.95</v>
      </c>
      <c r="I208" s="48">
        <v>0.21338431199999999</v>
      </c>
      <c r="J208" s="3">
        <f t="shared" si="79"/>
        <v>0</v>
      </c>
      <c r="K208" s="57">
        <f t="shared" si="71"/>
        <v>0</v>
      </c>
      <c r="M208" s="3">
        <v>1.95</v>
      </c>
      <c r="N208" s="3">
        <f t="shared" si="80"/>
        <v>0.22370171555399959</v>
      </c>
      <c r="O208" s="3">
        <f t="shared" si="81"/>
        <v>0</v>
      </c>
      <c r="Q208" s="3">
        <v>1.95</v>
      </c>
      <c r="R208" s="3">
        <f t="shared" si="72"/>
        <v>0.10300429184549356</v>
      </c>
      <c r="S208" s="3">
        <f t="shared" si="82"/>
        <v>0</v>
      </c>
      <c r="T208" s="3"/>
      <c r="U208" s="3">
        <v>1.95</v>
      </c>
      <c r="V208" s="3">
        <f t="shared" si="74"/>
        <v>0.1716738197424893</v>
      </c>
      <c r="W208" s="3">
        <f t="shared" ref="W208:W271" si="92">IF(AND(U208&gt;=$F$5,U208&lt;=$F$8),(V208+V207)/2*(U208-U207),0)</f>
        <v>0</v>
      </c>
      <c r="X208" s="3"/>
      <c r="Y208" s="3">
        <v>1.95</v>
      </c>
      <c r="Z208" s="3">
        <f t="shared" si="83"/>
        <v>0.28159199454636735</v>
      </c>
      <c r="AA208" s="3">
        <f t="shared" si="84"/>
        <v>0</v>
      </c>
      <c r="AB208" s="3"/>
      <c r="AC208" s="3">
        <v>1.95</v>
      </c>
      <c r="AD208" s="3">
        <f t="shared" si="75"/>
        <v>0.25751072961373395</v>
      </c>
      <c r="AE208" s="3">
        <f t="shared" si="85"/>
        <v>0</v>
      </c>
      <c r="AF208" s="3">
        <v>1.95</v>
      </c>
      <c r="AG208" s="3">
        <f t="shared" si="86"/>
        <v>0.28159199454636735</v>
      </c>
      <c r="AH208" s="3">
        <f t="shared" si="87"/>
        <v>0</v>
      </c>
      <c r="AJ208" s="3">
        <v>1.95</v>
      </c>
      <c r="AK208" s="3">
        <f t="shared" si="88"/>
        <v>0.38948730897168726</v>
      </c>
      <c r="AL208" s="3">
        <f t="shared" si="89"/>
        <v>0</v>
      </c>
      <c r="AN208" s="3">
        <v>1.95</v>
      </c>
      <c r="AO208" s="3">
        <f t="shared" si="90"/>
        <v>0.53872399353678146</v>
      </c>
      <c r="AP208" s="3">
        <f t="shared" si="91"/>
        <v>0</v>
      </c>
      <c r="AR208" s="3">
        <v>1.95</v>
      </c>
      <c r="AS208" s="3">
        <f t="shared" si="76"/>
        <v>0.20600858369098712</v>
      </c>
      <c r="AT208" s="3">
        <f t="shared" si="77"/>
        <v>0</v>
      </c>
    </row>
    <row r="209" spans="2:46" x14ac:dyDescent="0.25">
      <c r="B209" s="2" t="e">
        <f t="shared" si="70"/>
        <v>#DIV/0!</v>
      </c>
      <c r="C209" s="2" t="e">
        <f t="shared" si="73"/>
        <v>#DIV/0!</v>
      </c>
      <c r="D209" t="e">
        <f t="shared" si="78"/>
        <v>#DIV/0!</v>
      </c>
      <c r="H209" s="48">
        <v>1.96</v>
      </c>
      <c r="I209" s="48">
        <v>0.21169242199999999</v>
      </c>
      <c r="J209" s="3">
        <f t="shared" si="79"/>
        <v>0</v>
      </c>
      <c r="K209" s="57">
        <f t="shared" si="71"/>
        <v>0</v>
      </c>
      <c r="M209" s="3">
        <v>1.96</v>
      </c>
      <c r="N209" s="3">
        <f t="shared" si="80"/>
        <v>0.22278818052271926</v>
      </c>
      <c r="O209" s="3">
        <f t="shared" si="81"/>
        <v>0</v>
      </c>
      <c r="Q209" s="3">
        <v>1.96</v>
      </c>
      <c r="R209" s="3">
        <f t="shared" si="72"/>
        <v>0.10256410256410257</v>
      </c>
      <c r="S209" s="3">
        <f t="shared" si="82"/>
        <v>0</v>
      </c>
      <c r="T209" s="3"/>
      <c r="U209" s="3">
        <v>1.96</v>
      </c>
      <c r="V209" s="3">
        <f t="shared" si="74"/>
        <v>0.17094017094017097</v>
      </c>
      <c r="W209" s="3">
        <f t="shared" si="92"/>
        <v>0</v>
      </c>
      <c r="X209" s="3"/>
      <c r="Y209" s="3">
        <v>1.96</v>
      </c>
      <c r="Z209" s="3">
        <f t="shared" si="83"/>
        <v>0.28044205186081778</v>
      </c>
      <c r="AA209" s="3">
        <f t="shared" si="84"/>
        <v>0</v>
      </c>
      <c r="AB209" s="3"/>
      <c r="AC209" s="3">
        <v>1.96</v>
      </c>
      <c r="AD209" s="3">
        <f t="shared" si="75"/>
        <v>0.25641025641025644</v>
      </c>
      <c r="AE209" s="3">
        <f t="shared" si="85"/>
        <v>0</v>
      </c>
      <c r="AF209" s="3">
        <v>1.96</v>
      </c>
      <c r="AG209" s="3">
        <f t="shared" si="86"/>
        <v>0.28044205186081778</v>
      </c>
      <c r="AH209" s="3">
        <f t="shared" si="87"/>
        <v>0</v>
      </c>
      <c r="AJ209" s="3">
        <v>1.96</v>
      </c>
      <c r="AK209" s="3">
        <f t="shared" si="88"/>
        <v>0.38789675209954361</v>
      </c>
      <c r="AL209" s="3">
        <f t="shared" si="89"/>
        <v>0</v>
      </c>
      <c r="AN209" s="3">
        <v>1.96</v>
      </c>
      <c r="AO209" s="3">
        <f t="shared" si="90"/>
        <v>0.53652399592358357</v>
      </c>
      <c r="AP209" s="3">
        <f t="shared" si="91"/>
        <v>0</v>
      </c>
      <c r="AR209" s="3">
        <v>1.96</v>
      </c>
      <c r="AS209" s="3">
        <f t="shared" si="76"/>
        <v>0.20512820512820515</v>
      </c>
      <c r="AT209" s="3">
        <f t="shared" si="77"/>
        <v>0</v>
      </c>
    </row>
    <row r="210" spans="2:46" x14ac:dyDescent="0.25">
      <c r="B210" s="2" t="e">
        <f t="shared" si="70"/>
        <v>#DIV/0!</v>
      </c>
      <c r="C210" s="2" t="e">
        <f t="shared" si="73"/>
        <v>#DIV/0!</v>
      </c>
      <c r="D210" t="e">
        <f t="shared" si="78"/>
        <v>#DIV/0!</v>
      </c>
      <c r="H210" s="48">
        <v>1.97</v>
      </c>
      <c r="I210" s="48">
        <v>0.209967559</v>
      </c>
      <c r="J210" s="3">
        <f t="shared" si="79"/>
        <v>0</v>
      </c>
      <c r="K210" s="57">
        <f t="shared" si="71"/>
        <v>0</v>
      </c>
      <c r="M210" s="3">
        <v>1.97</v>
      </c>
      <c r="N210" s="3">
        <f t="shared" si="80"/>
        <v>0.2218829967613461</v>
      </c>
      <c r="O210" s="3">
        <f t="shared" si="81"/>
        <v>0</v>
      </c>
      <c r="Q210" s="3">
        <v>1.97</v>
      </c>
      <c r="R210" s="3">
        <f t="shared" si="72"/>
        <v>0.10212765957446808</v>
      </c>
      <c r="S210" s="3">
        <f t="shared" si="82"/>
        <v>0</v>
      </c>
      <c r="T210" s="3"/>
      <c r="U210" s="3">
        <v>1.97</v>
      </c>
      <c r="V210" s="3">
        <f t="shared" si="74"/>
        <v>0.17021276595744683</v>
      </c>
      <c r="W210" s="3">
        <f t="shared" si="92"/>
        <v>0</v>
      </c>
      <c r="X210" s="3"/>
      <c r="Y210" s="3">
        <v>1.97</v>
      </c>
      <c r="Z210" s="3">
        <f t="shared" si="83"/>
        <v>0.27930262161476543</v>
      </c>
      <c r="AA210" s="3">
        <f t="shared" si="84"/>
        <v>0</v>
      </c>
      <c r="AB210" s="3"/>
      <c r="AC210" s="3">
        <v>1.97</v>
      </c>
      <c r="AD210" s="3">
        <f t="shared" si="75"/>
        <v>0.25531914893617025</v>
      </c>
      <c r="AE210" s="3">
        <f t="shared" si="85"/>
        <v>0</v>
      </c>
      <c r="AF210" s="3">
        <v>1.97</v>
      </c>
      <c r="AG210" s="3">
        <f t="shared" si="86"/>
        <v>0.27930262161476543</v>
      </c>
      <c r="AH210" s="3">
        <f t="shared" si="87"/>
        <v>0</v>
      </c>
      <c r="AJ210" s="3">
        <v>1.97</v>
      </c>
      <c r="AK210" s="3">
        <f t="shared" si="88"/>
        <v>0.38632073563284391</v>
      </c>
      <c r="AL210" s="3">
        <f t="shared" si="89"/>
        <v>0</v>
      </c>
      <c r="AN210" s="3">
        <v>1.97</v>
      </c>
      <c r="AO210" s="3">
        <f t="shared" si="90"/>
        <v>0.53434411004472959</v>
      </c>
      <c r="AP210" s="3">
        <f t="shared" si="91"/>
        <v>0</v>
      </c>
      <c r="AR210" s="3">
        <v>1.97</v>
      </c>
      <c r="AS210" s="3">
        <f t="shared" si="76"/>
        <v>0.20425531914893616</v>
      </c>
      <c r="AT210" s="3">
        <f t="shared" si="77"/>
        <v>0</v>
      </c>
    </row>
    <row r="211" spans="2:46" x14ac:dyDescent="0.25">
      <c r="B211" s="2" t="e">
        <f t="shared" si="70"/>
        <v>#DIV/0!</v>
      </c>
      <c r="C211" s="2" t="e">
        <f t="shared" si="73"/>
        <v>#DIV/0!</v>
      </c>
      <c r="D211" t="e">
        <f t="shared" si="78"/>
        <v>#DIV/0!</v>
      </c>
      <c r="H211" s="48">
        <v>1.98</v>
      </c>
      <c r="I211" s="48">
        <v>0.208225355</v>
      </c>
      <c r="J211" s="3">
        <f t="shared" si="79"/>
        <v>0</v>
      </c>
      <c r="K211" s="57">
        <f t="shared" si="71"/>
        <v>0</v>
      </c>
      <c r="M211" s="3">
        <v>1.98</v>
      </c>
      <c r="N211" s="3">
        <f t="shared" si="80"/>
        <v>0.22098604611124537</v>
      </c>
      <c r="O211" s="3">
        <f t="shared" si="81"/>
        <v>0</v>
      </c>
      <c r="Q211" s="3">
        <v>1.98</v>
      </c>
      <c r="R211" s="3">
        <f t="shared" si="72"/>
        <v>0.10169491525423727</v>
      </c>
      <c r="S211" s="3">
        <f t="shared" si="82"/>
        <v>0</v>
      </c>
      <c r="T211" s="3"/>
      <c r="U211" s="3">
        <v>1.98</v>
      </c>
      <c r="V211" s="3">
        <f t="shared" si="74"/>
        <v>0.16949152542372881</v>
      </c>
      <c r="W211" s="3">
        <f t="shared" si="92"/>
        <v>0</v>
      </c>
      <c r="X211" s="3"/>
      <c r="Y211" s="3">
        <v>1.98</v>
      </c>
      <c r="Z211" s="3">
        <f t="shared" si="83"/>
        <v>0.27817355507208813</v>
      </c>
      <c r="AA211" s="3">
        <f t="shared" si="84"/>
        <v>0</v>
      </c>
      <c r="AB211" s="3"/>
      <c r="AC211" s="3">
        <v>1.98</v>
      </c>
      <c r="AD211" s="3">
        <f t="shared" si="75"/>
        <v>0.25423728813559321</v>
      </c>
      <c r="AE211" s="3">
        <f t="shared" si="85"/>
        <v>0</v>
      </c>
      <c r="AF211" s="3">
        <v>1.98</v>
      </c>
      <c r="AG211" s="3">
        <f t="shared" si="86"/>
        <v>0.27817355507208813</v>
      </c>
      <c r="AH211" s="3">
        <f t="shared" si="87"/>
        <v>0</v>
      </c>
      <c r="AJ211" s="3">
        <v>1.98</v>
      </c>
      <c r="AK211" s="3">
        <f t="shared" si="88"/>
        <v>0.38475905384545578</v>
      </c>
      <c r="AL211" s="3">
        <f t="shared" si="89"/>
        <v>0</v>
      </c>
      <c r="AN211" s="3">
        <v>1.98</v>
      </c>
      <c r="AO211" s="3">
        <f t="shared" si="90"/>
        <v>0.53218405134767832</v>
      </c>
      <c r="AP211" s="3">
        <f t="shared" si="91"/>
        <v>0</v>
      </c>
      <c r="AR211" s="3">
        <v>1.98</v>
      </c>
      <c r="AS211" s="3">
        <f t="shared" si="76"/>
        <v>0.20338983050847453</v>
      </c>
      <c r="AT211" s="3">
        <f t="shared" si="77"/>
        <v>0</v>
      </c>
    </row>
    <row r="212" spans="2:46" x14ac:dyDescent="0.25">
      <c r="B212" s="2" t="e">
        <f t="shared" si="70"/>
        <v>#DIV/0!</v>
      </c>
      <c r="C212" s="2" t="e">
        <f t="shared" si="73"/>
        <v>#DIV/0!</v>
      </c>
      <c r="D212" t="e">
        <f t="shared" si="78"/>
        <v>#DIV/0!</v>
      </c>
      <c r="H212" s="48">
        <v>1.99</v>
      </c>
      <c r="I212" s="48">
        <v>0.206503254</v>
      </c>
      <c r="J212" s="3">
        <f t="shared" si="79"/>
        <v>0</v>
      </c>
      <c r="K212" s="57">
        <f t="shared" si="71"/>
        <v>0</v>
      </c>
      <c r="M212" s="3">
        <v>1.99</v>
      </c>
      <c r="N212" s="3">
        <f t="shared" si="80"/>
        <v>0.22009721267121668</v>
      </c>
      <c r="O212" s="3">
        <f t="shared" si="81"/>
        <v>0</v>
      </c>
      <c r="Q212" s="3">
        <v>1.99</v>
      </c>
      <c r="R212" s="3">
        <f t="shared" si="72"/>
        <v>0.10126582278481011</v>
      </c>
      <c r="S212" s="3">
        <f t="shared" si="82"/>
        <v>0</v>
      </c>
      <c r="T212" s="3"/>
      <c r="U212" s="3">
        <v>1.99</v>
      </c>
      <c r="V212" s="3">
        <f t="shared" si="74"/>
        <v>0.16877637130801687</v>
      </c>
      <c r="W212" s="3">
        <f t="shared" si="92"/>
        <v>0</v>
      </c>
      <c r="X212" s="3"/>
      <c r="Y212" s="3">
        <v>1.99</v>
      </c>
      <c r="Z212" s="3">
        <f t="shared" si="83"/>
        <v>0.277054706338285</v>
      </c>
      <c r="AA212" s="3">
        <f t="shared" si="84"/>
        <v>0</v>
      </c>
      <c r="AB212" s="3"/>
      <c r="AC212" s="3">
        <v>1.99</v>
      </c>
      <c r="AD212" s="3">
        <f t="shared" si="75"/>
        <v>0.25316455696202533</v>
      </c>
      <c r="AE212" s="3">
        <f t="shared" si="85"/>
        <v>0</v>
      </c>
      <c r="AF212" s="3">
        <v>1.99</v>
      </c>
      <c r="AG212" s="3">
        <f t="shared" si="86"/>
        <v>0.277054706338285</v>
      </c>
      <c r="AH212" s="3">
        <f t="shared" si="87"/>
        <v>0</v>
      </c>
      <c r="AJ212" s="3">
        <v>1.99</v>
      </c>
      <c r="AK212" s="3">
        <f t="shared" si="88"/>
        <v>0.38321150494166906</v>
      </c>
      <c r="AL212" s="3">
        <f t="shared" si="89"/>
        <v>0</v>
      </c>
      <c r="AN212" s="3">
        <v>1.99</v>
      </c>
      <c r="AO212" s="3">
        <f t="shared" si="90"/>
        <v>0.53004354071629844</v>
      </c>
      <c r="AP212" s="3">
        <f t="shared" si="91"/>
        <v>0</v>
      </c>
      <c r="AR212" s="3">
        <v>1.99</v>
      </c>
      <c r="AS212" s="3">
        <f t="shared" si="76"/>
        <v>0.20253164556962022</v>
      </c>
      <c r="AT212" s="3">
        <f t="shared" si="77"/>
        <v>0</v>
      </c>
    </row>
    <row r="213" spans="2:46" x14ac:dyDescent="0.25">
      <c r="B213" s="2" t="e">
        <f t="shared" si="70"/>
        <v>#DIV/0!</v>
      </c>
      <c r="C213" s="2" t="e">
        <f t="shared" si="73"/>
        <v>#DIV/0!</v>
      </c>
      <c r="D213" t="e">
        <f t="shared" si="78"/>
        <v>#DIV/0!</v>
      </c>
      <c r="H213" s="48">
        <v>2</v>
      </c>
      <c r="I213" s="48">
        <v>0.20475325899999999</v>
      </c>
      <c r="J213" s="3">
        <f t="shared" si="79"/>
        <v>0</v>
      </c>
      <c r="K213" s="57">
        <f t="shared" si="71"/>
        <v>0</v>
      </c>
      <c r="M213" s="3">
        <v>2</v>
      </c>
      <c r="N213" s="3">
        <f t="shared" si="80"/>
        <v>0.21921638274328883</v>
      </c>
      <c r="O213" s="3">
        <f t="shared" si="81"/>
        <v>0</v>
      </c>
      <c r="Q213" s="3">
        <v>2</v>
      </c>
      <c r="R213" s="3">
        <f t="shared" si="72"/>
        <v>0.10084033613445378</v>
      </c>
      <c r="S213" s="3">
        <f t="shared" si="82"/>
        <v>0</v>
      </c>
      <c r="T213" s="3"/>
      <c r="U213" s="3">
        <v>2</v>
      </c>
      <c r="V213" s="3">
        <f t="shared" si="74"/>
        <v>0.16806722689075632</v>
      </c>
      <c r="W213" s="3">
        <f t="shared" si="92"/>
        <v>0</v>
      </c>
      <c r="X213" s="3"/>
      <c r="Y213" s="3">
        <v>2</v>
      </c>
      <c r="Z213" s="3">
        <f t="shared" si="83"/>
        <v>0.27594593229224301</v>
      </c>
      <c r="AA213" s="3">
        <f t="shared" si="84"/>
        <v>0</v>
      </c>
      <c r="AB213" s="3"/>
      <c r="AC213" s="3">
        <v>2</v>
      </c>
      <c r="AD213" s="3">
        <f t="shared" si="75"/>
        <v>0.2521008403361345</v>
      </c>
      <c r="AE213" s="3">
        <f t="shared" si="85"/>
        <v>0</v>
      </c>
      <c r="AF213" s="3">
        <v>2</v>
      </c>
      <c r="AG213" s="3">
        <f t="shared" si="86"/>
        <v>0.27594593229224301</v>
      </c>
      <c r="AH213" s="3">
        <f t="shared" si="87"/>
        <v>0</v>
      </c>
      <c r="AJ213" s="3">
        <v>2</v>
      </c>
      <c r="AK213" s="3">
        <f t="shared" si="88"/>
        <v>0.38167789096181753</v>
      </c>
      <c r="AL213" s="3">
        <f t="shared" si="89"/>
        <v>0</v>
      </c>
      <c r="AN213" s="3">
        <v>2</v>
      </c>
      <c r="AO213" s="3">
        <f t="shared" si="90"/>
        <v>0.52792230434032839</v>
      </c>
      <c r="AP213" s="3">
        <f t="shared" si="91"/>
        <v>0</v>
      </c>
      <c r="AR213" s="3">
        <v>2</v>
      </c>
      <c r="AS213" s="3">
        <f t="shared" si="76"/>
        <v>0.20168067226890757</v>
      </c>
      <c r="AT213" s="3">
        <f t="shared" si="77"/>
        <v>0</v>
      </c>
    </row>
    <row r="214" spans="2:46" x14ac:dyDescent="0.25">
      <c r="B214" s="2" t="e">
        <f t="shared" si="70"/>
        <v>#DIV/0!</v>
      </c>
      <c r="C214" s="2" t="e">
        <f t="shared" si="73"/>
        <v>#DIV/0!</v>
      </c>
      <c r="D214" t="e">
        <f t="shared" si="78"/>
        <v>#DIV/0!</v>
      </c>
      <c r="H214" s="48">
        <v>2.0099999999999998</v>
      </c>
      <c r="I214" s="48">
        <v>0.20298022700000001</v>
      </c>
      <c r="J214" s="3">
        <f t="shared" si="79"/>
        <v>0</v>
      </c>
      <c r="K214" s="57">
        <f t="shared" si="71"/>
        <v>0</v>
      </c>
      <c r="M214" s="3">
        <v>2.0099999999999998</v>
      </c>
      <c r="N214" s="3">
        <f t="shared" si="80"/>
        <v>0.21834344478007842</v>
      </c>
      <c r="O214" s="3">
        <f t="shared" si="81"/>
        <v>0</v>
      </c>
      <c r="Q214" s="3">
        <v>2.0099999999999998</v>
      </c>
      <c r="R214" s="3">
        <f t="shared" si="72"/>
        <v>0.100418410041841</v>
      </c>
      <c r="S214" s="3">
        <f t="shared" si="82"/>
        <v>0</v>
      </c>
      <c r="T214" s="3"/>
      <c r="U214" s="3">
        <v>2.0099999999999998</v>
      </c>
      <c r="V214" s="3">
        <f t="shared" si="74"/>
        <v>0.16736401673640169</v>
      </c>
      <c r="W214" s="3">
        <f t="shared" si="92"/>
        <v>0</v>
      </c>
      <c r="X214" s="3"/>
      <c r="Y214" s="3">
        <v>2.0099999999999998</v>
      </c>
      <c r="Z214" s="3">
        <f t="shared" si="83"/>
        <v>0.27484709251997341</v>
      </c>
      <c r="AA214" s="3">
        <f t="shared" si="84"/>
        <v>0</v>
      </c>
      <c r="AB214" s="3"/>
      <c r="AC214" s="3">
        <v>2.0099999999999998</v>
      </c>
      <c r="AD214" s="3">
        <f t="shared" si="75"/>
        <v>0.25104602510460255</v>
      </c>
      <c r="AE214" s="3">
        <f t="shared" si="85"/>
        <v>0</v>
      </c>
      <c r="AF214" s="3">
        <v>2.0099999999999998</v>
      </c>
      <c r="AG214" s="3">
        <f t="shared" si="86"/>
        <v>0.27484709251997341</v>
      </c>
      <c r="AH214" s="3">
        <f t="shared" si="87"/>
        <v>0</v>
      </c>
      <c r="AJ214" s="3">
        <v>2.0099999999999998</v>
      </c>
      <c r="AK214" s="3">
        <f t="shared" si="88"/>
        <v>0.38015801769062696</v>
      </c>
      <c r="AL214" s="3">
        <f t="shared" si="89"/>
        <v>0</v>
      </c>
      <c r="AN214" s="3">
        <v>2.0099999999999998</v>
      </c>
      <c r="AO214" s="3">
        <f t="shared" si="90"/>
        <v>0.52582007358860661</v>
      </c>
      <c r="AP214" s="3">
        <f t="shared" si="91"/>
        <v>0</v>
      </c>
      <c r="AR214" s="3">
        <v>2.0099999999999998</v>
      </c>
      <c r="AS214" s="3">
        <f t="shared" si="76"/>
        <v>0.20083682008368201</v>
      </c>
      <c r="AT214" s="3">
        <f t="shared" si="77"/>
        <v>0</v>
      </c>
    </row>
    <row r="215" spans="2:46" x14ac:dyDescent="0.25">
      <c r="B215" s="2" t="e">
        <f t="shared" si="70"/>
        <v>#DIV/0!</v>
      </c>
      <c r="C215" s="2" t="e">
        <f t="shared" si="73"/>
        <v>#DIV/0!</v>
      </c>
      <c r="D215" t="e">
        <f t="shared" si="78"/>
        <v>#DIV/0!</v>
      </c>
      <c r="H215" s="48">
        <v>2.02</v>
      </c>
      <c r="I215" s="48">
        <v>0.20121501</v>
      </c>
      <c r="J215" s="3">
        <f t="shared" si="79"/>
        <v>0</v>
      </c>
      <c r="K215" s="57">
        <f t="shared" si="71"/>
        <v>0</v>
      </c>
      <c r="M215" s="3">
        <v>2.02</v>
      </c>
      <c r="N215" s="3">
        <f t="shared" si="80"/>
        <v>0.21747828933366181</v>
      </c>
      <c r="O215" s="3">
        <f t="shared" si="81"/>
        <v>0</v>
      </c>
      <c r="Q215" s="3">
        <v>2.02</v>
      </c>
      <c r="R215" s="3">
        <f t="shared" si="72"/>
        <v>9.9999999999999992E-2</v>
      </c>
      <c r="S215" s="3">
        <f t="shared" si="82"/>
        <v>0</v>
      </c>
      <c r="T215" s="3"/>
      <c r="U215" s="3">
        <v>2.02</v>
      </c>
      <c r="V215" s="3">
        <f t="shared" si="74"/>
        <v>0.16666666666666666</v>
      </c>
      <c r="W215" s="3">
        <f t="shared" si="92"/>
        <v>0</v>
      </c>
      <c r="X215" s="3"/>
      <c r="Y215" s="3">
        <v>2.02</v>
      </c>
      <c r="Z215" s="3">
        <f t="shared" si="83"/>
        <v>0.27375804925025254</v>
      </c>
      <c r="AA215" s="3">
        <f t="shared" si="84"/>
        <v>0</v>
      </c>
      <c r="AB215" s="3"/>
      <c r="AC215" s="3">
        <v>2.02</v>
      </c>
      <c r="AD215" s="3">
        <f t="shared" si="75"/>
        <v>0.25</v>
      </c>
      <c r="AE215" s="3">
        <f t="shared" si="85"/>
        <v>0</v>
      </c>
      <c r="AF215" s="3">
        <v>2.02</v>
      </c>
      <c r="AG215" s="3">
        <f t="shared" si="86"/>
        <v>0.27375804925025254</v>
      </c>
      <c r="AH215" s="3">
        <f t="shared" si="87"/>
        <v>0</v>
      </c>
      <c r="AJ215" s="3">
        <v>2.02</v>
      </c>
      <c r="AK215" s="3">
        <f t="shared" si="88"/>
        <v>0.37865169456819348</v>
      </c>
      <c r="AL215" s="3">
        <f t="shared" si="89"/>
        <v>0</v>
      </c>
      <c r="AN215" s="3">
        <v>2.02</v>
      </c>
      <c r="AO215" s="3">
        <f t="shared" si="90"/>
        <v>0.52373658488594099</v>
      </c>
      <c r="AP215" s="3">
        <f t="shared" si="91"/>
        <v>0</v>
      </c>
      <c r="AR215" s="3">
        <v>2.02</v>
      </c>
      <c r="AS215" s="3">
        <f t="shared" si="76"/>
        <v>0.19999999999999998</v>
      </c>
      <c r="AT215" s="3">
        <f t="shared" si="77"/>
        <v>0</v>
      </c>
    </row>
    <row r="216" spans="2:46" x14ac:dyDescent="0.25">
      <c r="B216" s="2" t="e">
        <f t="shared" si="70"/>
        <v>#DIV/0!</v>
      </c>
      <c r="C216" s="2" t="e">
        <f t="shared" si="73"/>
        <v>#DIV/0!</v>
      </c>
      <c r="D216" t="e">
        <f t="shared" si="78"/>
        <v>#DIV/0!</v>
      </c>
      <c r="H216" s="48">
        <v>2.0299999999999998</v>
      </c>
      <c r="I216" s="48">
        <v>0.19945738800000001</v>
      </c>
      <c r="J216" s="3">
        <f t="shared" si="79"/>
        <v>0</v>
      </c>
      <c r="K216" s="57">
        <f t="shared" si="71"/>
        <v>0</v>
      </c>
      <c r="M216" s="3">
        <v>2.0299999999999998</v>
      </c>
      <c r="N216" s="3">
        <f t="shared" si="80"/>
        <v>0.21662080900590813</v>
      </c>
      <c r="O216" s="3">
        <f t="shared" si="81"/>
        <v>0</v>
      </c>
      <c r="Q216" s="3">
        <v>2.0299999999999998</v>
      </c>
      <c r="R216" s="3">
        <f t="shared" si="72"/>
        <v>9.9585062240663894E-2</v>
      </c>
      <c r="S216" s="3">
        <f t="shared" si="82"/>
        <v>0</v>
      </c>
      <c r="T216" s="3"/>
      <c r="U216" s="3">
        <v>2.0299999999999998</v>
      </c>
      <c r="V216" s="3">
        <f t="shared" si="74"/>
        <v>0.16597510373443983</v>
      </c>
      <c r="W216" s="3">
        <f t="shared" si="92"/>
        <v>0</v>
      </c>
      <c r="X216" s="3"/>
      <c r="Y216" s="3">
        <v>2.0299999999999998</v>
      </c>
      <c r="Z216" s="3">
        <f t="shared" si="83"/>
        <v>0.2726786672921015</v>
      </c>
      <c r="AA216" s="3">
        <f t="shared" si="84"/>
        <v>0</v>
      </c>
      <c r="AB216" s="3"/>
      <c r="AC216" s="3">
        <v>2.0299999999999998</v>
      </c>
      <c r="AD216" s="3">
        <f t="shared" si="75"/>
        <v>0.24896265560165978</v>
      </c>
      <c r="AE216" s="3">
        <f t="shared" si="85"/>
        <v>0</v>
      </c>
      <c r="AF216" s="3">
        <v>2.0299999999999998</v>
      </c>
      <c r="AG216" s="3">
        <f t="shared" si="86"/>
        <v>0.2726786672921015</v>
      </c>
      <c r="AH216" s="3">
        <f t="shared" si="87"/>
        <v>0</v>
      </c>
      <c r="AJ216" s="3">
        <v>2.0299999999999998</v>
      </c>
      <c r="AK216" s="3">
        <f t="shared" si="88"/>
        <v>0.37715873460351101</v>
      </c>
      <c r="AL216" s="3">
        <f t="shared" si="89"/>
        <v>0</v>
      </c>
      <c r="AN216" s="3">
        <v>2.0299999999999998</v>
      </c>
      <c r="AO216" s="3">
        <f t="shared" si="90"/>
        <v>0.52167157959350208</v>
      </c>
      <c r="AP216" s="3">
        <f t="shared" si="91"/>
        <v>0</v>
      </c>
      <c r="AR216" s="3">
        <v>2.0299999999999998</v>
      </c>
      <c r="AS216" s="3">
        <f t="shared" si="76"/>
        <v>0.19917012448132779</v>
      </c>
      <c r="AT216" s="3">
        <f t="shared" si="77"/>
        <v>0</v>
      </c>
    </row>
    <row r="217" spans="2:46" x14ac:dyDescent="0.25">
      <c r="B217" s="2" t="e">
        <f t="shared" si="70"/>
        <v>#DIV/0!</v>
      </c>
      <c r="C217" s="2" t="e">
        <f t="shared" si="73"/>
        <v>#DIV/0!</v>
      </c>
      <c r="D217" t="e">
        <f t="shared" si="78"/>
        <v>#DIV/0!</v>
      </c>
      <c r="H217" s="48">
        <v>2.04</v>
      </c>
      <c r="I217" s="48">
        <v>0.19768379899999999</v>
      </c>
      <c r="J217" s="3">
        <f t="shared" si="79"/>
        <v>0</v>
      </c>
      <c r="K217" s="57">
        <f t="shared" si="71"/>
        <v>0</v>
      </c>
      <c r="M217" s="3">
        <v>2.04</v>
      </c>
      <c r="N217" s="3">
        <f t="shared" si="80"/>
        <v>0.21577089840022473</v>
      </c>
      <c r="O217" s="3">
        <f t="shared" si="81"/>
        <v>0</v>
      </c>
      <c r="Q217" s="3">
        <v>2.04</v>
      </c>
      <c r="R217" s="3">
        <f t="shared" si="72"/>
        <v>9.9173553719008267E-2</v>
      </c>
      <c r="S217" s="3">
        <f t="shared" si="82"/>
        <v>0</v>
      </c>
      <c r="T217" s="3"/>
      <c r="U217" s="3">
        <v>2.04</v>
      </c>
      <c r="V217" s="3">
        <f t="shared" si="74"/>
        <v>0.16528925619834711</v>
      </c>
      <c r="W217" s="3">
        <f t="shared" si="92"/>
        <v>0</v>
      </c>
      <c r="X217" s="3"/>
      <c r="Y217" s="3">
        <v>2.04</v>
      </c>
      <c r="Z217" s="3">
        <f t="shared" si="83"/>
        <v>0.27160881397404446</v>
      </c>
      <c r="AA217" s="3">
        <f t="shared" si="84"/>
        <v>0</v>
      </c>
      <c r="AB217" s="3"/>
      <c r="AC217" s="3">
        <v>2.04</v>
      </c>
      <c r="AD217" s="3">
        <f t="shared" si="75"/>
        <v>0.2479338842975207</v>
      </c>
      <c r="AE217" s="3">
        <f t="shared" si="85"/>
        <v>0</v>
      </c>
      <c r="AF217" s="3">
        <v>2.04</v>
      </c>
      <c r="AG217" s="3">
        <f t="shared" si="86"/>
        <v>0.27160881397404446</v>
      </c>
      <c r="AH217" s="3">
        <f t="shared" si="87"/>
        <v>0</v>
      </c>
      <c r="AJ217" s="3">
        <v>2.04</v>
      </c>
      <c r="AK217" s="3">
        <f t="shared" si="88"/>
        <v>0.37567895429045284</v>
      </c>
      <c r="AL217" s="3">
        <f t="shared" si="89"/>
        <v>0</v>
      </c>
      <c r="AN217" s="3">
        <v>2.04</v>
      </c>
      <c r="AO217" s="3">
        <f t="shared" si="90"/>
        <v>0.51962480389261334</v>
      </c>
      <c r="AP217" s="3">
        <f t="shared" si="91"/>
        <v>0</v>
      </c>
      <c r="AR217" s="3">
        <v>2.04</v>
      </c>
      <c r="AS217" s="3">
        <f t="shared" si="76"/>
        <v>0.19834710743801653</v>
      </c>
      <c r="AT217" s="3">
        <f t="shared" si="77"/>
        <v>0</v>
      </c>
    </row>
    <row r="218" spans="2:46" x14ac:dyDescent="0.25">
      <c r="B218" s="2" t="e">
        <f t="shared" ref="B218" si="93">IF(B217&gt;=B216+0.05,B217+0.05,B216+0.05)</f>
        <v>#DIV/0!</v>
      </c>
      <c r="C218" s="2" t="e">
        <f t="shared" si="73"/>
        <v>#DIV/0!</v>
      </c>
      <c r="D218">
        <f t="shared" si="78"/>
        <v>0</v>
      </c>
      <c r="H218" s="48">
        <v>2.0499999999999998</v>
      </c>
      <c r="I218" s="48">
        <v>0.195897285</v>
      </c>
      <c r="J218" s="3">
        <f t="shared" si="79"/>
        <v>0</v>
      </c>
      <c r="K218" s="57">
        <f t="shared" si="71"/>
        <v>0</v>
      </c>
      <c r="M218" s="3">
        <v>2.0499999999999998</v>
      </c>
      <c r="N218" s="3">
        <f t="shared" si="80"/>
        <v>0.21492845407466932</v>
      </c>
      <c r="O218" s="3">
        <f t="shared" si="81"/>
        <v>0</v>
      </c>
      <c r="Q218" s="3">
        <v>2.0499999999999998</v>
      </c>
      <c r="R218" s="3">
        <f t="shared" si="72"/>
        <v>9.876543209876544E-2</v>
      </c>
      <c r="S218" s="3">
        <f t="shared" si="82"/>
        <v>0</v>
      </c>
      <c r="T218" s="3"/>
      <c r="U218" s="3">
        <v>2.0499999999999998</v>
      </c>
      <c r="V218" s="3">
        <f t="shared" si="74"/>
        <v>0.16460905349794241</v>
      </c>
      <c r="W218" s="3">
        <f t="shared" si="92"/>
        <v>0</v>
      </c>
      <c r="X218" s="3"/>
      <c r="Y218" s="3">
        <v>2.0499999999999998</v>
      </c>
      <c r="Z218" s="3">
        <f t="shared" si="83"/>
        <v>0.2705483590850869</v>
      </c>
      <c r="AA218" s="3">
        <f t="shared" si="84"/>
        <v>0</v>
      </c>
      <c r="AB218" s="3"/>
      <c r="AC218" s="3">
        <v>2.0499999999999998</v>
      </c>
      <c r="AD218" s="3">
        <f t="shared" si="75"/>
        <v>0.24691358024691365</v>
      </c>
      <c r="AE218" s="3">
        <f t="shared" si="85"/>
        <v>0</v>
      </c>
      <c r="AF218" s="3">
        <v>2.0499999999999998</v>
      </c>
      <c r="AG218" s="3">
        <f t="shared" si="86"/>
        <v>0.2705483590850869</v>
      </c>
      <c r="AH218" s="3">
        <f t="shared" si="87"/>
        <v>0</v>
      </c>
      <c r="AJ218" s="3">
        <v>2.0499999999999998</v>
      </c>
      <c r="AK218" s="3">
        <f t="shared" si="88"/>
        <v>0.374212173526137</v>
      </c>
      <c r="AL218" s="3">
        <f t="shared" si="89"/>
        <v>0</v>
      </c>
      <c r="AN218" s="3">
        <v>2.0499999999999998</v>
      </c>
      <c r="AO218" s="3">
        <f t="shared" si="90"/>
        <v>0.51759600867183619</v>
      </c>
      <c r="AP218" s="3">
        <f t="shared" si="91"/>
        <v>0</v>
      </c>
      <c r="AR218" s="3">
        <v>2.0499999999999998</v>
      </c>
      <c r="AS218" s="3">
        <f t="shared" si="76"/>
        <v>0.19753086419753088</v>
      </c>
      <c r="AT218" s="3">
        <f t="shared" si="77"/>
        <v>0</v>
      </c>
    </row>
    <row r="219" spans="2:46" x14ac:dyDescent="0.25">
      <c r="B219" s="2"/>
      <c r="C219" s="2"/>
      <c r="H219" s="48">
        <v>2.06</v>
      </c>
      <c r="I219" s="48">
        <v>0.19412109999999999</v>
      </c>
      <c r="J219" s="3">
        <f t="shared" si="79"/>
        <v>0</v>
      </c>
      <c r="K219" s="57">
        <f t="shared" si="71"/>
        <v>0</v>
      </c>
      <c r="M219" s="3">
        <v>2.06</v>
      </c>
      <c r="N219" s="3">
        <f t="shared" si="80"/>
        <v>0.21409337449638211</v>
      </c>
      <c r="O219" s="3">
        <f t="shared" si="81"/>
        <v>0</v>
      </c>
      <c r="Q219" s="3">
        <v>2.06</v>
      </c>
      <c r="R219" s="3">
        <f t="shared" si="72"/>
        <v>9.8360655737704902E-2</v>
      </c>
      <c r="S219" s="3">
        <f t="shared" si="82"/>
        <v>0</v>
      </c>
      <c r="T219" s="3"/>
      <c r="U219" s="3">
        <v>2.06</v>
      </c>
      <c r="V219" s="3">
        <f t="shared" si="74"/>
        <v>0.16393442622950818</v>
      </c>
      <c r="W219" s="3">
        <f t="shared" si="92"/>
        <v>0</v>
      </c>
      <c r="X219" s="3"/>
      <c r="Y219" s="3">
        <v>2.06</v>
      </c>
      <c r="Z219" s="3">
        <f t="shared" si="83"/>
        <v>0.2694971748173558</v>
      </c>
      <c r="AA219" s="3">
        <f t="shared" si="84"/>
        <v>0</v>
      </c>
      <c r="AB219" s="3"/>
      <c r="AC219" s="3">
        <v>2.06</v>
      </c>
      <c r="AD219" s="3">
        <f t="shared" si="75"/>
        <v>0.24590163934426232</v>
      </c>
      <c r="AE219" s="3">
        <f t="shared" si="85"/>
        <v>0</v>
      </c>
      <c r="AF219" s="3">
        <v>2.06</v>
      </c>
      <c r="AG219" s="3">
        <f t="shared" si="86"/>
        <v>0.2694971748173558</v>
      </c>
      <c r="AH219" s="3">
        <f t="shared" si="87"/>
        <v>0</v>
      </c>
      <c r="AJ219" s="3">
        <v>2.06</v>
      </c>
      <c r="AK219" s="3">
        <f t="shared" si="88"/>
        <v>0.37275821553158706</v>
      </c>
      <c r="AL219" s="3">
        <f t="shared" si="89"/>
        <v>0</v>
      </c>
      <c r="AN219" s="3">
        <v>2.06</v>
      </c>
      <c r="AO219" s="3">
        <f t="shared" si="90"/>
        <v>0.51558494941723121</v>
      </c>
      <c r="AP219" s="3">
        <f t="shared" si="91"/>
        <v>0</v>
      </c>
      <c r="AR219" s="3">
        <v>2.06</v>
      </c>
      <c r="AS219" s="3">
        <f t="shared" si="76"/>
        <v>0.1967213114754098</v>
      </c>
      <c r="AT219" s="3">
        <f t="shared" si="77"/>
        <v>0</v>
      </c>
    </row>
    <row r="220" spans="2:46" x14ac:dyDescent="0.25">
      <c r="B220" s="2"/>
      <c r="C220" s="2"/>
      <c r="H220" s="48">
        <v>2.0699999999999998</v>
      </c>
      <c r="I220" s="48">
        <v>0.19236020000000001</v>
      </c>
      <c r="J220" s="3">
        <f t="shared" si="79"/>
        <v>0</v>
      </c>
      <c r="K220" s="57">
        <f t="shared" si="71"/>
        <v>0</v>
      </c>
      <c r="M220" s="3">
        <v>2.0699999999999998</v>
      </c>
      <c r="N220" s="3">
        <f t="shared" si="80"/>
        <v>0.21326555999729627</v>
      </c>
      <c r="O220" s="3">
        <f t="shared" si="81"/>
        <v>0</v>
      </c>
      <c r="Q220" s="3">
        <v>2.0699999999999998</v>
      </c>
      <c r="R220" s="3">
        <f t="shared" si="72"/>
        <v>9.7959183673469369E-2</v>
      </c>
      <c r="S220" s="3">
        <f t="shared" si="82"/>
        <v>0</v>
      </c>
      <c r="T220" s="3"/>
      <c r="U220" s="3">
        <v>2.0699999999999998</v>
      </c>
      <c r="V220" s="3">
        <f t="shared" si="74"/>
        <v>0.16326530612244897</v>
      </c>
      <c r="W220" s="3">
        <f t="shared" si="92"/>
        <v>0</v>
      </c>
      <c r="X220" s="3"/>
      <c r="Y220" s="3">
        <v>2.0699999999999998</v>
      </c>
      <c r="Z220" s="3">
        <f t="shared" si="83"/>
        <v>0.26845513571034801</v>
      </c>
      <c r="AA220" s="3">
        <f t="shared" si="84"/>
        <v>0</v>
      </c>
      <c r="AB220" s="3"/>
      <c r="AC220" s="3">
        <v>2.0699999999999998</v>
      </c>
      <c r="AD220" s="3">
        <f t="shared" si="75"/>
        <v>0.24489795918367349</v>
      </c>
      <c r="AE220" s="3">
        <f t="shared" si="85"/>
        <v>0</v>
      </c>
      <c r="AF220" s="3">
        <v>2.0699999999999998</v>
      </c>
      <c r="AG220" s="3">
        <f t="shared" si="86"/>
        <v>0.26845513571034801</v>
      </c>
      <c r="AH220" s="3">
        <f t="shared" si="87"/>
        <v>0</v>
      </c>
      <c r="AJ220" s="3">
        <v>2.0699999999999998</v>
      </c>
      <c r="AK220" s="3">
        <f t="shared" si="88"/>
        <v>0.3713169067746192</v>
      </c>
      <c r="AL220" s="3">
        <f t="shared" si="89"/>
        <v>0</v>
      </c>
      <c r="AN220" s="3">
        <v>2.0699999999999998</v>
      </c>
      <c r="AO220" s="3">
        <f t="shared" si="90"/>
        <v>0.51359138610569932</v>
      </c>
      <c r="AP220" s="3">
        <f t="shared" si="91"/>
        <v>0</v>
      </c>
      <c r="AR220" s="3">
        <v>2.0699999999999998</v>
      </c>
      <c r="AS220" s="3">
        <f t="shared" si="76"/>
        <v>0.19591836734693874</v>
      </c>
      <c r="AT220" s="3">
        <f t="shared" si="77"/>
        <v>0</v>
      </c>
    </row>
    <row r="221" spans="2:46" x14ac:dyDescent="0.25">
      <c r="B221" s="2"/>
      <c r="C221" s="2"/>
      <c r="H221" s="48">
        <v>2.08</v>
      </c>
      <c r="I221" s="48">
        <v>0.190597243</v>
      </c>
      <c r="J221" s="3">
        <f t="shared" si="79"/>
        <v>0</v>
      </c>
      <c r="K221" s="57">
        <f t="shared" si="71"/>
        <v>0</v>
      </c>
      <c r="M221" s="3">
        <v>2.08</v>
      </c>
      <c r="N221" s="3">
        <f t="shared" si="80"/>
        <v>0.21244491273108271</v>
      </c>
      <c r="O221" s="3">
        <f t="shared" si="81"/>
        <v>0</v>
      </c>
      <c r="Q221" s="3">
        <v>2.08</v>
      </c>
      <c r="R221" s="3">
        <f t="shared" si="72"/>
        <v>9.7560975609756087E-2</v>
      </c>
      <c r="S221" s="3">
        <f t="shared" si="82"/>
        <v>0</v>
      </c>
      <c r="T221" s="3"/>
      <c r="U221" s="3">
        <v>2.08</v>
      </c>
      <c r="V221" s="3">
        <f t="shared" si="74"/>
        <v>0.16260162601626016</v>
      </c>
      <c r="W221" s="3">
        <f t="shared" si="92"/>
        <v>0</v>
      </c>
      <c r="X221" s="3"/>
      <c r="Y221" s="3">
        <v>2.08</v>
      </c>
      <c r="Z221" s="3">
        <f t="shared" si="83"/>
        <v>0.26742211859673404</v>
      </c>
      <c r="AA221" s="3">
        <f t="shared" si="84"/>
        <v>0</v>
      </c>
      <c r="AB221" s="3"/>
      <c r="AC221" s="3">
        <v>2.08</v>
      </c>
      <c r="AD221" s="3">
        <f t="shared" si="75"/>
        <v>0.24390243902439027</v>
      </c>
      <c r="AE221" s="3">
        <f t="shared" si="85"/>
        <v>0</v>
      </c>
      <c r="AF221" s="3">
        <v>2.08</v>
      </c>
      <c r="AG221" s="3">
        <f t="shared" si="86"/>
        <v>0.26742211859673404</v>
      </c>
      <c r="AH221" s="3">
        <f t="shared" si="87"/>
        <v>0</v>
      </c>
      <c r="AJ221" s="3">
        <v>2.08</v>
      </c>
      <c r="AK221" s="3">
        <f t="shared" si="88"/>
        <v>0.36988807689488001</v>
      </c>
      <c r="AL221" s="3">
        <f t="shared" si="89"/>
        <v>0</v>
      </c>
      <c r="AN221" s="3">
        <v>2.08</v>
      </c>
      <c r="AO221" s="3">
        <f t="shared" si="90"/>
        <v>0.51161508310129578</v>
      </c>
      <c r="AP221" s="3">
        <f t="shared" si="91"/>
        <v>0</v>
      </c>
      <c r="AR221" s="3">
        <v>2.08</v>
      </c>
      <c r="AS221" s="3">
        <f t="shared" si="76"/>
        <v>0.19512195121951217</v>
      </c>
      <c r="AT221" s="3">
        <f t="shared" si="77"/>
        <v>0</v>
      </c>
    </row>
    <row r="222" spans="2:46" x14ac:dyDescent="0.25">
      <c r="B222" s="2"/>
      <c r="C222" s="2"/>
      <c r="H222" s="48">
        <v>2.09</v>
      </c>
      <c r="I222" s="48">
        <v>0.188840533</v>
      </c>
      <c r="J222" s="3">
        <f t="shared" si="79"/>
        <v>0</v>
      </c>
      <c r="K222" s="57">
        <f t="shared" si="71"/>
        <v>0</v>
      </c>
      <c r="M222" s="3">
        <v>2.09</v>
      </c>
      <c r="N222" s="3">
        <f t="shared" si="80"/>
        <v>0.21163133663129183</v>
      </c>
      <c r="O222" s="3">
        <f t="shared" si="81"/>
        <v>0</v>
      </c>
      <c r="Q222" s="3">
        <v>2.09</v>
      </c>
      <c r="R222" s="3">
        <f t="shared" si="72"/>
        <v>9.7165991902834009E-2</v>
      </c>
      <c r="S222" s="3">
        <f t="shared" si="82"/>
        <v>0</v>
      </c>
      <c r="T222" s="3"/>
      <c r="U222" s="3">
        <v>2.09</v>
      </c>
      <c r="V222" s="3">
        <f t="shared" si="74"/>
        <v>0.16194331983805671</v>
      </c>
      <c r="W222" s="3">
        <f t="shared" si="92"/>
        <v>0</v>
      </c>
      <c r="X222" s="3"/>
      <c r="Y222" s="3">
        <v>2.09</v>
      </c>
      <c r="Z222" s="3">
        <f t="shared" si="83"/>
        <v>0.26639800254966656</v>
      </c>
      <c r="AA222" s="3">
        <f t="shared" si="84"/>
        <v>0</v>
      </c>
      <c r="AB222" s="3"/>
      <c r="AC222" s="3">
        <v>2.09</v>
      </c>
      <c r="AD222" s="3">
        <f t="shared" si="75"/>
        <v>0.24291497975708509</v>
      </c>
      <c r="AE222" s="3">
        <f t="shared" si="85"/>
        <v>0</v>
      </c>
      <c r="AF222" s="3">
        <v>2.09</v>
      </c>
      <c r="AG222" s="3">
        <f t="shared" si="86"/>
        <v>0.26639800254966656</v>
      </c>
      <c r="AH222" s="3">
        <f t="shared" si="87"/>
        <v>0</v>
      </c>
      <c r="AJ222" s="3">
        <v>2.09</v>
      </c>
      <c r="AK222" s="3">
        <f t="shared" si="88"/>
        <v>0.36847155863096553</v>
      </c>
      <c r="AL222" s="3">
        <f t="shared" si="89"/>
        <v>0</v>
      </c>
      <c r="AN222" s="3">
        <v>2.09</v>
      </c>
      <c r="AO222" s="3">
        <f t="shared" si="90"/>
        <v>0.50965580905442487</v>
      </c>
      <c r="AP222" s="3">
        <f t="shared" si="91"/>
        <v>0</v>
      </c>
      <c r="AR222" s="3">
        <v>2.09</v>
      </c>
      <c r="AS222" s="3">
        <f t="shared" si="76"/>
        <v>0.19433198380566802</v>
      </c>
      <c r="AT222" s="3">
        <f t="shared" si="77"/>
        <v>0</v>
      </c>
    </row>
    <row r="223" spans="2:46" x14ac:dyDescent="0.25">
      <c r="B223" s="2"/>
      <c r="C223" s="2"/>
      <c r="H223" s="48">
        <v>2.1</v>
      </c>
      <c r="I223" s="48">
        <v>0.18709826299999999</v>
      </c>
      <c r="J223" s="3">
        <f t="shared" si="79"/>
        <v>0</v>
      </c>
      <c r="K223" s="57">
        <f t="shared" si="71"/>
        <v>0</v>
      </c>
      <c r="M223" s="3">
        <v>2.1</v>
      </c>
      <c r="N223" s="3">
        <f t="shared" si="80"/>
        <v>0.21082473737065027</v>
      </c>
      <c r="O223" s="3">
        <f t="shared" si="81"/>
        <v>0</v>
      </c>
      <c r="Q223" s="3">
        <v>2.1</v>
      </c>
      <c r="R223" s="3">
        <f t="shared" si="72"/>
        <v>9.677419354838708E-2</v>
      </c>
      <c r="S223" s="3">
        <f t="shared" si="82"/>
        <v>0</v>
      </c>
      <c r="T223" s="3"/>
      <c r="U223" s="3">
        <v>2.1</v>
      </c>
      <c r="V223" s="3">
        <f t="shared" si="74"/>
        <v>0.16129032258064513</v>
      </c>
      <c r="W223" s="3">
        <f t="shared" si="92"/>
        <v>0</v>
      </c>
      <c r="X223" s="3"/>
      <c r="Y223" s="3">
        <v>2.1</v>
      </c>
      <c r="Z223" s="3">
        <f t="shared" si="83"/>
        <v>0.26538266883154471</v>
      </c>
      <c r="AA223" s="3">
        <f t="shared" si="84"/>
        <v>0</v>
      </c>
      <c r="AB223" s="3"/>
      <c r="AC223" s="3">
        <v>2.1</v>
      </c>
      <c r="AD223" s="3">
        <f t="shared" si="75"/>
        <v>0.24193548387096772</v>
      </c>
      <c r="AE223" s="3">
        <f t="shared" si="85"/>
        <v>0</v>
      </c>
      <c r="AF223" s="3">
        <v>2.1</v>
      </c>
      <c r="AG223" s="3">
        <f t="shared" si="86"/>
        <v>0.26538266883154471</v>
      </c>
      <c r="AH223" s="3">
        <f t="shared" si="87"/>
        <v>0</v>
      </c>
      <c r="AJ223" s="3">
        <v>2.1</v>
      </c>
      <c r="AK223" s="3">
        <f t="shared" si="88"/>
        <v>0.3670671877495541</v>
      </c>
      <c r="AL223" s="3">
        <f t="shared" si="89"/>
        <v>0</v>
      </c>
      <c r="AN223" s="3">
        <v>2.1</v>
      </c>
      <c r="AO223" s="3">
        <f t="shared" si="90"/>
        <v>0.5077133368038188</v>
      </c>
      <c r="AP223" s="3">
        <f t="shared" si="91"/>
        <v>0</v>
      </c>
      <c r="AR223" s="3">
        <v>2.1</v>
      </c>
      <c r="AS223" s="3">
        <f t="shared" si="76"/>
        <v>0.19354838709677416</v>
      </c>
      <c r="AT223" s="3">
        <f t="shared" si="77"/>
        <v>0</v>
      </c>
    </row>
    <row r="224" spans="2:46" x14ac:dyDescent="0.25">
      <c r="B224" s="2"/>
      <c r="C224" s="2"/>
      <c r="H224" s="48">
        <v>2.11</v>
      </c>
      <c r="I224" s="48">
        <v>0.18537812100000001</v>
      </c>
      <c r="J224" s="3">
        <f t="shared" si="79"/>
        <v>0</v>
      </c>
      <c r="K224" s="57">
        <f t="shared" si="71"/>
        <v>0</v>
      </c>
      <c r="M224" s="3">
        <v>2.11</v>
      </c>
      <c r="N224" s="3">
        <f t="shared" si="80"/>
        <v>0.21002502232147863</v>
      </c>
      <c r="O224" s="3">
        <f t="shared" si="81"/>
        <v>0</v>
      </c>
      <c r="Q224" s="3">
        <v>2.11</v>
      </c>
      <c r="R224" s="3">
        <f t="shared" si="72"/>
        <v>9.6385542168674676E-2</v>
      </c>
      <c r="S224" s="3">
        <f t="shared" si="82"/>
        <v>0</v>
      </c>
      <c r="T224" s="3"/>
      <c r="U224" s="3">
        <v>2.11</v>
      </c>
      <c r="V224" s="3">
        <f t="shared" si="74"/>
        <v>0.1606425702811245</v>
      </c>
      <c r="W224" s="3">
        <f t="shared" si="92"/>
        <v>0</v>
      </c>
      <c r="X224" s="3"/>
      <c r="Y224" s="3">
        <v>2.11</v>
      </c>
      <c r="Z224" s="3">
        <f t="shared" si="83"/>
        <v>0.26437600084418794</v>
      </c>
      <c r="AA224" s="3">
        <f t="shared" si="84"/>
        <v>0</v>
      </c>
      <c r="AB224" s="3"/>
      <c r="AC224" s="3">
        <v>2.11</v>
      </c>
      <c r="AD224" s="3">
        <f t="shared" si="75"/>
        <v>0.24096385542168675</v>
      </c>
      <c r="AE224" s="3">
        <f t="shared" si="85"/>
        <v>0</v>
      </c>
      <c r="AF224" s="3">
        <v>2.11</v>
      </c>
      <c r="AG224" s="3">
        <f t="shared" si="86"/>
        <v>0.26437600084418794</v>
      </c>
      <c r="AH224" s="3">
        <f t="shared" si="87"/>
        <v>0</v>
      </c>
      <c r="AJ224" s="3">
        <v>2.11</v>
      </c>
      <c r="AK224" s="3">
        <f t="shared" si="88"/>
        <v>0.36567480297648852</v>
      </c>
      <c r="AL224" s="3">
        <f t="shared" si="89"/>
        <v>0</v>
      </c>
      <c r="AN224" s="3">
        <v>2.11</v>
      </c>
      <c r="AO224" s="3">
        <f t="shared" si="90"/>
        <v>0.50578744328121317</v>
      </c>
      <c r="AP224" s="3">
        <f t="shared" si="91"/>
        <v>0</v>
      </c>
      <c r="AR224" s="3">
        <v>2.11</v>
      </c>
      <c r="AS224" s="3">
        <f t="shared" si="76"/>
        <v>0.19277108433734935</v>
      </c>
      <c r="AT224" s="3">
        <f t="shared" si="77"/>
        <v>0</v>
      </c>
    </row>
    <row r="225" spans="2:46" x14ac:dyDescent="0.25">
      <c r="B225" s="2"/>
      <c r="C225" s="2"/>
      <c r="H225" s="48">
        <v>2.12</v>
      </c>
      <c r="I225" s="48">
        <v>0.18368694899999999</v>
      </c>
      <c r="J225" s="3">
        <f t="shared" si="79"/>
        <v>0</v>
      </c>
      <c r="K225" s="57">
        <f t="shared" si="71"/>
        <v>0</v>
      </c>
      <c r="M225" s="3">
        <v>2.12</v>
      </c>
      <c r="N225" s="3">
        <f t="shared" si="80"/>
        <v>0.20923210051719121</v>
      </c>
      <c r="O225" s="3">
        <f t="shared" si="81"/>
        <v>0</v>
      </c>
      <c r="Q225" s="3">
        <v>2.12</v>
      </c>
      <c r="R225" s="3">
        <f t="shared" si="72"/>
        <v>9.6000000000000002E-2</v>
      </c>
      <c r="S225" s="3">
        <f t="shared" si="82"/>
        <v>0</v>
      </c>
      <c r="T225" s="3"/>
      <c r="U225" s="3">
        <v>2.12</v>
      </c>
      <c r="V225" s="3">
        <f t="shared" si="74"/>
        <v>0.16000000000000003</v>
      </c>
      <c r="W225" s="3">
        <f t="shared" si="92"/>
        <v>0</v>
      </c>
      <c r="X225" s="3"/>
      <c r="Y225" s="3">
        <v>2.12</v>
      </c>
      <c r="Z225" s="3">
        <f t="shared" si="83"/>
        <v>0.2633778840803731</v>
      </c>
      <c r="AA225" s="3">
        <f t="shared" si="84"/>
        <v>0</v>
      </c>
      <c r="AB225" s="3"/>
      <c r="AC225" s="3">
        <v>2.12</v>
      </c>
      <c r="AD225" s="3">
        <f t="shared" si="75"/>
        <v>0.24000000000000005</v>
      </c>
      <c r="AE225" s="3">
        <f t="shared" si="85"/>
        <v>0</v>
      </c>
      <c r="AF225" s="3">
        <v>2.12</v>
      </c>
      <c r="AG225" s="3">
        <f t="shared" si="86"/>
        <v>0.2633778840803731</v>
      </c>
      <c r="AH225" s="3">
        <f t="shared" si="87"/>
        <v>0</v>
      </c>
      <c r="AJ225" s="3">
        <v>2.12</v>
      </c>
      <c r="AK225" s="3">
        <f t="shared" si="88"/>
        <v>0.36429424592974419</v>
      </c>
      <c r="AL225" s="3">
        <f t="shared" si="89"/>
        <v>0</v>
      </c>
      <c r="AN225" s="3">
        <v>2.12</v>
      </c>
      <c r="AO225" s="3">
        <f t="shared" si="90"/>
        <v>0.50387790941863109</v>
      </c>
      <c r="AP225" s="3">
        <f t="shared" si="91"/>
        <v>0</v>
      </c>
      <c r="AR225" s="3">
        <v>2.12</v>
      </c>
      <c r="AS225" s="3">
        <f t="shared" si="76"/>
        <v>0.192</v>
      </c>
      <c r="AT225" s="3">
        <f t="shared" si="77"/>
        <v>0</v>
      </c>
    </row>
    <row r="226" spans="2:46" x14ac:dyDescent="0.25">
      <c r="B226" s="2"/>
      <c r="C226" s="2"/>
      <c r="H226" s="48">
        <v>2.13</v>
      </c>
      <c r="I226" s="48">
        <v>0.18202942599999999</v>
      </c>
      <c r="J226" s="3">
        <f t="shared" si="79"/>
        <v>0</v>
      </c>
      <c r="K226" s="57">
        <f t="shared" si="71"/>
        <v>0</v>
      </c>
      <c r="M226" s="3">
        <v>2.13</v>
      </c>
      <c r="N226" s="3">
        <f t="shared" si="80"/>
        <v>0.2084458826148457</v>
      </c>
      <c r="O226" s="3">
        <f t="shared" si="81"/>
        <v>0</v>
      </c>
      <c r="Q226" s="3">
        <v>2.13</v>
      </c>
      <c r="R226" s="3">
        <f t="shared" si="72"/>
        <v>9.5617529880478086E-2</v>
      </c>
      <c r="S226" s="3">
        <f t="shared" si="82"/>
        <v>0</v>
      </c>
      <c r="T226" s="3"/>
      <c r="U226" s="3">
        <v>2.13</v>
      </c>
      <c r="V226" s="3">
        <f t="shared" si="74"/>
        <v>0.15936254980079684</v>
      </c>
      <c r="W226" s="3">
        <f t="shared" si="92"/>
        <v>0</v>
      </c>
      <c r="X226" s="3"/>
      <c r="Y226" s="3">
        <v>2.13</v>
      </c>
      <c r="Z226" s="3">
        <f t="shared" si="83"/>
        <v>0.26238820607669189</v>
      </c>
      <c r="AA226" s="3">
        <f t="shared" si="84"/>
        <v>0</v>
      </c>
      <c r="AB226" s="3"/>
      <c r="AC226" s="3">
        <v>2.13</v>
      </c>
      <c r="AD226" s="3">
        <f t="shared" si="75"/>
        <v>0.23904382470119528</v>
      </c>
      <c r="AE226" s="3">
        <f t="shared" si="85"/>
        <v>0</v>
      </c>
      <c r="AF226" s="3">
        <v>2.13</v>
      </c>
      <c r="AG226" s="3">
        <f t="shared" si="86"/>
        <v>0.26238820607669189</v>
      </c>
      <c r="AH226" s="3">
        <f t="shared" si="87"/>
        <v>0</v>
      </c>
      <c r="AJ226" s="3">
        <v>2.13</v>
      </c>
      <c r="AK226" s="3">
        <f t="shared" si="88"/>
        <v>0.36292536105422341</v>
      </c>
      <c r="AL226" s="3">
        <f t="shared" si="89"/>
        <v>0</v>
      </c>
      <c r="AN226" s="3">
        <v>2.13</v>
      </c>
      <c r="AO226" s="3">
        <f t="shared" si="90"/>
        <v>0.50198452005819305</v>
      </c>
      <c r="AP226" s="3">
        <f t="shared" si="91"/>
        <v>0</v>
      </c>
      <c r="AR226" s="3">
        <v>2.13</v>
      </c>
      <c r="AS226" s="3">
        <f t="shared" si="76"/>
        <v>0.19123505976095617</v>
      </c>
      <c r="AT226" s="3">
        <f t="shared" si="77"/>
        <v>0</v>
      </c>
    </row>
    <row r="227" spans="2:46" x14ac:dyDescent="0.25">
      <c r="B227" s="2"/>
      <c r="C227" s="2"/>
      <c r="H227" s="48">
        <v>2.14</v>
      </c>
      <c r="I227" s="48">
        <v>0.18040710700000001</v>
      </c>
      <c r="J227" s="3">
        <f t="shared" si="79"/>
        <v>0</v>
      </c>
      <c r="K227" s="57">
        <f t="shared" si="71"/>
        <v>0</v>
      </c>
      <c r="M227" s="3">
        <v>2.14</v>
      </c>
      <c r="N227" s="3">
        <f t="shared" si="80"/>
        <v>0.20766628085870767</v>
      </c>
      <c r="O227" s="3">
        <f t="shared" si="81"/>
        <v>0</v>
      </c>
      <c r="Q227" s="3">
        <v>2.14</v>
      </c>
      <c r="R227" s="3">
        <f t="shared" si="72"/>
        <v>9.5238095238095219E-2</v>
      </c>
      <c r="S227" s="3">
        <f t="shared" si="82"/>
        <v>0</v>
      </c>
      <c r="T227" s="3"/>
      <c r="U227" s="3">
        <v>2.14</v>
      </c>
      <c r="V227" s="3">
        <f t="shared" si="74"/>
        <v>0.15873015873015872</v>
      </c>
      <c r="W227" s="3">
        <f t="shared" si="92"/>
        <v>0</v>
      </c>
      <c r="X227" s="3"/>
      <c r="Y227" s="3">
        <v>2.14</v>
      </c>
      <c r="Z227" s="3">
        <f t="shared" si="83"/>
        <v>0.26140685636768729</v>
      </c>
      <c r="AA227" s="3">
        <f t="shared" si="84"/>
        <v>0</v>
      </c>
      <c r="AB227" s="3"/>
      <c r="AC227" s="3">
        <v>2.14</v>
      </c>
      <c r="AD227" s="3">
        <f t="shared" si="75"/>
        <v>0.23809523809523808</v>
      </c>
      <c r="AE227" s="3">
        <f t="shared" si="85"/>
        <v>0</v>
      </c>
      <c r="AF227" s="3">
        <v>2.14</v>
      </c>
      <c r="AG227" s="3">
        <f t="shared" si="86"/>
        <v>0.26140685636768729</v>
      </c>
      <c r="AH227" s="3">
        <f t="shared" si="87"/>
        <v>0</v>
      </c>
      <c r="AJ227" s="3">
        <v>2.14</v>
      </c>
      <c r="AK227" s="3">
        <f t="shared" si="88"/>
        <v>0.36156799555831809</v>
      </c>
      <c r="AL227" s="3">
        <f t="shared" si="89"/>
        <v>0</v>
      </c>
      <c r="AN227" s="3">
        <v>2.14</v>
      </c>
      <c r="AO227" s="3">
        <f t="shared" si="90"/>
        <v>0.50010706386437309</v>
      </c>
      <c r="AP227" s="3">
        <f t="shared" si="91"/>
        <v>0</v>
      </c>
      <c r="AR227" s="3">
        <v>2.14</v>
      </c>
      <c r="AS227" s="3">
        <f t="shared" si="76"/>
        <v>0.19047619047619044</v>
      </c>
      <c r="AT227" s="3">
        <f t="shared" si="77"/>
        <v>0</v>
      </c>
    </row>
    <row r="228" spans="2:46" x14ac:dyDescent="0.25">
      <c r="B228" s="2"/>
      <c r="C228" s="2"/>
      <c r="H228" s="48">
        <v>2.15</v>
      </c>
      <c r="I228" s="48">
        <v>0.17881867200000001</v>
      </c>
      <c r="J228" s="3">
        <f t="shared" si="79"/>
        <v>0</v>
      </c>
      <c r="K228" s="57">
        <f t="shared" si="71"/>
        <v>0</v>
      </c>
      <c r="M228" s="3">
        <v>2.15</v>
      </c>
      <c r="N228" s="3">
        <f t="shared" si="80"/>
        <v>0.20689320904479871</v>
      </c>
      <c r="O228" s="3">
        <f t="shared" si="81"/>
        <v>0</v>
      </c>
      <c r="Q228" s="3">
        <v>2.15</v>
      </c>
      <c r="R228" s="3">
        <f t="shared" si="72"/>
        <v>9.4861660079051363E-2</v>
      </c>
      <c r="S228" s="3">
        <f t="shared" si="82"/>
        <v>0</v>
      </c>
      <c r="T228" s="3"/>
      <c r="U228" s="3">
        <v>2.15</v>
      </c>
      <c r="V228" s="3">
        <f t="shared" si="74"/>
        <v>0.15810276679841895</v>
      </c>
      <c r="W228" s="3">
        <f t="shared" si="92"/>
        <v>0</v>
      </c>
      <c r="X228" s="3"/>
      <c r="Y228" s="3">
        <v>2.15</v>
      </c>
      <c r="Z228" s="3">
        <f t="shared" si="83"/>
        <v>0.26043372644122659</v>
      </c>
      <c r="AA228" s="3">
        <f t="shared" si="84"/>
        <v>0</v>
      </c>
      <c r="AB228" s="3"/>
      <c r="AC228" s="3">
        <v>2.15</v>
      </c>
      <c r="AD228" s="3">
        <f t="shared" si="75"/>
        <v>0.23715415019762845</v>
      </c>
      <c r="AE228" s="3">
        <f t="shared" si="85"/>
        <v>0</v>
      </c>
      <c r="AF228" s="3">
        <v>2.15</v>
      </c>
      <c r="AG228" s="3">
        <f t="shared" si="86"/>
        <v>0.26043372644122659</v>
      </c>
      <c r="AH228" s="3">
        <f t="shared" si="87"/>
        <v>0</v>
      </c>
      <c r="AJ228" s="3">
        <v>2.15</v>
      </c>
      <c r="AK228" s="3">
        <f t="shared" si="88"/>
        <v>0.36022199935218463</v>
      </c>
      <c r="AL228" s="3">
        <f t="shared" si="89"/>
        <v>0</v>
      </c>
      <c r="AN228" s="3">
        <v>2.15</v>
      </c>
      <c r="AO228" s="3">
        <f t="shared" si="90"/>
        <v>0.49824533323862297</v>
      </c>
      <c r="AP228" s="3">
        <f t="shared" si="91"/>
        <v>0</v>
      </c>
      <c r="AR228" s="3">
        <v>2.15</v>
      </c>
      <c r="AS228" s="3">
        <f t="shared" si="76"/>
        <v>0.18972332015810273</v>
      </c>
      <c r="AT228" s="3">
        <f t="shared" si="77"/>
        <v>0</v>
      </c>
    </row>
    <row r="229" spans="2:46" x14ac:dyDescent="0.25">
      <c r="B229" s="2"/>
      <c r="C229" s="2"/>
      <c r="H229" s="48">
        <v>2.16</v>
      </c>
      <c r="I229" s="48">
        <v>0.17725962000000001</v>
      </c>
      <c r="J229" s="3">
        <f t="shared" si="79"/>
        <v>0</v>
      </c>
      <c r="K229" s="57">
        <f t="shared" si="71"/>
        <v>0</v>
      </c>
      <c r="M229" s="3">
        <v>2.16</v>
      </c>
      <c r="N229" s="3">
        <f t="shared" si="80"/>
        <v>0.20612658248639706</v>
      </c>
      <c r="O229" s="3">
        <f t="shared" si="81"/>
        <v>0</v>
      </c>
      <c r="Q229" s="3">
        <v>2.16</v>
      </c>
      <c r="R229" s="3">
        <f t="shared" si="72"/>
        <v>9.4488188976377938E-2</v>
      </c>
      <c r="S229" s="3">
        <f t="shared" si="82"/>
        <v>0</v>
      </c>
      <c r="T229" s="3"/>
      <c r="U229" s="3">
        <v>2.16</v>
      </c>
      <c r="V229" s="3">
        <f t="shared" si="74"/>
        <v>0.15748031496062992</v>
      </c>
      <c r="W229" s="3">
        <f t="shared" si="92"/>
        <v>0</v>
      </c>
      <c r="X229" s="3"/>
      <c r="Y229" s="3">
        <v>2.16</v>
      </c>
      <c r="Z229" s="3">
        <f t="shared" si="83"/>
        <v>0.25946870969507452</v>
      </c>
      <c r="AA229" s="3">
        <f t="shared" si="84"/>
        <v>0</v>
      </c>
      <c r="AB229" s="3"/>
      <c r="AC229" s="3">
        <v>2.16</v>
      </c>
      <c r="AD229" s="3">
        <f t="shared" si="75"/>
        <v>0.23622047244094491</v>
      </c>
      <c r="AE229" s="3">
        <f t="shared" si="85"/>
        <v>0</v>
      </c>
      <c r="AF229" s="3">
        <v>2.16</v>
      </c>
      <c r="AG229" s="3">
        <f t="shared" si="86"/>
        <v>0.25946870969507452</v>
      </c>
      <c r="AH229" s="3">
        <f t="shared" si="87"/>
        <v>0</v>
      </c>
      <c r="AJ229" s="3">
        <v>2.16</v>
      </c>
      <c r="AK229" s="3">
        <f t="shared" si="88"/>
        <v>0.35888722498767589</v>
      </c>
      <c r="AL229" s="3">
        <f t="shared" si="89"/>
        <v>0</v>
      </c>
      <c r="AN229" s="3">
        <v>2.16</v>
      </c>
      <c r="AO229" s="3">
        <f t="shared" si="90"/>
        <v>0.49639912423628813</v>
      </c>
      <c r="AP229" s="3">
        <f t="shared" si="91"/>
        <v>0</v>
      </c>
      <c r="AR229" s="3">
        <v>2.16</v>
      </c>
      <c r="AS229" s="3">
        <f t="shared" si="76"/>
        <v>0.18897637795275588</v>
      </c>
      <c r="AT229" s="3">
        <f t="shared" si="77"/>
        <v>0</v>
      </c>
    </row>
    <row r="230" spans="2:46" x14ac:dyDescent="0.25">
      <c r="B230" s="2"/>
      <c r="C230" s="2"/>
      <c r="H230" s="48">
        <v>2.17</v>
      </c>
      <c r="I230" s="48">
        <v>0.17572095600000001</v>
      </c>
      <c r="J230" s="3">
        <f t="shared" si="79"/>
        <v>0</v>
      </c>
      <c r="K230" s="57">
        <f t="shared" si="71"/>
        <v>0</v>
      </c>
      <c r="M230" s="3">
        <v>2.17</v>
      </c>
      <c r="N230" s="3">
        <f t="shared" si="80"/>
        <v>0.20536631798046034</v>
      </c>
      <c r="O230" s="3">
        <f t="shared" si="81"/>
        <v>0</v>
      </c>
      <c r="Q230" s="3">
        <v>2.17</v>
      </c>
      <c r="R230" s="3">
        <f t="shared" si="72"/>
        <v>9.4117647058823542E-2</v>
      </c>
      <c r="S230" s="3">
        <f t="shared" si="82"/>
        <v>0</v>
      </c>
      <c r="T230" s="3"/>
      <c r="U230" s="3">
        <v>2.17</v>
      </c>
      <c r="V230" s="3">
        <f t="shared" si="74"/>
        <v>0.15686274509803924</v>
      </c>
      <c r="W230" s="3">
        <f t="shared" si="92"/>
        <v>0</v>
      </c>
      <c r="X230" s="3"/>
      <c r="Y230" s="3">
        <v>2.17</v>
      </c>
      <c r="Z230" s="3">
        <f t="shared" si="83"/>
        <v>0.25851170139462698</v>
      </c>
      <c r="AA230" s="3">
        <f t="shared" si="84"/>
        <v>0</v>
      </c>
      <c r="AB230" s="3"/>
      <c r="AC230" s="3">
        <v>2.17</v>
      </c>
      <c r="AD230" s="3">
        <f t="shared" si="75"/>
        <v>0.23529411764705888</v>
      </c>
      <c r="AE230" s="3">
        <f t="shared" si="85"/>
        <v>0</v>
      </c>
      <c r="AF230" s="3">
        <v>2.17</v>
      </c>
      <c r="AG230" s="3">
        <f t="shared" si="86"/>
        <v>0.25851170139462698</v>
      </c>
      <c r="AH230" s="3">
        <f t="shared" si="87"/>
        <v>0</v>
      </c>
      <c r="AJ230" s="3">
        <v>2.17</v>
      </c>
      <c r="AK230" s="3">
        <f t="shared" si="88"/>
        <v>0.35756352759988141</v>
      </c>
      <c r="AL230" s="3">
        <f t="shared" si="89"/>
        <v>0</v>
      </c>
      <c r="AN230" s="3">
        <v>2.17</v>
      </c>
      <c r="AO230" s="3">
        <f t="shared" si="90"/>
        <v>0.49456823648574866</v>
      </c>
      <c r="AP230" s="3">
        <f t="shared" si="91"/>
        <v>0</v>
      </c>
      <c r="AR230" s="3">
        <v>2.17</v>
      </c>
      <c r="AS230" s="3">
        <f t="shared" si="76"/>
        <v>0.18823529411764708</v>
      </c>
      <c r="AT230" s="3">
        <f t="shared" si="77"/>
        <v>0</v>
      </c>
    </row>
    <row r="231" spans="2:46" x14ac:dyDescent="0.25">
      <c r="B231" s="2"/>
      <c r="C231" s="2"/>
      <c r="H231" s="48">
        <v>2.1800000000000002</v>
      </c>
      <c r="I231" s="48">
        <v>0.174190488</v>
      </c>
      <c r="J231" s="3">
        <f t="shared" si="79"/>
        <v>0</v>
      </c>
      <c r="K231" s="57">
        <f t="shared" si="71"/>
        <v>0</v>
      </c>
      <c r="M231" s="3">
        <v>2.1800000000000002</v>
      </c>
      <c r="N231" s="3">
        <f t="shared" si="80"/>
        <v>0.20461233377494256</v>
      </c>
      <c r="O231" s="3">
        <f t="shared" si="81"/>
        <v>0</v>
      </c>
      <c r="Q231" s="3">
        <v>2.1800000000000002</v>
      </c>
      <c r="R231" s="3">
        <f t="shared" si="72"/>
        <v>9.3749999999999986E-2</v>
      </c>
      <c r="S231" s="3">
        <f t="shared" si="82"/>
        <v>0</v>
      </c>
      <c r="T231" s="3"/>
      <c r="U231" s="3">
        <v>2.1800000000000002</v>
      </c>
      <c r="V231" s="3">
        <f t="shared" si="74"/>
        <v>0.15625</v>
      </c>
      <c r="W231" s="3">
        <f t="shared" si="92"/>
        <v>0</v>
      </c>
      <c r="X231" s="3"/>
      <c r="Y231" s="3">
        <v>2.1800000000000002</v>
      </c>
      <c r="Z231" s="3">
        <f t="shared" si="83"/>
        <v>0.25756259863176983</v>
      </c>
      <c r="AA231" s="3">
        <f t="shared" si="84"/>
        <v>0</v>
      </c>
      <c r="AB231" s="3"/>
      <c r="AC231" s="3">
        <v>2.1800000000000002</v>
      </c>
      <c r="AD231" s="3">
        <f t="shared" si="75"/>
        <v>0.234375</v>
      </c>
      <c r="AE231" s="3">
        <f t="shared" si="85"/>
        <v>0</v>
      </c>
      <c r="AF231" s="3">
        <v>2.1800000000000002</v>
      </c>
      <c r="AG231" s="3">
        <f t="shared" si="86"/>
        <v>0.25756259863176983</v>
      </c>
      <c r="AH231" s="3">
        <f t="shared" si="87"/>
        <v>0</v>
      </c>
      <c r="AJ231" s="3">
        <v>2.1800000000000002</v>
      </c>
      <c r="AK231" s="3">
        <f t="shared" si="88"/>
        <v>0.35625076485022167</v>
      </c>
      <c r="AL231" s="3">
        <f t="shared" si="89"/>
        <v>0</v>
      </c>
      <c r="AN231" s="3">
        <v>2.1800000000000002</v>
      </c>
      <c r="AO231" s="3">
        <f t="shared" si="90"/>
        <v>0.49275247310970904</v>
      </c>
      <c r="AP231" s="3">
        <f t="shared" si="91"/>
        <v>0</v>
      </c>
      <c r="AR231" s="3">
        <v>2.1800000000000002</v>
      </c>
      <c r="AS231" s="3">
        <f t="shared" si="76"/>
        <v>0.18749999999999997</v>
      </c>
      <c r="AT231" s="3">
        <f t="shared" si="77"/>
        <v>0</v>
      </c>
    </row>
    <row r="232" spans="2:46" x14ac:dyDescent="0.25">
      <c r="B232" s="2"/>
      <c r="C232" s="2"/>
      <c r="H232" s="48">
        <v>2.19</v>
      </c>
      <c r="I232" s="48">
        <v>0.17268719199999999</v>
      </c>
      <c r="J232" s="3">
        <f t="shared" si="79"/>
        <v>0</v>
      </c>
      <c r="K232" s="57">
        <f t="shared" si="71"/>
        <v>0</v>
      </c>
      <c r="M232" s="3">
        <v>2.19</v>
      </c>
      <c r="N232" s="3">
        <f t="shared" si="80"/>
        <v>0.20386454953697697</v>
      </c>
      <c r="O232" s="3">
        <f t="shared" si="81"/>
        <v>0</v>
      </c>
      <c r="Q232" s="3">
        <v>2.19</v>
      </c>
      <c r="R232" s="3">
        <f t="shared" si="72"/>
        <v>9.3385214007782089E-2</v>
      </c>
      <c r="S232" s="3">
        <f t="shared" si="82"/>
        <v>0</v>
      </c>
      <c r="T232" s="3"/>
      <c r="U232" s="3">
        <v>2.19</v>
      </c>
      <c r="V232" s="3">
        <f t="shared" si="74"/>
        <v>0.1556420233463035</v>
      </c>
      <c r="W232" s="3">
        <f t="shared" si="92"/>
        <v>0</v>
      </c>
      <c r="X232" s="3"/>
      <c r="Y232" s="3">
        <v>2.19</v>
      </c>
      <c r="Z232" s="3">
        <f t="shared" si="83"/>
        <v>0.25662130028482782</v>
      </c>
      <c r="AA232" s="3">
        <f t="shared" si="84"/>
        <v>0</v>
      </c>
      <c r="AB232" s="3"/>
      <c r="AC232" s="3">
        <v>2.19</v>
      </c>
      <c r="AD232" s="3">
        <f t="shared" si="75"/>
        <v>0.23346303501945526</v>
      </c>
      <c r="AE232" s="3">
        <f t="shared" si="85"/>
        <v>0</v>
      </c>
      <c r="AF232" s="3">
        <v>2.19</v>
      </c>
      <c r="AG232" s="3">
        <f t="shared" si="86"/>
        <v>0.25662130028482782</v>
      </c>
      <c r="AH232" s="3">
        <f t="shared" si="87"/>
        <v>0</v>
      </c>
      <c r="AJ232" s="3">
        <v>2.19</v>
      </c>
      <c r="AK232" s="3">
        <f t="shared" si="88"/>
        <v>0.35494879687105185</v>
      </c>
      <c r="AL232" s="3">
        <f t="shared" si="89"/>
        <v>0</v>
      </c>
      <c r="AN232" s="3">
        <v>2.19</v>
      </c>
      <c r="AO232" s="3">
        <f t="shared" si="90"/>
        <v>0.49095164064857644</v>
      </c>
      <c r="AP232" s="3">
        <f t="shared" si="91"/>
        <v>0</v>
      </c>
      <c r="AR232" s="3">
        <v>2.19</v>
      </c>
      <c r="AS232" s="3">
        <f t="shared" si="76"/>
        <v>0.18677042801556418</v>
      </c>
      <c r="AT232" s="3">
        <f t="shared" si="77"/>
        <v>0</v>
      </c>
    </row>
    <row r="233" spans="2:46" x14ac:dyDescent="0.25">
      <c r="B233" s="2"/>
      <c r="C233" s="2"/>
      <c r="H233" s="48">
        <v>2.2000000000000002</v>
      </c>
      <c r="I233" s="48">
        <v>0.17117848399999999</v>
      </c>
      <c r="J233" s="3">
        <f t="shared" si="79"/>
        <v>0</v>
      </c>
      <c r="K233" s="57">
        <f t="shared" si="71"/>
        <v>0</v>
      </c>
      <c r="M233" s="3">
        <v>2.2000000000000002</v>
      </c>
      <c r="N233" s="3">
        <f t="shared" si="80"/>
        <v>0.20312288632189751</v>
      </c>
      <c r="O233" s="3">
        <f t="shared" si="81"/>
        <v>0</v>
      </c>
      <c r="Q233" s="3">
        <v>2.2000000000000002</v>
      </c>
      <c r="R233" s="3">
        <f t="shared" si="72"/>
        <v>9.3023255813953473E-2</v>
      </c>
      <c r="S233" s="3">
        <f t="shared" si="82"/>
        <v>0</v>
      </c>
      <c r="T233" s="3"/>
      <c r="U233" s="3">
        <v>2.2000000000000002</v>
      </c>
      <c r="V233" s="3">
        <f t="shared" si="74"/>
        <v>0.15503875968992248</v>
      </c>
      <c r="W233" s="3">
        <f t="shared" si="92"/>
        <v>0</v>
      </c>
      <c r="X233" s="3"/>
      <c r="Y233" s="3">
        <v>2.2000000000000002</v>
      </c>
      <c r="Z233" s="3">
        <f t="shared" si="83"/>
        <v>0.25568770697957</v>
      </c>
      <c r="AA233" s="3">
        <f t="shared" si="84"/>
        <v>0</v>
      </c>
      <c r="AB233" s="3"/>
      <c r="AC233" s="3">
        <v>2.2000000000000002</v>
      </c>
      <c r="AD233" s="3">
        <f t="shared" si="75"/>
        <v>0.23255813953488375</v>
      </c>
      <c r="AE233" s="3">
        <f t="shared" si="85"/>
        <v>0</v>
      </c>
      <c r="AF233" s="3">
        <v>2.2000000000000002</v>
      </c>
      <c r="AG233" s="3">
        <f t="shared" si="86"/>
        <v>0.25568770697957</v>
      </c>
      <c r="AH233" s="3">
        <f t="shared" si="87"/>
        <v>0</v>
      </c>
      <c r="AJ233" s="3">
        <v>2.2000000000000002</v>
      </c>
      <c r="AK233" s="3">
        <f t="shared" si="88"/>
        <v>0.35365748621172499</v>
      </c>
      <c r="AL233" s="3">
        <f t="shared" si="89"/>
        <v>0</v>
      </c>
      <c r="AN233" s="3">
        <v>2.2000000000000002</v>
      </c>
      <c r="AO233" s="3">
        <f t="shared" si="90"/>
        <v>0.48916554898585746</v>
      </c>
      <c r="AP233" s="3">
        <f t="shared" si="91"/>
        <v>0</v>
      </c>
      <c r="AR233" s="3">
        <v>2.2000000000000002</v>
      </c>
      <c r="AS233" s="3">
        <f t="shared" si="76"/>
        <v>0.18604651162790695</v>
      </c>
      <c r="AT233" s="3">
        <f t="shared" si="77"/>
        <v>0</v>
      </c>
    </row>
    <row r="234" spans="2:46" x14ac:dyDescent="0.25">
      <c r="B234" s="2"/>
      <c r="C234" s="2"/>
      <c r="H234" s="48">
        <v>2.21</v>
      </c>
      <c r="I234" s="48">
        <v>0.16965561700000001</v>
      </c>
      <c r="J234" s="3">
        <f t="shared" si="79"/>
        <v>0</v>
      </c>
      <c r="K234" s="57">
        <f t="shared" si="71"/>
        <v>0</v>
      </c>
      <c r="M234" s="3">
        <v>2.21</v>
      </c>
      <c r="N234" s="3">
        <f t="shared" si="80"/>
        <v>0.20238726654307471</v>
      </c>
      <c r="O234" s="3">
        <f t="shared" si="81"/>
        <v>0</v>
      </c>
      <c r="Q234" s="3">
        <v>2.21</v>
      </c>
      <c r="R234" s="3">
        <f t="shared" si="72"/>
        <v>9.2664092664092659E-2</v>
      </c>
      <c r="S234" s="3">
        <f t="shared" si="82"/>
        <v>0</v>
      </c>
      <c r="T234" s="3"/>
      <c r="U234" s="3">
        <v>2.21</v>
      </c>
      <c r="V234" s="3">
        <f t="shared" si="74"/>
        <v>0.15444015444015446</v>
      </c>
      <c r="W234" s="3">
        <f t="shared" si="92"/>
        <v>0</v>
      </c>
      <c r="X234" s="3"/>
      <c r="Y234" s="3">
        <v>2.21</v>
      </c>
      <c r="Z234" s="3">
        <f t="shared" si="83"/>
        <v>0.25476172105123918</v>
      </c>
      <c r="AA234" s="3">
        <f t="shared" si="84"/>
        <v>0</v>
      </c>
      <c r="AB234" s="3"/>
      <c r="AC234" s="3">
        <v>2.21</v>
      </c>
      <c r="AD234" s="3">
        <f t="shared" si="75"/>
        <v>0.2316602316602317</v>
      </c>
      <c r="AE234" s="3">
        <f t="shared" si="85"/>
        <v>0</v>
      </c>
      <c r="AF234" s="3">
        <v>2.21</v>
      </c>
      <c r="AG234" s="3">
        <f t="shared" si="86"/>
        <v>0.25476172105123918</v>
      </c>
      <c r="AH234" s="3">
        <f t="shared" si="87"/>
        <v>0</v>
      </c>
      <c r="AJ234" s="3">
        <v>2.21</v>
      </c>
      <c r="AK234" s="3">
        <f t="shared" si="88"/>
        <v>0.35237669778607295</v>
      </c>
      <c r="AL234" s="3">
        <f t="shared" si="89"/>
        <v>0</v>
      </c>
      <c r="AN234" s="3">
        <v>2.21</v>
      </c>
      <c r="AO234" s="3">
        <f t="shared" si="90"/>
        <v>0.48739401127551568</v>
      </c>
      <c r="AP234" s="3">
        <f t="shared" si="91"/>
        <v>0</v>
      </c>
      <c r="AR234" s="3">
        <v>2.21</v>
      </c>
      <c r="AS234" s="3">
        <f t="shared" si="76"/>
        <v>0.18532818532818532</v>
      </c>
      <c r="AT234" s="3">
        <f t="shared" si="77"/>
        <v>0</v>
      </c>
    </row>
    <row r="235" spans="2:46" x14ac:dyDescent="0.25">
      <c r="B235" s="2"/>
      <c r="C235" s="2"/>
      <c r="H235" s="48">
        <v>2.2200000000000002</v>
      </c>
      <c r="I235" s="48">
        <v>0.16812772600000001</v>
      </c>
      <c r="J235" s="3">
        <f t="shared" si="79"/>
        <v>0</v>
      </c>
      <c r="K235" s="57">
        <f t="shared" si="71"/>
        <v>0</v>
      </c>
      <c r="M235" s="3">
        <v>2.2200000000000002</v>
      </c>
      <c r="N235" s="3">
        <f t="shared" si="80"/>
        <v>0.20165761394253906</v>
      </c>
      <c r="O235" s="3">
        <f t="shared" si="81"/>
        <v>0</v>
      </c>
      <c r="Q235" s="3">
        <v>2.2200000000000002</v>
      </c>
      <c r="R235" s="3">
        <f t="shared" si="72"/>
        <v>9.2307692307692285E-2</v>
      </c>
      <c r="S235" s="3">
        <f t="shared" si="82"/>
        <v>0</v>
      </c>
      <c r="T235" s="3"/>
      <c r="U235" s="3">
        <v>2.2200000000000002</v>
      </c>
      <c r="V235" s="3">
        <f t="shared" si="74"/>
        <v>0.15384615384615383</v>
      </c>
      <c r="W235" s="3">
        <f t="shared" si="92"/>
        <v>0</v>
      </c>
      <c r="X235" s="3"/>
      <c r="Y235" s="3">
        <v>2.2200000000000002</v>
      </c>
      <c r="Z235" s="3">
        <f t="shared" si="83"/>
        <v>0.25384324650757312</v>
      </c>
      <c r="AA235" s="3">
        <f t="shared" si="84"/>
        <v>0</v>
      </c>
      <c r="AB235" s="3"/>
      <c r="AC235" s="3">
        <v>2.2200000000000002</v>
      </c>
      <c r="AD235" s="3">
        <f t="shared" si="75"/>
        <v>0.23076923076923075</v>
      </c>
      <c r="AE235" s="3">
        <f t="shared" si="85"/>
        <v>0</v>
      </c>
      <c r="AF235" s="3">
        <v>2.2200000000000002</v>
      </c>
      <c r="AG235" s="3">
        <f t="shared" si="86"/>
        <v>0.25384324650757312</v>
      </c>
      <c r="AH235" s="3">
        <f t="shared" si="87"/>
        <v>0</v>
      </c>
      <c r="AJ235" s="3">
        <v>2.2200000000000002</v>
      </c>
      <c r="AK235" s="3">
        <f t="shared" si="88"/>
        <v>0.35110629882125949</v>
      </c>
      <c r="AL235" s="3">
        <f t="shared" si="89"/>
        <v>0</v>
      </c>
      <c r="AN235" s="3">
        <v>2.2200000000000002</v>
      </c>
      <c r="AO235" s="3">
        <f t="shared" si="90"/>
        <v>0.48563684387122646</v>
      </c>
      <c r="AP235" s="3">
        <f t="shared" si="91"/>
        <v>0</v>
      </c>
      <c r="AR235" s="3">
        <v>2.2200000000000002</v>
      </c>
      <c r="AS235" s="3">
        <f t="shared" si="76"/>
        <v>0.18461538461538457</v>
      </c>
      <c r="AT235" s="3">
        <f t="shared" si="77"/>
        <v>0</v>
      </c>
    </row>
    <row r="236" spans="2:46" x14ac:dyDescent="0.25">
      <c r="B236" s="2"/>
      <c r="C236" s="2"/>
      <c r="H236" s="48">
        <v>2.23</v>
      </c>
      <c r="I236" s="48">
        <v>0.16661427100000001</v>
      </c>
      <c r="J236" s="3">
        <f t="shared" si="79"/>
        <v>0</v>
      </c>
      <c r="K236" s="57">
        <f t="shared" si="71"/>
        <v>0</v>
      </c>
      <c r="M236" s="3">
        <v>2.23</v>
      </c>
      <c r="N236" s="3">
        <f t="shared" si="80"/>
        <v>0.20093385356236948</v>
      </c>
      <c r="O236" s="3">
        <f t="shared" si="81"/>
        <v>0</v>
      </c>
      <c r="Q236" s="3">
        <v>2.23</v>
      </c>
      <c r="R236" s="3">
        <f t="shared" si="72"/>
        <v>9.1954022988505732E-2</v>
      </c>
      <c r="S236" s="3">
        <f t="shared" si="82"/>
        <v>0</v>
      </c>
      <c r="T236" s="3"/>
      <c r="U236" s="3">
        <v>2.23</v>
      </c>
      <c r="V236" s="3">
        <f t="shared" si="74"/>
        <v>0.1532567049808429</v>
      </c>
      <c r="W236" s="3">
        <f t="shared" si="92"/>
        <v>0</v>
      </c>
      <c r="X236" s="3"/>
      <c r="Y236" s="3">
        <v>2.23</v>
      </c>
      <c r="Z236" s="3">
        <f t="shared" si="83"/>
        <v>0.25293218899278891</v>
      </c>
      <c r="AA236" s="3">
        <f t="shared" si="84"/>
        <v>0</v>
      </c>
      <c r="AB236" s="3"/>
      <c r="AC236" s="3">
        <v>2.23</v>
      </c>
      <c r="AD236" s="3">
        <f t="shared" si="75"/>
        <v>0.22988505747126436</v>
      </c>
      <c r="AE236" s="3">
        <f t="shared" si="85"/>
        <v>0</v>
      </c>
      <c r="AF236" s="3">
        <v>2.23</v>
      </c>
      <c r="AG236" s="3">
        <f t="shared" si="86"/>
        <v>0.25293218899278891</v>
      </c>
      <c r="AH236" s="3">
        <f t="shared" si="87"/>
        <v>0</v>
      </c>
      <c r="AJ236" s="3">
        <v>2.23</v>
      </c>
      <c r="AK236" s="3">
        <f t="shared" si="88"/>
        <v>0.34984615880796333</v>
      </c>
      <c r="AL236" s="3">
        <f t="shared" si="89"/>
        <v>0</v>
      </c>
      <c r="AN236" s="3">
        <v>2.23</v>
      </c>
      <c r="AO236" s="3">
        <f t="shared" si="90"/>
        <v>0.48389386625747383</v>
      </c>
      <c r="AP236" s="3">
        <f t="shared" si="91"/>
        <v>0</v>
      </c>
      <c r="AR236" s="3">
        <v>2.23</v>
      </c>
      <c r="AS236" s="3">
        <f t="shared" si="76"/>
        <v>0.18390804597701146</v>
      </c>
      <c r="AT236" s="3">
        <f t="shared" si="77"/>
        <v>0</v>
      </c>
    </row>
    <row r="237" spans="2:46" x14ac:dyDescent="0.25">
      <c r="B237" s="2"/>
      <c r="C237" s="2"/>
      <c r="H237" s="48">
        <v>2.2400000000000002</v>
      </c>
      <c r="I237" s="48">
        <v>0.16507976199999999</v>
      </c>
      <c r="J237" s="3">
        <f t="shared" si="79"/>
        <v>0</v>
      </c>
      <c r="K237" s="57">
        <f t="shared" si="71"/>
        <v>0</v>
      </c>
      <c r="M237" s="3">
        <v>2.2400000000000002</v>
      </c>
      <c r="N237" s="3">
        <f t="shared" si="80"/>
        <v>0.20021591171682218</v>
      </c>
      <c r="O237" s="3">
        <f t="shared" si="81"/>
        <v>0</v>
      </c>
      <c r="Q237" s="3">
        <v>2.2400000000000002</v>
      </c>
      <c r="R237" s="3">
        <f t="shared" si="72"/>
        <v>9.160305343511449E-2</v>
      </c>
      <c r="S237" s="3">
        <f t="shared" si="82"/>
        <v>0</v>
      </c>
      <c r="T237" s="3"/>
      <c r="U237" s="3">
        <v>2.2400000000000002</v>
      </c>
      <c r="V237" s="3">
        <f t="shared" si="74"/>
        <v>0.15267175572519084</v>
      </c>
      <c r="W237" s="3">
        <f t="shared" si="92"/>
        <v>0</v>
      </c>
      <c r="X237" s="3"/>
      <c r="Y237" s="3">
        <v>2.2400000000000002</v>
      </c>
      <c r="Z237" s="3">
        <f t="shared" si="83"/>
        <v>0.25202845575249927</v>
      </c>
      <c r="AA237" s="3">
        <f t="shared" si="84"/>
        <v>0</v>
      </c>
      <c r="AB237" s="3"/>
      <c r="AC237" s="3">
        <v>2.2400000000000002</v>
      </c>
      <c r="AD237" s="3">
        <f t="shared" si="75"/>
        <v>0.22900763358778628</v>
      </c>
      <c r="AE237" s="3">
        <f t="shared" si="85"/>
        <v>0</v>
      </c>
      <c r="AF237" s="3">
        <v>2.2400000000000002</v>
      </c>
      <c r="AG237" s="3">
        <f t="shared" si="86"/>
        <v>0.25202845575249927</v>
      </c>
      <c r="AH237" s="3">
        <f t="shared" si="87"/>
        <v>0</v>
      </c>
      <c r="AJ237" s="3">
        <v>2.2400000000000002</v>
      </c>
      <c r="AK237" s="3">
        <f t="shared" si="88"/>
        <v>0.3485961494518533</v>
      </c>
      <c r="AL237" s="3">
        <f t="shared" si="89"/>
        <v>0</v>
      </c>
      <c r="AN237" s="3">
        <v>2.2400000000000002</v>
      </c>
      <c r="AO237" s="3">
        <f t="shared" si="90"/>
        <v>0.48216490098243092</v>
      </c>
      <c r="AP237" s="3">
        <f t="shared" si="91"/>
        <v>0</v>
      </c>
      <c r="AR237" s="3">
        <v>2.2400000000000002</v>
      </c>
      <c r="AS237" s="3">
        <f t="shared" si="76"/>
        <v>0.18320610687022898</v>
      </c>
      <c r="AT237" s="3">
        <f t="shared" si="77"/>
        <v>0</v>
      </c>
    </row>
    <row r="238" spans="2:46" x14ac:dyDescent="0.25">
      <c r="B238" s="2"/>
      <c r="C238" s="2"/>
      <c r="H238" s="48">
        <v>2.25</v>
      </c>
      <c r="I238" s="48">
        <v>0.16353575000000001</v>
      </c>
      <c r="J238" s="3">
        <f t="shared" si="79"/>
        <v>0</v>
      </c>
      <c r="K238" s="57">
        <f t="shared" si="71"/>
        <v>0</v>
      </c>
      <c r="M238" s="3">
        <v>2.25</v>
      </c>
      <c r="N238" s="3">
        <f t="shared" si="80"/>
        <v>0.19950371596517935</v>
      </c>
      <c r="O238" s="3">
        <f t="shared" si="81"/>
        <v>0</v>
      </c>
      <c r="Q238" s="3">
        <v>2.25</v>
      </c>
      <c r="R238" s="3">
        <f t="shared" si="72"/>
        <v>9.125475285171103E-2</v>
      </c>
      <c r="S238" s="3">
        <f t="shared" si="82"/>
        <v>0</v>
      </c>
      <c r="T238" s="3"/>
      <c r="U238" s="3">
        <v>2.25</v>
      </c>
      <c r="V238" s="3">
        <f t="shared" si="74"/>
        <v>0.15209125475285173</v>
      </c>
      <c r="W238" s="3">
        <f t="shared" si="92"/>
        <v>0</v>
      </c>
      <c r="X238" s="3"/>
      <c r="Y238" s="3">
        <v>2.25</v>
      </c>
      <c r="Z238" s="3">
        <f t="shared" si="83"/>
        <v>0.25113195559953477</v>
      </c>
      <c r="AA238" s="3">
        <f t="shared" si="84"/>
        <v>0</v>
      </c>
      <c r="AB238" s="3"/>
      <c r="AC238" s="3">
        <v>2.25</v>
      </c>
      <c r="AD238" s="3">
        <f t="shared" si="75"/>
        <v>0.22813688212927763</v>
      </c>
      <c r="AE238" s="3">
        <f t="shared" si="85"/>
        <v>0</v>
      </c>
      <c r="AF238" s="3">
        <v>2.25</v>
      </c>
      <c r="AG238" s="3">
        <f t="shared" si="86"/>
        <v>0.25113195559953477</v>
      </c>
      <c r="AH238" s="3">
        <f t="shared" si="87"/>
        <v>0</v>
      </c>
      <c r="AJ238" s="3">
        <v>2.25</v>
      </c>
      <c r="AK238" s="3">
        <f t="shared" si="88"/>
        <v>0.34735614462631359</v>
      </c>
      <c r="AL238" s="3">
        <f t="shared" si="89"/>
        <v>0</v>
      </c>
      <c r="AN238" s="3">
        <v>2.25</v>
      </c>
      <c r="AO238" s="3">
        <f t="shared" si="90"/>
        <v>0.48044977359257257</v>
      </c>
      <c r="AP238" s="3">
        <f t="shared" si="91"/>
        <v>0</v>
      </c>
      <c r="AR238" s="3">
        <v>2.25</v>
      </c>
      <c r="AS238" s="3">
        <f t="shared" si="76"/>
        <v>0.18250950570342206</v>
      </c>
      <c r="AT238" s="3">
        <f t="shared" si="77"/>
        <v>0</v>
      </c>
    </row>
    <row r="239" spans="2:46" x14ac:dyDescent="0.25">
      <c r="B239" s="2"/>
      <c r="C239" s="2"/>
      <c r="H239" s="48">
        <v>2.2599999999999998</v>
      </c>
      <c r="I239" s="48">
        <v>0.162009556</v>
      </c>
      <c r="J239" s="3">
        <f t="shared" si="79"/>
        <v>0</v>
      </c>
      <c r="K239" s="57">
        <f t="shared" si="71"/>
        <v>0</v>
      </c>
      <c r="M239" s="3">
        <v>2.2599999999999998</v>
      </c>
      <c r="N239" s="3">
        <f t="shared" si="80"/>
        <v>0.1987971950852937</v>
      </c>
      <c r="O239" s="3">
        <f t="shared" si="81"/>
        <v>0</v>
      </c>
      <c r="Q239" s="3">
        <v>2.2599999999999998</v>
      </c>
      <c r="R239" s="3">
        <f t="shared" si="72"/>
        <v>9.0909090909090912E-2</v>
      </c>
      <c r="S239" s="3">
        <f t="shared" si="82"/>
        <v>0</v>
      </c>
      <c r="T239" s="3"/>
      <c r="U239" s="3">
        <v>2.2599999999999998</v>
      </c>
      <c r="V239" s="3">
        <f t="shared" si="74"/>
        <v>0.15151515151515155</v>
      </c>
      <c r="W239" s="3">
        <f t="shared" si="92"/>
        <v>0</v>
      </c>
      <c r="X239" s="3"/>
      <c r="Y239" s="3">
        <v>2.2599999999999998</v>
      </c>
      <c r="Z239" s="3">
        <f t="shared" si="83"/>
        <v>0.25024259888064276</v>
      </c>
      <c r="AA239" s="3">
        <f t="shared" si="84"/>
        <v>0</v>
      </c>
      <c r="AB239" s="3"/>
      <c r="AC239" s="3">
        <v>2.2599999999999998</v>
      </c>
      <c r="AD239" s="3">
        <f t="shared" si="75"/>
        <v>0.22727272727272735</v>
      </c>
      <c r="AE239" s="3">
        <f t="shared" si="85"/>
        <v>0</v>
      </c>
      <c r="AF239" s="3">
        <v>2.2599999999999998</v>
      </c>
      <c r="AG239" s="3">
        <f t="shared" si="86"/>
        <v>0.25024259888064276</v>
      </c>
      <c r="AH239" s="3">
        <f t="shared" si="87"/>
        <v>0</v>
      </c>
      <c r="AJ239" s="3">
        <v>2.2599999999999998</v>
      </c>
      <c r="AK239" s="3">
        <f t="shared" si="88"/>
        <v>0.34612602032638384</v>
      </c>
      <c r="AL239" s="3">
        <f t="shared" si="89"/>
        <v>0</v>
      </c>
      <c r="AN239" s="3">
        <v>2.2599999999999998</v>
      </c>
      <c r="AO239" s="3">
        <f t="shared" si="90"/>
        <v>0.47874831256896588</v>
      </c>
      <c r="AP239" s="3">
        <f t="shared" si="91"/>
        <v>0</v>
      </c>
      <c r="AR239" s="3">
        <v>2.2599999999999998</v>
      </c>
      <c r="AS239" s="3">
        <f t="shared" si="76"/>
        <v>0.18181818181818182</v>
      </c>
      <c r="AT239" s="3">
        <f t="shared" si="77"/>
        <v>0</v>
      </c>
    </row>
    <row r="240" spans="2:46" x14ac:dyDescent="0.25">
      <c r="B240" s="2"/>
      <c r="C240" s="2"/>
      <c r="H240" s="48">
        <v>2.27</v>
      </c>
      <c r="I240" s="48">
        <v>0.16046333800000001</v>
      </c>
      <c r="J240" s="3">
        <f t="shared" si="79"/>
        <v>0</v>
      </c>
      <c r="K240" s="57">
        <f t="shared" si="71"/>
        <v>0</v>
      </c>
      <c r="M240" s="3">
        <v>2.27</v>
      </c>
      <c r="N240" s="3">
        <f t="shared" si="80"/>
        <v>0.19809627904781066</v>
      </c>
      <c r="O240" s="3">
        <f t="shared" si="81"/>
        <v>0</v>
      </c>
      <c r="Q240" s="3">
        <v>2.27</v>
      </c>
      <c r="R240" s="3">
        <f t="shared" si="72"/>
        <v>9.056603773584905E-2</v>
      </c>
      <c r="S240" s="3">
        <f t="shared" si="82"/>
        <v>0</v>
      </c>
      <c r="T240" s="3"/>
      <c r="U240" s="3">
        <v>2.27</v>
      </c>
      <c r="V240" s="3">
        <f t="shared" si="74"/>
        <v>0.15094339622641509</v>
      </c>
      <c r="W240" s="3">
        <f t="shared" si="92"/>
        <v>0</v>
      </c>
      <c r="X240" s="3"/>
      <c r="Y240" s="3">
        <v>2.27</v>
      </c>
      <c r="Z240" s="3">
        <f t="shared" si="83"/>
        <v>0.2493602974440374</v>
      </c>
      <c r="AA240" s="3">
        <f t="shared" si="84"/>
        <v>0</v>
      </c>
      <c r="AB240" s="3"/>
      <c r="AC240" s="3">
        <v>2.27</v>
      </c>
      <c r="AD240" s="3">
        <f t="shared" si="75"/>
        <v>0.22641509433962265</v>
      </c>
      <c r="AE240" s="3">
        <f t="shared" si="85"/>
        <v>0</v>
      </c>
      <c r="AF240" s="3">
        <v>2.27</v>
      </c>
      <c r="AG240" s="3">
        <f t="shared" si="86"/>
        <v>0.2493602974440374</v>
      </c>
      <c r="AH240" s="3">
        <f t="shared" si="87"/>
        <v>0</v>
      </c>
      <c r="AJ240" s="3">
        <v>2.27</v>
      </c>
      <c r="AK240" s="3">
        <f t="shared" si="88"/>
        <v>0.34490565462387557</v>
      </c>
      <c r="AL240" s="3">
        <f t="shared" si="89"/>
        <v>0</v>
      </c>
      <c r="AN240" s="3">
        <v>2.27</v>
      </c>
      <c r="AO240" s="3">
        <f t="shared" si="90"/>
        <v>0.47706034926519003</v>
      </c>
      <c r="AP240" s="3">
        <f t="shared" si="91"/>
        <v>0</v>
      </c>
      <c r="AR240" s="3">
        <v>2.27</v>
      </c>
      <c r="AS240" s="3">
        <f t="shared" si="76"/>
        <v>0.1811320754716981</v>
      </c>
      <c r="AT240" s="3">
        <f t="shared" si="77"/>
        <v>0</v>
      </c>
    </row>
    <row r="241" spans="8:46" x14ac:dyDescent="0.25">
      <c r="H241" s="48">
        <v>2.2799999999999998</v>
      </c>
      <c r="I241" s="48">
        <v>0.15891158399999999</v>
      </c>
      <c r="J241" s="3">
        <f t="shared" si="79"/>
        <v>0</v>
      </c>
      <c r="K241" s="57">
        <f t="shared" si="71"/>
        <v>0</v>
      </c>
      <c r="M241" s="3">
        <v>2.2799999999999998</v>
      </c>
      <c r="N241" s="3">
        <f t="shared" si="80"/>
        <v>0.19740089899104532</v>
      </c>
      <c r="O241" s="3">
        <f t="shared" si="81"/>
        <v>0</v>
      </c>
      <c r="Q241" s="3">
        <v>2.2799999999999998</v>
      </c>
      <c r="R241" s="3">
        <f t="shared" si="72"/>
        <v>9.0225563909774431E-2</v>
      </c>
      <c r="S241" s="3">
        <f t="shared" si="82"/>
        <v>0</v>
      </c>
      <c r="T241" s="3"/>
      <c r="U241" s="3">
        <v>2.2799999999999998</v>
      </c>
      <c r="V241" s="3">
        <f t="shared" si="74"/>
        <v>0.15037593984962405</v>
      </c>
      <c r="W241" s="3">
        <f t="shared" si="92"/>
        <v>0</v>
      </c>
      <c r="X241" s="3"/>
      <c r="Y241" s="3">
        <v>2.2799999999999998</v>
      </c>
      <c r="Z241" s="3">
        <f t="shared" si="83"/>
        <v>0.24848496460777644</v>
      </c>
      <c r="AA241" s="3">
        <f t="shared" si="84"/>
        <v>0</v>
      </c>
      <c r="AB241" s="3"/>
      <c r="AC241" s="3">
        <v>2.2799999999999998</v>
      </c>
      <c r="AD241" s="3">
        <f t="shared" si="75"/>
        <v>0.22556390977443611</v>
      </c>
      <c r="AE241" s="3">
        <f t="shared" si="85"/>
        <v>0</v>
      </c>
      <c r="AF241" s="3">
        <v>2.2799999999999998</v>
      </c>
      <c r="AG241" s="3">
        <f t="shared" si="86"/>
        <v>0.24848496460777644</v>
      </c>
      <c r="AH241" s="3">
        <f t="shared" si="87"/>
        <v>0</v>
      </c>
      <c r="AJ241" s="3">
        <v>2.2799999999999998</v>
      </c>
      <c r="AK241" s="3">
        <f t="shared" si="88"/>
        <v>0.34369492762363163</v>
      </c>
      <c r="AL241" s="3">
        <f t="shared" si="89"/>
        <v>0</v>
      </c>
      <c r="AN241" s="3">
        <v>2.2799999999999998</v>
      </c>
      <c r="AO241" s="3">
        <f t="shared" si="90"/>
        <v>0.47538571784683592</v>
      </c>
      <c r="AP241" s="3">
        <f t="shared" si="91"/>
        <v>0</v>
      </c>
      <c r="AR241" s="3">
        <v>2.2799999999999998</v>
      </c>
      <c r="AS241" s="3">
        <f t="shared" si="76"/>
        <v>0.18045112781954886</v>
      </c>
      <c r="AT241" s="3">
        <f t="shared" si="77"/>
        <v>0</v>
      </c>
    </row>
    <row r="242" spans="8:46" x14ac:dyDescent="0.25">
      <c r="H242" s="48">
        <v>2.29</v>
      </c>
      <c r="I242" s="48">
        <v>0.15737373499999999</v>
      </c>
      <c r="J242" s="3">
        <f t="shared" si="79"/>
        <v>0</v>
      </c>
      <c r="K242" s="57">
        <f t="shared" si="71"/>
        <v>0</v>
      </c>
      <c r="M242" s="3">
        <v>2.29</v>
      </c>
      <c r="N242" s="3">
        <f t="shared" si="80"/>
        <v>0.19671098719649677</v>
      </c>
      <c r="O242" s="3">
        <f t="shared" si="81"/>
        <v>0</v>
      </c>
      <c r="Q242" s="3">
        <v>2.29</v>
      </c>
      <c r="R242" s="3">
        <f t="shared" si="72"/>
        <v>8.98876404494382E-2</v>
      </c>
      <c r="S242" s="3">
        <f t="shared" si="82"/>
        <v>0</v>
      </c>
      <c r="T242" s="3"/>
      <c r="U242" s="3">
        <v>2.29</v>
      </c>
      <c r="V242" s="3">
        <f t="shared" si="74"/>
        <v>0.14981273408239701</v>
      </c>
      <c r="W242" s="3">
        <f t="shared" si="92"/>
        <v>0</v>
      </c>
      <c r="X242" s="3"/>
      <c r="Y242" s="3">
        <v>2.29</v>
      </c>
      <c r="Z242" s="3">
        <f t="shared" si="83"/>
        <v>0.24761651512893867</v>
      </c>
      <c r="AA242" s="3">
        <f t="shared" si="84"/>
        <v>0</v>
      </c>
      <c r="AB242" s="3"/>
      <c r="AC242" s="3">
        <v>2.29</v>
      </c>
      <c r="AD242" s="3">
        <f t="shared" si="75"/>
        <v>0.22471910112359555</v>
      </c>
      <c r="AE242" s="3">
        <f t="shared" si="85"/>
        <v>0</v>
      </c>
      <c r="AF242" s="3">
        <v>2.29</v>
      </c>
      <c r="AG242" s="3">
        <f t="shared" si="86"/>
        <v>0.24761651512893867</v>
      </c>
      <c r="AH242" s="3">
        <f t="shared" si="87"/>
        <v>0</v>
      </c>
      <c r="AJ242" s="3">
        <v>2.29</v>
      </c>
      <c r="AK242" s="3">
        <f t="shared" si="88"/>
        <v>0.34249372142089396</v>
      </c>
      <c r="AL242" s="3">
        <f t="shared" si="89"/>
        <v>0</v>
      </c>
      <c r="AN242" s="3">
        <v>2.29</v>
      </c>
      <c r="AO242" s="3">
        <f t="shared" si="90"/>
        <v>0.47372425523253781</v>
      </c>
      <c r="AP242" s="3">
        <f t="shared" si="91"/>
        <v>0</v>
      </c>
      <c r="AR242" s="3">
        <v>2.29</v>
      </c>
      <c r="AS242" s="3">
        <f t="shared" si="76"/>
        <v>0.1797752808988764</v>
      </c>
      <c r="AT242" s="3">
        <f t="shared" si="77"/>
        <v>0</v>
      </c>
    </row>
    <row r="243" spans="8:46" x14ac:dyDescent="0.25">
      <c r="H243" s="48">
        <v>2.2999999999999998</v>
      </c>
      <c r="I243" s="48">
        <v>0.15580812199999999</v>
      </c>
      <c r="J243" s="3">
        <f t="shared" si="79"/>
        <v>0</v>
      </c>
      <c r="K243" s="57">
        <f t="shared" si="71"/>
        <v>0</v>
      </c>
      <c r="M243" s="3">
        <v>2.2999999999999998</v>
      </c>
      <c r="N243" s="3">
        <f t="shared" si="80"/>
        <v>0.19602647706497983</v>
      </c>
      <c r="O243" s="3">
        <f t="shared" si="81"/>
        <v>0</v>
      </c>
      <c r="Q243" s="3">
        <v>2.2999999999999998</v>
      </c>
      <c r="R243" s="3">
        <f t="shared" si="72"/>
        <v>8.9552238805970158E-2</v>
      </c>
      <c r="S243" s="3">
        <f t="shared" si="82"/>
        <v>0</v>
      </c>
      <c r="T243" s="3"/>
      <c r="U243" s="3">
        <v>2.2999999999999998</v>
      </c>
      <c r="V243" s="3">
        <f t="shared" si="74"/>
        <v>0.1492537313432836</v>
      </c>
      <c r="W243" s="3">
        <f t="shared" si="92"/>
        <v>0</v>
      </c>
      <c r="X243" s="3"/>
      <c r="Y243" s="3">
        <v>2.2999999999999998</v>
      </c>
      <c r="Z243" s="3">
        <f t="shared" si="83"/>
        <v>0.24675486517357875</v>
      </c>
      <c r="AA243" s="3">
        <f t="shared" si="84"/>
        <v>0</v>
      </c>
      <c r="AB243" s="3"/>
      <c r="AC243" s="3">
        <v>2.2999999999999998</v>
      </c>
      <c r="AD243" s="3">
        <f t="shared" si="75"/>
        <v>0.22388059701492541</v>
      </c>
      <c r="AE243" s="3">
        <f t="shared" si="85"/>
        <v>0</v>
      </c>
      <c r="AF243" s="3">
        <v>2.2999999999999998</v>
      </c>
      <c r="AG243" s="3">
        <f t="shared" si="86"/>
        <v>0.24675486517357875</v>
      </c>
      <c r="AH243" s="3">
        <f t="shared" si="87"/>
        <v>0</v>
      </c>
      <c r="AJ243" s="3">
        <v>2.2999999999999998</v>
      </c>
      <c r="AK243" s="3">
        <f t="shared" si="88"/>
        <v>0.34130192005974602</v>
      </c>
      <c r="AL243" s="3">
        <f t="shared" si="89"/>
        <v>0</v>
      </c>
      <c r="AN243" s="3">
        <v>2.2999999999999998</v>
      </c>
      <c r="AO243" s="3">
        <f t="shared" si="90"/>
        <v>0.47207580103649405</v>
      </c>
      <c r="AP243" s="3">
        <f t="shared" si="91"/>
        <v>0</v>
      </c>
      <c r="AR243" s="3">
        <v>2.2999999999999998</v>
      </c>
      <c r="AS243" s="3">
        <f t="shared" si="76"/>
        <v>0.17910447761194032</v>
      </c>
      <c r="AT243" s="3">
        <f t="shared" si="77"/>
        <v>0</v>
      </c>
    </row>
    <row r="244" spans="8:46" x14ac:dyDescent="0.25">
      <c r="H244" s="48">
        <v>2.31</v>
      </c>
      <c r="I244" s="48">
        <v>0.15425626200000001</v>
      </c>
      <c r="J244" s="3">
        <f t="shared" si="79"/>
        <v>0</v>
      </c>
      <c r="K244" s="57">
        <f t="shared" si="71"/>
        <v>0</v>
      </c>
      <c r="M244" s="3">
        <v>2.31</v>
      </c>
      <c r="N244" s="3">
        <f t="shared" si="80"/>
        <v>0.19534730309335657</v>
      </c>
      <c r="O244" s="3">
        <f t="shared" si="81"/>
        <v>0</v>
      </c>
      <c r="Q244" s="3">
        <v>2.31</v>
      </c>
      <c r="R244" s="3">
        <f t="shared" si="72"/>
        <v>8.9219330855018569E-2</v>
      </c>
      <c r="S244" s="3">
        <f t="shared" si="82"/>
        <v>0</v>
      </c>
      <c r="T244" s="3"/>
      <c r="U244" s="3">
        <v>2.31</v>
      </c>
      <c r="V244" s="3">
        <f t="shared" si="74"/>
        <v>0.14869888475836429</v>
      </c>
      <c r="W244" s="3">
        <f t="shared" si="92"/>
        <v>0</v>
      </c>
      <c r="X244" s="3"/>
      <c r="Y244" s="3">
        <v>2.31</v>
      </c>
      <c r="Z244" s="3">
        <f t="shared" si="83"/>
        <v>0.24589993228743723</v>
      </c>
      <c r="AA244" s="3">
        <f t="shared" si="84"/>
        <v>0</v>
      </c>
      <c r="AB244" s="3"/>
      <c r="AC244" s="3">
        <v>2.31</v>
      </c>
      <c r="AD244" s="3">
        <f t="shared" si="75"/>
        <v>0.22304832713754646</v>
      </c>
      <c r="AE244" s="3">
        <f t="shared" si="85"/>
        <v>0</v>
      </c>
      <c r="AF244" s="3">
        <v>2.31</v>
      </c>
      <c r="AG244" s="3">
        <f t="shared" si="86"/>
        <v>0.24589993228743723</v>
      </c>
      <c r="AH244" s="3">
        <f t="shared" si="87"/>
        <v>0</v>
      </c>
      <c r="AJ244" s="3">
        <v>2.31</v>
      </c>
      <c r="AK244" s="3">
        <f t="shared" si="88"/>
        <v>0.34011940949260056</v>
      </c>
      <c r="AL244" s="3">
        <f t="shared" si="89"/>
        <v>0</v>
      </c>
      <c r="AN244" s="3">
        <v>2.31</v>
      </c>
      <c r="AO244" s="3">
        <f t="shared" si="90"/>
        <v>0.4704401975124306</v>
      </c>
      <c r="AP244" s="3">
        <f t="shared" si="91"/>
        <v>0</v>
      </c>
      <c r="AR244" s="3">
        <v>2.31</v>
      </c>
      <c r="AS244" s="3">
        <f t="shared" si="76"/>
        <v>0.17843866171003714</v>
      </c>
      <c r="AT244" s="3">
        <f t="shared" si="77"/>
        <v>0</v>
      </c>
    </row>
    <row r="245" spans="8:46" x14ac:dyDescent="0.25">
      <c r="H245" s="48">
        <v>2.3199999999999998</v>
      </c>
      <c r="I245" s="48">
        <v>0.15268299799999999</v>
      </c>
      <c r="J245" s="3">
        <f t="shared" si="79"/>
        <v>0</v>
      </c>
      <c r="K245" s="57">
        <f t="shared" si="71"/>
        <v>0</v>
      </c>
      <c r="M245" s="3">
        <v>2.3199999999999998</v>
      </c>
      <c r="N245" s="3">
        <f t="shared" si="80"/>
        <v>0.19467340085184937</v>
      </c>
      <c r="O245" s="3">
        <f t="shared" si="81"/>
        <v>0</v>
      </c>
      <c r="Q245" s="3">
        <v>2.3199999999999998</v>
      </c>
      <c r="R245" s="3">
        <f t="shared" si="72"/>
        <v>8.8888888888888878E-2</v>
      </c>
      <c r="S245" s="3">
        <f t="shared" si="82"/>
        <v>0</v>
      </c>
      <c r="T245" s="3"/>
      <c r="U245" s="3">
        <v>2.3199999999999998</v>
      </c>
      <c r="V245" s="3">
        <f t="shared" si="74"/>
        <v>0.14814814814814814</v>
      </c>
      <c r="W245" s="3">
        <f t="shared" si="92"/>
        <v>0</v>
      </c>
      <c r="X245" s="3"/>
      <c r="Y245" s="3">
        <v>2.3199999999999998</v>
      </c>
      <c r="Z245" s="3">
        <f t="shared" si="83"/>
        <v>0.24505163536738311</v>
      </c>
      <c r="AA245" s="3">
        <f t="shared" si="84"/>
        <v>0</v>
      </c>
      <c r="AB245" s="3"/>
      <c r="AC245" s="3">
        <v>2.3199999999999998</v>
      </c>
      <c r="AD245" s="3">
        <f t="shared" si="75"/>
        <v>0.22222222222222224</v>
      </c>
      <c r="AE245" s="3">
        <f t="shared" si="85"/>
        <v>0</v>
      </c>
      <c r="AF245" s="3">
        <v>2.3199999999999998</v>
      </c>
      <c r="AG245" s="3">
        <f t="shared" si="86"/>
        <v>0.24505163536738311</v>
      </c>
      <c r="AH245" s="3">
        <f t="shared" si="87"/>
        <v>0</v>
      </c>
      <c r="AJ245" s="3">
        <v>2.3199999999999998</v>
      </c>
      <c r="AK245" s="3">
        <f t="shared" si="88"/>
        <v>0.33894607754069939</v>
      </c>
      <c r="AL245" s="3">
        <f t="shared" si="89"/>
        <v>0</v>
      </c>
      <c r="AN245" s="3">
        <v>2.3199999999999998</v>
      </c>
      <c r="AO245" s="3">
        <f t="shared" si="90"/>
        <v>0.468817289498967</v>
      </c>
      <c r="AP245" s="3">
        <f t="shared" si="91"/>
        <v>0</v>
      </c>
      <c r="AR245" s="3">
        <v>2.3199999999999998</v>
      </c>
      <c r="AS245" s="3">
        <f t="shared" si="76"/>
        <v>0.17777777777777776</v>
      </c>
      <c r="AT245" s="3">
        <f t="shared" si="77"/>
        <v>0</v>
      </c>
    </row>
    <row r="246" spans="8:46" x14ac:dyDescent="0.25">
      <c r="H246" s="48">
        <v>2.33</v>
      </c>
      <c r="I246" s="48">
        <v>0.15110702100000001</v>
      </c>
      <c r="J246" s="3">
        <f t="shared" si="79"/>
        <v>0</v>
      </c>
      <c r="K246" s="57">
        <f t="shared" si="71"/>
        <v>0</v>
      </c>
      <c r="M246" s="3">
        <v>2.33</v>
      </c>
      <c r="N246" s="3">
        <f t="shared" si="80"/>
        <v>0.19400470696191954</v>
      </c>
      <c r="O246" s="3">
        <f t="shared" si="81"/>
        <v>0</v>
      </c>
      <c r="Q246" s="3">
        <v>2.33</v>
      </c>
      <c r="R246" s="3">
        <f t="shared" si="72"/>
        <v>8.8560885608856083E-2</v>
      </c>
      <c r="S246" s="3">
        <f t="shared" si="82"/>
        <v>0</v>
      </c>
      <c r="T246" s="3"/>
      <c r="U246" s="3">
        <v>2.33</v>
      </c>
      <c r="V246" s="3">
        <f t="shared" si="74"/>
        <v>0.14760147601476015</v>
      </c>
      <c r="W246" s="3">
        <f t="shared" si="92"/>
        <v>0</v>
      </c>
      <c r="X246" s="3"/>
      <c r="Y246" s="3">
        <v>2.33</v>
      </c>
      <c r="Z246" s="3">
        <f t="shared" si="83"/>
        <v>0.24420989463356718</v>
      </c>
      <c r="AA246" s="3">
        <f t="shared" si="84"/>
        <v>0</v>
      </c>
      <c r="AB246" s="3"/>
      <c r="AC246" s="3">
        <v>2.33</v>
      </c>
      <c r="AD246" s="3">
        <f t="shared" si="75"/>
        <v>0.22140221402214025</v>
      </c>
      <c r="AE246" s="3">
        <f t="shared" si="85"/>
        <v>0</v>
      </c>
      <c r="AF246" s="3">
        <v>2.33</v>
      </c>
      <c r="AG246" s="3">
        <f t="shared" si="86"/>
        <v>0.24420989463356718</v>
      </c>
      <c r="AH246" s="3">
        <f t="shared" si="87"/>
        <v>0</v>
      </c>
      <c r="AJ246" s="3">
        <v>2.33</v>
      </c>
      <c r="AK246" s="3">
        <f t="shared" si="88"/>
        <v>0.33778181385559719</v>
      </c>
      <c r="AL246" s="3">
        <f t="shared" si="89"/>
        <v>0</v>
      </c>
      <c r="AN246" s="3">
        <v>2.33</v>
      </c>
      <c r="AO246" s="3">
        <f t="shared" si="90"/>
        <v>0.46720692436634165</v>
      </c>
      <c r="AP246" s="3">
        <f t="shared" si="91"/>
        <v>0</v>
      </c>
      <c r="AR246" s="3">
        <v>2.33</v>
      </c>
      <c r="AS246" s="3">
        <f t="shared" si="76"/>
        <v>0.17712177121771217</v>
      </c>
      <c r="AT246" s="3">
        <f t="shared" si="77"/>
        <v>0</v>
      </c>
    </row>
    <row r="247" spans="8:46" x14ac:dyDescent="0.25">
      <c r="H247" s="48">
        <v>2.34</v>
      </c>
      <c r="I247" s="48">
        <v>0.149516017</v>
      </c>
      <c r="J247" s="3">
        <f t="shared" si="79"/>
        <v>0</v>
      </c>
      <c r="K247" s="57">
        <f t="shared" si="71"/>
        <v>0</v>
      </c>
      <c r="M247" s="3">
        <v>2.34</v>
      </c>
      <c r="N247" s="3">
        <f t="shared" si="80"/>
        <v>0.19334115907469418</v>
      </c>
      <c r="O247" s="3">
        <f t="shared" si="81"/>
        <v>0</v>
      </c>
      <c r="Q247" s="3">
        <v>2.34</v>
      </c>
      <c r="R247" s="3">
        <f t="shared" si="72"/>
        <v>8.8235294117647065E-2</v>
      </c>
      <c r="S247" s="3">
        <f t="shared" si="82"/>
        <v>0</v>
      </c>
      <c r="T247" s="3"/>
      <c r="U247" s="3">
        <v>2.34</v>
      </c>
      <c r="V247" s="3">
        <f t="shared" si="74"/>
        <v>0.14705882352941177</v>
      </c>
      <c r="W247" s="3">
        <f t="shared" si="92"/>
        <v>0</v>
      </c>
      <c r="X247" s="3"/>
      <c r="Y247" s="3">
        <v>2.34</v>
      </c>
      <c r="Z247" s="3">
        <f t="shared" si="83"/>
        <v>0.24337463160226636</v>
      </c>
      <c r="AA247" s="3">
        <f t="shared" si="84"/>
        <v>0</v>
      </c>
      <c r="AB247" s="3"/>
      <c r="AC247" s="3">
        <v>2.34</v>
      </c>
      <c r="AD247" s="3">
        <f t="shared" si="75"/>
        <v>0.2205882352941177</v>
      </c>
      <c r="AE247" s="3">
        <f t="shared" si="85"/>
        <v>0</v>
      </c>
      <c r="AF247" s="3">
        <v>2.34</v>
      </c>
      <c r="AG247" s="3">
        <f t="shared" si="86"/>
        <v>0.24337463160226636</v>
      </c>
      <c r="AH247" s="3">
        <f t="shared" si="87"/>
        <v>0</v>
      </c>
      <c r="AJ247" s="3">
        <v>2.34</v>
      </c>
      <c r="AK247" s="3">
        <f t="shared" si="88"/>
        <v>0.33662650988160103</v>
      </c>
      <c r="AL247" s="3">
        <f t="shared" si="89"/>
        <v>0</v>
      </c>
      <c r="AN247" s="3">
        <v>2.34</v>
      </c>
      <c r="AO247" s="3">
        <f t="shared" si="90"/>
        <v>0.46560895196445956</v>
      </c>
      <c r="AP247" s="3">
        <f t="shared" si="91"/>
        <v>0</v>
      </c>
      <c r="AR247" s="3">
        <v>2.34</v>
      </c>
      <c r="AS247" s="3">
        <f t="shared" si="76"/>
        <v>0.17647058823529413</v>
      </c>
      <c r="AT247" s="3">
        <f t="shared" si="77"/>
        <v>0</v>
      </c>
    </row>
    <row r="248" spans="8:46" x14ac:dyDescent="0.25">
      <c r="H248" s="48">
        <v>2.35</v>
      </c>
      <c r="I248" s="48">
        <v>0.14792138299999999</v>
      </c>
      <c r="J248" s="3">
        <f t="shared" si="79"/>
        <v>0</v>
      </c>
      <c r="K248" s="57">
        <f t="shared" si="71"/>
        <v>0</v>
      </c>
      <c r="M248" s="3">
        <v>2.35</v>
      </c>
      <c r="N248" s="3">
        <f t="shared" si="80"/>
        <v>0.19268269584992528</v>
      </c>
      <c r="O248" s="3">
        <f t="shared" si="81"/>
        <v>0</v>
      </c>
      <c r="Q248" s="3">
        <v>2.35</v>
      </c>
      <c r="R248" s="3">
        <f t="shared" si="72"/>
        <v>8.7912087912087891E-2</v>
      </c>
      <c r="S248" s="3">
        <f t="shared" si="82"/>
        <v>0</v>
      </c>
      <c r="T248" s="3"/>
      <c r="U248" s="3">
        <v>2.35</v>
      </c>
      <c r="V248" s="3">
        <f t="shared" si="74"/>
        <v>0.1465201465201465</v>
      </c>
      <c r="W248" s="3">
        <f t="shared" si="92"/>
        <v>0</v>
      </c>
      <c r="X248" s="3"/>
      <c r="Y248" s="3">
        <v>2.35</v>
      </c>
      <c r="Z248" s="3">
        <f t="shared" si="83"/>
        <v>0.24254576905939801</v>
      </c>
      <c r="AA248" s="3">
        <f t="shared" si="84"/>
        <v>0</v>
      </c>
      <c r="AB248" s="3"/>
      <c r="AC248" s="3">
        <v>2.35</v>
      </c>
      <c r="AD248" s="3">
        <f t="shared" si="75"/>
        <v>0.21978021978021978</v>
      </c>
      <c r="AE248" s="3">
        <f t="shared" si="85"/>
        <v>0</v>
      </c>
      <c r="AF248" s="3">
        <v>2.35</v>
      </c>
      <c r="AG248" s="3">
        <f t="shared" si="86"/>
        <v>0.24254576905939801</v>
      </c>
      <c r="AH248" s="3">
        <f t="shared" si="87"/>
        <v>0</v>
      </c>
      <c r="AJ248" s="3">
        <v>2.35</v>
      </c>
      <c r="AK248" s="3">
        <f t="shared" si="88"/>
        <v>0.33548005881913645</v>
      </c>
      <c r="AL248" s="3">
        <f t="shared" si="89"/>
        <v>0</v>
      </c>
      <c r="AN248" s="3">
        <v>2.35</v>
      </c>
      <c r="AO248" s="3">
        <f t="shared" si="90"/>
        <v>0.46402322457222156</v>
      </c>
      <c r="AP248" s="3">
        <f t="shared" si="91"/>
        <v>0</v>
      </c>
      <c r="AR248" s="3">
        <v>2.35</v>
      </c>
      <c r="AS248" s="3">
        <f t="shared" si="76"/>
        <v>0.17582417582417578</v>
      </c>
      <c r="AT248" s="3">
        <f t="shared" si="77"/>
        <v>0</v>
      </c>
    </row>
    <row r="249" spans="8:46" x14ac:dyDescent="0.25">
      <c r="H249" s="48">
        <v>2.36</v>
      </c>
      <c r="I249" s="48">
        <v>0.14630736999999999</v>
      </c>
      <c r="J249" s="3">
        <f t="shared" si="79"/>
        <v>0</v>
      </c>
      <c r="K249" s="57">
        <f t="shared" si="71"/>
        <v>0</v>
      </c>
      <c r="M249" s="3">
        <v>2.36</v>
      </c>
      <c r="N249" s="3">
        <f t="shared" si="80"/>
        <v>0.19202925693546724</v>
      </c>
      <c r="O249" s="3">
        <f t="shared" si="81"/>
        <v>0</v>
      </c>
      <c r="Q249" s="3">
        <v>2.36</v>
      </c>
      <c r="R249" s="3">
        <f t="shared" si="72"/>
        <v>8.7591240875912399E-2</v>
      </c>
      <c r="S249" s="3">
        <f t="shared" si="82"/>
        <v>0</v>
      </c>
      <c r="T249" s="3"/>
      <c r="U249" s="3">
        <v>2.36</v>
      </c>
      <c r="V249" s="3">
        <f t="shared" si="74"/>
        <v>0.14598540145985403</v>
      </c>
      <c r="W249" s="3">
        <f t="shared" si="92"/>
        <v>0</v>
      </c>
      <c r="X249" s="3"/>
      <c r="Y249" s="3">
        <v>2.36</v>
      </c>
      <c r="Z249" s="3">
        <f t="shared" si="83"/>
        <v>0.24172323103468607</v>
      </c>
      <c r="AA249" s="3">
        <f t="shared" si="84"/>
        <v>0</v>
      </c>
      <c r="AB249" s="3"/>
      <c r="AC249" s="3">
        <v>2.36</v>
      </c>
      <c r="AD249" s="3">
        <f t="shared" si="75"/>
        <v>0.21897810218978106</v>
      </c>
      <c r="AE249" s="3">
        <f t="shared" si="85"/>
        <v>0</v>
      </c>
      <c r="AF249" s="3">
        <v>2.36</v>
      </c>
      <c r="AG249" s="3">
        <f t="shared" si="86"/>
        <v>0.24172323103468607</v>
      </c>
      <c r="AH249" s="3">
        <f t="shared" si="87"/>
        <v>0</v>
      </c>
      <c r="AJ249" s="3">
        <v>2.36</v>
      </c>
      <c r="AK249" s="3">
        <f t="shared" si="88"/>
        <v>0.33434235558901426</v>
      </c>
      <c r="AL249" s="3">
        <f t="shared" si="89"/>
        <v>0</v>
      </c>
      <c r="AN249" s="3">
        <v>2.36</v>
      </c>
      <c r="AO249" s="3">
        <f t="shared" si="90"/>
        <v>0.46244959684810083</v>
      </c>
      <c r="AP249" s="3">
        <f t="shared" si="91"/>
        <v>0</v>
      </c>
      <c r="AR249" s="3">
        <v>2.36</v>
      </c>
      <c r="AS249" s="3">
        <f t="shared" si="76"/>
        <v>0.1751824817518248</v>
      </c>
      <c r="AT249" s="3">
        <f t="shared" si="77"/>
        <v>0</v>
      </c>
    </row>
    <row r="250" spans="8:46" x14ac:dyDescent="0.25">
      <c r="H250" s="48">
        <v>2.37</v>
      </c>
      <c r="I250" s="48">
        <v>0.14469918200000001</v>
      </c>
      <c r="J250" s="3">
        <f t="shared" si="79"/>
        <v>0</v>
      </c>
      <c r="K250" s="57">
        <f t="shared" si="71"/>
        <v>0</v>
      </c>
      <c r="M250" s="3">
        <v>2.37</v>
      </c>
      <c r="N250" s="3">
        <f t="shared" si="80"/>
        <v>0.19138078294725569</v>
      </c>
      <c r="O250" s="3">
        <f t="shared" si="81"/>
        <v>0</v>
      </c>
      <c r="Q250" s="3">
        <v>2.37</v>
      </c>
      <c r="R250" s="3">
        <f t="shared" si="72"/>
        <v>8.7272727272727266E-2</v>
      </c>
      <c r="S250" s="3">
        <f t="shared" si="82"/>
        <v>0</v>
      </c>
      <c r="T250" s="3"/>
      <c r="U250" s="3">
        <v>2.37</v>
      </c>
      <c r="V250" s="3">
        <f t="shared" si="74"/>
        <v>0.14545454545454548</v>
      </c>
      <c r="W250" s="3">
        <f t="shared" si="92"/>
        <v>0</v>
      </c>
      <c r="X250" s="3"/>
      <c r="Y250" s="3">
        <v>2.37</v>
      </c>
      <c r="Z250" s="3">
        <f t="shared" si="83"/>
        <v>0.24090694277645924</v>
      </c>
      <c r="AA250" s="3">
        <f t="shared" si="84"/>
        <v>0</v>
      </c>
      <c r="AB250" s="3"/>
      <c r="AC250" s="3">
        <v>2.37</v>
      </c>
      <c r="AD250" s="3">
        <f t="shared" si="75"/>
        <v>0.21818181818181823</v>
      </c>
      <c r="AE250" s="3">
        <f t="shared" si="85"/>
        <v>0</v>
      </c>
      <c r="AF250" s="3">
        <v>2.37</v>
      </c>
      <c r="AG250" s="3">
        <f t="shared" si="86"/>
        <v>0.24090694277645924</v>
      </c>
      <c r="AH250" s="3">
        <f t="shared" si="87"/>
        <v>0</v>
      </c>
      <c r="AJ250" s="3">
        <v>2.37</v>
      </c>
      <c r="AK250" s="3">
        <f t="shared" si="88"/>
        <v>0.33321329679757339</v>
      </c>
      <c r="AL250" s="3">
        <f t="shared" si="89"/>
        <v>0</v>
      </c>
      <c r="AN250" s="3">
        <v>2.37</v>
      </c>
      <c r="AO250" s="3">
        <f t="shared" si="90"/>
        <v>0.46088792578192728</v>
      </c>
      <c r="AP250" s="3">
        <f t="shared" si="91"/>
        <v>0</v>
      </c>
      <c r="AR250" s="3">
        <v>2.37</v>
      </c>
      <c r="AS250" s="3">
        <f t="shared" si="76"/>
        <v>0.17454545454545453</v>
      </c>
      <c r="AT250" s="3">
        <f t="shared" si="77"/>
        <v>0</v>
      </c>
    </row>
    <row r="251" spans="8:46" x14ac:dyDescent="0.25">
      <c r="H251" s="48">
        <v>2.38</v>
      </c>
      <c r="I251" s="48">
        <v>0.14306469099999999</v>
      </c>
      <c r="J251" s="3">
        <f t="shared" si="79"/>
        <v>0</v>
      </c>
      <c r="K251" s="57">
        <f t="shared" si="71"/>
        <v>0</v>
      </c>
      <c r="M251" s="3">
        <v>2.38</v>
      </c>
      <c r="N251" s="3">
        <f t="shared" si="80"/>
        <v>0.19073721544977509</v>
      </c>
      <c r="O251" s="3">
        <f t="shared" si="81"/>
        <v>0</v>
      </c>
      <c r="Q251" s="3">
        <v>2.38</v>
      </c>
      <c r="R251" s="3">
        <f t="shared" si="72"/>
        <v>8.6956521739130446E-2</v>
      </c>
      <c r="S251" s="3">
        <f t="shared" si="82"/>
        <v>0</v>
      </c>
      <c r="T251" s="3"/>
      <c r="U251" s="3">
        <v>2.38</v>
      </c>
      <c r="V251" s="3">
        <f t="shared" si="74"/>
        <v>0.14492753623188409</v>
      </c>
      <c r="W251" s="3">
        <f t="shared" si="92"/>
        <v>0</v>
      </c>
      <c r="X251" s="3"/>
      <c r="Y251" s="3">
        <v>2.38</v>
      </c>
      <c r="Z251" s="3">
        <f t="shared" si="83"/>
        <v>0.24009683072706364</v>
      </c>
      <c r="AA251" s="3">
        <f t="shared" si="84"/>
        <v>0</v>
      </c>
      <c r="AB251" s="3"/>
      <c r="AC251" s="3">
        <v>2.38</v>
      </c>
      <c r="AD251" s="3">
        <f t="shared" si="75"/>
        <v>0.21739130434782616</v>
      </c>
      <c r="AE251" s="3">
        <f t="shared" si="85"/>
        <v>0</v>
      </c>
      <c r="AF251" s="3">
        <v>2.38</v>
      </c>
      <c r="AG251" s="3">
        <f t="shared" si="86"/>
        <v>0.24009683072706364</v>
      </c>
      <c r="AH251" s="3">
        <f t="shared" si="87"/>
        <v>0</v>
      </c>
      <c r="AJ251" s="3">
        <v>2.38</v>
      </c>
      <c r="AK251" s="3">
        <f t="shared" si="88"/>
        <v>0.3320927807026719</v>
      </c>
      <c r="AL251" s="3">
        <f t="shared" si="89"/>
        <v>0</v>
      </c>
      <c r="AN251" s="3">
        <v>2.38</v>
      </c>
      <c r="AO251" s="3">
        <f t="shared" si="90"/>
        <v>0.45933807064785043</v>
      </c>
      <c r="AP251" s="3">
        <f t="shared" si="91"/>
        <v>0</v>
      </c>
      <c r="AR251" s="3">
        <v>2.38</v>
      </c>
      <c r="AS251" s="3">
        <f t="shared" si="76"/>
        <v>0.17391304347826089</v>
      </c>
      <c r="AT251" s="3">
        <f t="shared" si="77"/>
        <v>0</v>
      </c>
    </row>
    <row r="252" spans="8:46" x14ac:dyDescent="0.25">
      <c r="H252" s="48">
        <v>2.39</v>
      </c>
      <c r="I252" s="48">
        <v>0.14144764600000001</v>
      </c>
      <c r="J252" s="3">
        <f t="shared" si="79"/>
        <v>0</v>
      </c>
      <c r="K252" s="57">
        <f t="shared" si="71"/>
        <v>0</v>
      </c>
      <c r="M252" s="3">
        <v>2.39</v>
      </c>
      <c r="N252" s="3">
        <f t="shared" si="80"/>
        <v>0.19009849693700057</v>
      </c>
      <c r="O252" s="3">
        <f t="shared" si="81"/>
        <v>0</v>
      </c>
      <c r="Q252" s="3">
        <v>2.39</v>
      </c>
      <c r="R252" s="3">
        <f t="shared" si="72"/>
        <v>8.6642599277978322E-2</v>
      </c>
      <c r="S252" s="3">
        <f t="shared" si="82"/>
        <v>0</v>
      </c>
      <c r="T252" s="3"/>
      <c r="U252" s="3">
        <v>2.39</v>
      </c>
      <c r="V252" s="3">
        <f t="shared" si="74"/>
        <v>0.14440433212996387</v>
      </c>
      <c r="W252" s="3">
        <f t="shared" si="92"/>
        <v>0</v>
      </c>
      <c r="X252" s="3"/>
      <c r="Y252" s="3">
        <v>2.39</v>
      </c>
      <c r="Z252" s="3">
        <f t="shared" si="83"/>
        <v>0.23929282249887254</v>
      </c>
      <c r="AA252" s="3">
        <f t="shared" si="84"/>
        <v>0</v>
      </c>
      <c r="AB252" s="3"/>
      <c r="AC252" s="3">
        <v>2.39</v>
      </c>
      <c r="AD252" s="3">
        <f t="shared" si="75"/>
        <v>0.21660649819494582</v>
      </c>
      <c r="AE252" s="3">
        <f t="shared" si="85"/>
        <v>0</v>
      </c>
      <c r="AF252" s="3">
        <v>2.39</v>
      </c>
      <c r="AG252" s="3">
        <f t="shared" si="86"/>
        <v>0.23929282249887254</v>
      </c>
      <c r="AH252" s="3">
        <f t="shared" si="87"/>
        <v>0</v>
      </c>
      <c r="AJ252" s="3">
        <v>2.39</v>
      </c>
      <c r="AK252" s="3">
        <f t="shared" si="88"/>
        <v>0.33098070718050476</v>
      </c>
      <c r="AL252" s="3">
        <f t="shared" si="89"/>
        <v>0</v>
      </c>
      <c r="AN252" s="3">
        <v>2.39</v>
      </c>
      <c r="AO252" s="3">
        <f t="shared" si="90"/>
        <v>0.45779989295844081</v>
      </c>
      <c r="AP252" s="3">
        <f t="shared" si="91"/>
        <v>0</v>
      </c>
      <c r="AR252" s="3">
        <v>2.39</v>
      </c>
      <c r="AS252" s="3">
        <f t="shared" si="76"/>
        <v>0.17328519855595664</v>
      </c>
      <c r="AT252" s="3">
        <f t="shared" si="77"/>
        <v>0</v>
      </c>
    </row>
    <row r="253" spans="8:46" x14ac:dyDescent="0.25">
      <c r="H253" s="48">
        <v>2.4</v>
      </c>
      <c r="I253" s="48">
        <v>0.13980100400000001</v>
      </c>
      <c r="J253" s="3">
        <f t="shared" si="79"/>
        <v>0</v>
      </c>
      <c r="K253" s="57">
        <f t="shared" si="71"/>
        <v>0</v>
      </c>
      <c r="M253" s="3">
        <v>2.4</v>
      </c>
      <c r="N253" s="3">
        <f t="shared" si="80"/>
        <v>0.18946457081379975</v>
      </c>
      <c r="O253" s="3">
        <f t="shared" si="81"/>
        <v>0</v>
      </c>
      <c r="Q253" s="3">
        <v>2.4</v>
      </c>
      <c r="R253" s="3">
        <f t="shared" si="72"/>
        <v>8.6330935251798552E-2</v>
      </c>
      <c r="S253" s="3">
        <f t="shared" si="82"/>
        <v>0</v>
      </c>
      <c r="T253" s="3"/>
      <c r="U253" s="3">
        <v>2.4</v>
      </c>
      <c r="V253" s="3">
        <f t="shared" si="74"/>
        <v>0.14388489208633093</v>
      </c>
      <c r="W253" s="3">
        <f t="shared" si="92"/>
        <v>0</v>
      </c>
      <c r="X253" s="3"/>
      <c r="Y253" s="3">
        <v>2.4</v>
      </c>
      <c r="Z253" s="3">
        <f t="shared" si="83"/>
        <v>0.23849484685087591</v>
      </c>
      <c r="AA253" s="3">
        <f t="shared" si="84"/>
        <v>0</v>
      </c>
      <c r="AB253" s="3"/>
      <c r="AC253" s="3">
        <v>2.4</v>
      </c>
      <c r="AD253" s="3">
        <f t="shared" si="75"/>
        <v>0.21582733812949642</v>
      </c>
      <c r="AE253" s="3">
        <f t="shared" si="85"/>
        <v>0</v>
      </c>
      <c r="AF253" s="3">
        <v>2.4</v>
      </c>
      <c r="AG253" s="3">
        <f t="shared" si="86"/>
        <v>0.23849484685087591</v>
      </c>
      <c r="AH253" s="3">
        <f t="shared" si="87"/>
        <v>0</v>
      </c>
      <c r="AJ253" s="3">
        <v>2.4</v>
      </c>
      <c r="AK253" s="3">
        <f t="shared" si="88"/>
        <v>0.32987697769322361</v>
      </c>
      <c r="AL253" s="3">
        <f t="shared" si="89"/>
        <v>0</v>
      </c>
      <c r="AN253" s="3">
        <v>2.4</v>
      </c>
      <c r="AO253" s="3">
        <f t="shared" si="90"/>
        <v>0.45627325641990429</v>
      </c>
      <c r="AP253" s="3">
        <f t="shared" si="91"/>
        <v>0</v>
      </c>
      <c r="AR253" s="3">
        <v>2.4</v>
      </c>
      <c r="AS253" s="3">
        <f t="shared" si="76"/>
        <v>0.1726618705035971</v>
      </c>
      <c r="AT253" s="3">
        <f t="shared" si="77"/>
        <v>0</v>
      </c>
    </row>
    <row r="254" spans="8:46" x14ac:dyDescent="0.25">
      <c r="H254" s="48">
        <v>2.41</v>
      </c>
      <c r="I254" s="48">
        <v>0.138179361</v>
      </c>
      <c r="J254" s="3">
        <f t="shared" si="79"/>
        <v>0</v>
      </c>
      <c r="K254" s="57">
        <f t="shared" si="71"/>
        <v>0</v>
      </c>
      <c r="M254" s="3">
        <v>2.41</v>
      </c>
      <c r="N254" s="3">
        <f t="shared" si="80"/>
        <v>0.18883538137778358</v>
      </c>
      <c r="O254" s="3">
        <f t="shared" si="81"/>
        <v>0</v>
      </c>
      <c r="Q254" s="3">
        <v>2.41</v>
      </c>
      <c r="R254" s="3">
        <f t="shared" si="72"/>
        <v>8.6021505376344079E-2</v>
      </c>
      <c r="S254" s="3">
        <f t="shared" si="82"/>
        <v>0</v>
      </c>
      <c r="T254" s="3"/>
      <c r="U254" s="3">
        <v>2.41</v>
      </c>
      <c r="V254" s="3">
        <f t="shared" si="74"/>
        <v>0.14336917562724014</v>
      </c>
      <c r="W254" s="3">
        <f t="shared" si="92"/>
        <v>0</v>
      </c>
      <c r="X254" s="3"/>
      <c r="Y254" s="3">
        <v>2.41</v>
      </c>
      <c r="Z254" s="3">
        <f t="shared" si="83"/>
        <v>0.23770283366583389</v>
      </c>
      <c r="AA254" s="3">
        <f t="shared" si="84"/>
        <v>0</v>
      </c>
      <c r="AB254" s="3"/>
      <c r="AC254" s="3">
        <v>2.41</v>
      </c>
      <c r="AD254" s="3">
        <f t="shared" si="75"/>
        <v>0.21505376344086025</v>
      </c>
      <c r="AE254" s="3">
        <f t="shared" si="85"/>
        <v>0</v>
      </c>
      <c r="AF254" s="3">
        <v>2.41</v>
      </c>
      <c r="AG254" s="3">
        <f t="shared" si="86"/>
        <v>0.23770283366583389</v>
      </c>
      <c r="AH254" s="3">
        <f t="shared" si="87"/>
        <v>0</v>
      </c>
      <c r="AJ254" s="3">
        <v>2.41</v>
      </c>
      <c r="AK254" s="3">
        <f t="shared" si="88"/>
        <v>0.32878149525733602</v>
      </c>
      <c r="AL254" s="3">
        <f t="shared" si="89"/>
        <v>0</v>
      </c>
      <c r="AN254" s="3">
        <v>2.41</v>
      </c>
      <c r="AO254" s="3">
        <f t="shared" si="90"/>
        <v>0.45475802688837252</v>
      </c>
      <c r="AP254" s="3">
        <f t="shared" si="91"/>
        <v>0</v>
      </c>
      <c r="AR254" s="3">
        <v>2.41</v>
      </c>
      <c r="AS254" s="3">
        <f t="shared" si="76"/>
        <v>0.17204301075268816</v>
      </c>
      <c r="AT254" s="3">
        <f t="shared" si="77"/>
        <v>0</v>
      </c>
    </row>
    <row r="255" spans="8:46" x14ac:dyDescent="0.25">
      <c r="H255" s="48">
        <v>2.42</v>
      </c>
      <c r="I255" s="48">
        <v>0.13652977199999999</v>
      </c>
      <c r="J255" s="3">
        <f t="shared" si="79"/>
        <v>0</v>
      </c>
      <c r="K255" s="57">
        <f t="shared" si="71"/>
        <v>0</v>
      </c>
      <c r="M255" s="3">
        <v>2.42</v>
      </c>
      <c r="N255" s="3">
        <f t="shared" si="80"/>
        <v>0.18821087380159152</v>
      </c>
      <c r="O255" s="3">
        <f t="shared" si="81"/>
        <v>0</v>
      </c>
      <c r="Q255" s="3">
        <v>2.42</v>
      </c>
      <c r="R255" s="3">
        <f t="shared" si="72"/>
        <v>8.5714285714285715E-2</v>
      </c>
      <c r="S255" s="3">
        <f t="shared" si="82"/>
        <v>0</v>
      </c>
      <c r="T255" s="3"/>
      <c r="U255" s="3">
        <v>2.42</v>
      </c>
      <c r="V255" s="3">
        <f t="shared" si="74"/>
        <v>0.14285714285714288</v>
      </c>
      <c r="W255" s="3">
        <f t="shared" si="92"/>
        <v>0</v>
      </c>
      <c r="X255" s="3"/>
      <c r="Y255" s="3">
        <v>2.42</v>
      </c>
      <c r="Z255" s="3">
        <f t="shared" si="83"/>
        <v>0.23691671392797781</v>
      </c>
      <c r="AA255" s="3">
        <f t="shared" si="84"/>
        <v>0</v>
      </c>
      <c r="AB255" s="3"/>
      <c r="AC255" s="3">
        <v>2.42</v>
      </c>
      <c r="AD255" s="3">
        <f t="shared" si="75"/>
        <v>0.21428571428571433</v>
      </c>
      <c r="AE255" s="3">
        <f t="shared" si="85"/>
        <v>0</v>
      </c>
      <c r="AF255" s="3">
        <v>2.42</v>
      </c>
      <c r="AG255" s="3">
        <f t="shared" si="86"/>
        <v>0.23691671392797781</v>
      </c>
      <c r="AH255" s="3">
        <f t="shared" si="87"/>
        <v>0</v>
      </c>
      <c r="AJ255" s="3">
        <v>2.42</v>
      </c>
      <c r="AK255" s="3">
        <f t="shared" si="88"/>
        <v>0.32769416441286237</v>
      </c>
      <c r="AL255" s="3">
        <f t="shared" si="89"/>
        <v>0</v>
      </c>
      <c r="AN255" s="3">
        <v>2.42</v>
      </c>
      <c r="AO255" s="3">
        <f t="shared" si="90"/>
        <v>0.45325407232724174</v>
      </c>
      <c r="AP255" s="3">
        <f t="shared" si="91"/>
        <v>0</v>
      </c>
      <c r="AR255" s="3">
        <v>2.42</v>
      </c>
      <c r="AS255" s="3">
        <f t="shared" si="76"/>
        <v>0.17142857142857143</v>
      </c>
      <c r="AT255" s="3">
        <f t="shared" si="77"/>
        <v>0</v>
      </c>
    </row>
    <row r="256" spans="8:46" x14ac:dyDescent="0.25">
      <c r="H256" s="48">
        <v>2.4300000000000002</v>
      </c>
      <c r="I256" s="48">
        <v>0.134907368</v>
      </c>
      <c r="J256" s="3">
        <f t="shared" si="79"/>
        <v>0</v>
      </c>
      <c r="K256" s="57">
        <f t="shared" si="71"/>
        <v>0</v>
      </c>
      <c r="M256" s="3">
        <v>2.4300000000000002</v>
      </c>
      <c r="N256" s="3">
        <f t="shared" si="80"/>
        <v>0.18759099411559929</v>
      </c>
      <c r="O256" s="3">
        <f t="shared" si="81"/>
        <v>0</v>
      </c>
      <c r="Q256" s="3">
        <v>2.4300000000000002</v>
      </c>
      <c r="R256" s="3">
        <f t="shared" si="72"/>
        <v>8.5409252669039135E-2</v>
      </c>
      <c r="S256" s="3">
        <f t="shared" si="82"/>
        <v>0</v>
      </c>
      <c r="T256" s="3"/>
      <c r="U256" s="3">
        <v>2.4300000000000002</v>
      </c>
      <c r="V256" s="3">
        <f t="shared" si="74"/>
        <v>0.14234875444839856</v>
      </c>
      <c r="W256" s="3">
        <f t="shared" si="92"/>
        <v>0</v>
      </c>
      <c r="X256" s="3"/>
      <c r="Y256" s="3">
        <v>2.4300000000000002</v>
      </c>
      <c r="Z256" s="3">
        <f t="shared" si="83"/>
        <v>0.23613641970124372</v>
      </c>
      <c r="AA256" s="3">
        <f t="shared" si="84"/>
        <v>0</v>
      </c>
      <c r="AB256" s="3"/>
      <c r="AC256" s="3">
        <v>2.4300000000000002</v>
      </c>
      <c r="AD256" s="3">
        <f t="shared" si="75"/>
        <v>0.21352313167259787</v>
      </c>
      <c r="AE256" s="3">
        <f t="shared" si="85"/>
        <v>0</v>
      </c>
      <c r="AF256" s="3">
        <v>2.4300000000000002</v>
      </c>
      <c r="AG256" s="3">
        <f t="shared" si="86"/>
        <v>0.23613641970124372</v>
      </c>
      <c r="AH256" s="3">
        <f t="shared" si="87"/>
        <v>0</v>
      </c>
      <c r="AJ256" s="3">
        <v>2.4300000000000002</v>
      </c>
      <c r="AK256" s="3">
        <f t="shared" si="88"/>
        <v>0.32661489119322984</v>
      </c>
      <c r="AL256" s="3">
        <f t="shared" si="89"/>
        <v>0</v>
      </c>
      <c r="AN256" s="3">
        <v>2.4300000000000002</v>
      </c>
      <c r="AO256" s="3">
        <f t="shared" si="90"/>
        <v>0.45176126276553136</v>
      </c>
      <c r="AP256" s="3">
        <f t="shared" si="91"/>
        <v>0</v>
      </c>
      <c r="AR256" s="3">
        <v>2.4300000000000002</v>
      </c>
      <c r="AS256" s="3">
        <f t="shared" si="76"/>
        <v>0.17081850533807827</v>
      </c>
      <c r="AT256" s="3">
        <f t="shared" si="77"/>
        <v>0</v>
      </c>
    </row>
    <row r="257" spans="8:46" x14ac:dyDescent="0.25">
      <c r="H257" s="48">
        <v>2.44</v>
      </c>
      <c r="I257" s="48">
        <v>0.13326112800000001</v>
      </c>
      <c r="J257" s="3">
        <f t="shared" si="79"/>
        <v>0</v>
      </c>
      <c r="K257" s="57">
        <f t="shared" si="71"/>
        <v>0</v>
      </c>
      <c r="M257" s="3">
        <v>2.44</v>
      </c>
      <c r="N257" s="3">
        <f t="shared" si="80"/>
        <v>0.18697568919103949</v>
      </c>
      <c r="O257" s="3">
        <f t="shared" si="81"/>
        <v>0</v>
      </c>
      <c r="Q257" s="3">
        <v>2.44</v>
      </c>
      <c r="R257" s="3">
        <f t="shared" si="72"/>
        <v>8.5106382978723388E-2</v>
      </c>
      <c r="S257" s="3">
        <f t="shared" si="82"/>
        <v>0</v>
      </c>
      <c r="T257" s="3"/>
      <c r="U257" s="3">
        <v>2.44</v>
      </c>
      <c r="V257" s="3">
        <f t="shared" si="74"/>
        <v>0.14184397163120566</v>
      </c>
      <c r="W257" s="3">
        <f t="shared" si="92"/>
        <v>0</v>
      </c>
      <c r="X257" s="3"/>
      <c r="Y257" s="3">
        <v>2.44</v>
      </c>
      <c r="Z257" s="3">
        <f t="shared" si="83"/>
        <v>0.2353618841080235</v>
      </c>
      <c r="AA257" s="3">
        <f t="shared" si="84"/>
        <v>0</v>
      </c>
      <c r="AB257" s="3"/>
      <c r="AC257" s="3">
        <v>2.44</v>
      </c>
      <c r="AD257" s="3">
        <f t="shared" si="75"/>
        <v>0.21276595744680851</v>
      </c>
      <c r="AE257" s="3">
        <f t="shared" si="85"/>
        <v>0</v>
      </c>
      <c r="AF257" s="3">
        <v>2.44</v>
      </c>
      <c r="AG257" s="3">
        <f t="shared" si="86"/>
        <v>0.2353618841080235</v>
      </c>
      <c r="AH257" s="3">
        <f t="shared" si="87"/>
        <v>0</v>
      </c>
      <c r="AJ257" s="3">
        <v>2.44</v>
      </c>
      <c r="AK257" s="3">
        <f t="shared" si="88"/>
        <v>0.325543583095881</v>
      </c>
      <c r="AL257" s="3">
        <f t="shared" si="89"/>
        <v>0</v>
      </c>
      <c r="AN257" s="3">
        <v>2.44</v>
      </c>
      <c r="AO257" s="3">
        <f t="shared" si="90"/>
        <v>0.45027947025723158</v>
      </c>
      <c r="AP257" s="3">
        <f t="shared" si="91"/>
        <v>0</v>
      </c>
      <c r="AR257" s="3">
        <v>2.44</v>
      </c>
      <c r="AS257" s="3">
        <f t="shared" si="76"/>
        <v>0.17021276595744678</v>
      </c>
      <c r="AT257" s="3">
        <f t="shared" si="77"/>
        <v>0</v>
      </c>
    </row>
    <row r="258" spans="8:46" x14ac:dyDescent="0.25">
      <c r="H258" s="48">
        <v>2.4500000000000002</v>
      </c>
      <c r="I258" s="48">
        <v>0.13164141900000001</v>
      </c>
      <c r="J258" s="3">
        <f t="shared" si="79"/>
        <v>0</v>
      </c>
      <c r="K258" s="57">
        <f t="shared" si="71"/>
        <v>0</v>
      </c>
      <c r="M258" s="3">
        <v>2.4500000000000002</v>
      </c>
      <c r="N258" s="3">
        <f t="shared" si="80"/>
        <v>0.18636490672351991</v>
      </c>
      <c r="O258" s="3">
        <f t="shared" si="81"/>
        <v>0</v>
      </c>
      <c r="Q258" s="3">
        <v>2.4500000000000002</v>
      </c>
      <c r="R258" s="3">
        <f t="shared" si="72"/>
        <v>8.4805653710247356E-2</v>
      </c>
      <c r="S258" s="3">
        <f t="shared" si="82"/>
        <v>0</v>
      </c>
      <c r="T258" s="3"/>
      <c r="U258" s="3">
        <v>2.4500000000000002</v>
      </c>
      <c r="V258" s="3">
        <f t="shared" si="74"/>
        <v>0.14134275618374559</v>
      </c>
      <c r="W258" s="3">
        <f t="shared" si="92"/>
        <v>0</v>
      </c>
      <c r="X258" s="3"/>
      <c r="Y258" s="3">
        <v>2.4500000000000002</v>
      </c>
      <c r="Z258" s="3">
        <f t="shared" si="83"/>
        <v>0.23459304130841932</v>
      </c>
      <c r="AA258" s="3">
        <f t="shared" si="84"/>
        <v>0</v>
      </c>
      <c r="AB258" s="3"/>
      <c r="AC258" s="3">
        <v>2.4500000000000002</v>
      </c>
      <c r="AD258" s="3">
        <f t="shared" si="75"/>
        <v>0.21201413427561841</v>
      </c>
      <c r="AE258" s="3">
        <f t="shared" si="85"/>
        <v>0</v>
      </c>
      <c r="AF258" s="3">
        <v>2.4500000000000002</v>
      </c>
      <c r="AG258" s="3">
        <f t="shared" si="86"/>
        <v>0.23459304130841932</v>
      </c>
      <c r="AH258" s="3">
        <f t="shared" si="87"/>
        <v>0</v>
      </c>
      <c r="AJ258" s="3">
        <v>2.4500000000000002</v>
      </c>
      <c r="AK258" s="3">
        <f t="shared" si="88"/>
        <v>0.32448014905357986</v>
      </c>
      <c r="AL258" s="3">
        <f t="shared" si="89"/>
        <v>0</v>
      </c>
      <c r="AN258" s="3">
        <v>2.4500000000000002</v>
      </c>
      <c r="AO258" s="3">
        <f t="shared" si="90"/>
        <v>0.44880856884161446</v>
      </c>
      <c r="AP258" s="3">
        <f t="shared" si="91"/>
        <v>0</v>
      </c>
      <c r="AR258" s="3">
        <v>2.4500000000000002</v>
      </c>
      <c r="AS258" s="3">
        <f t="shared" si="76"/>
        <v>0.16961130742049471</v>
      </c>
      <c r="AT258" s="3">
        <f t="shared" si="77"/>
        <v>0</v>
      </c>
    </row>
    <row r="259" spans="8:46" x14ac:dyDescent="0.25">
      <c r="H259" s="48">
        <v>2.46</v>
      </c>
      <c r="I259" s="48">
        <v>0.130000329</v>
      </c>
      <c r="J259" s="3">
        <f t="shared" si="79"/>
        <v>0</v>
      </c>
      <c r="K259" s="57">
        <f t="shared" si="71"/>
        <v>0</v>
      </c>
      <c r="M259" s="3">
        <v>2.46</v>
      </c>
      <c r="N259" s="3">
        <f t="shared" si="80"/>
        <v>0.1857585952169323</v>
      </c>
      <c r="O259" s="3">
        <f t="shared" si="81"/>
        <v>0</v>
      </c>
      <c r="Q259" s="3">
        <v>2.46</v>
      </c>
      <c r="R259" s="3">
        <f t="shared" si="72"/>
        <v>8.4507042253521125E-2</v>
      </c>
      <c r="S259" s="3">
        <f t="shared" si="82"/>
        <v>0</v>
      </c>
      <c r="T259" s="3"/>
      <c r="U259" s="3">
        <v>2.46</v>
      </c>
      <c r="V259" s="3">
        <f t="shared" si="74"/>
        <v>0.14084507042253522</v>
      </c>
      <c r="W259" s="3">
        <f t="shared" si="92"/>
        <v>0</v>
      </c>
      <c r="X259" s="3"/>
      <c r="Y259" s="3">
        <v>2.46</v>
      </c>
      <c r="Z259" s="3">
        <f t="shared" si="83"/>
        <v>0.23382982647998762</v>
      </c>
      <c r="AA259" s="3">
        <f t="shared" si="84"/>
        <v>0</v>
      </c>
      <c r="AB259" s="3"/>
      <c r="AC259" s="3">
        <v>2.46</v>
      </c>
      <c r="AD259" s="3">
        <f t="shared" si="75"/>
        <v>0.21126760563380287</v>
      </c>
      <c r="AE259" s="3">
        <f t="shared" si="85"/>
        <v>0</v>
      </c>
      <c r="AF259" s="3">
        <v>2.46</v>
      </c>
      <c r="AG259" s="3">
        <f t="shared" si="86"/>
        <v>0.23382982647998762</v>
      </c>
      <c r="AH259" s="3">
        <f t="shared" si="87"/>
        <v>0</v>
      </c>
      <c r="AJ259" s="3">
        <v>2.46</v>
      </c>
      <c r="AK259" s="3">
        <f t="shared" si="88"/>
        <v>0.32342449940639428</v>
      </c>
      <c r="AL259" s="3">
        <f t="shared" si="89"/>
        <v>0</v>
      </c>
      <c r="AN259" s="3">
        <v>2.46</v>
      </c>
      <c r="AO259" s="3">
        <f t="shared" si="90"/>
        <v>0.44734843450448036</v>
      </c>
      <c r="AP259" s="3">
        <f t="shared" si="91"/>
        <v>0</v>
      </c>
      <c r="AR259" s="3">
        <v>2.46</v>
      </c>
      <c r="AS259" s="3">
        <f t="shared" si="76"/>
        <v>0.16901408450704225</v>
      </c>
      <c r="AT259" s="3">
        <f t="shared" si="77"/>
        <v>0</v>
      </c>
    </row>
    <row r="260" spans="8:46" x14ac:dyDescent="0.25">
      <c r="H260" s="48">
        <v>2.4700000000000002</v>
      </c>
      <c r="I260" s="48">
        <v>0.12838645200000001</v>
      </c>
      <c r="J260" s="3">
        <f t="shared" si="79"/>
        <v>0</v>
      </c>
      <c r="K260" s="57">
        <f t="shared" si="71"/>
        <v>0</v>
      </c>
      <c r="M260" s="3">
        <v>2.4700000000000002</v>
      </c>
      <c r="N260" s="3">
        <f t="shared" si="80"/>
        <v>0.1851567039677379</v>
      </c>
      <c r="O260" s="3">
        <f t="shared" si="81"/>
        <v>0</v>
      </c>
      <c r="Q260" s="3">
        <v>2.4700000000000002</v>
      </c>
      <c r="R260" s="3">
        <f t="shared" si="72"/>
        <v>8.4210526315789458E-2</v>
      </c>
      <c r="S260" s="3">
        <f t="shared" si="82"/>
        <v>0</v>
      </c>
      <c r="T260" s="3"/>
      <c r="U260" s="3">
        <v>2.4700000000000002</v>
      </c>
      <c r="V260" s="3">
        <f t="shared" si="74"/>
        <v>0.14035087719298242</v>
      </c>
      <c r="W260" s="3">
        <f t="shared" si="92"/>
        <v>0</v>
      </c>
      <c r="X260" s="3"/>
      <c r="Y260" s="3">
        <v>2.4700000000000002</v>
      </c>
      <c r="Z260" s="3">
        <f t="shared" si="83"/>
        <v>0.23307217579795811</v>
      </c>
      <c r="AA260" s="3">
        <f t="shared" si="84"/>
        <v>0</v>
      </c>
      <c r="AB260" s="3"/>
      <c r="AC260" s="3">
        <v>2.4700000000000002</v>
      </c>
      <c r="AD260" s="3">
        <f t="shared" si="75"/>
        <v>0.21052631578947367</v>
      </c>
      <c r="AE260" s="3">
        <f t="shared" si="85"/>
        <v>0</v>
      </c>
      <c r="AF260" s="3">
        <v>2.4700000000000002</v>
      </c>
      <c r="AG260" s="3">
        <f t="shared" si="86"/>
        <v>0.23307217579795811</v>
      </c>
      <c r="AH260" s="3">
        <f t="shared" si="87"/>
        <v>0</v>
      </c>
      <c r="AJ260" s="3">
        <v>2.4700000000000002</v>
      </c>
      <c r="AK260" s="3">
        <f t="shared" si="88"/>
        <v>0.32237654587433584</v>
      </c>
      <c r="AL260" s="3">
        <f t="shared" si="89"/>
        <v>0</v>
      </c>
      <c r="AN260" s="3">
        <v>2.4700000000000002</v>
      </c>
      <c r="AO260" s="3">
        <f t="shared" si="90"/>
        <v>0.44589894514031586</v>
      </c>
      <c r="AP260" s="3">
        <f t="shared" si="91"/>
        <v>0</v>
      </c>
      <c r="AR260" s="3">
        <v>2.4700000000000002</v>
      </c>
      <c r="AS260" s="3">
        <f t="shared" si="76"/>
        <v>0.16842105263157892</v>
      </c>
      <c r="AT260" s="3">
        <f t="shared" si="77"/>
        <v>0</v>
      </c>
    </row>
    <row r="261" spans="8:46" x14ac:dyDescent="0.25">
      <c r="H261" s="48">
        <v>2.48</v>
      </c>
      <c r="I261" s="48">
        <v>0.12674754299999999</v>
      </c>
      <c r="J261" s="3">
        <f t="shared" si="79"/>
        <v>0</v>
      </c>
      <c r="K261" s="57">
        <f t="shared" si="71"/>
        <v>0</v>
      </c>
      <c r="M261" s="3">
        <v>2.48</v>
      </c>
      <c r="N261" s="3">
        <f t="shared" si="80"/>
        <v>0.1845591830496216</v>
      </c>
      <c r="O261" s="3">
        <f t="shared" si="81"/>
        <v>0</v>
      </c>
      <c r="Q261" s="3">
        <v>2.48</v>
      </c>
      <c r="R261" s="3">
        <f t="shared" si="72"/>
        <v>8.3916083916083906E-2</v>
      </c>
      <c r="S261" s="3">
        <f t="shared" si="82"/>
        <v>0</v>
      </c>
      <c r="T261" s="3"/>
      <c r="U261" s="3">
        <v>2.48</v>
      </c>
      <c r="V261" s="3">
        <f t="shared" si="74"/>
        <v>0.13986013986013987</v>
      </c>
      <c r="W261" s="3">
        <f t="shared" si="92"/>
        <v>0</v>
      </c>
      <c r="X261" s="3"/>
      <c r="Y261" s="3">
        <v>2.48</v>
      </c>
      <c r="Z261" s="3">
        <f t="shared" si="83"/>
        <v>0.2323200264159167</v>
      </c>
      <c r="AA261" s="3">
        <f t="shared" si="84"/>
        <v>0</v>
      </c>
      <c r="AB261" s="3"/>
      <c r="AC261" s="3">
        <v>2.48</v>
      </c>
      <c r="AD261" s="3">
        <f t="shared" si="75"/>
        <v>0.20979020979020982</v>
      </c>
      <c r="AE261" s="3">
        <f t="shared" si="85"/>
        <v>0</v>
      </c>
      <c r="AF261" s="3">
        <v>2.48</v>
      </c>
      <c r="AG261" s="3">
        <f t="shared" si="86"/>
        <v>0.2323200264159167</v>
      </c>
      <c r="AH261" s="3">
        <f t="shared" si="87"/>
        <v>0</v>
      </c>
      <c r="AJ261" s="3">
        <v>2.48</v>
      </c>
      <c r="AK261" s="3">
        <f t="shared" si="88"/>
        <v>0.32133620153064113</v>
      </c>
      <c r="AL261" s="3">
        <f t="shared" si="89"/>
        <v>0</v>
      </c>
      <c r="AN261" s="3">
        <v>2.48</v>
      </c>
      <c r="AO261" s="3">
        <f t="shared" si="90"/>
        <v>0.44445998051533664</v>
      </c>
      <c r="AP261" s="3">
        <f t="shared" si="91"/>
        <v>0</v>
      </c>
      <c r="AR261" s="3">
        <v>2.48</v>
      </c>
      <c r="AS261" s="3">
        <f t="shared" si="76"/>
        <v>0.16783216783216781</v>
      </c>
      <c r="AT261" s="3">
        <f t="shared" si="77"/>
        <v>0</v>
      </c>
    </row>
    <row r="262" spans="8:46" x14ac:dyDescent="0.25">
      <c r="H262" s="48">
        <v>2.4900000000000002</v>
      </c>
      <c r="I262" s="48">
        <v>0.125142372</v>
      </c>
      <c r="J262" s="3">
        <f t="shared" si="79"/>
        <v>0</v>
      </c>
      <c r="K262" s="57">
        <f t="shared" si="71"/>
        <v>0</v>
      </c>
      <c r="M262" s="3">
        <v>2.4900000000000002</v>
      </c>
      <c r="N262" s="3">
        <f t="shared" si="80"/>
        <v>0.183965983298503</v>
      </c>
      <c r="O262" s="3">
        <f t="shared" si="81"/>
        <v>0</v>
      </c>
      <c r="Q262" s="3">
        <v>2.4900000000000002</v>
      </c>
      <c r="R262" s="3">
        <f t="shared" si="72"/>
        <v>8.3623693379790934E-2</v>
      </c>
      <c r="S262" s="3">
        <f t="shared" si="82"/>
        <v>0</v>
      </c>
      <c r="T262" s="3"/>
      <c r="U262" s="3">
        <v>2.4900000000000002</v>
      </c>
      <c r="V262" s="3">
        <f t="shared" si="74"/>
        <v>0.13937282229965156</v>
      </c>
      <c r="W262" s="3">
        <f t="shared" si="92"/>
        <v>0</v>
      </c>
      <c r="X262" s="3"/>
      <c r="Y262" s="3">
        <v>2.4900000000000002</v>
      </c>
      <c r="Z262" s="3">
        <f t="shared" si="83"/>
        <v>0.23157331644693757</v>
      </c>
      <c r="AA262" s="3">
        <f t="shared" si="84"/>
        <v>0</v>
      </c>
      <c r="AB262" s="3"/>
      <c r="AC262" s="3">
        <v>2.4900000000000002</v>
      </c>
      <c r="AD262" s="3">
        <f t="shared" si="75"/>
        <v>0.20905923344947736</v>
      </c>
      <c r="AE262" s="3">
        <f t="shared" si="85"/>
        <v>0</v>
      </c>
      <c r="AF262" s="3">
        <v>2.4900000000000002</v>
      </c>
      <c r="AG262" s="3">
        <f t="shared" si="86"/>
        <v>0.23157331644693757</v>
      </c>
      <c r="AH262" s="3">
        <f t="shared" si="87"/>
        <v>0</v>
      </c>
      <c r="AJ262" s="3">
        <v>2.4900000000000002</v>
      </c>
      <c r="AK262" s="3">
        <f t="shared" si="88"/>
        <v>0.32030338077567433</v>
      </c>
      <c r="AL262" s="3">
        <f t="shared" si="89"/>
        <v>0</v>
      </c>
      <c r="AN262" s="3">
        <v>2.4900000000000002</v>
      </c>
      <c r="AO262" s="3">
        <f t="shared" si="90"/>
        <v>0.44303142223139053</v>
      </c>
      <c r="AP262" s="3">
        <f t="shared" si="91"/>
        <v>0</v>
      </c>
      <c r="AR262" s="3">
        <v>2.4900000000000002</v>
      </c>
      <c r="AS262" s="3">
        <f t="shared" si="76"/>
        <v>0.16724738675958187</v>
      </c>
      <c r="AT262" s="3">
        <f t="shared" si="77"/>
        <v>0</v>
      </c>
    </row>
    <row r="263" spans="8:46" x14ac:dyDescent="0.25">
      <c r="H263" s="48">
        <v>2.5</v>
      </c>
      <c r="I263" s="48">
        <v>0.123514497</v>
      </c>
      <c r="J263" s="3">
        <f t="shared" si="79"/>
        <v>0</v>
      </c>
      <c r="K263" s="57">
        <f t="shared" si="71"/>
        <v>0</v>
      </c>
      <c r="M263" s="3">
        <v>2.5</v>
      </c>
      <c r="N263" s="3">
        <f t="shared" si="80"/>
        <v>0.18337705629789586</v>
      </c>
      <c r="O263" s="3">
        <f t="shared" si="81"/>
        <v>0</v>
      </c>
      <c r="Q263" s="3">
        <v>2.5</v>
      </c>
      <c r="R263" s="3">
        <f t="shared" si="72"/>
        <v>8.3333333333333329E-2</v>
      </c>
      <c r="S263" s="3">
        <f t="shared" si="82"/>
        <v>0</v>
      </c>
      <c r="T263" s="3"/>
      <c r="U263" s="3">
        <v>2.5</v>
      </c>
      <c r="V263" s="3">
        <f t="shared" si="74"/>
        <v>0.1388888888888889</v>
      </c>
      <c r="W263" s="3">
        <f t="shared" si="92"/>
        <v>0</v>
      </c>
      <c r="X263" s="3"/>
      <c r="Y263" s="3">
        <v>2.5</v>
      </c>
      <c r="Z263" s="3">
        <f t="shared" si="83"/>
        <v>0.23083198494515411</v>
      </c>
      <c r="AA263" s="3">
        <f t="shared" si="84"/>
        <v>0</v>
      </c>
      <c r="AB263" s="3"/>
      <c r="AC263" s="3">
        <v>2.5</v>
      </c>
      <c r="AD263" s="3">
        <f t="shared" si="75"/>
        <v>0.20833333333333337</v>
      </c>
      <c r="AE263" s="3">
        <f t="shared" si="85"/>
        <v>0</v>
      </c>
      <c r="AF263" s="3">
        <v>2.5</v>
      </c>
      <c r="AG263" s="3">
        <f t="shared" si="86"/>
        <v>0.23083198494515411</v>
      </c>
      <c r="AH263" s="3">
        <f t="shared" si="87"/>
        <v>0</v>
      </c>
      <c r="AJ263" s="3">
        <v>2.5</v>
      </c>
      <c r="AK263" s="3">
        <f t="shared" si="88"/>
        <v>0.31927799931143658</v>
      </c>
      <c r="AL263" s="3">
        <f t="shared" si="89"/>
        <v>0</v>
      </c>
      <c r="AN263" s="3">
        <v>2.5</v>
      </c>
      <c r="AO263" s="3">
        <f t="shared" si="90"/>
        <v>0.44161315369069992</v>
      </c>
      <c r="AP263" s="3">
        <f t="shared" si="91"/>
        <v>0</v>
      </c>
      <c r="AR263" s="3">
        <v>2.5</v>
      </c>
      <c r="AS263" s="3">
        <f t="shared" si="76"/>
        <v>0.16666666666666666</v>
      </c>
      <c r="AT263" s="3">
        <f t="shared" si="77"/>
        <v>0</v>
      </c>
    </row>
    <row r="264" spans="8:46" x14ac:dyDescent="0.25">
      <c r="H264" s="48">
        <v>2.5099999999999998</v>
      </c>
      <c r="I264" s="48">
        <v>0.121904949</v>
      </c>
      <c r="J264" s="3">
        <f t="shared" si="79"/>
        <v>0</v>
      </c>
      <c r="K264" s="57">
        <f t="shared" si="71"/>
        <v>0</v>
      </c>
      <c r="M264" s="3">
        <v>2.5099999999999998</v>
      </c>
      <c r="N264" s="3">
        <f t="shared" si="80"/>
        <v>0.18279235436460542</v>
      </c>
      <c r="O264" s="3">
        <f t="shared" si="81"/>
        <v>0</v>
      </c>
      <c r="Q264" s="3">
        <v>2.5099999999999998</v>
      </c>
      <c r="R264" s="3">
        <f t="shared" si="72"/>
        <v>8.3044982698961947E-2</v>
      </c>
      <c r="S264" s="3">
        <f t="shared" si="82"/>
        <v>0</v>
      </c>
      <c r="T264" s="3"/>
      <c r="U264" s="3">
        <v>2.5099999999999998</v>
      </c>
      <c r="V264" s="3">
        <f t="shared" si="74"/>
        <v>0.13840830449826991</v>
      </c>
      <c r="W264" s="3">
        <f t="shared" si="92"/>
        <v>0</v>
      </c>
      <c r="X264" s="3"/>
      <c r="Y264" s="3">
        <v>2.5099999999999998</v>
      </c>
      <c r="Z264" s="3">
        <f t="shared" si="83"/>
        <v>0.23009597188775494</v>
      </c>
      <c r="AA264" s="3">
        <f t="shared" si="84"/>
        <v>0</v>
      </c>
      <c r="AB264" s="3"/>
      <c r="AC264" s="3">
        <v>2.5099999999999998</v>
      </c>
      <c r="AD264" s="3">
        <f t="shared" si="75"/>
        <v>0.20761245674740489</v>
      </c>
      <c r="AE264" s="3">
        <f t="shared" si="85"/>
        <v>0</v>
      </c>
      <c r="AF264" s="3">
        <v>2.5099999999999998</v>
      </c>
      <c r="AG264" s="3">
        <f t="shared" si="86"/>
        <v>0.23009597188775494</v>
      </c>
      <c r="AH264" s="3">
        <f t="shared" si="87"/>
        <v>0</v>
      </c>
      <c r="AJ264" s="3">
        <v>2.5099999999999998</v>
      </c>
      <c r="AK264" s="3">
        <f t="shared" si="88"/>
        <v>0.31825997411666407</v>
      </c>
      <c r="AL264" s="3">
        <f t="shared" si="89"/>
        <v>0</v>
      </c>
      <c r="AN264" s="3">
        <v>2.5099999999999998</v>
      </c>
      <c r="AO264" s="3">
        <f t="shared" si="90"/>
        <v>0.44020506006141868</v>
      </c>
      <c r="AP264" s="3">
        <f t="shared" si="91"/>
        <v>0</v>
      </c>
      <c r="AR264" s="3">
        <v>2.5099999999999998</v>
      </c>
      <c r="AS264" s="3">
        <f t="shared" si="76"/>
        <v>0.16608996539792389</v>
      </c>
      <c r="AT264" s="3">
        <f t="shared" si="77"/>
        <v>0</v>
      </c>
    </row>
    <row r="265" spans="8:46" x14ac:dyDescent="0.25">
      <c r="H265" s="48">
        <v>2.52</v>
      </c>
      <c r="I265" s="48">
        <v>0.120290933</v>
      </c>
      <c r="J265" s="3">
        <f t="shared" si="79"/>
        <v>0</v>
      </c>
      <c r="K265" s="57">
        <f t="shared" si="71"/>
        <v>0</v>
      </c>
      <c r="M265" s="3">
        <v>2.52</v>
      </c>
      <c r="N265" s="3">
        <f t="shared" si="80"/>
        <v>0.18221183053475579</v>
      </c>
      <c r="O265" s="3">
        <f t="shared" si="81"/>
        <v>0</v>
      </c>
      <c r="Q265" s="3">
        <v>2.52</v>
      </c>
      <c r="R265" s="3">
        <f t="shared" si="72"/>
        <v>8.2758620689655157E-2</v>
      </c>
      <c r="S265" s="3">
        <f t="shared" si="82"/>
        <v>0</v>
      </c>
      <c r="T265" s="3"/>
      <c r="U265" s="3">
        <v>2.52</v>
      </c>
      <c r="V265" s="3">
        <f t="shared" si="74"/>
        <v>0.13793103448275862</v>
      </c>
      <c r="W265" s="3">
        <f t="shared" si="92"/>
        <v>0</v>
      </c>
      <c r="X265" s="3"/>
      <c r="Y265" s="3">
        <v>2.52</v>
      </c>
      <c r="Z265" s="3">
        <f t="shared" si="83"/>
        <v>0.22936521815739477</v>
      </c>
      <c r="AA265" s="3">
        <f t="shared" si="84"/>
        <v>0</v>
      </c>
      <c r="AB265" s="3"/>
      <c r="AC265" s="3">
        <v>2.52</v>
      </c>
      <c r="AD265" s="3">
        <f t="shared" si="75"/>
        <v>0.20689655172413796</v>
      </c>
      <c r="AE265" s="3">
        <f t="shared" si="85"/>
        <v>0</v>
      </c>
      <c r="AF265" s="3">
        <v>2.52</v>
      </c>
      <c r="AG265" s="3">
        <f t="shared" si="86"/>
        <v>0.22936521815739477</v>
      </c>
      <c r="AH265" s="3">
        <f t="shared" si="87"/>
        <v>0</v>
      </c>
      <c r="AJ265" s="3">
        <v>2.52</v>
      </c>
      <c r="AK265" s="3">
        <f t="shared" si="88"/>
        <v>0.31724922342249917</v>
      </c>
      <c r="AL265" s="3">
        <f t="shared" si="89"/>
        <v>0</v>
      </c>
      <c r="AN265" s="3">
        <v>2.52</v>
      </c>
      <c r="AO265" s="3">
        <f t="shared" si="90"/>
        <v>0.43880702824398121</v>
      </c>
      <c r="AP265" s="3">
        <f t="shared" si="91"/>
        <v>0</v>
      </c>
      <c r="AR265" s="3">
        <v>2.52</v>
      </c>
      <c r="AS265" s="3">
        <f t="shared" si="76"/>
        <v>0.16551724137931031</v>
      </c>
      <c r="AT265" s="3">
        <f t="shared" si="77"/>
        <v>0</v>
      </c>
    </row>
    <row r="266" spans="8:46" x14ac:dyDescent="0.25">
      <c r="H266" s="48">
        <v>2.5299999999999998</v>
      </c>
      <c r="I266" s="48">
        <v>0.118896391</v>
      </c>
      <c r="J266" s="3">
        <f t="shared" si="79"/>
        <v>0</v>
      </c>
      <c r="K266" s="57">
        <f t="shared" si="71"/>
        <v>0</v>
      </c>
      <c r="M266" s="3">
        <v>2.5299999999999998</v>
      </c>
      <c r="N266" s="3">
        <f t="shared" si="80"/>
        <v>0.18163543855013708</v>
      </c>
      <c r="O266" s="3">
        <f t="shared" si="81"/>
        <v>0</v>
      </c>
      <c r="Q266" s="3">
        <v>2.5299999999999998</v>
      </c>
      <c r="R266" s="3">
        <f t="shared" si="72"/>
        <v>8.247422680412371E-2</v>
      </c>
      <c r="S266" s="3">
        <f t="shared" si="82"/>
        <v>0</v>
      </c>
      <c r="T266" s="3"/>
      <c r="U266" s="3">
        <v>2.5299999999999998</v>
      </c>
      <c r="V266" s="3">
        <f t="shared" si="74"/>
        <v>0.13745704467353953</v>
      </c>
      <c r="W266" s="3">
        <f t="shared" si="92"/>
        <v>0</v>
      </c>
      <c r="X266" s="3"/>
      <c r="Y266" s="3">
        <v>2.5299999999999998</v>
      </c>
      <c r="Z266" s="3">
        <f t="shared" si="83"/>
        <v>0.22863966552500942</v>
      </c>
      <c r="AA266" s="3">
        <f t="shared" si="84"/>
        <v>0</v>
      </c>
      <c r="AB266" s="3"/>
      <c r="AC266" s="3">
        <v>2.5299999999999998</v>
      </c>
      <c r="AD266" s="3">
        <f t="shared" si="75"/>
        <v>0.2061855670103093</v>
      </c>
      <c r="AE266" s="3">
        <f t="shared" si="85"/>
        <v>0</v>
      </c>
      <c r="AF266" s="3">
        <v>2.5299999999999998</v>
      </c>
      <c r="AG266" s="3">
        <f t="shared" si="86"/>
        <v>0.22863966552500942</v>
      </c>
      <c r="AH266" s="3">
        <f t="shared" si="87"/>
        <v>0</v>
      </c>
      <c r="AJ266" s="3">
        <v>2.5299999999999998</v>
      </c>
      <c r="AK266" s="3">
        <f t="shared" si="88"/>
        <v>0.31624566668872078</v>
      </c>
      <c r="AL266" s="3">
        <f t="shared" si="89"/>
        <v>0</v>
      </c>
      <c r="AN266" s="3">
        <v>2.5299999999999998</v>
      </c>
      <c r="AO266" s="3">
        <f t="shared" si="90"/>
        <v>0.43741894683822435</v>
      </c>
      <c r="AP266" s="3">
        <f t="shared" si="91"/>
        <v>0</v>
      </c>
      <c r="AR266" s="3">
        <v>2.5299999999999998</v>
      </c>
      <c r="AS266" s="3">
        <f t="shared" si="76"/>
        <v>0.16494845360824742</v>
      </c>
      <c r="AT266" s="3">
        <f t="shared" si="77"/>
        <v>0</v>
      </c>
    </row>
    <row r="267" spans="8:46" x14ac:dyDescent="0.25">
      <c r="H267" s="48">
        <v>2.54</v>
      </c>
      <c r="I267" s="48">
        <v>0.12047168599999999</v>
      </c>
      <c r="J267" s="3">
        <f t="shared" si="79"/>
        <v>0</v>
      </c>
      <c r="K267" s="57">
        <f t="shared" si="71"/>
        <v>0</v>
      </c>
      <c r="M267" s="3">
        <v>2.54</v>
      </c>
      <c r="N267" s="3">
        <f t="shared" si="80"/>
        <v>0.18106313284486475</v>
      </c>
      <c r="O267" s="3">
        <f t="shared" si="81"/>
        <v>0</v>
      </c>
      <c r="Q267" s="3">
        <v>2.54</v>
      </c>
      <c r="R267" s="3">
        <f t="shared" si="72"/>
        <v>8.2191780821917804E-2</v>
      </c>
      <c r="S267" s="3">
        <f t="shared" si="82"/>
        <v>0</v>
      </c>
      <c r="T267" s="3"/>
      <c r="U267" s="3">
        <v>2.54</v>
      </c>
      <c r="V267" s="3">
        <f t="shared" si="74"/>
        <v>0.13698630136986301</v>
      </c>
      <c r="W267" s="3">
        <f t="shared" si="92"/>
        <v>0</v>
      </c>
      <c r="X267" s="3"/>
      <c r="Y267" s="3">
        <v>2.54</v>
      </c>
      <c r="Z267" s="3">
        <f t="shared" si="83"/>
        <v>0.22791925663302204</v>
      </c>
      <c r="AA267" s="3">
        <f t="shared" si="84"/>
        <v>0</v>
      </c>
      <c r="AB267" s="3"/>
      <c r="AC267" s="3">
        <v>2.54</v>
      </c>
      <c r="AD267" s="3">
        <f t="shared" si="75"/>
        <v>0.20547945205479454</v>
      </c>
      <c r="AE267" s="3">
        <f t="shared" si="85"/>
        <v>0</v>
      </c>
      <c r="AF267" s="3">
        <v>2.54</v>
      </c>
      <c r="AG267" s="3">
        <f t="shared" si="86"/>
        <v>0.22791925663302204</v>
      </c>
      <c r="AH267" s="3">
        <f t="shared" si="87"/>
        <v>0</v>
      </c>
      <c r="AJ267" s="3">
        <v>2.54</v>
      </c>
      <c r="AK267" s="3">
        <f t="shared" si="88"/>
        <v>0.31524922458051585</v>
      </c>
      <c r="AL267" s="3">
        <f t="shared" si="89"/>
        <v>0</v>
      </c>
      <c r="AN267" s="3">
        <v>2.54</v>
      </c>
      <c r="AO267" s="3">
        <f t="shared" si="90"/>
        <v>0.43604070611126045</v>
      </c>
      <c r="AP267" s="3">
        <f t="shared" si="91"/>
        <v>0</v>
      </c>
      <c r="AR267" s="3">
        <v>2.54</v>
      </c>
      <c r="AS267" s="3">
        <f t="shared" si="76"/>
        <v>0.16438356164383561</v>
      </c>
      <c r="AT267" s="3">
        <f t="shared" si="77"/>
        <v>0</v>
      </c>
    </row>
    <row r="268" spans="8:46" x14ac:dyDescent="0.25">
      <c r="H268" s="48">
        <v>2.5499999999999998</v>
      </c>
      <c r="I268" s="48">
        <v>0.12172509199999999</v>
      </c>
      <c r="J268" s="3">
        <f t="shared" si="79"/>
        <v>0</v>
      </c>
      <c r="K268" s="57">
        <f t="shared" si="71"/>
        <v>0</v>
      </c>
      <c r="M268" s="3">
        <v>2.5499999999999998</v>
      </c>
      <c r="N268" s="3">
        <f t="shared" si="80"/>
        <v>0.18049486853234245</v>
      </c>
      <c r="O268" s="3">
        <f t="shared" si="81"/>
        <v>0</v>
      </c>
      <c r="Q268" s="3">
        <v>2.5499999999999998</v>
      </c>
      <c r="R268" s="3">
        <f t="shared" si="72"/>
        <v>8.191126279863481E-2</v>
      </c>
      <c r="S268" s="3">
        <f t="shared" si="82"/>
        <v>0</v>
      </c>
      <c r="T268" s="3"/>
      <c r="U268" s="3">
        <v>2.5499999999999998</v>
      </c>
      <c r="V268" s="3">
        <f t="shared" si="74"/>
        <v>0.13651877133105803</v>
      </c>
      <c r="W268" s="3">
        <f t="shared" si="92"/>
        <v>0</v>
      </c>
      <c r="X268" s="3"/>
      <c r="Y268" s="3">
        <v>2.5499999999999998</v>
      </c>
      <c r="Z268" s="3">
        <f t="shared" si="83"/>
        <v>0.22720393497893296</v>
      </c>
      <c r="AA268" s="3">
        <f t="shared" si="84"/>
        <v>0</v>
      </c>
      <c r="AB268" s="3"/>
      <c r="AC268" s="3">
        <v>2.5499999999999998</v>
      </c>
      <c r="AD268" s="3">
        <f t="shared" si="75"/>
        <v>0.20477815699658708</v>
      </c>
      <c r="AE268" s="3">
        <f t="shared" si="85"/>
        <v>0</v>
      </c>
      <c r="AF268" s="3">
        <v>2.5499999999999998</v>
      </c>
      <c r="AG268" s="3">
        <f t="shared" si="86"/>
        <v>0.22720393497893296</v>
      </c>
      <c r="AH268" s="3">
        <f t="shared" si="87"/>
        <v>0</v>
      </c>
      <c r="AJ268" s="3">
        <v>2.5499999999999998</v>
      </c>
      <c r="AK268" s="3">
        <f t="shared" si="88"/>
        <v>0.31425981894578126</v>
      </c>
      <c r="AL268" s="3">
        <f t="shared" si="89"/>
        <v>0</v>
      </c>
      <c r="AN268" s="3">
        <v>2.5499999999999998</v>
      </c>
      <c r="AO268" s="3">
        <f t="shared" si="90"/>
        <v>0.43467219796608036</v>
      </c>
      <c r="AP268" s="3">
        <f t="shared" si="91"/>
        <v>0</v>
      </c>
      <c r="AR268" s="3">
        <v>2.5499999999999998</v>
      </c>
      <c r="AS268" s="3">
        <f t="shared" si="76"/>
        <v>0.16382252559726962</v>
      </c>
      <c r="AT268" s="3">
        <f t="shared" si="77"/>
        <v>0</v>
      </c>
    </row>
    <row r="269" spans="8:46" x14ac:dyDescent="0.25">
      <c r="H269" s="48">
        <v>2.56</v>
      </c>
      <c r="I269" s="48">
        <v>0.122641457</v>
      </c>
      <c r="J269" s="3">
        <f t="shared" si="79"/>
        <v>0</v>
      </c>
      <c r="K269" s="57">
        <f t="shared" ref="K269:K332" si="94">IF(I269&gt;Z269,1,0)</f>
        <v>0</v>
      </c>
      <c r="M269" s="3">
        <v>2.56</v>
      </c>
      <c r="N269" s="3">
        <f t="shared" si="80"/>
        <v>0.17993060139252065</v>
      </c>
      <c r="O269" s="3">
        <f t="shared" si="81"/>
        <v>0</v>
      </c>
      <c r="Q269" s="3">
        <v>2.56</v>
      </c>
      <c r="R269" s="3">
        <f t="shared" ref="R269:R332" si="95">IF(Q269&lt;=$R$6,$R$8*$R$5,IF($R$8*$R$5*(1/ABS(0.8+Q269-$R$6))&gt;$R$8*$R$5,$R$8*$R$5,$R$8*$R$5*(1/ABS(0.8+Q269-$R$6))))</f>
        <v>8.1632653061224469E-2</v>
      </c>
      <c r="S269" s="3">
        <f t="shared" si="82"/>
        <v>0</v>
      </c>
      <c r="T269" s="3"/>
      <c r="U269" s="3">
        <v>2.56</v>
      </c>
      <c r="V269" s="3">
        <f t="shared" si="74"/>
        <v>0.13605442176870747</v>
      </c>
      <c r="W269" s="3">
        <f t="shared" si="92"/>
        <v>0</v>
      </c>
      <c r="X269" s="3"/>
      <c r="Y269" s="3">
        <v>2.56</v>
      </c>
      <c r="Z269" s="3">
        <f t="shared" si="83"/>
        <v>0.22649364489927987</v>
      </c>
      <c r="AA269" s="3">
        <f t="shared" si="84"/>
        <v>0</v>
      </c>
      <c r="AB269" s="3"/>
      <c r="AC269" s="3">
        <v>2.56</v>
      </c>
      <c r="AD269" s="3">
        <f t="shared" si="75"/>
        <v>0.2040816326530612</v>
      </c>
      <c r="AE269" s="3">
        <f t="shared" si="85"/>
        <v>0</v>
      </c>
      <c r="AF269" s="3">
        <v>2.56</v>
      </c>
      <c r="AG269" s="3">
        <f t="shared" si="86"/>
        <v>0.22649364489927987</v>
      </c>
      <c r="AH269" s="3">
        <f t="shared" si="87"/>
        <v>0</v>
      </c>
      <c r="AJ269" s="3">
        <v>2.56</v>
      </c>
      <c r="AK269" s="3">
        <f t="shared" si="88"/>
        <v>0.31327737279293855</v>
      </c>
      <c r="AL269" s="3">
        <f t="shared" si="89"/>
        <v>0</v>
      </c>
      <c r="AN269" s="3">
        <v>2.56</v>
      </c>
      <c r="AO269" s="3">
        <f t="shared" si="90"/>
        <v>0.43331331591086875</v>
      </c>
      <c r="AP269" s="3">
        <f t="shared" si="91"/>
        <v>0</v>
      </c>
      <c r="AR269" s="3">
        <v>2.56</v>
      </c>
      <c r="AS269" s="3">
        <f t="shared" si="76"/>
        <v>0.16326530612244894</v>
      </c>
      <c r="AT269" s="3">
        <f t="shared" si="77"/>
        <v>0</v>
      </c>
    </row>
    <row r="270" spans="8:46" x14ac:dyDescent="0.25">
      <c r="H270" s="48">
        <v>2.57</v>
      </c>
      <c r="I270" s="48">
        <v>0.123224086</v>
      </c>
      <c r="J270" s="3">
        <f t="shared" si="79"/>
        <v>0</v>
      </c>
      <c r="K270" s="57">
        <f t="shared" si="94"/>
        <v>0</v>
      </c>
      <c r="M270" s="3">
        <v>2.57</v>
      </c>
      <c r="N270" s="3">
        <f t="shared" si="80"/>
        <v>0.17937028785944231</v>
      </c>
      <c r="O270" s="3">
        <f t="shared" si="81"/>
        <v>0</v>
      </c>
      <c r="Q270" s="3">
        <v>2.57</v>
      </c>
      <c r="R270" s="3">
        <f t="shared" si="95"/>
        <v>8.1355932203389825E-2</v>
      </c>
      <c r="S270" s="3">
        <f t="shared" si="82"/>
        <v>0</v>
      </c>
      <c r="T270" s="3"/>
      <c r="U270" s="3">
        <v>2.57</v>
      </c>
      <c r="V270" s="3">
        <f t="shared" ref="V270:V333" si="96">IF(U270&lt;=$V$6,$V$8*$V$5,IF($V$8*$V$5*(1/ABS(0.8+U270-$V$6))&gt;$V$8*$V$5,$V$8*$V$5,$V$8*$V$5*(1/ABS(0.8+U270-$V$6))))</f>
        <v>0.13559322033898305</v>
      </c>
      <c r="W270" s="3">
        <f t="shared" si="92"/>
        <v>0</v>
      </c>
      <c r="X270" s="3"/>
      <c r="Y270" s="3">
        <v>2.57</v>
      </c>
      <c r="Z270" s="3">
        <f t="shared" si="83"/>
        <v>0.22578833155396155</v>
      </c>
      <c r="AA270" s="3">
        <f t="shared" si="84"/>
        <v>0</v>
      </c>
      <c r="AB270" s="3"/>
      <c r="AC270" s="3">
        <v>2.57</v>
      </c>
      <c r="AD270" s="3">
        <f t="shared" ref="AD270:AD333" si="97">IF(AC270&lt;=$AD$6,$AD$8*$AD$5,IF($AD$8*$AD$5*(1/ABS(0.8+AC270-$AD$6))&gt;$AD$8*$AD$5,$AD$8*$AD$5,$AD$8*$AD$5*(1/ABS(0.8+AC270-$AD$6))))</f>
        <v>0.20338983050847459</v>
      </c>
      <c r="AE270" s="3">
        <f t="shared" si="85"/>
        <v>0</v>
      </c>
      <c r="AF270" s="3">
        <v>2.57</v>
      </c>
      <c r="AG270" s="3">
        <f t="shared" si="86"/>
        <v>0.22578833155396155</v>
      </c>
      <c r="AH270" s="3">
        <f t="shared" si="87"/>
        <v>0</v>
      </c>
      <c r="AJ270" s="3">
        <v>2.57</v>
      </c>
      <c r="AK270" s="3">
        <f t="shared" si="88"/>
        <v>0.31230181026925097</v>
      </c>
      <c r="AL270" s="3">
        <f t="shared" si="89"/>
        <v>0</v>
      </c>
      <c r="AN270" s="3">
        <v>2.57</v>
      </c>
      <c r="AO270" s="3">
        <f t="shared" si="90"/>
        <v>0.4319639550290128</v>
      </c>
      <c r="AP270" s="3">
        <f t="shared" si="91"/>
        <v>0</v>
      </c>
      <c r="AR270" s="3">
        <v>2.57</v>
      </c>
      <c r="AS270" s="3">
        <f t="shared" ref="AS270:AS333" si="98">IF(AR270&lt;=$AS$6,$AS$8*$AS$5,IF($AS$8*$AS$5*(1/ABS(0.8+AR270-$AS$6))&gt;$AS$8*$AS$5,$AS$8*$AS$5,$AS$8*$AS$5*(1/ABS(0.8+AR270-$AS$6))))</f>
        <v>0.16271186440677965</v>
      </c>
      <c r="AT270" s="3">
        <f t="shared" ref="AT270:AT333" si="99">IF(AND(AR270&gt;=$F$6,AR270&lt;=$F$9),(AS270+AS269)/2*(AR270-AR269),0)</f>
        <v>0</v>
      </c>
    </row>
    <row r="271" spans="8:46" x14ac:dyDescent="0.25">
      <c r="H271" s="48">
        <v>2.58</v>
      </c>
      <c r="I271" s="48">
        <v>0.12350454199999999</v>
      </c>
      <c r="J271" s="3">
        <f t="shared" ref="J271:J334" si="100">IF(AND(H271&gt;=$F$6,H271&lt;=$F$9),(I271+I270)/2*(H271-H270),0)</f>
        <v>0</v>
      </c>
      <c r="K271" s="57">
        <f t="shared" si="94"/>
        <v>0</v>
      </c>
      <c r="M271" s="3">
        <v>2.58</v>
      </c>
      <c r="N271" s="3">
        <f t="shared" ref="N271:N334" si="101">IF(M271&lt;=$N$1,(1+1.5*M271/$N$1)*$N$4,IF(M271&lt;=$N$2,2.5*$N$4,2.5*($N$2/M271)^0.8*$N$4))</f>
        <v>0.17881388500906925</v>
      </c>
      <c r="O271" s="3">
        <f t="shared" ref="O271:O334" si="102">IF(AND(M272&gt;=$F$6,M272&lt;=$F$9),(N272+N271)/2*(M272-M271),0)</f>
        <v>0</v>
      </c>
      <c r="Q271" s="3">
        <v>2.58</v>
      </c>
      <c r="R271" s="3">
        <f t="shared" si="95"/>
        <v>8.1081081081081072E-2</v>
      </c>
      <c r="S271" s="3">
        <f t="shared" ref="S271:S334" si="103">IF(AND(Q271&gt;=$F$6,Q271&lt;=$F$9),(R271+R270)/2*(Q271-Q270),0)</f>
        <v>0</v>
      </c>
      <c r="T271" s="3"/>
      <c r="U271" s="3">
        <v>2.58</v>
      </c>
      <c r="V271" s="3">
        <f t="shared" si="96"/>
        <v>0.13513513513513514</v>
      </c>
      <c r="W271" s="3">
        <f t="shared" si="92"/>
        <v>0</v>
      </c>
      <c r="X271" s="3"/>
      <c r="Y271" s="3">
        <v>2.58</v>
      </c>
      <c r="Z271" s="3">
        <f t="shared" ref="Z271:Z334" si="104">IF(Y271&lt;=$AG$1,(1+1.5*Y271/$AG$1)*$AG$4,IF(Y271&lt;=$AG$2,2.5*$AG$4,2.5*($AG$2/Y271)^0.8*$N$4))</f>
        <v>0.22508794091091322</v>
      </c>
      <c r="AA271" s="3">
        <f t="shared" ref="AA271:AA334" si="105">IF(AND(Y271&gt;=$F$6,Y271&lt;=$F$9),(Z271+Z270)/2*(Y271-Y270),0)</f>
        <v>0</v>
      </c>
      <c r="AB271" s="3"/>
      <c r="AC271" s="3">
        <v>2.58</v>
      </c>
      <c r="AD271" s="3">
        <f t="shared" si="97"/>
        <v>0.20270270270270271</v>
      </c>
      <c r="AE271" s="3">
        <f t="shared" ref="AE271:AE334" si="106">IF(AND(AC271&gt;=$F$6,AC271&lt;=$F$9),(AD271+AD270)/2*(AC271-AC270),0)</f>
        <v>0</v>
      </c>
      <c r="AF271" s="3">
        <v>2.58</v>
      </c>
      <c r="AG271" s="3">
        <f t="shared" ref="AG271:AG334" si="107">IF(AF271&lt;=$AG$1,(1+1.5*AF271/$AG$1)*$AG$4,IF(AF271&lt;=$AG$2,2.5*$AG$4,2.5*($AG$2/AF271)^0.8*$N$4))</f>
        <v>0.22508794091091322</v>
      </c>
      <c r="AH271" s="3">
        <f t="shared" ref="AH271:AH334" si="108">IF(AND(AF271&gt;=$F$6,AF271&lt;=$F$9),(AG271+AG270)/2*(AF271-AF270),0)</f>
        <v>0</v>
      </c>
      <c r="AJ271" s="3">
        <v>2.58</v>
      </c>
      <c r="AK271" s="3">
        <f t="shared" ref="AK271:AK334" si="109">IF(AJ271&lt;=$AK$1,(1+1.5*AJ271/$AK$1)*$AK$4,IF(AJ271&lt;=$AK$2,2.5*$AK$4,2.5*($AK$2/AJ271)^0.8*$N$4))</f>
        <v>0.31133305663962713</v>
      </c>
      <c r="AL271" s="3">
        <f t="shared" ref="AL271:AL334" si="110">IF(AND(AJ271&gt;=$F$6,AJ271&lt;=$F$9),(AK271+AK270)/2*(AJ271-AJ270),0)</f>
        <v>0</v>
      </c>
      <c r="AN271" s="3">
        <v>2.58</v>
      </c>
      <c r="AO271" s="3">
        <f t="shared" ref="AO271:AO334" si="111">IF(AN271&lt;=$AO$1,(1+1.5*AN271/$AO$1)*$AO$4,IF(AN271&lt;=$AO$2,2.5*$AO$4,2.5*($AO$2/AN271)^0.8*$AO$4))</f>
        <v>0.43062401194978356</v>
      </c>
      <c r="AP271" s="3">
        <f t="shared" ref="AP271:AP334" si="112">IF(AND(AN271&gt;=$F$6,AN271&lt;=$F$9),(AO271+AO270)/2*(AN271-AN270),0)</f>
        <v>0</v>
      </c>
      <c r="AR271" s="3">
        <v>2.58</v>
      </c>
      <c r="AS271" s="3">
        <f t="shared" si="98"/>
        <v>0.16216216216216214</v>
      </c>
      <c r="AT271" s="3">
        <f t="shared" si="99"/>
        <v>0</v>
      </c>
    </row>
    <row r="272" spans="8:46" x14ac:dyDescent="0.25">
      <c r="H272" s="48">
        <v>2.59</v>
      </c>
      <c r="I272" s="48">
        <v>0.123465509</v>
      </c>
      <c r="J272" s="3">
        <f t="shared" si="100"/>
        <v>0</v>
      </c>
      <c r="K272" s="57">
        <f t="shared" si="94"/>
        <v>0</v>
      </c>
      <c r="M272" s="3">
        <v>2.59</v>
      </c>
      <c r="N272" s="3">
        <f t="shared" si="101"/>
        <v>0.17826135054738038</v>
      </c>
      <c r="O272" s="3">
        <f t="shared" si="102"/>
        <v>0</v>
      </c>
      <c r="Q272" s="3">
        <v>2.59</v>
      </c>
      <c r="R272" s="3">
        <f t="shared" si="95"/>
        <v>8.0808080808080815E-2</v>
      </c>
      <c r="S272" s="3">
        <f t="shared" si="103"/>
        <v>0</v>
      </c>
      <c r="T272" s="3"/>
      <c r="U272" s="3">
        <v>2.59</v>
      </c>
      <c r="V272" s="3">
        <f t="shared" si="96"/>
        <v>0.13468013468013471</v>
      </c>
      <c r="W272" s="3">
        <f t="shared" ref="W272:W335" si="113">IF(AND(U272&gt;=$F$5,U272&lt;=$F$8),(V272+V271)/2*(U272-U271),0)</f>
        <v>0</v>
      </c>
      <c r="X272" s="3"/>
      <c r="Y272" s="3">
        <v>2.59</v>
      </c>
      <c r="Z272" s="3">
        <f t="shared" si="104"/>
        <v>0.22439241973112597</v>
      </c>
      <c r="AA272" s="3">
        <f t="shared" si="105"/>
        <v>0</v>
      </c>
      <c r="AB272" s="3"/>
      <c r="AC272" s="3">
        <v>2.59</v>
      </c>
      <c r="AD272" s="3">
        <f t="shared" si="97"/>
        <v>0.20202020202020207</v>
      </c>
      <c r="AE272" s="3">
        <f t="shared" si="106"/>
        <v>0</v>
      </c>
      <c r="AF272" s="3">
        <v>2.59</v>
      </c>
      <c r="AG272" s="3">
        <f t="shared" si="107"/>
        <v>0.22439241973112597</v>
      </c>
      <c r="AH272" s="3">
        <f t="shared" si="108"/>
        <v>0</v>
      </c>
      <c r="AJ272" s="3">
        <v>2.59</v>
      </c>
      <c r="AK272" s="3">
        <f t="shared" si="109"/>
        <v>0.31037103826589973</v>
      </c>
      <c r="AL272" s="3">
        <f t="shared" si="110"/>
        <v>0</v>
      </c>
      <c r="AN272" s="3">
        <v>2.59</v>
      </c>
      <c r="AO272" s="3">
        <f t="shared" si="111"/>
        <v>0.42929338481967633</v>
      </c>
      <c r="AP272" s="3">
        <f t="shared" si="112"/>
        <v>0</v>
      </c>
      <c r="AR272" s="3">
        <v>2.59</v>
      </c>
      <c r="AS272" s="3">
        <f t="shared" si="98"/>
        <v>0.16161616161616163</v>
      </c>
      <c r="AT272" s="3">
        <f t="shared" si="99"/>
        <v>0</v>
      </c>
    </row>
    <row r="273" spans="8:46" x14ac:dyDescent="0.25">
      <c r="H273" s="48">
        <v>2.6</v>
      </c>
      <c r="I273" s="48">
        <v>0.123114695</v>
      </c>
      <c r="J273" s="3">
        <f t="shared" si="100"/>
        <v>0</v>
      </c>
      <c r="K273" s="57">
        <f t="shared" si="94"/>
        <v>0</v>
      </c>
      <c r="M273" s="3">
        <v>2.6</v>
      </c>
      <c r="N273" s="3">
        <f t="shared" si="101"/>
        <v>0.17771264279873711</v>
      </c>
      <c r="O273" s="3">
        <f t="shared" si="102"/>
        <v>0</v>
      </c>
      <c r="Q273" s="3">
        <v>2.6</v>
      </c>
      <c r="R273" s="3">
        <f t="shared" si="95"/>
        <v>8.0536912751677833E-2</v>
      </c>
      <c r="S273" s="3">
        <f t="shared" si="103"/>
        <v>0</v>
      </c>
      <c r="T273" s="3"/>
      <c r="U273" s="3">
        <v>2.6</v>
      </c>
      <c r="V273" s="3">
        <f t="shared" si="96"/>
        <v>0.13422818791946309</v>
      </c>
      <c r="W273" s="3">
        <f t="shared" si="113"/>
        <v>0</v>
      </c>
      <c r="X273" s="3"/>
      <c r="Y273" s="3">
        <v>2.6</v>
      </c>
      <c r="Z273" s="3">
        <f t="shared" si="104"/>
        <v>0.22370171555399959</v>
      </c>
      <c r="AA273" s="3">
        <f t="shared" si="105"/>
        <v>0</v>
      </c>
      <c r="AB273" s="3"/>
      <c r="AC273" s="3">
        <v>2.6</v>
      </c>
      <c r="AD273" s="3">
        <f t="shared" si="97"/>
        <v>0.20134228187919465</v>
      </c>
      <c r="AE273" s="3">
        <f t="shared" si="106"/>
        <v>0</v>
      </c>
      <c r="AF273" s="3">
        <v>2.6</v>
      </c>
      <c r="AG273" s="3">
        <f t="shared" si="107"/>
        <v>0.22370171555399959</v>
      </c>
      <c r="AH273" s="3">
        <f t="shared" si="108"/>
        <v>0</v>
      </c>
      <c r="AJ273" s="3">
        <v>2.6</v>
      </c>
      <c r="AK273" s="3">
        <f t="shared" si="109"/>
        <v>0.30941568258656704</v>
      </c>
      <c r="AL273" s="3">
        <f t="shared" si="110"/>
        <v>0</v>
      </c>
      <c r="AN273" s="3">
        <v>2.6</v>
      </c>
      <c r="AO273" s="3">
        <f t="shared" si="111"/>
        <v>0.42797197327438874</v>
      </c>
      <c r="AP273" s="3">
        <f t="shared" si="112"/>
        <v>0</v>
      </c>
      <c r="AR273" s="3">
        <v>2.6</v>
      </c>
      <c r="AS273" s="3">
        <f t="shared" si="98"/>
        <v>0.16107382550335567</v>
      </c>
      <c r="AT273" s="3">
        <f t="shared" si="99"/>
        <v>0</v>
      </c>
    </row>
    <row r="274" spans="8:46" x14ac:dyDescent="0.25">
      <c r="H274" s="48">
        <v>2.61</v>
      </c>
      <c r="I274" s="48">
        <v>0.12246277</v>
      </c>
      <c r="J274" s="3">
        <f t="shared" si="100"/>
        <v>0</v>
      </c>
      <c r="K274" s="57">
        <f t="shared" si="94"/>
        <v>0</v>
      </c>
      <c r="M274" s="3">
        <v>2.61</v>
      </c>
      <c r="N274" s="3">
        <f t="shared" si="101"/>
        <v>0.17716772069450568</v>
      </c>
      <c r="O274" s="3">
        <f t="shared" si="102"/>
        <v>0</v>
      </c>
      <c r="Q274" s="3">
        <v>2.61</v>
      </c>
      <c r="R274" s="3">
        <f t="shared" si="95"/>
        <v>8.0267558528428096E-2</v>
      </c>
      <c r="S274" s="3">
        <f t="shared" si="103"/>
        <v>0</v>
      </c>
      <c r="T274" s="3"/>
      <c r="U274" s="3">
        <v>2.61</v>
      </c>
      <c r="V274" s="3">
        <f t="shared" si="96"/>
        <v>0.13377926421404682</v>
      </c>
      <c r="W274" s="3">
        <f t="shared" si="113"/>
        <v>0</v>
      </c>
      <c r="X274" s="3"/>
      <c r="Y274" s="3">
        <v>2.61</v>
      </c>
      <c r="Z274" s="3">
        <f t="shared" si="104"/>
        <v>0.22301577668302161</v>
      </c>
      <c r="AA274" s="3">
        <f t="shared" si="105"/>
        <v>0</v>
      </c>
      <c r="AB274" s="3"/>
      <c r="AC274" s="3">
        <v>2.61</v>
      </c>
      <c r="AD274" s="3">
        <f t="shared" si="97"/>
        <v>0.20066889632107027</v>
      </c>
      <c r="AE274" s="3">
        <f t="shared" si="106"/>
        <v>0</v>
      </c>
      <c r="AF274" s="3">
        <v>2.61</v>
      </c>
      <c r="AG274" s="3">
        <f t="shared" si="107"/>
        <v>0.22301577668302161</v>
      </c>
      <c r="AH274" s="3">
        <f t="shared" si="108"/>
        <v>0</v>
      </c>
      <c r="AJ274" s="3">
        <v>2.61</v>
      </c>
      <c r="AK274" s="3">
        <f t="shared" si="109"/>
        <v>0.30846691809698473</v>
      </c>
      <c r="AL274" s="3">
        <f t="shared" si="110"/>
        <v>0</v>
      </c>
      <c r="AN274" s="3">
        <v>2.61</v>
      </c>
      <c r="AO274" s="3">
        <f t="shared" si="111"/>
        <v>0.42665967841142366</v>
      </c>
      <c r="AP274" s="3">
        <f t="shared" si="112"/>
        <v>0</v>
      </c>
      <c r="AR274" s="3">
        <v>2.61</v>
      </c>
      <c r="AS274" s="3">
        <f t="shared" si="98"/>
        <v>0.16053511705685619</v>
      </c>
      <c r="AT274" s="3">
        <f t="shared" si="99"/>
        <v>0</v>
      </c>
    </row>
    <row r="275" spans="8:46" x14ac:dyDescent="0.25">
      <c r="H275" s="48">
        <v>2.62</v>
      </c>
      <c r="I275" s="48">
        <v>0.121535431</v>
      </c>
      <c r="J275" s="3">
        <f t="shared" si="100"/>
        <v>0</v>
      </c>
      <c r="K275" s="57">
        <f t="shared" si="94"/>
        <v>0</v>
      </c>
      <c r="M275" s="3">
        <v>2.62</v>
      </c>
      <c r="N275" s="3">
        <f t="shared" si="101"/>
        <v>0.17662654376193232</v>
      </c>
      <c r="O275" s="3">
        <f t="shared" si="102"/>
        <v>0</v>
      </c>
      <c r="Q275" s="3">
        <v>2.62</v>
      </c>
      <c r="R275" s="3">
        <f t="shared" si="95"/>
        <v>7.9999999999999988E-2</v>
      </c>
      <c r="S275" s="3">
        <f t="shared" si="103"/>
        <v>0</v>
      </c>
      <c r="T275" s="3"/>
      <c r="U275" s="3">
        <v>2.62</v>
      </c>
      <c r="V275" s="3">
        <f t="shared" si="96"/>
        <v>0.13333333333333333</v>
      </c>
      <c r="W275" s="3">
        <f t="shared" si="113"/>
        <v>0</v>
      </c>
      <c r="X275" s="3"/>
      <c r="Y275" s="3">
        <v>2.62</v>
      </c>
      <c r="Z275" s="3">
        <f t="shared" si="104"/>
        <v>0.22233455217176373</v>
      </c>
      <c r="AA275" s="3">
        <f t="shared" si="105"/>
        <v>0</v>
      </c>
      <c r="AB275" s="3"/>
      <c r="AC275" s="3">
        <v>2.62</v>
      </c>
      <c r="AD275" s="3">
        <f t="shared" si="97"/>
        <v>0.2</v>
      </c>
      <c r="AE275" s="3">
        <f t="shared" si="106"/>
        <v>0</v>
      </c>
      <c r="AF275" s="3">
        <v>2.62</v>
      </c>
      <c r="AG275" s="3">
        <f t="shared" si="107"/>
        <v>0.22233455217176373</v>
      </c>
      <c r="AH275" s="3">
        <f t="shared" si="108"/>
        <v>0</v>
      </c>
      <c r="AJ275" s="3">
        <v>2.62</v>
      </c>
      <c r="AK275" s="3">
        <f t="shared" si="109"/>
        <v>0.30752467432999542</v>
      </c>
      <c r="AL275" s="3">
        <f t="shared" si="110"/>
        <v>0</v>
      </c>
      <c r="AN275" s="3">
        <v>2.62</v>
      </c>
      <c r="AO275" s="3">
        <f t="shared" si="111"/>
        <v>0.42535640276329589</v>
      </c>
      <c r="AP275" s="3">
        <f t="shared" si="112"/>
        <v>0</v>
      </c>
      <c r="AR275" s="3">
        <v>2.62</v>
      </c>
      <c r="AS275" s="3">
        <f t="shared" si="98"/>
        <v>0.15999999999999998</v>
      </c>
      <c r="AT275" s="3">
        <f t="shared" si="99"/>
        <v>0</v>
      </c>
    </row>
    <row r="276" spans="8:46" x14ac:dyDescent="0.25">
      <c r="H276" s="48">
        <v>2.63</v>
      </c>
      <c r="I276" s="48">
        <v>0.12034091399999999</v>
      </c>
      <c r="J276" s="3">
        <f t="shared" si="100"/>
        <v>0</v>
      </c>
      <c r="K276" s="57">
        <f t="shared" si="94"/>
        <v>0</v>
      </c>
      <c r="M276" s="3">
        <v>2.63</v>
      </c>
      <c r="N276" s="3">
        <f t="shared" si="101"/>
        <v>0.17608907211326388</v>
      </c>
      <c r="O276" s="3">
        <f t="shared" si="102"/>
        <v>0</v>
      </c>
      <c r="Q276" s="3">
        <v>2.63</v>
      </c>
      <c r="R276" s="3">
        <f t="shared" si="95"/>
        <v>7.9734219269102985E-2</v>
      </c>
      <c r="S276" s="3">
        <f t="shared" si="103"/>
        <v>0</v>
      </c>
      <c r="T276" s="3"/>
      <c r="U276" s="3">
        <v>2.63</v>
      </c>
      <c r="V276" s="3">
        <f t="shared" si="96"/>
        <v>0.13289036544850499</v>
      </c>
      <c r="W276" s="3">
        <f t="shared" si="113"/>
        <v>0</v>
      </c>
      <c r="X276" s="3"/>
      <c r="Y276" s="3">
        <v>2.63</v>
      </c>
      <c r="Z276" s="3">
        <f t="shared" si="104"/>
        <v>0.22165799181018653</v>
      </c>
      <c r="AA276" s="3">
        <f t="shared" si="105"/>
        <v>0</v>
      </c>
      <c r="AB276" s="3"/>
      <c r="AC276" s="3">
        <v>2.63</v>
      </c>
      <c r="AD276" s="3">
        <f t="shared" si="97"/>
        <v>0.1993355481727575</v>
      </c>
      <c r="AE276" s="3">
        <f t="shared" si="106"/>
        <v>0</v>
      </c>
      <c r="AF276" s="3">
        <v>2.63</v>
      </c>
      <c r="AG276" s="3">
        <f t="shared" si="107"/>
        <v>0.22165799181018653</v>
      </c>
      <c r="AH276" s="3">
        <f t="shared" si="108"/>
        <v>0</v>
      </c>
      <c r="AJ276" s="3">
        <v>2.63</v>
      </c>
      <c r="AK276" s="3">
        <f t="shared" si="109"/>
        <v>0.30658888183698751</v>
      </c>
      <c r="AL276" s="3">
        <f t="shared" si="110"/>
        <v>0</v>
      </c>
      <c r="AN276" s="3">
        <v>2.63</v>
      </c>
      <c r="AO276" s="3">
        <f t="shared" si="111"/>
        <v>0.4240620502713342</v>
      </c>
      <c r="AP276" s="3">
        <f t="shared" si="112"/>
        <v>0</v>
      </c>
      <c r="AR276" s="3">
        <v>2.63</v>
      </c>
      <c r="AS276" s="3">
        <f t="shared" si="98"/>
        <v>0.15946843853820597</v>
      </c>
      <c r="AT276" s="3">
        <f t="shared" si="99"/>
        <v>0</v>
      </c>
    </row>
    <row r="277" spans="8:46" x14ac:dyDescent="0.25">
      <c r="H277" s="48">
        <v>2.64</v>
      </c>
      <c r="I277" s="48">
        <v>0.11888257100000001</v>
      </c>
      <c r="J277" s="3">
        <f t="shared" si="100"/>
        <v>0</v>
      </c>
      <c r="K277" s="57">
        <f t="shared" si="94"/>
        <v>0</v>
      </c>
      <c r="M277" s="3">
        <v>2.64</v>
      </c>
      <c r="N277" s="3">
        <f t="shared" si="101"/>
        <v>0.17555526643510741</v>
      </c>
      <c r="O277" s="3">
        <f t="shared" si="102"/>
        <v>0</v>
      </c>
      <c r="Q277" s="3">
        <v>2.64</v>
      </c>
      <c r="R277" s="3">
        <f t="shared" si="95"/>
        <v>7.9470198675496678E-2</v>
      </c>
      <c r="S277" s="3">
        <f t="shared" si="103"/>
        <v>0</v>
      </c>
      <c r="T277" s="3"/>
      <c r="U277" s="3">
        <v>2.64</v>
      </c>
      <c r="V277" s="3">
        <f t="shared" si="96"/>
        <v>0.1324503311258278</v>
      </c>
      <c r="W277" s="3">
        <f t="shared" si="113"/>
        <v>0</v>
      </c>
      <c r="X277" s="3"/>
      <c r="Y277" s="3">
        <v>2.64</v>
      </c>
      <c r="Z277" s="3">
        <f t="shared" si="104"/>
        <v>0.22098604611124537</v>
      </c>
      <c r="AA277" s="3">
        <f t="shared" si="105"/>
        <v>0</v>
      </c>
      <c r="AB277" s="3"/>
      <c r="AC277" s="3">
        <v>2.64</v>
      </c>
      <c r="AD277" s="3">
        <f t="shared" si="97"/>
        <v>0.19867549668874174</v>
      </c>
      <c r="AE277" s="3">
        <f t="shared" si="106"/>
        <v>0</v>
      </c>
      <c r="AF277" s="3">
        <v>2.64</v>
      </c>
      <c r="AG277" s="3">
        <f t="shared" si="107"/>
        <v>0.22098604611124537</v>
      </c>
      <c r="AH277" s="3">
        <f t="shared" si="108"/>
        <v>0</v>
      </c>
      <c r="AJ277" s="3">
        <v>2.64</v>
      </c>
      <c r="AK277" s="3">
        <f t="shared" si="109"/>
        <v>0.30565947216936779</v>
      </c>
      <c r="AL277" s="3">
        <f t="shared" si="110"/>
        <v>0</v>
      </c>
      <c r="AN277" s="3">
        <v>2.64</v>
      </c>
      <c r="AO277" s="3">
        <f t="shared" si="111"/>
        <v>0.42277652626005469</v>
      </c>
      <c r="AP277" s="3">
        <f t="shared" si="112"/>
        <v>0</v>
      </c>
      <c r="AR277" s="3">
        <v>2.64</v>
      </c>
      <c r="AS277" s="3">
        <f t="shared" si="98"/>
        <v>0.15894039735099336</v>
      </c>
      <c r="AT277" s="3">
        <f t="shared" si="99"/>
        <v>0</v>
      </c>
    </row>
    <row r="278" spans="8:46" x14ac:dyDescent="0.25">
      <c r="H278" s="48">
        <v>2.65</v>
      </c>
      <c r="I278" s="48">
        <v>0.11717485</v>
      </c>
      <c r="J278" s="3">
        <f t="shared" si="100"/>
        <v>0</v>
      </c>
      <c r="K278" s="57">
        <f t="shared" si="94"/>
        <v>0</v>
      </c>
      <c r="M278" s="3">
        <v>2.65</v>
      </c>
      <c r="N278" s="3">
        <f t="shared" si="101"/>
        <v>0.17502508797802244</v>
      </c>
      <c r="O278" s="3">
        <f t="shared" si="102"/>
        <v>0</v>
      </c>
      <c r="Q278" s="3">
        <v>2.65</v>
      </c>
      <c r="R278" s="3">
        <f t="shared" si="95"/>
        <v>7.9207920792079209E-2</v>
      </c>
      <c r="S278" s="3">
        <f t="shared" si="103"/>
        <v>0</v>
      </c>
      <c r="T278" s="3"/>
      <c r="U278" s="3">
        <v>2.65</v>
      </c>
      <c r="V278" s="3">
        <f t="shared" si="96"/>
        <v>0.13201320132013203</v>
      </c>
      <c r="W278" s="3">
        <f t="shared" si="113"/>
        <v>0</v>
      </c>
      <c r="X278" s="3"/>
      <c r="Y278" s="3">
        <v>2.65</v>
      </c>
      <c r="Z278" s="3">
        <f t="shared" si="104"/>
        <v>0.22031866629779007</v>
      </c>
      <c r="AA278" s="3">
        <f t="shared" si="105"/>
        <v>0</v>
      </c>
      <c r="AB278" s="3"/>
      <c r="AC278" s="3">
        <v>2.65</v>
      </c>
      <c r="AD278" s="3">
        <f t="shared" si="97"/>
        <v>0.19801980198019806</v>
      </c>
      <c r="AE278" s="3">
        <f t="shared" si="106"/>
        <v>0</v>
      </c>
      <c r="AF278" s="3">
        <v>2.65</v>
      </c>
      <c r="AG278" s="3">
        <f t="shared" si="107"/>
        <v>0.22031866629779007</v>
      </c>
      <c r="AH278" s="3">
        <f t="shared" si="108"/>
        <v>0</v>
      </c>
      <c r="AJ278" s="3">
        <v>2.65</v>
      </c>
      <c r="AK278" s="3">
        <f t="shared" si="109"/>
        <v>0.30473637786044239</v>
      </c>
      <c r="AL278" s="3">
        <f t="shared" si="110"/>
        <v>0</v>
      </c>
      <c r="AN278" s="3">
        <v>2.65</v>
      </c>
      <c r="AO278" s="3">
        <f t="shared" si="111"/>
        <v>0.42149973741209873</v>
      </c>
      <c r="AP278" s="3">
        <f t="shared" si="112"/>
        <v>0</v>
      </c>
      <c r="AR278" s="3">
        <v>2.65</v>
      </c>
      <c r="AS278" s="3">
        <f t="shared" si="98"/>
        <v>0.15841584158415842</v>
      </c>
      <c r="AT278" s="3">
        <f t="shared" si="99"/>
        <v>0</v>
      </c>
    </row>
    <row r="279" spans="8:46" x14ac:dyDescent="0.25">
      <c r="H279" s="48">
        <v>2.66</v>
      </c>
      <c r="I279" s="48">
        <v>0.115233088</v>
      </c>
      <c r="J279" s="3">
        <f t="shared" si="100"/>
        <v>0</v>
      </c>
      <c r="K279" s="57">
        <f t="shared" si="94"/>
        <v>0</v>
      </c>
      <c r="M279" s="3">
        <v>2.66</v>
      </c>
      <c r="N279" s="3">
        <f t="shared" si="101"/>
        <v>0.17449849854634106</v>
      </c>
      <c r="O279" s="3">
        <f t="shared" si="102"/>
        <v>0</v>
      </c>
      <c r="Q279" s="3">
        <v>2.66</v>
      </c>
      <c r="R279" s="3">
        <f t="shared" si="95"/>
        <v>7.8947368421052641E-2</v>
      </c>
      <c r="S279" s="3">
        <f t="shared" si="103"/>
        <v>0</v>
      </c>
      <c r="T279" s="3"/>
      <c r="U279" s="3">
        <v>2.66</v>
      </c>
      <c r="V279" s="3">
        <f t="shared" si="96"/>
        <v>0.13157894736842107</v>
      </c>
      <c r="W279" s="3">
        <f t="shared" si="113"/>
        <v>0</v>
      </c>
      <c r="X279" s="3"/>
      <c r="Y279" s="3">
        <v>2.66</v>
      </c>
      <c r="Z279" s="3">
        <f t="shared" si="104"/>
        <v>0.2196558042897496</v>
      </c>
      <c r="AA279" s="3">
        <f t="shared" si="105"/>
        <v>0</v>
      </c>
      <c r="AB279" s="3"/>
      <c r="AC279" s="3">
        <v>2.66</v>
      </c>
      <c r="AD279" s="3">
        <f t="shared" si="97"/>
        <v>0.19736842105263161</v>
      </c>
      <c r="AE279" s="3">
        <f t="shared" si="106"/>
        <v>0</v>
      </c>
      <c r="AF279" s="3">
        <v>2.66</v>
      </c>
      <c r="AG279" s="3">
        <f t="shared" si="107"/>
        <v>0.2196558042897496</v>
      </c>
      <c r="AH279" s="3">
        <f t="shared" si="108"/>
        <v>0</v>
      </c>
      <c r="AJ279" s="3">
        <v>2.66</v>
      </c>
      <c r="AK279" s="3">
        <f t="shared" si="109"/>
        <v>0.30381953240769022</v>
      </c>
      <c r="AL279" s="3">
        <f t="shared" si="110"/>
        <v>0</v>
      </c>
      <c r="AN279" s="3">
        <v>2.66</v>
      </c>
      <c r="AO279" s="3">
        <f t="shared" si="111"/>
        <v>0.42023159174371544</v>
      </c>
      <c r="AP279" s="3">
        <f t="shared" si="112"/>
        <v>0</v>
      </c>
      <c r="AR279" s="3">
        <v>2.66</v>
      </c>
      <c r="AS279" s="3">
        <f t="shared" si="98"/>
        <v>0.15789473684210528</v>
      </c>
      <c r="AT279" s="3">
        <f t="shared" si="99"/>
        <v>0</v>
      </c>
    </row>
    <row r="280" spans="8:46" x14ac:dyDescent="0.25">
      <c r="H280" s="48">
        <v>2.67</v>
      </c>
      <c r="I280" s="48">
        <v>0.113078477</v>
      </c>
      <c r="J280" s="3">
        <f t="shared" si="100"/>
        <v>0</v>
      </c>
      <c r="K280" s="57">
        <f t="shared" si="94"/>
        <v>0</v>
      </c>
      <c r="M280" s="3">
        <v>2.67</v>
      </c>
      <c r="N280" s="3">
        <f t="shared" si="101"/>
        <v>0.17397546048820803</v>
      </c>
      <c r="O280" s="3">
        <f t="shared" si="102"/>
        <v>0</v>
      </c>
      <c r="Q280" s="3">
        <v>2.67</v>
      </c>
      <c r="R280" s="3">
        <f t="shared" si="95"/>
        <v>7.8688524590163941E-2</v>
      </c>
      <c r="S280" s="3">
        <f t="shared" si="103"/>
        <v>0</v>
      </c>
      <c r="T280" s="3"/>
      <c r="U280" s="3">
        <v>2.67</v>
      </c>
      <c r="V280" s="3">
        <f t="shared" si="96"/>
        <v>0.13114754098360656</v>
      </c>
      <c r="W280" s="3">
        <f t="shared" si="113"/>
        <v>0</v>
      </c>
      <c r="X280" s="3"/>
      <c r="Y280" s="3">
        <v>2.67</v>
      </c>
      <c r="Z280" s="3">
        <f t="shared" si="104"/>
        <v>0.21899741269159587</v>
      </c>
      <c r="AA280" s="3">
        <f t="shared" si="105"/>
        <v>0</v>
      </c>
      <c r="AB280" s="3"/>
      <c r="AC280" s="3">
        <v>2.67</v>
      </c>
      <c r="AD280" s="3">
        <f t="shared" si="97"/>
        <v>0.19672131147540989</v>
      </c>
      <c r="AE280" s="3">
        <f t="shared" si="106"/>
        <v>0</v>
      </c>
      <c r="AF280" s="3">
        <v>2.67</v>
      </c>
      <c r="AG280" s="3">
        <f t="shared" si="107"/>
        <v>0.21899741269159587</v>
      </c>
      <c r="AH280" s="3">
        <f t="shared" si="108"/>
        <v>0</v>
      </c>
      <c r="AJ280" s="3">
        <v>2.67</v>
      </c>
      <c r="AK280" s="3">
        <f t="shared" si="109"/>
        <v>0.30290887025542418</v>
      </c>
      <c r="AL280" s="3">
        <f t="shared" si="110"/>
        <v>0</v>
      </c>
      <c r="AN280" s="3">
        <v>2.67</v>
      </c>
      <c r="AO280" s="3">
        <f t="shared" si="111"/>
        <v>0.41897199858077833</v>
      </c>
      <c r="AP280" s="3">
        <f t="shared" si="112"/>
        <v>0</v>
      </c>
      <c r="AR280" s="3">
        <v>2.67</v>
      </c>
      <c r="AS280" s="3">
        <f t="shared" si="98"/>
        <v>0.15737704918032788</v>
      </c>
      <c r="AT280" s="3">
        <f t="shared" si="99"/>
        <v>0</v>
      </c>
    </row>
    <row r="281" spans="8:46" x14ac:dyDescent="0.25">
      <c r="H281" s="48">
        <v>2.68</v>
      </c>
      <c r="I281" s="48">
        <v>0.110734179</v>
      </c>
      <c r="J281" s="3">
        <f t="shared" si="100"/>
        <v>0</v>
      </c>
      <c r="K281" s="57">
        <f t="shared" si="94"/>
        <v>0</v>
      </c>
      <c r="M281" s="3">
        <v>2.68</v>
      </c>
      <c r="N281" s="3">
        <f t="shared" si="101"/>
        <v>0.17345593668583789</v>
      </c>
      <c r="O281" s="3">
        <f t="shared" si="102"/>
        <v>0</v>
      </c>
      <c r="Q281" s="3">
        <v>2.68</v>
      </c>
      <c r="R281" s="3">
        <f t="shared" si="95"/>
        <v>7.8431372549019593E-2</v>
      </c>
      <c r="S281" s="3">
        <f t="shared" si="103"/>
        <v>0</v>
      </c>
      <c r="T281" s="3"/>
      <c r="U281" s="3">
        <v>2.68</v>
      </c>
      <c r="V281" s="3">
        <f t="shared" si="96"/>
        <v>0.13071895424836599</v>
      </c>
      <c r="W281" s="3">
        <f t="shared" si="113"/>
        <v>0</v>
      </c>
      <c r="X281" s="3"/>
      <c r="Y281" s="3">
        <v>2.68</v>
      </c>
      <c r="Z281" s="3">
        <f t="shared" si="104"/>
        <v>0.21834344478007839</v>
      </c>
      <c r="AA281" s="3">
        <f t="shared" si="105"/>
        <v>0</v>
      </c>
      <c r="AB281" s="3"/>
      <c r="AC281" s="3">
        <v>2.68</v>
      </c>
      <c r="AD281" s="3">
        <f t="shared" si="97"/>
        <v>0.19607843137254902</v>
      </c>
      <c r="AE281" s="3">
        <f t="shared" si="106"/>
        <v>0</v>
      </c>
      <c r="AF281" s="3">
        <v>2.68</v>
      </c>
      <c r="AG281" s="3">
        <f t="shared" si="107"/>
        <v>0.21834344478007839</v>
      </c>
      <c r="AH281" s="3">
        <f t="shared" si="108"/>
        <v>0</v>
      </c>
      <c r="AJ281" s="3">
        <v>2.68</v>
      </c>
      <c r="AK281" s="3">
        <f t="shared" si="109"/>
        <v>0.30200432677782607</v>
      </c>
      <c r="AL281" s="3">
        <f t="shared" si="110"/>
        <v>0</v>
      </c>
      <c r="AN281" s="3">
        <v>2.68</v>
      </c>
      <c r="AO281" s="3">
        <f t="shared" si="111"/>
        <v>0.41772086853531959</v>
      </c>
      <c r="AP281" s="3">
        <f t="shared" si="112"/>
        <v>0</v>
      </c>
      <c r="AR281" s="3">
        <v>2.68</v>
      </c>
      <c r="AS281" s="3">
        <f t="shared" si="98"/>
        <v>0.15686274509803919</v>
      </c>
      <c r="AT281" s="3">
        <f t="shared" si="99"/>
        <v>0</v>
      </c>
    </row>
    <row r="282" spans="8:46" x14ac:dyDescent="0.25">
      <c r="H282" s="48">
        <v>2.69</v>
      </c>
      <c r="I282" s="48">
        <v>0.109058052</v>
      </c>
      <c r="J282" s="3">
        <f t="shared" si="100"/>
        <v>0</v>
      </c>
      <c r="K282" s="57">
        <f t="shared" si="94"/>
        <v>0</v>
      </c>
      <c r="M282" s="3">
        <v>2.69</v>
      </c>
      <c r="N282" s="3">
        <f t="shared" si="101"/>
        <v>0.17293989054598111</v>
      </c>
      <c r="O282" s="3">
        <f t="shared" si="102"/>
        <v>0</v>
      </c>
      <c r="Q282" s="3">
        <v>2.69</v>
      </c>
      <c r="R282" s="3">
        <f t="shared" si="95"/>
        <v>7.8175895765472306E-2</v>
      </c>
      <c r="S282" s="3">
        <f t="shared" si="103"/>
        <v>0</v>
      </c>
      <c r="T282" s="3"/>
      <c r="U282" s="3">
        <v>2.69</v>
      </c>
      <c r="V282" s="3">
        <f t="shared" si="96"/>
        <v>0.13029315960912052</v>
      </c>
      <c r="W282" s="3">
        <f t="shared" si="113"/>
        <v>0</v>
      </c>
      <c r="X282" s="3"/>
      <c r="Y282" s="3">
        <v>2.69</v>
      </c>
      <c r="Z282" s="3">
        <f t="shared" si="104"/>
        <v>0.21769385449222398</v>
      </c>
      <c r="AA282" s="3">
        <f t="shared" si="105"/>
        <v>0</v>
      </c>
      <c r="AB282" s="3"/>
      <c r="AC282" s="3">
        <v>2.69</v>
      </c>
      <c r="AD282" s="3">
        <f t="shared" si="97"/>
        <v>0.19543973941368079</v>
      </c>
      <c r="AE282" s="3">
        <f t="shared" si="106"/>
        <v>0</v>
      </c>
      <c r="AF282" s="3">
        <v>2.69</v>
      </c>
      <c r="AG282" s="3">
        <f t="shared" si="107"/>
        <v>0.21769385449222398</v>
      </c>
      <c r="AH282" s="3">
        <f t="shared" si="108"/>
        <v>0</v>
      </c>
      <c r="AJ282" s="3">
        <v>2.69</v>
      </c>
      <c r="AK282" s="3">
        <f t="shared" si="109"/>
        <v>0.30110583826234771</v>
      </c>
      <c r="AL282" s="3">
        <f t="shared" si="110"/>
        <v>0</v>
      </c>
      <c r="AN282" s="3">
        <v>2.69</v>
      </c>
      <c r="AO282" s="3">
        <f t="shared" si="111"/>
        <v>0.41647811348257258</v>
      </c>
      <c r="AP282" s="3">
        <f t="shared" si="112"/>
        <v>0</v>
      </c>
      <c r="AR282" s="3">
        <v>2.69</v>
      </c>
      <c r="AS282" s="3">
        <f t="shared" si="98"/>
        <v>0.15635179153094461</v>
      </c>
      <c r="AT282" s="3">
        <f t="shared" si="99"/>
        <v>0</v>
      </c>
    </row>
    <row r="283" spans="8:46" x14ac:dyDescent="0.25">
      <c r="H283" s="48">
        <v>2.7</v>
      </c>
      <c r="I283" s="48">
        <v>0.107535413</v>
      </c>
      <c r="J283" s="3">
        <f t="shared" si="100"/>
        <v>0</v>
      </c>
      <c r="K283" s="57">
        <f t="shared" si="94"/>
        <v>0</v>
      </c>
      <c r="M283" s="3">
        <v>2.7</v>
      </c>
      <c r="N283" s="3">
        <f t="shared" si="101"/>
        <v>0.17242728599059545</v>
      </c>
      <c r="O283" s="3">
        <f t="shared" si="102"/>
        <v>0</v>
      </c>
      <c r="Q283" s="3">
        <v>2.7</v>
      </c>
      <c r="R283" s="3">
        <f t="shared" si="95"/>
        <v>7.792207792207792E-2</v>
      </c>
      <c r="S283" s="3">
        <f t="shared" si="103"/>
        <v>0</v>
      </c>
      <c r="T283" s="3"/>
      <c r="U283" s="3">
        <v>2.7</v>
      </c>
      <c r="V283" s="3">
        <f t="shared" si="96"/>
        <v>0.12987012987012989</v>
      </c>
      <c r="W283" s="3">
        <f t="shared" si="113"/>
        <v>0</v>
      </c>
      <c r="X283" s="3"/>
      <c r="Y283" s="3">
        <v>2.7</v>
      </c>
      <c r="Z283" s="3">
        <f t="shared" si="104"/>
        <v>0.21704859641359417</v>
      </c>
      <c r="AA283" s="3">
        <f t="shared" si="105"/>
        <v>0</v>
      </c>
      <c r="AB283" s="3"/>
      <c r="AC283" s="3">
        <v>2.7</v>
      </c>
      <c r="AD283" s="3">
        <f t="shared" si="97"/>
        <v>0.19480519480519484</v>
      </c>
      <c r="AE283" s="3">
        <f t="shared" si="106"/>
        <v>0</v>
      </c>
      <c r="AF283" s="3">
        <v>2.7</v>
      </c>
      <c r="AG283" s="3">
        <f t="shared" si="107"/>
        <v>0.21704859641359417</v>
      </c>
      <c r="AH283" s="3">
        <f t="shared" si="108"/>
        <v>0</v>
      </c>
      <c r="AJ283" s="3">
        <v>2.7</v>
      </c>
      <c r="AK283" s="3">
        <f t="shared" si="109"/>
        <v>0.3002133418934696</v>
      </c>
      <c r="AL283" s="3">
        <f t="shared" si="110"/>
        <v>0</v>
      </c>
      <c r="AN283" s="3">
        <v>2.7</v>
      </c>
      <c r="AO283" s="3">
        <f t="shared" si="111"/>
        <v>0.41524364653850576</v>
      </c>
      <c r="AP283" s="3">
        <f t="shared" si="112"/>
        <v>0</v>
      </c>
      <c r="AR283" s="3">
        <v>2.7</v>
      </c>
      <c r="AS283" s="3">
        <f t="shared" si="98"/>
        <v>0.15584415584415584</v>
      </c>
      <c r="AT283" s="3">
        <f t="shared" si="99"/>
        <v>0</v>
      </c>
    </row>
    <row r="284" spans="8:46" x14ac:dyDescent="0.25">
      <c r="H284" s="48">
        <v>2.71</v>
      </c>
      <c r="I284" s="48">
        <v>0.10593201100000001</v>
      </c>
      <c r="J284" s="3">
        <f t="shared" si="100"/>
        <v>0</v>
      </c>
      <c r="K284" s="57">
        <f t="shared" si="94"/>
        <v>0</v>
      </c>
      <c r="M284" s="3">
        <v>2.71</v>
      </c>
      <c r="N284" s="3">
        <f t="shared" si="101"/>
        <v>0.17191808744771786</v>
      </c>
      <c r="O284" s="3">
        <f t="shared" si="102"/>
        <v>0</v>
      </c>
      <c r="Q284" s="3">
        <v>2.71</v>
      </c>
      <c r="R284" s="3">
        <f t="shared" si="95"/>
        <v>7.7669902912621366E-2</v>
      </c>
      <c r="S284" s="3">
        <f t="shared" si="103"/>
        <v>0</v>
      </c>
      <c r="T284" s="3"/>
      <c r="U284" s="3">
        <v>2.71</v>
      </c>
      <c r="V284" s="3">
        <f t="shared" si="96"/>
        <v>0.12944983818770228</v>
      </c>
      <c r="W284" s="3">
        <f t="shared" si="113"/>
        <v>0</v>
      </c>
      <c r="X284" s="3"/>
      <c r="Y284" s="3">
        <v>2.71</v>
      </c>
      <c r="Z284" s="3">
        <f t="shared" si="104"/>
        <v>0.2164076257667937</v>
      </c>
      <c r="AA284" s="3">
        <f t="shared" si="105"/>
        <v>0</v>
      </c>
      <c r="AB284" s="3"/>
      <c r="AC284" s="3">
        <v>2.71</v>
      </c>
      <c r="AD284" s="3">
        <f t="shared" si="97"/>
        <v>0.19417475728155345</v>
      </c>
      <c r="AE284" s="3">
        <f t="shared" si="106"/>
        <v>0</v>
      </c>
      <c r="AF284" s="3">
        <v>2.71</v>
      </c>
      <c r="AG284" s="3">
        <f t="shared" si="107"/>
        <v>0.2164076257667937</v>
      </c>
      <c r="AH284" s="3">
        <f t="shared" si="108"/>
        <v>0</v>
      </c>
      <c r="AJ284" s="3">
        <v>2.71</v>
      </c>
      <c r="AK284" s="3">
        <f t="shared" si="109"/>
        <v>0.29932677573680622</v>
      </c>
      <c r="AL284" s="3">
        <f t="shared" si="110"/>
        <v>0</v>
      </c>
      <c r="AN284" s="3">
        <v>2.71</v>
      </c>
      <c r="AO284" s="3">
        <f t="shared" si="111"/>
        <v>0.41401738203783883</v>
      </c>
      <c r="AP284" s="3">
        <f t="shared" si="112"/>
        <v>0</v>
      </c>
      <c r="AR284" s="3">
        <v>2.71</v>
      </c>
      <c r="AS284" s="3">
        <f t="shared" si="98"/>
        <v>0.15533980582524273</v>
      </c>
      <c r="AT284" s="3">
        <f t="shared" si="99"/>
        <v>0</v>
      </c>
    </row>
    <row r="285" spans="8:46" x14ac:dyDescent="0.25">
      <c r="H285" s="48">
        <v>2.72</v>
      </c>
      <c r="I285" s="48">
        <v>0.10425108600000001</v>
      </c>
      <c r="J285" s="3">
        <f t="shared" si="100"/>
        <v>0</v>
      </c>
      <c r="K285" s="57">
        <f t="shared" si="94"/>
        <v>0</v>
      </c>
      <c r="M285" s="3">
        <v>2.72</v>
      </c>
      <c r="N285" s="3">
        <f t="shared" si="101"/>
        <v>0.17141225984252928</v>
      </c>
      <c r="O285" s="3">
        <f t="shared" si="102"/>
        <v>0</v>
      </c>
      <c r="Q285" s="3">
        <v>2.72</v>
      </c>
      <c r="R285" s="3">
        <f t="shared" si="95"/>
        <v>7.7419354838709653E-2</v>
      </c>
      <c r="S285" s="3">
        <f t="shared" si="103"/>
        <v>0</v>
      </c>
      <c r="T285" s="3"/>
      <c r="U285" s="3">
        <v>2.72</v>
      </c>
      <c r="V285" s="3">
        <f t="shared" si="96"/>
        <v>0.1290322580645161</v>
      </c>
      <c r="W285" s="3">
        <f t="shared" si="113"/>
        <v>0</v>
      </c>
      <c r="X285" s="3"/>
      <c r="Y285" s="3">
        <v>2.72</v>
      </c>
      <c r="Z285" s="3">
        <f t="shared" si="104"/>
        <v>0.21577089840022473</v>
      </c>
      <c r="AA285" s="3">
        <f t="shared" si="105"/>
        <v>0</v>
      </c>
      <c r="AB285" s="3"/>
      <c r="AC285" s="3">
        <v>2.72</v>
      </c>
      <c r="AD285" s="3">
        <f t="shared" si="97"/>
        <v>0.19354838709677419</v>
      </c>
      <c r="AE285" s="3">
        <f t="shared" si="106"/>
        <v>0</v>
      </c>
      <c r="AF285" s="3">
        <v>2.72</v>
      </c>
      <c r="AG285" s="3">
        <f t="shared" si="107"/>
        <v>0.21577089840022473</v>
      </c>
      <c r="AH285" s="3">
        <f t="shared" si="108"/>
        <v>0</v>
      </c>
      <c r="AJ285" s="3">
        <v>2.72</v>
      </c>
      <c r="AK285" s="3">
        <f t="shared" si="109"/>
        <v>0.29844607872355094</v>
      </c>
      <c r="AL285" s="3">
        <f t="shared" si="110"/>
        <v>0</v>
      </c>
      <c r="AN285" s="3">
        <v>2.72</v>
      </c>
      <c r="AO285" s="3">
        <f t="shared" si="111"/>
        <v>0.41279923551252734</v>
      </c>
      <c r="AP285" s="3">
        <f t="shared" si="112"/>
        <v>0</v>
      </c>
      <c r="AR285" s="3">
        <v>2.72</v>
      </c>
      <c r="AS285" s="3">
        <f t="shared" si="98"/>
        <v>0.15483870967741931</v>
      </c>
      <c r="AT285" s="3">
        <f t="shared" si="99"/>
        <v>0</v>
      </c>
    </row>
    <row r="286" spans="8:46" x14ac:dyDescent="0.25">
      <c r="H286" s="48">
        <v>2.73</v>
      </c>
      <c r="I286" s="48">
        <v>0.102498916</v>
      </c>
      <c r="J286" s="3">
        <f t="shared" si="100"/>
        <v>0</v>
      </c>
      <c r="K286" s="57">
        <f t="shared" si="94"/>
        <v>0</v>
      </c>
      <c r="M286" s="3">
        <v>2.73</v>
      </c>
      <c r="N286" s="3">
        <f t="shared" si="101"/>
        <v>0.1709097685886114</v>
      </c>
      <c r="O286" s="3">
        <f t="shared" si="102"/>
        <v>0</v>
      </c>
      <c r="Q286" s="3">
        <v>2.73</v>
      </c>
      <c r="R286" s="3">
        <f t="shared" si="95"/>
        <v>7.717041800643086E-2</v>
      </c>
      <c r="S286" s="3">
        <f t="shared" si="103"/>
        <v>0</v>
      </c>
      <c r="T286" s="3"/>
      <c r="U286" s="3">
        <v>2.73</v>
      </c>
      <c r="V286" s="3">
        <f t="shared" si="96"/>
        <v>0.12861736334405144</v>
      </c>
      <c r="W286" s="3">
        <f t="shared" si="113"/>
        <v>0</v>
      </c>
      <c r="X286" s="3"/>
      <c r="Y286" s="3">
        <v>2.73</v>
      </c>
      <c r="Z286" s="3">
        <f t="shared" si="104"/>
        <v>0.21513837077707965</v>
      </c>
      <c r="AA286" s="3">
        <f t="shared" si="105"/>
        <v>0</v>
      </c>
      <c r="AB286" s="3"/>
      <c r="AC286" s="3">
        <v>2.73</v>
      </c>
      <c r="AD286" s="3">
        <f t="shared" si="97"/>
        <v>0.19292604501607716</v>
      </c>
      <c r="AE286" s="3">
        <f t="shared" si="106"/>
        <v>0</v>
      </c>
      <c r="AF286" s="3">
        <v>2.73</v>
      </c>
      <c r="AG286" s="3">
        <f t="shared" si="107"/>
        <v>0.21513837077707965</v>
      </c>
      <c r="AH286" s="3">
        <f t="shared" si="108"/>
        <v>0</v>
      </c>
      <c r="AJ286" s="3">
        <v>2.73</v>
      </c>
      <c r="AK286" s="3">
        <f t="shared" si="109"/>
        <v>0.29757119063525167</v>
      </c>
      <c r="AL286" s="3">
        <f t="shared" si="110"/>
        <v>0</v>
      </c>
      <c r="AN286" s="3">
        <v>2.73</v>
      </c>
      <c r="AO286" s="3">
        <f t="shared" si="111"/>
        <v>0.41158912367070449</v>
      </c>
      <c r="AP286" s="3">
        <f t="shared" si="112"/>
        <v>0</v>
      </c>
      <c r="AR286" s="3">
        <v>2.73</v>
      </c>
      <c r="AS286" s="3">
        <f t="shared" si="98"/>
        <v>0.15434083601286172</v>
      </c>
      <c r="AT286" s="3">
        <f t="shared" si="99"/>
        <v>0</v>
      </c>
    </row>
    <row r="287" spans="8:46" x14ac:dyDescent="0.25">
      <c r="H287" s="48">
        <v>2.74</v>
      </c>
      <c r="I287" s="48">
        <v>0.10068148</v>
      </c>
      <c r="J287" s="3">
        <f t="shared" si="100"/>
        <v>0</v>
      </c>
      <c r="K287" s="57">
        <f t="shared" si="94"/>
        <v>0</v>
      </c>
      <c r="M287" s="3">
        <v>2.74</v>
      </c>
      <c r="N287" s="3">
        <f t="shared" si="101"/>
        <v>0.17041057957938688</v>
      </c>
      <c r="O287" s="3">
        <f t="shared" si="102"/>
        <v>0</v>
      </c>
      <c r="Q287" s="3">
        <v>2.74</v>
      </c>
      <c r="R287" s="3">
        <f t="shared" si="95"/>
        <v>7.6923076923076913E-2</v>
      </c>
      <c r="S287" s="3">
        <f t="shared" si="103"/>
        <v>0</v>
      </c>
      <c r="T287" s="3"/>
      <c r="U287" s="3">
        <v>2.74</v>
      </c>
      <c r="V287" s="3">
        <f t="shared" si="96"/>
        <v>0.12820512820512819</v>
      </c>
      <c r="W287" s="3">
        <f t="shared" si="113"/>
        <v>0</v>
      </c>
      <c r="X287" s="3"/>
      <c r="Y287" s="3">
        <v>2.74</v>
      </c>
      <c r="Z287" s="3">
        <f t="shared" si="104"/>
        <v>0.21450999996456696</v>
      </c>
      <c r="AA287" s="3">
        <f t="shared" si="105"/>
        <v>0</v>
      </c>
      <c r="AB287" s="3"/>
      <c r="AC287" s="3">
        <v>2.74</v>
      </c>
      <c r="AD287" s="3">
        <f t="shared" si="97"/>
        <v>0.19230769230769232</v>
      </c>
      <c r="AE287" s="3">
        <f t="shared" si="106"/>
        <v>0</v>
      </c>
      <c r="AF287" s="3">
        <v>2.74</v>
      </c>
      <c r="AG287" s="3">
        <f t="shared" si="107"/>
        <v>0.21450999996456696</v>
      </c>
      <c r="AH287" s="3">
        <f t="shared" si="108"/>
        <v>0</v>
      </c>
      <c r="AJ287" s="3">
        <v>2.74</v>
      </c>
      <c r="AK287" s="3">
        <f t="shared" si="109"/>
        <v>0.29670205208890849</v>
      </c>
      <c r="AL287" s="3">
        <f t="shared" si="110"/>
        <v>0</v>
      </c>
      <c r="AN287" s="3">
        <v>2.74</v>
      </c>
      <c r="AO287" s="3">
        <f t="shared" si="111"/>
        <v>0.41038696437606942</v>
      </c>
      <c r="AP287" s="3">
        <f t="shared" si="112"/>
        <v>0</v>
      </c>
      <c r="AR287" s="3">
        <v>2.74</v>
      </c>
      <c r="AS287" s="3">
        <f t="shared" si="98"/>
        <v>0.15384615384615383</v>
      </c>
      <c r="AT287" s="3">
        <f t="shared" si="99"/>
        <v>0</v>
      </c>
    </row>
    <row r="288" spans="8:46" x14ac:dyDescent="0.25">
      <c r="H288" s="48">
        <v>2.75</v>
      </c>
      <c r="I288" s="48">
        <v>9.8804405999999997E-2</v>
      </c>
      <c r="J288" s="3">
        <f t="shared" si="100"/>
        <v>0</v>
      </c>
      <c r="K288" s="57">
        <f t="shared" si="94"/>
        <v>0</v>
      </c>
      <c r="M288" s="3">
        <v>2.75</v>
      </c>
      <c r="N288" s="3">
        <f t="shared" si="101"/>
        <v>0.16991465917974158</v>
      </c>
      <c r="O288" s="3">
        <f t="shared" si="102"/>
        <v>0</v>
      </c>
      <c r="Q288" s="3">
        <v>2.75</v>
      </c>
      <c r="R288" s="3">
        <f t="shared" si="95"/>
        <v>7.6677316293929709E-2</v>
      </c>
      <c r="S288" s="3">
        <f t="shared" si="103"/>
        <v>0</v>
      </c>
      <c r="T288" s="3"/>
      <c r="U288" s="3">
        <v>2.75</v>
      </c>
      <c r="V288" s="3">
        <f t="shared" si="96"/>
        <v>0.12779552715654952</v>
      </c>
      <c r="W288" s="3">
        <f t="shared" si="113"/>
        <v>0</v>
      </c>
      <c r="X288" s="3"/>
      <c r="Y288" s="3">
        <v>2.75</v>
      </c>
      <c r="Z288" s="3">
        <f t="shared" si="104"/>
        <v>0.21388574362336496</v>
      </c>
      <c r="AA288" s="3">
        <f t="shared" si="105"/>
        <v>0</v>
      </c>
      <c r="AB288" s="3"/>
      <c r="AC288" s="3">
        <v>2.75</v>
      </c>
      <c r="AD288" s="3">
        <f t="shared" si="97"/>
        <v>0.1916932907348243</v>
      </c>
      <c r="AE288" s="3">
        <f t="shared" si="106"/>
        <v>0</v>
      </c>
      <c r="AF288" s="3">
        <v>2.75</v>
      </c>
      <c r="AG288" s="3">
        <f t="shared" si="107"/>
        <v>0.21388574362336496</v>
      </c>
      <c r="AH288" s="3">
        <f t="shared" si="108"/>
        <v>0</v>
      </c>
      <c r="AJ288" s="3">
        <v>2.75</v>
      </c>
      <c r="AK288" s="3">
        <f t="shared" si="109"/>
        <v>0.29583860452238592</v>
      </c>
      <c r="AL288" s="3">
        <f t="shared" si="110"/>
        <v>0</v>
      </c>
      <c r="AN288" s="3">
        <v>2.75</v>
      </c>
      <c r="AO288" s="3">
        <f t="shared" si="111"/>
        <v>0.40919267662770925</v>
      </c>
      <c r="AP288" s="3">
        <f t="shared" si="112"/>
        <v>0</v>
      </c>
      <c r="AR288" s="3">
        <v>2.75</v>
      </c>
      <c r="AS288" s="3">
        <f t="shared" si="98"/>
        <v>0.15335463258785942</v>
      </c>
      <c r="AT288" s="3">
        <f t="shared" si="99"/>
        <v>0</v>
      </c>
    </row>
    <row r="289" spans="8:46" x14ac:dyDescent="0.25">
      <c r="H289" s="48">
        <v>2.76</v>
      </c>
      <c r="I289" s="48">
        <v>9.6872933999999994E-2</v>
      </c>
      <c r="J289" s="3">
        <f t="shared" si="100"/>
        <v>0</v>
      </c>
      <c r="K289" s="57">
        <f t="shared" si="94"/>
        <v>0</v>
      </c>
      <c r="M289" s="3">
        <v>2.76</v>
      </c>
      <c r="N289" s="3">
        <f t="shared" si="101"/>
        <v>0.16942197421782157</v>
      </c>
      <c r="O289" s="3">
        <f t="shared" si="102"/>
        <v>0</v>
      </c>
      <c r="Q289" s="3">
        <v>2.76</v>
      </c>
      <c r="R289" s="3">
        <f t="shared" si="95"/>
        <v>7.6433121019108291E-2</v>
      </c>
      <c r="S289" s="3">
        <f t="shared" si="103"/>
        <v>0</v>
      </c>
      <c r="T289" s="3"/>
      <c r="U289" s="3">
        <v>2.76</v>
      </c>
      <c r="V289" s="3">
        <f t="shared" si="96"/>
        <v>0.12738853503184716</v>
      </c>
      <c r="W289" s="3">
        <f t="shared" si="113"/>
        <v>0</v>
      </c>
      <c r="X289" s="3"/>
      <c r="Y289" s="3">
        <v>2.76</v>
      </c>
      <c r="Z289" s="3">
        <f t="shared" si="104"/>
        <v>0.21326555999729627</v>
      </c>
      <c r="AA289" s="3">
        <f t="shared" si="105"/>
        <v>0</v>
      </c>
      <c r="AB289" s="3"/>
      <c r="AC289" s="3">
        <v>2.76</v>
      </c>
      <c r="AD289" s="3">
        <f t="shared" si="97"/>
        <v>0.19108280254777074</v>
      </c>
      <c r="AE289" s="3">
        <f t="shared" si="106"/>
        <v>0</v>
      </c>
      <c r="AF289" s="3">
        <v>2.76</v>
      </c>
      <c r="AG289" s="3">
        <f t="shared" si="107"/>
        <v>0.21326555999729627</v>
      </c>
      <c r="AH289" s="3">
        <f t="shared" si="108"/>
        <v>0</v>
      </c>
      <c r="AJ289" s="3">
        <v>2.76</v>
      </c>
      <c r="AK289" s="3">
        <f t="shared" si="109"/>
        <v>0.29498079018013196</v>
      </c>
      <c r="AL289" s="3">
        <f t="shared" si="110"/>
        <v>0</v>
      </c>
      <c r="AN289" s="3">
        <v>2.76</v>
      </c>
      <c r="AO289" s="3">
        <f t="shared" si="111"/>
        <v>0.40800618054034693</v>
      </c>
      <c r="AP289" s="3">
        <f t="shared" si="112"/>
        <v>0</v>
      </c>
      <c r="AR289" s="3">
        <v>2.76</v>
      </c>
      <c r="AS289" s="3">
        <f t="shared" si="98"/>
        <v>0.15286624203821658</v>
      </c>
      <c r="AT289" s="3">
        <f t="shared" si="99"/>
        <v>0</v>
      </c>
    </row>
    <row r="290" spans="8:46" x14ac:dyDescent="0.25">
      <c r="H290" s="48">
        <v>2.77</v>
      </c>
      <c r="I290" s="48">
        <v>9.4891867000000005E-2</v>
      </c>
      <c r="J290" s="3">
        <f t="shared" si="100"/>
        <v>0</v>
      </c>
      <c r="K290" s="57">
        <f t="shared" si="94"/>
        <v>0</v>
      </c>
      <c r="M290" s="3">
        <v>2.77</v>
      </c>
      <c r="N290" s="3">
        <f t="shared" si="101"/>
        <v>0.16893249197700291</v>
      </c>
      <c r="O290" s="3">
        <f t="shared" si="102"/>
        <v>0</v>
      </c>
      <c r="Q290" s="3">
        <v>2.77</v>
      </c>
      <c r="R290" s="3">
        <f t="shared" si="95"/>
        <v>7.6190476190476183E-2</v>
      </c>
      <c r="S290" s="3">
        <f t="shared" si="103"/>
        <v>0</v>
      </c>
      <c r="T290" s="3"/>
      <c r="U290" s="3">
        <v>2.77</v>
      </c>
      <c r="V290" s="3">
        <f t="shared" si="96"/>
        <v>0.12698412698412698</v>
      </c>
      <c r="W290" s="3">
        <f t="shared" si="113"/>
        <v>0</v>
      </c>
      <c r="X290" s="3"/>
      <c r="Y290" s="3">
        <v>2.77</v>
      </c>
      <c r="Z290" s="3">
        <f t="shared" si="104"/>
        <v>0.21264940790321957</v>
      </c>
      <c r="AA290" s="3">
        <f t="shared" si="105"/>
        <v>0</v>
      </c>
      <c r="AB290" s="3"/>
      <c r="AC290" s="3">
        <v>2.77</v>
      </c>
      <c r="AD290" s="3">
        <f t="shared" si="97"/>
        <v>0.19047619047619049</v>
      </c>
      <c r="AE290" s="3">
        <f t="shared" si="106"/>
        <v>0</v>
      </c>
      <c r="AF290" s="3">
        <v>2.77</v>
      </c>
      <c r="AG290" s="3">
        <f t="shared" si="107"/>
        <v>0.21264940790321957</v>
      </c>
      <c r="AH290" s="3">
        <f t="shared" si="108"/>
        <v>0</v>
      </c>
      <c r="AJ290" s="3">
        <v>2.77</v>
      </c>
      <c r="AK290" s="3">
        <f t="shared" si="109"/>
        <v>0.29412855209919569</v>
      </c>
      <c r="AL290" s="3">
        <f t="shared" si="110"/>
        <v>0</v>
      </c>
      <c r="AN290" s="3">
        <v>2.77</v>
      </c>
      <c r="AO290" s="3">
        <f t="shared" si="111"/>
        <v>0.40682739732500095</v>
      </c>
      <c r="AP290" s="3">
        <f t="shared" si="112"/>
        <v>0</v>
      </c>
      <c r="AR290" s="3">
        <v>2.77</v>
      </c>
      <c r="AS290" s="3">
        <f t="shared" si="98"/>
        <v>0.15238095238095237</v>
      </c>
      <c r="AT290" s="3">
        <f t="shared" si="99"/>
        <v>0</v>
      </c>
    </row>
    <row r="291" spans="8:46" x14ac:dyDescent="0.25">
      <c r="H291" s="48">
        <v>2.78</v>
      </c>
      <c r="I291" s="48">
        <v>9.2865548000000006E-2</v>
      </c>
      <c r="J291" s="3">
        <f t="shared" si="100"/>
        <v>0</v>
      </c>
      <c r="K291" s="57">
        <f t="shared" si="94"/>
        <v>0</v>
      </c>
      <c r="M291" s="3">
        <v>2.78</v>
      </c>
      <c r="N291" s="3">
        <f t="shared" si="101"/>
        <v>0.16844618018802893</v>
      </c>
      <c r="O291" s="3">
        <f t="shared" si="102"/>
        <v>0</v>
      </c>
      <c r="Q291" s="3">
        <v>2.78</v>
      </c>
      <c r="R291" s="3">
        <f t="shared" si="95"/>
        <v>7.5949367088607583E-2</v>
      </c>
      <c r="S291" s="3">
        <f t="shared" si="103"/>
        <v>0</v>
      </c>
      <c r="T291" s="3"/>
      <c r="U291" s="3">
        <v>2.78</v>
      </c>
      <c r="V291" s="3">
        <f t="shared" si="96"/>
        <v>0.12658227848101264</v>
      </c>
      <c r="W291" s="3">
        <f t="shared" si="113"/>
        <v>0</v>
      </c>
      <c r="X291" s="3"/>
      <c r="Y291" s="3">
        <v>2.78</v>
      </c>
      <c r="Z291" s="3">
        <f t="shared" si="104"/>
        <v>0.21203724672113175</v>
      </c>
      <c r="AA291" s="3">
        <f t="shared" si="105"/>
        <v>0</v>
      </c>
      <c r="AB291" s="3"/>
      <c r="AC291" s="3">
        <v>2.78</v>
      </c>
      <c r="AD291" s="3">
        <f t="shared" si="97"/>
        <v>0.189873417721519</v>
      </c>
      <c r="AE291" s="3">
        <f t="shared" si="106"/>
        <v>0</v>
      </c>
      <c r="AF291" s="3">
        <v>2.78</v>
      </c>
      <c r="AG291" s="3">
        <f t="shared" si="107"/>
        <v>0.21203724672113175</v>
      </c>
      <c r="AH291" s="3">
        <f t="shared" si="108"/>
        <v>0</v>
      </c>
      <c r="AJ291" s="3">
        <v>2.78</v>
      </c>
      <c r="AK291" s="3">
        <f t="shared" si="109"/>
        <v>0.29328183409553793</v>
      </c>
      <c r="AL291" s="3">
        <f t="shared" si="110"/>
        <v>0</v>
      </c>
      <c r="AN291" s="3">
        <v>2.78</v>
      </c>
      <c r="AO291" s="3">
        <f t="shared" si="111"/>
        <v>0.40565624927005062</v>
      </c>
      <c r="AP291" s="3">
        <f t="shared" si="112"/>
        <v>0</v>
      </c>
      <c r="AR291" s="3">
        <v>2.78</v>
      </c>
      <c r="AS291" s="3">
        <f t="shared" si="98"/>
        <v>0.15189873417721517</v>
      </c>
      <c r="AT291" s="3">
        <f t="shared" si="99"/>
        <v>0</v>
      </c>
    </row>
    <row r="292" spans="8:46" x14ac:dyDescent="0.25">
      <c r="H292" s="48">
        <v>2.79</v>
      </c>
      <c r="I292" s="48">
        <v>9.0798021000000007E-2</v>
      </c>
      <c r="J292" s="3">
        <f t="shared" si="100"/>
        <v>0</v>
      </c>
      <c r="K292" s="57">
        <f t="shared" si="94"/>
        <v>0</v>
      </c>
      <c r="M292" s="3">
        <v>2.79</v>
      </c>
      <c r="N292" s="3">
        <f t="shared" si="101"/>
        <v>0.16796300702131017</v>
      </c>
      <c r="O292" s="3">
        <f t="shared" si="102"/>
        <v>0</v>
      </c>
      <c r="Q292" s="3">
        <v>2.79</v>
      </c>
      <c r="R292" s="3">
        <f t="shared" si="95"/>
        <v>7.5709779179810713E-2</v>
      </c>
      <c r="S292" s="3">
        <f t="shared" si="103"/>
        <v>0</v>
      </c>
      <c r="T292" s="3"/>
      <c r="U292" s="3">
        <v>2.79</v>
      </c>
      <c r="V292" s="3">
        <f t="shared" si="96"/>
        <v>0.12618296529968454</v>
      </c>
      <c r="W292" s="3">
        <f t="shared" si="113"/>
        <v>0</v>
      </c>
      <c r="X292" s="3"/>
      <c r="Y292" s="3">
        <v>2.79</v>
      </c>
      <c r="Z292" s="3">
        <f t="shared" si="104"/>
        <v>0.21142903638447585</v>
      </c>
      <c r="AA292" s="3">
        <f t="shared" si="105"/>
        <v>0</v>
      </c>
      <c r="AB292" s="3"/>
      <c r="AC292" s="3">
        <v>2.79</v>
      </c>
      <c r="AD292" s="3">
        <f t="shared" si="97"/>
        <v>0.18927444794952683</v>
      </c>
      <c r="AE292" s="3">
        <f t="shared" si="106"/>
        <v>0</v>
      </c>
      <c r="AF292" s="3">
        <v>2.79</v>
      </c>
      <c r="AG292" s="3">
        <f t="shared" si="107"/>
        <v>0.21142903638447585</v>
      </c>
      <c r="AH292" s="3">
        <f t="shared" si="108"/>
        <v>0</v>
      </c>
      <c r="AJ292" s="3">
        <v>2.79</v>
      </c>
      <c r="AK292" s="3">
        <f t="shared" si="109"/>
        <v>0.2924405807506249</v>
      </c>
      <c r="AL292" s="3">
        <f t="shared" si="110"/>
        <v>0</v>
      </c>
      <c r="AN292" s="3">
        <v>2.79</v>
      </c>
      <c r="AO292" s="3">
        <f t="shared" si="111"/>
        <v>0.40449265972269344</v>
      </c>
      <c r="AP292" s="3">
        <f t="shared" si="112"/>
        <v>0</v>
      </c>
      <c r="AR292" s="3">
        <v>2.79</v>
      </c>
      <c r="AS292" s="3">
        <f t="shared" si="98"/>
        <v>0.15141955835962143</v>
      </c>
      <c r="AT292" s="3">
        <f t="shared" si="99"/>
        <v>0</v>
      </c>
    </row>
    <row r="293" spans="8:46" x14ac:dyDescent="0.25">
      <c r="H293" s="48">
        <v>2.8</v>
      </c>
      <c r="I293" s="48">
        <v>8.8693250000000001E-2</v>
      </c>
      <c r="J293" s="3">
        <f t="shared" si="100"/>
        <v>0</v>
      </c>
      <c r="K293" s="57">
        <f t="shared" si="94"/>
        <v>0</v>
      </c>
      <c r="M293" s="3">
        <v>2.8</v>
      </c>
      <c r="N293" s="3">
        <f t="shared" si="101"/>
        <v>0.16748294107938544</v>
      </c>
      <c r="O293" s="3">
        <f t="shared" si="102"/>
        <v>0</v>
      </c>
      <c r="Q293" s="3">
        <v>2.8</v>
      </c>
      <c r="R293" s="3">
        <f t="shared" si="95"/>
        <v>7.5471698113207558E-2</v>
      </c>
      <c r="S293" s="3">
        <f t="shared" si="103"/>
        <v>0</v>
      </c>
      <c r="T293" s="3"/>
      <c r="U293" s="3">
        <v>2.8</v>
      </c>
      <c r="V293" s="3">
        <f t="shared" si="96"/>
        <v>0.12578616352201261</v>
      </c>
      <c r="W293" s="3">
        <f t="shared" si="113"/>
        <v>0</v>
      </c>
      <c r="X293" s="3"/>
      <c r="Y293" s="3">
        <v>2.8</v>
      </c>
      <c r="Z293" s="3">
        <f t="shared" si="104"/>
        <v>0.21082473737065033</v>
      </c>
      <c r="AA293" s="3">
        <f t="shared" si="105"/>
        <v>0</v>
      </c>
      <c r="AB293" s="3"/>
      <c r="AC293" s="3">
        <v>2.8</v>
      </c>
      <c r="AD293" s="3">
        <f t="shared" si="97"/>
        <v>0.18867924528301891</v>
      </c>
      <c r="AE293" s="3">
        <f t="shared" si="106"/>
        <v>0</v>
      </c>
      <c r="AF293" s="3">
        <v>2.8</v>
      </c>
      <c r="AG293" s="3">
        <f t="shared" si="107"/>
        <v>0.21082473737065033</v>
      </c>
      <c r="AH293" s="3">
        <f t="shared" si="108"/>
        <v>0</v>
      </c>
      <c r="AJ293" s="3">
        <v>2.8</v>
      </c>
      <c r="AK293" s="3">
        <f t="shared" si="109"/>
        <v>0.29160473739830112</v>
      </c>
      <c r="AL293" s="3">
        <f t="shared" si="110"/>
        <v>0</v>
      </c>
      <c r="AN293" s="3">
        <v>2.8</v>
      </c>
      <c r="AO293" s="3">
        <f t="shared" si="111"/>
        <v>0.40333655307078775</v>
      </c>
      <c r="AP293" s="3">
        <f t="shared" si="112"/>
        <v>0</v>
      </c>
      <c r="AR293" s="3">
        <v>2.8</v>
      </c>
      <c r="AS293" s="3">
        <f t="shared" si="98"/>
        <v>0.15094339622641512</v>
      </c>
      <c r="AT293" s="3">
        <f t="shared" si="99"/>
        <v>0</v>
      </c>
    </row>
    <row r="294" spans="8:46" x14ac:dyDescent="0.25">
      <c r="H294" s="48">
        <v>2.81</v>
      </c>
      <c r="I294" s="48">
        <v>8.6667195000000002E-2</v>
      </c>
      <c r="J294" s="3">
        <f t="shared" si="100"/>
        <v>0</v>
      </c>
      <c r="K294" s="57">
        <f t="shared" si="94"/>
        <v>0</v>
      </c>
      <c r="M294" s="3">
        <v>2.81</v>
      </c>
      <c r="N294" s="3">
        <f t="shared" si="101"/>
        <v>0.16700595138953678</v>
      </c>
      <c r="O294" s="3">
        <f t="shared" si="102"/>
        <v>0</v>
      </c>
      <c r="Q294" s="3">
        <v>2.81</v>
      </c>
      <c r="R294" s="3">
        <f t="shared" si="95"/>
        <v>7.5235109717868329E-2</v>
      </c>
      <c r="S294" s="3">
        <f t="shared" si="103"/>
        <v>0</v>
      </c>
      <c r="T294" s="3"/>
      <c r="U294" s="3">
        <v>2.81</v>
      </c>
      <c r="V294" s="3">
        <f t="shared" si="96"/>
        <v>0.12539184952978055</v>
      </c>
      <c r="W294" s="3">
        <f t="shared" si="113"/>
        <v>0</v>
      </c>
      <c r="X294" s="3"/>
      <c r="Y294" s="3">
        <v>2.81</v>
      </c>
      <c r="Z294" s="3">
        <f t="shared" si="104"/>
        <v>0.21022431069171357</v>
      </c>
      <c r="AA294" s="3">
        <f t="shared" si="105"/>
        <v>0</v>
      </c>
      <c r="AB294" s="3"/>
      <c r="AC294" s="3">
        <v>2.81</v>
      </c>
      <c r="AD294" s="3">
        <f t="shared" si="97"/>
        <v>0.18808777429467086</v>
      </c>
      <c r="AE294" s="3">
        <f t="shared" si="106"/>
        <v>0</v>
      </c>
      <c r="AF294" s="3">
        <v>2.81</v>
      </c>
      <c r="AG294" s="3">
        <f t="shared" si="107"/>
        <v>0.21022431069171357</v>
      </c>
      <c r="AH294" s="3">
        <f t="shared" si="108"/>
        <v>0</v>
      </c>
      <c r="AJ294" s="3">
        <v>2.81</v>
      </c>
      <c r="AK294" s="3">
        <f t="shared" si="109"/>
        <v>0.29077425011193275</v>
      </c>
      <c r="AL294" s="3">
        <f t="shared" si="110"/>
        <v>0</v>
      </c>
      <c r="AN294" s="3">
        <v>2.81</v>
      </c>
      <c r="AO294" s="3">
        <f t="shared" si="111"/>
        <v>0.40218785472506985</v>
      </c>
      <c r="AP294" s="3">
        <f t="shared" si="112"/>
        <v>0</v>
      </c>
      <c r="AR294" s="3">
        <v>2.81</v>
      </c>
      <c r="AS294" s="3">
        <f t="shared" si="98"/>
        <v>0.15047021943573666</v>
      </c>
      <c r="AT294" s="3">
        <f t="shared" si="99"/>
        <v>0</v>
      </c>
    </row>
    <row r="295" spans="8:46" x14ac:dyDescent="0.25">
      <c r="H295" s="48">
        <v>2.82</v>
      </c>
      <c r="I295" s="48">
        <v>8.5216896E-2</v>
      </c>
      <c r="J295" s="3">
        <f t="shared" si="100"/>
        <v>0</v>
      </c>
      <c r="K295" s="57">
        <f t="shared" si="94"/>
        <v>0</v>
      </c>
      <c r="M295" s="3">
        <v>2.82</v>
      </c>
      <c r="N295" s="3">
        <f t="shared" si="101"/>
        <v>0.16653200739655774</v>
      </c>
      <c r="O295" s="3">
        <f t="shared" si="102"/>
        <v>0</v>
      </c>
      <c r="Q295" s="3">
        <v>2.82</v>
      </c>
      <c r="R295" s="3">
        <f t="shared" si="95"/>
        <v>7.4999999999999997E-2</v>
      </c>
      <c r="S295" s="3">
        <f t="shared" si="103"/>
        <v>0</v>
      </c>
      <c r="T295" s="3"/>
      <c r="U295" s="3">
        <v>2.82</v>
      </c>
      <c r="V295" s="3">
        <f t="shared" si="96"/>
        <v>0.125</v>
      </c>
      <c r="W295" s="3">
        <f t="shared" si="113"/>
        <v>0</v>
      </c>
      <c r="X295" s="3"/>
      <c r="Y295" s="3">
        <v>2.82</v>
      </c>
      <c r="Z295" s="3">
        <f t="shared" si="104"/>
        <v>0.20962771788528056</v>
      </c>
      <c r="AA295" s="3">
        <f t="shared" si="105"/>
        <v>0</v>
      </c>
      <c r="AB295" s="3"/>
      <c r="AC295" s="3">
        <v>2.82</v>
      </c>
      <c r="AD295" s="3">
        <f t="shared" si="97"/>
        <v>0.18750000000000003</v>
      </c>
      <c r="AE295" s="3">
        <f t="shared" si="106"/>
        <v>0</v>
      </c>
      <c r="AF295" s="3">
        <v>2.82</v>
      </c>
      <c r="AG295" s="3">
        <f t="shared" si="107"/>
        <v>0.20962771788528056</v>
      </c>
      <c r="AH295" s="3">
        <f t="shared" si="108"/>
        <v>0</v>
      </c>
      <c r="AJ295" s="3">
        <v>2.82</v>
      </c>
      <c r="AK295" s="3">
        <f t="shared" si="109"/>
        <v>0.28994906569181533</v>
      </c>
      <c r="AL295" s="3">
        <f t="shared" si="110"/>
        <v>0</v>
      </c>
      <c r="AN295" s="3">
        <v>2.82</v>
      </c>
      <c r="AO295" s="3">
        <f t="shared" si="111"/>
        <v>0.40104649110173729</v>
      </c>
      <c r="AP295" s="3">
        <f t="shared" si="112"/>
        <v>0</v>
      </c>
      <c r="AR295" s="3">
        <v>2.82</v>
      </c>
      <c r="AS295" s="3">
        <f t="shared" si="98"/>
        <v>0.15</v>
      </c>
      <c r="AT295" s="3">
        <f t="shared" si="99"/>
        <v>0</v>
      </c>
    </row>
    <row r="296" spans="8:46" x14ac:dyDescent="0.25">
      <c r="H296" s="48">
        <v>2.83</v>
      </c>
      <c r="I296" s="48">
        <v>8.3773121000000006E-2</v>
      </c>
      <c r="J296" s="3">
        <f t="shared" si="100"/>
        <v>0</v>
      </c>
      <c r="K296" s="57">
        <f t="shared" si="94"/>
        <v>0</v>
      </c>
      <c r="M296" s="3">
        <v>2.83</v>
      </c>
      <c r="N296" s="3">
        <f t="shared" si="101"/>
        <v>0.16606107895566916</v>
      </c>
      <c r="O296" s="3">
        <f t="shared" si="102"/>
        <v>0</v>
      </c>
      <c r="Q296" s="3">
        <v>2.83</v>
      </c>
      <c r="R296" s="3">
        <f t="shared" si="95"/>
        <v>7.476635514018691E-2</v>
      </c>
      <c r="S296" s="3">
        <f t="shared" si="103"/>
        <v>0</v>
      </c>
      <c r="T296" s="3"/>
      <c r="U296" s="3">
        <v>2.83</v>
      </c>
      <c r="V296" s="3">
        <f t="shared" si="96"/>
        <v>0.12461059190031153</v>
      </c>
      <c r="W296" s="3">
        <f t="shared" si="113"/>
        <v>0</v>
      </c>
      <c r="X296" s="3"/>
      <c r="Y296" s="3">
        <v>2.83</v>
      </c>
      <c r="Z296" s="3">
        <f t="shared" si="104"/>
        <v>0.20903492100560525</v>
      </c>
      <c r="AA296" s="3">
        <f t="shared" si="105"/>
        <v>0</v>
      </c>
      <c r="AB296" s="3"/>
      <c r="AC296" s="3">
        <v>2.83</v>
      </c>
      <c r="AD296" s="3">
        <f t="shared" si="97"/>
        <v>0.18691588785046731</v>
      </c>
      <c r="AE296" s="3">
        <f t="shared" si="106"/>
        <v>0</v>
      </c>
      <c r="AF296" s="3">
        <v>2.83</v>
      </c>
      <c r="AG296" s="3">
        <f t="shared" si="107"/>
        <v>0.20903492100560525</v>
      </c>
      <c r="AH296" s="3">
        <f t="shared" si="108"/>
        <v>0</v>
      </c>
      <c r="AJ296" s="3">
        <v>2.83</v>
      </c>
      <c r="AK296" s="3">
        <f t="shared" si="109"/>
        <v>0.28912913165283982</v>
      </c>
      <c r="AL296" s="3">
        <f t="shared" si="110"/>
        <v>0</v>
      </c>
      <c r="AN296" s="3">
        <v>2.83</v>
      </c>
      <c r="AO296" s="3">
        <f t="shared" si="111"/>
        <v>0.3999123896053885</v>
      </c>
      <c r="AP296" s="3">
        <f t="shared" si="112"/>
        <v>0</v>
      </c>
      <c r="AR296" s="3">
        <v>2.83</v>
      </c>
      <c r="AS296" s="3">
        <f t="shared" si="98"/>
        <v>0.14953271028037382</v>
      </c>
      <c r="AT296" s="3">
        <f t="shared" si="99"/>
        <v>0</v>
      </c>
    </row>
    <row r="297" spans="8:46" x14ac:dyDescent="0.25">
      <c r="H297" s="48">
        <v>2.84</v>
      </c>
      <c r="I297" s="48">
        <v>8.2352217000000005E-2</v>
      </c>
      <c r="J297" s="3">
        <f t="shared" si="100"/>
        <v>0</v>
      </c>
      <c r="K297" s="57">
        <f t="shared" si="94"/>
        <v>0</v>
      </c>
      <c r="M297" s="3">
        <v>2.84</v>
      </c>
      <c r="N297" s="3">
        <f t="shared" si="101"/>
        <v>0.16559313632558004</v>
      </c>
      <c r="O297" s="3">
        <f t="shared" si="102"/>
        <v>0</v>
      </c>
      <c r="Q297" s="3">
        <v>2.84</v>
      </c>
      <c r="R297" s="3">
        <f t="shared" si="95"/>
        <v>7.4534161490683232E-2</v>
      </c>
      <c r="S297" s="3">
        <f t="shared" si="103"/>
        <v>0</v>
      </c>
      <c r="T297" s="3"/>
      <c r="U297" s="3">
        <v>2.84</v>
      </c>
      <c r="V297" s="3">
        <f t="shared" si="96"/>
        <v>0.12422360248447206</v>
      </c>
      <c r="W297" s="3">
        <f t="shared" si="113"/>
        <v>0</v>
      </c>
      <c r="X297" s="3"/>
      <c r="Y297" s="3">
        <v>2.84</v>
      </c>
      <c r="Z297" s="3">
        <f t="shared" si="104"/>
        <v>0.2084458826148457</v>
      </c>
      <c r="AA297" s="3">
        <f t="shared" si="105"/>
        <v>0</v>
      </c>
      <c r="AB297" s="3"/>
      <c r="AC297" s="3">
        <v>2.84</v>
      </c>
      <c r="AD297" s="3">
        <f t="shared" si="97"/>
        <v>0.18633540372670812</v>
      </c>
      <c r="AE297" s="3">
        <f t="shared" si="106"/>
        <v>0</v>
      </c>
      <c r="AF297" s="3">
        <v>2.84</v>
      </c>
      <c r="AG297" s="3">
        <f t="shared" si="107"/>
        <v>0.2084458826148457</v>
      </c>
      <c r="AH297" s="3">
        <f t="shared" si="108"/>
        <v>0</v>
      </c>
      <c r="AJ297" s="3">
        <v>2.84</v>
      </c>
      <c r="AK297" s="3">
        <f t="shared" si="109"/>
        <v>0.28831439621241112</v>
      </c>
      <c r="AL297" s="3">
        <f t="shared" si="110"/>
        <v>0</v>
      </c>
      <c r="AN297" s="3">
        <v>2.84</v>
      </c>
      <c r="AO297" s="3">
        <f t="shared" si="111"/>
        <v>0.39878547861231267</v>
      </c>
      <c r="AP297" s="3">
        <f t="shared" si="112"/>
        <v>0</v>
      </c>
      <c r="AR297" s="3">
        <v>2.84</v>
      </c>
      <c r="AS297" s="3">
        <f t="shared" si="98"/>
        <v>0.14906832298136646</v>
      </c>
      <c r="AT297" s="3">
        <f t="shared" si="99"/>
        <v>0</v>
      </c>
    </row>
    <row r="298" spans="8:46" x14ac:dyDescent="0.25">
      <c r="H298" s="48">
        <v>2.85</v>
      </c>
      <c r="I298" s="48">
        <v>8.0984744999999997E-2</v>
      </c>
      <c r="J298" s="3">
        <f t="shared" si="100"/>
        <v>0</v>
      </c>
      <c r="K298" s="57">
        <f t="shared" si="94"/>
        <v>0</v>
      </c>
      <c r="M298" s="3">
        <v>2.85</v>
      </c>
      <c r="N298" s="3">
        <f t="shared" si="101"/>
        <v>0.16512815016168944</v>
      </c>
      <c r="O298" s="3">
        <f t="shared" si="102"/>
        <v>0</v>
      </c>
      <c r="Q298" s="3">
        <v>2.85</v>
      </c>
      <c r="R298" s="3">
        <f t="shared" si="95"/>
        <v>7.4303405572755402E-2</v>
      </c>
      <c r="S298" s="3">
        <f t="shared" si="103"/>
        <v>0</v>
      </c>
      <c r="T298" s="3"/>
      <c r="U298" s="3">
        <v>2.85</v>
      </c>
      <c r="V298" s="3">
        <f t="shared" si="96"/>
        <v>0.12383900928792568</v>
      </c>
      <c r="W298" s="3">
        <f t="shared" si="113"/>
        <v>0</v>
      </c>
      <c r="X298" s="3"/>
      <c r="Y298" s="3">
        <v>2.85</v>
      </c>
      <c r="Z298" s="3">
        <f t="shared" si="104"/>
        <v>0.20786056577450696</v>
      </c>
      <c r="AA298" s="3">
        <f t="shared" si="105"/>
        <v>0</v>
      </c>
      <c r="AB298" s="3"/>
      <c r="AC298" s="3">
        <v>2.85</v>
      </c>
      <c r="AD298" s="3">
        <f t="shared" si="97"/>
        <v>0.18575851393188855</v>
      </c>
      <c r="AE298" s="3">
        <f t="shared" si="106"/>
        <v>0</v>
      </c>
      <c r="AF298" s="3">
        <v>2.85</v>
      </c>
      <c r="AG298" s="3">
        <f t="shared" si="107"/>
        <v>0.20786056577450696</v>
      </c>
      <c r="AH298" s="3">
        <f t="shared" si="108"/>
        <v>0</v>
      </c>
      <c r="AJ298" s="3">
        <v>2.85</v>
      </c>
      <c r="AK298" s="3">
        <f t="shared" si="109"/>
        <v>0.28750480827861141</v>
      </c>
      <c r="AL298" s="3">
        <f t="shared" si="110"/>
        <v>0</v>
      </c>
      <c r="AN298" s="3">
        <v>2.85</v>
      </c>
      <c r="AO298" s="3">
        <f t="shared" si="111"/>
        <v>0.39766568745411734</v>
      </c>
      <c r="AP298" s="3">
        <f t="shared" si="112"/>
        <v>0</v>
      </c>
      <c r="AR298" s="3">
        <v>2.85</v>
      </c>
      <c r="AS298" s="3">
        <f t="shared" si="98"/>
        <v>0.1486068111455108</v>
      </c>
      <c r="AT298" s="3">
        <f t="shared" si="99"/>
        <v>0</v>
      </c>
    </row>
    <row r="299" spans="8:46" x14ac:dyDescent="0.25">
      <c r="H299" s="48">
        <v>2.86</v>
      </c>
      <c r="I299" s="48">
        <v>8.0002524000000005E-2</v>
      </c>
      <c r="J299" s="3">
        <f t="shared" si="100"/>
        <v>0</v>
      </c>
      <c r="K299" s="57">
        <f t="shared" si="94"/>
        <v>0</v>
      </c>
      <c r="M299" s="3">
        <v>2.86</v>
      </c>
      <c r="N299" s="3">
        <f t="shared" si="101"/>
        <v>0.16466609150942652</v>
      </c>
      <c r="O299" s="3">
        <f t="shared" si="102"/>
        <v>0</v>
      </c>
      <c r="Q299" s="3">
        <v>2.86</v>
      </c>
      <c r="R299" s="3">
        <f t="shared" si="95"/>
        <v>7.407407407407407E-2</v>
      </c>
      <c r="S299" s="3">
        <f t="shared" si="103"/>
        <v>0</v>
      </c>
      <c r="T299" s="3"/>
      <c r="U299" s="3">
        <v>2.86</v>
      </c>
      <c r="V299" s="3">
        <f t="shared" si="96"/>
        <v>0.12345679012345678</v>
      </c>
      <c r="W299" s="3">
        <f t="shared" si="113"/>
        <v>0</v>
      </c>
      <c r="X299" s="3"/>
      <c r="Y299" s="3">
        <v>2.86</v>
      </c>
      <c r="Z299" s="3">
        <f t="shared" si="104"/>
        <v>0.20727893403705752</v>
      </c>
      <c r="AA299" s="3">
        <f t="shared" si="105"/>
        <v>0</v>
      </c>
      <c r="AB299" s="3"/>
      <c r="AC299" s="3">
        <v>2.86</v>
      </c>
      <c r="AD299" s="3">
        <f t="shared" si="97"/>
        <v>0.1851851851851852</v>
      </c>
      <c r="AE299" s="3">
        <f t="shared" si="106"/>
        <v>0</v>
      </c>
      <c r="AF299" s="3">
        <v>2.86</v>
      </c>
      <c r="AG299" s="3">
        <f t="shared" si="107"/>
        <v>0.20727893403705752</v>
      </c>
      <c r="AH299" s="3">
        <f t="shared" si="108"/>
        <v>0</v>
      </c>
      <c r="AJ299" s="3">
        <v>2.86</v>
      </c>
      <c r="AK299" s="3">
        <f t="shared" si="109"/>
        <v>0.28670031743860486</v>
      </c>
      <c r="AL299" s="3">
        <f t="shared" si="110"/>
        <v>0</v>
      </c>
      <c r="AN299" s="3">
        <v>2.86</v>
      </c>
      <c r="AO299" s="3">
        <f t="shared" si="111"/>
        <v>0.39655294640169036</v>
      </c>
      <c r="AP299" s="3">
        <f t="shared" si="112"/>
        <v>0</v>
      </c>
      <c r="AR299" s="3">
        <v>2.86</v>
      </c>
      <c r="AS299" s="3">
        <f t="shared" si="98"/>
        <v>0.14814814814814814</v>
      </c>
      <c r="AT299" s="3">
        <f t="shared" si="99"/>
        <v>0</v>
      </c>
    </row>
    <row r="300" spans="8:46" x14ac:dyDescent="0.25">
      <c r="H300" s="48">
        <v>2.87</v>
      </c>
      <c r="I300" s="48">
        <v>7.9497875999999995E-2</v>
      </c>
      <c r="J300" s="3">
        <f t="shared" si="100"/>
        <v>0</v>
      </c>
      <c r="K300" s="57">
        <f t="shared" si="94"/>
        <v>0</v>
      </c>
      <c r="M300" s="3">
        <v>2.87</v>
      </c>
      <c r="N300" s="3">
        <f t="shared" si="101"/>
        <v>0.16420693179772516</v>
      </c>
      <c r="O300" s="3">
        <f t="shared" si="102"/>
        <v>0</v>
      </c>
      <c r="Q300" s="3">
        <v>2.87</v>
      </c>
      <c r="R300" s="3">
        <f t="shared" si="95"/>
        <v>7.3846153846153853E-2</v>
      </c>
      <c r="S300" s="3">
        <f t="shared" si="103"/>
        <v>0</v>
      </c>
      <c r="T300" s="3"/>
      <c r="U300" s="3">
        <v>2.87</v>
      </c>
      <c r="V300" s="3">
        <f t="shared" si="96"/>
        <v>0.12307692307692308</v>
      </c>
      <c r="W300" s="3">
        <f t="shared" si="113"/>
        <v>0</v>
      </c>
      <c r="X300" s="3"/>
      <c r="Y300" s="3">
        <v>2.87</v>
      </c>
      <c r="Z300" s="3">
        <f t="shared" si="104"/>
        <v>0.20670095143771472</v>
      </c>
      <c r="AA300" s="3">
        <f t="shared" si="105"/>
        <v>0</v>
      </c>
      <c r="AB300" s="3"/>
      <c r="AC300" s="3">
        <v>2.87</v>
      </c>
      <c r="AD300" s="3">
        <f t="shared" si="97"/>
        <v>0.18461538461538465</v>
      </c>
      <c r="AE300" s="3">
        <f t="shared" si="106"/>
        <v>0</v>
      </c>
      <c r="AF300" s="3">
        <v>2.87</v>
      </c>
      <c r="AG300" s="3">
        <f t="shared" si="107"/>
        <v>0.20670095143771472</v>
      </c>
      <c r="AH300" s="3">
        <f t="shared" si="108"/>
        <v>0</v>
      </c>
      <c r="AJ300" s="3">
        <v>2.87</v>
      </c>
      <c r="AK300" s="3">
        <f t="shared" si="109"/>
        <v>0.28590087394727576</v>
      </c>
      <c r="AL300" s="3">
        <f t="shared" si="110"/>
        <v>0</v>
      </c>
      <c r="AN300" s="3">
        <v>2.87</v>
      </c>
      <c r="AO300" s="3">
        <f t="shared" si="111"/>
        <v>0.39544718664948475</v>
      </c>
      <c r="AP300" s="3">
        <f t="shared" si="112"/>
        <v>0</v>
      </c>
      <c r="AR300" s="3">
        <v>2.87</v>
      </c>
      <c r="AS300" s="3">
        <f t="shared" si="98"/>
        <v>0.14769230769230771</v>
      </c>
      <c r="AT300" s="3">
        <f t="shared" si="99"/>
        <v>0</v>
      </c>
    </row>
    <row r="301" spans="8:46" x14ac:dyDescent="0.25">
      <c r="H301" s="48">
        <v>2.88</v>
      </c>
      <c r="I301" s="48">
        <v>7.8995647000000002E-2</v>
      </c>
      <c r="J301" s="3">
        <f t="shared" si="100"/>
        <v>0</v>
      </c>
      <c r="K301" s="57">
        <f t="shared" si="94"/>
        <v>0</v>
      </c>
      <c r="M301" s="3">
        <v>2.88</v>
      </c>
      <c r="N301" s="3">
        <f t="shared" si="101"/>
        <v>0.16375064283262974</v>
      </c>
      <c r="O301" s="3">
        <f t="shared" si="102"/>
        <v>0</v>
      </c>
      <c r="Q301" s="3">
        <v>2.88</v>
      </c>
      <c r="R301" s="3">
        <f t="shared" si="95"/>
        <v>7.3619631901840496E-2</v>
      </c>
      <c r="S301" s="3">
        <f t="shared" si="103"/>
        <v>0</v>
      </c>
      <c r="T301" s="3"/>
      <c r="U301" s="3">
        <v>2.88</v>
      </c>
      <c r="V301" s="3">
        <f t="shared" si="96"/>
        <v>0.1226993865030675</v>
      </c>
      <c r="W301" s="3">
        <f t="shared" si="113"/>
        <v>0</v>
      </c>
      <c r="X301" s="3"/>
      <c r="Y301" s="3">
        <v>2.88</v>
      </c>
      <c r="Z301" s="3">
        <f t="shared" si="104"/>
        <v>0.20612658248639706</v>
      </c>
      <c r="AA301" s="3">
        <f t="shared" si="105"/>
        <v>0</v>
      </c>
      <c r="AB301" s="3"/>
      <c r="AC301" s="3">
        <v>2.88</v>
      </c>
      <c r="AD301" s="3">
        <f t="shared" si="97"/>
        <v>0.18404907975460125</v>
      </c>
      <c r="AE301" s="3">
        <f t="shared" si="106"/>
        <v>0</v>
      </c>
      <c r="AF301" s="3">
        <v>2.88</v>
      </c>
      <c r="AG301" s="3">
        <f t="shared" si="107"/>
        <v>0.20612658248639706</v>
      </c>
      <c r="AH301" s="3">
        <f t="shared" si="108"/>
        <v>0</v>
      </c>
      <c r="AJ301" s="3">
        <v>2.88</v>
      </c>
      <c r="AK301" s="3">
        <f t="shared" si="109"/>
        <v>0.28510642871609648</v>
      </c>
      <c r="AL301" s="3">
        <f t="shared" si="110"/>
        <v>0</v>
      </c>
      <c r="AN301" s="3">
        <v>2.88</v>
      </c>
      <c r="AO301" s="3">
        <f t="shared" si="111"/>
        <v>0.39434834030012084</v>
      </c>
      <c r="AP301" s="3">
        <f t="shared" si="112"/>
        <v>0</v>
      </c>
      <c r="AR301" s="3">
        <v>2.88</v>
      </c>
      <c r="AS301" s="3">
        <f t="shared" si="98"/>
        <v>0.14723926380368099</v>
      </c>
      <c r="AT301" s="3">
        <f t="shared" si="99"/>
        <v>0</v>
      </c>
    </row>
    <row r="302" spans="8:46" x14ac:dyDescent="0.25">
      <c r="H302" s="48">
        <v>2.89</v>
      </c>
      <c r="I302" s="48">
        <v>7.8495853000000004E-2</v>
      </c>
      <c r="J302" s="3">
        <f t="shared" si="100"/>
        <v>0</v>
      </c>
      <c r="K302" s="57">
        <f t="shared" si="94"/>
        <v>0</v>
      </c>
      <c r="M302" s="3">
        <v>2.89</v>
      </c>
      <c r="N302" s="3">
        <f t="shared" si="101"/>
        <v>0.16329719679102972</v>
      </c>
      <c r="O302" s="3">
        <f t="shared" si="102"/>
        <v>0</v>
      </c>
      <c r="Q302" s="3">
        <v>2.89</v>
      </c>
      <c r="R302" s="3">
        <f t="shared" si="95"/>
        <v>7.3394495412844027E-2</v>
      </c>
      <c r="S302" s="3">
        <f t="shared" si="103"/>
        <v>0</v>
      </c>
      <c r="T302" s="3"/>
      <c r="U302" s="3">
        <v>2.89</v>
      </c>
      <c r="V302" s="3">
        <f t="shared" si="96"/>
        <v>0.12232415902140673</v>
      </c>
      <c r="W302" s="3">
        <f t="shared" si="113"/>
        <v>0</v>
      </c>
      <c r="X302" s="3"/>
      <c r="Y302" s="3">
        <v>2.89</v>
      </c>
      <c r="Z302" s="3">
        <f t="shared" si="104"/>
        <v>0.20555579215983621</v>
      </c>
      <c r="AA302" s="3">
        <f t="shared" si="105"/>
        <v>0</v>
      </c>
      <c r="AB302" s="3"/>
      <c r="AC302" s="3">
        <v>2.89</v>
      </c>
      <c r="AD302" s="3">
        <f t="shared" si="97"/>
        <v>0.1834862385321101</v>
      </c>
      <c r="AE302" s="3">
        <f t="shared" si="106"/>
        <v>0</v>
      </c>
      <c r="AF302" s="3">
        <v>2.89</v>
      </c>
      <c r="AG302" s="3">
        <f t="shared" si="107"/>
        <v>0.20555579215983621</v>
      </c>
      <c r="AH302" s="3">
        <f t="shared" si="108"/>
        <v>0</v>
      </c>
      <c r="AJ302" s="3">
        <v>2.89</v>
      </c>
      <c r="AK302" s="3">
        <f t="shared" si="109"/>
        <v>0.28431693330221791</v>
      </c>
      <c r="AL302" s="3">
        <f t="shared" si="110"/>
        <v>0</v>
      </c>
      <c r="AN302" s="3">
        <v>2.89</v>
      </c>
      <c r="AO302" s="3">
        <f t="shared" si="111"/>
        <v>0.39325634034929685</v>
      </c>
      <c r="AP302" s="3">
        <f t="shared" si="112"/>
        <v>0</v>
      </c>
      <c r="AR302" s="3">
        <v>2.89</v>
      </c>
      <c r="AS302" s="3">
        <f t="shared" si="98"/>
        <v>0.14678899082568805</v>
      </c>
      <c r="AT302" s="3">
        <f t="shared" si="99"/>
        <v>0</v>
      </c>
    </row>
    <row r="303" spans="8:46" x14ac:dyDescent="0.25">
      <c r="H303" s="48">
        <v>2.9</v>
      </c>
      <c r="I303" s="48">
        <v>7.7998514000000005E-2</v>
      </c>
      <c r="J303" s="3">
        <f t="shared" si="100"/>
        <v>0</v>
      </c>
      <c r="K303" s="57">
        <f t="shared" si="94"/>
        <v>0</v>
      </c>
      <c r="M303" s="3">
        <v>2.9</v>
      </c>
      <c r="N303" s="3">
        <f t="shared" si="101"/>
        <v>0.16284656621451954</v>
      </c>
      <c r="O303" s="3">
        <f t="shared" si="102"/>
        <v>0</v>
      </c>
      <c r="Q303" s="3">
        <v>2.9</v>
      </c>
      <c r="R303" s="3">
        <f t="shared" si="95"/>
        <v>7.3170731707317069E-2</v>
      </c>
      <c r="S303" s="3">
        <f t="shared" si="103"/>
        <v>0</v>
      </c>
      <c r="T303" s="3"/>
      <c r="U303" s="3">
        <v>2.9</v>
      </c>
      <c r="V303" s="3">
        <f t="shared" si="96"/>
        <v>0.12195121951219512</v>
      </c>
      <c r="W303" s="3">
        <f t="shared" si="113"/>
        <v>0</v>
      </c>
      <c r="X303" s="3"/>
      <c r="Y303" s="3">
        <v>2.9</v>
      </c>
      <c r="Z303" s="3">
        <f t="shared" si="104"/>
        <v>0.20498854589384827</v>
      </c>
      <c r="AA303" s="3">
        <f t="shared" si="105"/>
        <v>0</v>
      </c>
      <c r="AB303" s="3"/>
      <c r="AC303" s="3">
        <v>2.9</v>
      </c>
      <c r="AD303" s="3">
        <f t="shared" si="97"/>
        <v>0.18292682926829271</v>
      </c>
      <c r="AE303" s="3">
        <f t="shared" si="106"/>
        <v>0</v>
      </c>
      <c r="AF303" s="3">
        <v>2.9</v>
      </c>
      <c r="AG303" s="3">
        <f t="shared" si="107"/>
        <v>0.20498854589384827</v>
      </c>
      <c r="AH303" s="3">
        <f t="shared" si="108"/>
        <v>0</v>
      </c>
      <c r="AJ303" s="3">
        <v>2.9</v>
      </c>
      <c r="AK303" s="3">
        <f t="shared" si="109"/>
        <v>0.28353233989777904</v>
      </c>
      <c r="AL303" s="3">
        <f t="shared" si="110"/>
        <v>0</v>
      </c>
      <c r="AN303" s="3">
        <v>2.9</v>
      </c>
      <c r="AO303" s="3">
        <f t="shared" si="111"/>
        <v>0.39217112067100263</v>
      </c>
      <c r="AP303" s="3">
        <f t="shared" si="112"/>
        <v>0</v>
      </c>
      <c r="AR303" s="3">
        <v>2.9</v>
      </c>
      <c r="AS303" s="3">
        <f t="shared" si="98"/>
        <v>0.14634146341463414</v>
      </c>
      <c r="AT303" s="3">
        <f t="shared" si="99"/>
        <v>0</v>
      </c>
    </row>
    <row r="304" spans="8:46" x14ac:dyDescent="0.25">
      <c r="H304" s="48">
        <v>2.91</v>
      </c>
      <c r="I304" s="48">
        <v>7.7503644999999996E-2</v>
      </c>
      <c r="J304" s="3">
        <f t="shared" si="100"/>
        <v>0</v>
      </c>
      <c r="K304" s="57">
        <f t="shared" si="94"/>
        <v>0</v>
      </c>
      <c r="M304" s="3">
        <v>2.91</v>
      </c>
      <c r="N304" s="3">
        <f t="shared" si="101"/>
        <v>0.16239872400338021</v>
      </c>
      <c r="O304" s="3">
        <f t="shared" si="102"/>
        <v>0</v>
      </c>
      <c r="Q304" s="3">
        <v>2.91</v>
      </c>
      <c r="R304" s="3">
        <f t="shared" si="95"/>
        <v>7.29483282674772E-2</v>
      </c>
      <c r="S304" s="3">
        <f t="shared" si="103"/>
        <v>0</v>
      </c>
      <c r="T304" s="3"/>
      <c r="U304" s="3">
        <v>2.91</v>
      </c>
      <c r="V304" s="3">
        <f t="shared" si="96"/>
        <v>0.12158054711246201</v>
      </c>
      <c r="W304" s="3">
        <f t="shared" si="113"/>
        <v>0</v>
      </c>
      <c r="X304" s="3"/>
      <c r="Y304" s="3">
        <v>2.91</v>
      </c>
      <c r="Z304" s="3">
        <f t="shared" si="104"/>
        <v>0.20442480957575856</v>
      </c>
      <c r="AA304" s="3">
        <f t="shared" si="105"/>
        <v>0</v>
      </c>
      <c r="AB304" s="3"/>
      <c r="AC304" s="3">
        <v>2.91</v>
      </c>
      <c r="AD304" s="3">
        <f t="shared" si="97"/>
        <v>0.18237082066869303</v>
      </c>
      <c r="AE304" s="3">
        <f t="shared" si="106"/>
        <v>0</v>
      </c>
      <c r="AF304" s="3">
        <v>2.91</v>
      </c>
      <c r="AG304" s="3">
        <f t="shared" si="107"/>
        <v>0.20442480957575856</v>
      </c>
      <c r="AH304" s="3">
        <f t="shared" si="108"/>
        <v>0</v>
      </c>
      <c r="AJ304" s="3">
        <v>2.91</v>
      </c>
      <c r="AK304" s="3">
        <f t="shared" si="109"/>
        <v>0.28275260131942886</v>
      </c>
      <c r="AL304" s="3">
        <f t="shared" si="110"/>
        <v>0</v>
      </c>
      <c r="AN304" s="3">
        <v>2.91</v>
      </c>
      <c r="AO304" s="3">
        <f t="shared" si="111"/>
        <v>0.39109261600302636</v>
      </c>
      <c r="AP304" s="3">
        <f t="shared" si="112"/>
        <v>0</v>
      </c>
      <c r="AR304" s="3">
        <v>2.91</v>
      </c>
      <c r="AS304" s="3">
        <f t="shared" si="98"/>
        <v>0.1458966565349544</v>
      </c>
      <c r="AT304" s="3">
        <f t="shared" si="99"/>
        <v>0</v>
      </c>
    </row>
    <row r="305" spans="8:46" x14ac:dyDescent="0.25">
      <c r="H305" s="48">
        <v>2.92</v>
      </c>
      <c r="I305" s="48">
        <v>7.7011260999999998E-2</v>
      </c>
      <c r="J305" s="3">
        <f t="shared" si="100"/>
        <v>0</v>
      </c>
      <c r="K305" s="57">
        <f t="shared" si="94"/>
        <v>0</v>
      </c>
      <c r="M305" s="3">
        <v>2.92</v>
      </c>
      <c r="N305" s="3">
        <f t="shared" si="101"/>
        <v>0.16195364341068197</v>
      </c>
      <c r="O305" s="3">
        <f t="shared" si="102"/>
        <v>0</v>
      </c>
      <c r="Q305" s="3">
        <v>2.92</v>
      </c>
      <c r="R305" s="3">
        <f t="shared" si="95"/>
        <v>7.2727272727272724E-2</v>
      </c>
      <c r="S305" s="3">
        <f t="shared" si="103"/>
        <v>0</v>
      </c>
      <c r="T305" s="3"/>
      <c r="U305" s="3">
        <v>2.92</v>
      </c>
      <c r="V305" s="3">
        <f t="shared" si="96"/>
        <v>0.12121212121212122</v>
      </c>
      <c r="W305" s="3">
        <f t="shared" si="113"/>
        <v>0</v>
      </c>
      <c r="X305" s="3"/>
      <c r="Y305" s="3">
        <v>2.92</v>
      </c>
      <c r="Z305" s="3">
        <f t="shared" si="104"/>
        <v>0.203864549536977</v>
      </c>
      <c r="AA305" s="3">
        <f t="shared" si="105"/>
        <v>0</v>
      </c>
      <c r="AB305" s="3"/>
      <c r="AC305" s="3">
        <v>2.92</v>
      </c>
      <c r="AD305" s="3">
        <f t="shared" si="97"/>
        <v>0.18181818181818185</v>
      </c>
      <c r="AE305" s="3">
        <f t="shared" si="106"/>
        <v>0</v>
      </c>
      <c r="AF305" s="3">
        <v>2.92</v>
      </c>
      <c r="AG305" s="3">
        <f t="shared" si="107"/>
        <v>0.203864549536977</v>
      </c>
      <c r="AH305" s="3">
        <f t="shared" si="108"/>
        <v>0</v>
      </c>
      <c r="AJ305" s="3">
        <v>2.92</v>
      </c>
      <c r="AK305" s="3">
        <f t="shared" si="109"/>
        <v>0.28197767099805759</v>
      </c>
      <c r="AL305" s="3">
        <f t="shared" si="110"/>
        <v>0</v>
      </c>
      <c r="AN305" s="3">
        <v>2.92</v>
      </c>
      <c r="AO305" s="3">
        <f t="shared" si="111"/>
        <v>0.39002076193275093</v>
      </c>
      <c r="AP305" s="3">
        <f t="shared" si="112"/>
        <v>0</v>
      </c>
      <c r="AR305" s="3">
        <v>2.92</v>
      </c>
      <c r="AS305" s="3">
        <f t="shared" si="98"/>
        <v>0.14545454545454545</v>
      </c>
      <c r="AT305" s="3">
        <f t="shared" si="99"/>
        <v>0</v>
      </c>
    </row>
    <row r="306" spans="8:46" x14ac:dyDescent="0.25">
      <c r="H306" s="48">
        <v>2.93</v>
      </c>
      <c r="I306" s="48">
        <v>7.652138E-2</v>
      </c>
      <c r="J306" s="3">
        <f t="shared" si="100"/>
        <v>0</v>
      </c>
      <c r="K306" s="57">
        <f t="shared" si="94"/>
        <v>0</v>
      </c>
      <c r="M306" s="3">
        <v>2.93</v>
      </c>
      <c r="N306" s="3">
        <f t="shared" si="101"/>
        <v>0.16151129803650194</v>
      </c>
      <c r="O306" s="3">
        <f t="shared" si="102"/>
        <v>0</v>
      </c>
      <c r="Q306" s="3">
        <v>2.93</v>
      </c>
      <c r="R306" s="3">
        <f t="shared" si="95"/>
        <v>7.2507552870090614E-2</v>
      </c>
      <c r="S306" s="3">
        <f t="shared" si="103"/>
        <v>0</v>
      </c>
      <c r="T306" s="3"/>
      <c r="U306" s="3">
        <v>2.93</v>
      </c>
      <c r="V306" s="3">
        <f t="shared" si="96"/>
        <v>0.12084592145015104</v>
      </c>
      <c r="W306" s="3">
        <f t="shared" si="113"/>
        <v>0</v>
      </c>
      <c r="X306" s="3"/>
      <c r="Y306" s="3">
        <v>2.93</v>
      </c>
      <c r="Z306" s="3">
        <f t="shared" si="104"/>
        <v>0.2033077325457204</v>
      </c>
      <c r="AA306" s="3">
        <f t="shared" si="105"/>
        <v>0</v>
      </c>
      <c r="AB306" s="3"/>
      <c r="AC306" s="3">
        <v>2.93</v>
      </c>
      <c r="AD306" s="3">
        <f t="shared" si="97"/>
        <v>0.18126888217522658</v>
      </c>
      <c r="AE306" s="3">
        <f t="shared" si="106"/>
        <v>0</v>
      </c>
      <c r="AF306" s="3">
        <v>2.93</v>
      </c>
      <c r="AG306" s="3">
        <f t="shared" si="107"/>
        <v>0.2033077325457204</v>
      </c>
      <c r="AH306" s="3">
        <f t="shared" si="108"/>
        <v>0</v>
      </c>
      <c r="AJ306" s="3">
        <v>2.93</v>
      </c>
      <c r="AK306" s="3">
        <f t="shared" si="109"/>
        <v>0.28120750296872993</v>
      </c>
      <c r="AL306" s="3">
        <f t="shared" si="110"/>
        <v>0</v>
      </c>
      <c r="AN306" s="3">
        <v>2.93</v>
      </c>
      <c r="AO306" s="3">
        <f t="shared" si="111"/>
        <v>0.38895549488323095</v>
      </c>
      <c r="AP306" s="3">
        <f t="shared" si="112"/>
        <v>0</v>
      </c>
      <c r="AR306" s="3">
        <v>2.93</v>
      </c>
      <c r="AS306" s="3">
        <f t="shared" si="98"/>
        <v>0.14501510574018123</v>
      </c>
      <c r="AT306" s="3">
        <f t="shared" si="99"/>
        <v>0</v>
      </c>
    </row>
    <row r="307" spans="8:46" x14ac:dyDescent="0.25">
      <c r="H307" s="48">
        <v>2.94</v>
      </c>
      <c r="I307" s="48">
        <v>7.6034013999999997E-2</v>
      </c>
      <c r="J307" s="3">
        <f t="shared" si="100"/>
        <v>0</v>
      </c>
      <c r="K307" s="57">
        <f t="shared" si="94"/>
        <v>0</v>
      </c>
      <c r="M307" s="3">
        <v>2.94</v>
      </c>
      <c r="N307" s="3">
        <f t="shared" si="101"/>
        <v>0.16107166182225729</v>
      </c>
      <c r="O307" s="3">
        <f t="shared" si="102"/>
        <v>0</v>
      </c>
      <c r="Q307" s="3">
        <v>2.94</v>
      </c>
      <c r="R307" s="3">
        <f t="shared" si="95"/>
        <v>7.2289156626506021E-2</v>
      </c>
      <c r="S307" s="3">
        <f t="shared" si="103"/>
        <v>0</v>
      </c>
      <c r="T307" s="3"/>
      <c r="U307" s="3">
        <v>2.94</v>
      </c>
      <c r="V307" s="3">
        <f t="shared" si="96"/>
        <v>0.12048192771084337</v>
      </c>
      <c r="W307" s="3">
        <f t="shared" si="113"/>
        <v>0</v>
      </c>
      <c r="X307" s="3"/>
      <c r="Y307" s="3">
        <v>2.94</v>
      </c>
      <c r="Z307" s="3">
        <f t="shared" si="104"/>
        <v>0.20275432579987865</v>
      </c>
      <c r="AA307" s="3">
        <f t="shared" si="105"/>
        <v>0</v>
      </c>
      <c r="AB307" s="3"/>
      <c r="AC307" s="3">
        <v>2.94</v>
      </c>
      <c r="AD307" s="3">
        <f t="shared" si="97"/>
        <v>0.18072289156626506</v>
      </c>
      <c r="AE307" s="3">
        <f t="shared" si="106"/>
        <v>0</v>
      </c>
      <c r="AF307" s="3">
        <v>2.94</v>
      </c>
      <c r="AG307" s="3">
        <f t="shared" si="107"/>
        <v>0.20275432579987865</v>
      </c>
      <c r="AH307" s="3">
        <f t="shared" si="108"/>
        <v>0</v>
      </c>
      <c r="AJ307" s="3">
        <v>2.94</v>
      </c>
      <c r="AK307" s="3">
        <f t="shared" si="109"/>
        <v>0.28044205186081778</v>
      </c>
      <c r="AL307" s="3">
        <f t="shared" si="110"/>
        <v>0</v>
      </c>
      <c r="AN307" s="3">
        <v>2.94</v>
      </c>
      <c r="AO307" s="3">
        <f t="shared" si="111"/>
        <v>0.38789675209954361</v>
      </c>
      <c r="AP307" s="3">
        <f t="shared" si="112"/>
        <v>0</v>
      </c>
      <c r="AR307" s="3">
        <v>2.94</v>
      </c>
      <c r="AS307" s="3">
        <f t="shared" si="98"/>
        <v>0.14457831325301204</v>
      </c>
      <c r="AT307" s="3">
        <f t="shared" si="99"/>
        <v>0</v>
      </c>
    </row>
    <row r="308" spans="8:46" x14ac:dyDescent="0.25">
      <c r="H308" s="48">
        <v>2.95</v>
      </c>
      <c r="I308" s="48">
        <v>7.5549178999999994E-2</v>
      </c>
      <c r="J308" s="3">
        <f t="shared" si="100"/>
        <v>0</v>
      </c>
      <c r="K308" s="57">
        <f t="shared" si="94"/>
        <v>0</v>
      </c>
      <c r="M308" s="3">
        <v>2.95</v>
      </c>
      <c r="N308" s="3">
        <f t="shared" si="101"/>
        <v>0.16063470904514932</v>
      </c>
      <c r="O308" s="3">
        <f t="shared" si="102"/>
        <v>0</v>
      </c>
      <c r="Q308" s="3">
        <v>2.95</v>
      </c>
      <c r="R308" s="3">
        <f t="shared" si="95"/>
        <v>7.2072072072072071E-2</v>
      </c>
      <c r="S308" s="3">
        <f t="shared" si="103"/>
        <v>0</v>
      </c>
      <c r="T308" s="3"/>
      <c r="U308" s="3">
        <v>2.95</v>
      </c>
      <c r="V308" s="3">
        <f t="shared" si="96"/>
        <v>0.12012012012012013</v>
      </c>
      <c r="W308" s="3">
        <f t="shared" si="113"/>
        <v>0</v>
      </c>
      <c r="X308" s="3"/>
      <c r="Y308" s="3">
        <v>2.95</v>
      </c>
      <c r="Z308" s="3">
        <f t="shared" si="104"/>
        <v>0.2022042969200209</v>
      </c>
      <c r="AA308" s="3">
        <f t="shared" si="105"/>
        <v>0</v>
      </c>
      <c r="AB308" s="3"/>
      <c r="AC308" s="3">
        <v>2.95</v>
      </c>
      <c r="AD308" s="3">
        <f t="shared" si="97"/>
        <v>0.1801801801801802</v>
      </c>
      <c r="AE308" s="3">
        <f t="shared" si="106"/>
        <v>0</v>
      </c>
      <c r="AF308" s="3">
        <v>2.95</v>
      </c>
      <c r="AG308" s="3">
        <f t="shared" si="107"/>
        <v>0.2022042969200209</v>
      </c>
      <c r="AH308" s="3">
        <f t="shared" si="108"/>
        <v>0</v>
      </c>
      <c r="AJ308" s="3">
        <v>2.95</v>
      </c>
      <c r="AK308" s="3">
        <f t="shared" si="109"/>
        <v>0.2796812728883275</v>
      </c>
      <c r="AL308" s="3">
        <f t="shared" si="110"/>
        <v>0</v>
      </c>
      <c r="AN308" s="3">
        <v>2.95</v>
      </c>
      <c r="AO308" s="3">
        <f t="shared" si="111"/>
        <v>0.38684447163541019</v>
      </c>
      <c r="AP308" s="3">
        <f t="shared" si="112"/>
        <v>0</v>
      </c>
      <c r="AR308" s="3">
        <v>2.95</v>
      </c>
      <c r="AS308" s="3">
        <f t="shared" si="98"/>
        <v>0.14414414414414414</v>
      </c>
      <c r="AT308" s="3">
        <f t="shared" si="99"/>
        <v>0</v>
      </c>
    </row>
    <row r="309" spans="8:46" x14ac:dyDescent="0.25">
      <c r="H309" s="48">
        <v>2.96</v>
      </c>
      <c r="I309" s="48">
        <v>7.5066888999999998E-2</v>
      </c>
      <c r="J309" s="3">
        <f t="shared" si="100"/>
        <v>0</v>
      </c>
      <c r="K309" s="57">
        <f t="shared" si="94"/>
        <v>0</v>
      </c>
      <c r="M309" s="3">
        <v>2.96</v>
      </c>
      <c r="N309" s="3">
        <f t="shared" si="101"/>
        <v>0.16020041431271606</v>
      </c>
      <c r="O309" s="3">
        <f t="shared" si="102"/>
        <v>0</v>
      </c>
      <c r="Q309" s="3">
        <v>2.96</v>
      </c>
      <c r="R309" s="3">
        <f t="shared" si="95"/>
        <v>7.1856287425149698E-2</v>
      </c>
      <c r="S309" s="3">
        <f t="shared" si="103"/>
        <v>0</v>
      </c>
      <c r="T309" s="3"/>
      <c r="U309" s="3">
        <v>2.96</v>
      </c>
      <c r="V309" s="3">
        <f t="shared" si="96"/>
        <v>0.11976047904191618</v>
      </c>
      <c r="W309" s="3">
        <f t="shared" si="113"/>
        <v>0</v>
      </c>
      <c r="X309" s="3"/>
      <c r="Y309" s="3">
        <v>2.96</v>
      </c>
      <c r="Z309" s="3">
        <f t="shared" si="104"/>
        <v>0.20165761394253912</v>
      </c>
      <c r="AA309" s="3">
        <f t="shared" si="105"/>
        <v>0</v>
      </c>
      <c r="AB309" s="3"/>
      <c r="AC309" s="3">
        <v>2.96</v>
      </c>
      <c r="AD309" s="3">
        <f t="shared" si="97"/>
        <v>0.17964071856287431</v>
      </c>
      <c r="AE309" s="3">
        <f t="shared" si="106"/>
        <v>0</v>
      </c>
      <c r="AF309" s="3">
        <v>2.96</v>
      </c>
      <c r="AG309" s="3">
        <f t="shared" si="107"/>
        <v>0.20165761394253912</v>
      </c>
      <c r="AH309" s="3">
        <f t="shared" si="108"/>
        <v>0</v>
      </c>
      <c r="AJ309" s="3">
        <v>2.96</v>
      </c>
      <c r="AK309" s="3">
        <f t="shared" si="109"/>
        <v>0.2789251218404149</v>
      </c>
      <c r="AL309" s="3">
        <f t="shared" si="110"/>
        <v>0</v>
      </c>
      <c r="AN309" s="3">
        <v>2.96</v>
      </c>
      <c r="AO309" s="3">
        <f t="shared" si="111"/>
        <v>0.38579859234007724</v>
      </c>
      <c r="AP309" s="3">
        <f t="shared" si="112"/>
        <v>0</v>
      </c>
      <c r="AR309" s="3">
        <v>2.96</v>
      </c>
      <c r="AS309" s="3">
        <f t="shared" si="98"/>
        <v>0.1437125748502994</v>
      </c>
      <c r="AT309" s="3">
        <f t="shared" si="99"/>
        <v>0</v>
      </c>
    </row>
    <row r="310" spans="8:46" x14ac:dyDescent="0.25">
      <c r="H310" s="48">
        <v>2.97</v>
      </c>
      <c r="I310" s="48">
        <v>7.4587155000000002E-2</v>
      </c>
      <c r="J310" s="3">
        <f t="shared" si="100"/>
        <v>0</v>
      </c>
      <c r="K310" s="57">
        <f t="shared" si="94"/>
        <v>0</v>
      </c>
      <c r="M310" s="3">
        <v>2.97</v>
      </c>
      <c r="N310" s="3">
        <f t="shared" si="101"/>
        <v>0.15976875255749234</v>
      </c>
      <c r="O310" s="3">
        <f t="shared" si="102"/>
        <v>0</v>
      </c>
      <c r="Q310" s="3">
        <v>2.97</v>
      </c>
      <c r="R310" s="3">
        <f t="shared" si="95"/>
        <v>7.164179104477611E-2</v>
      </c>
      <c r="S310" s="3">
        <f t="shared" si="103"/>
        <v>0</v>
      </c>
      <c r="T310" s="3"/>
      <c r="U310" s="3">
        <v>2.97</v>
      </c>
      <c r="V310" s="3">
        <f t="shared" si="96"/>
        <v>0.11940298507462686</v>
      </c>
      <c r="W310" s="3">
        <f t="shared" si="113"/>
        <v>0</v>
      </c>
      <c r="X310" s="3"/>
      <c r="Y310" s="3">
        <v>2.97</v>
      </c>
      <c r="Z310" s="3">
        <f t="shared" si="104"/>
        <v>0.20111424531292521</v>
      </c>
      <c r="AA310" s="3">
        <f t="shared" si="105"/>
        <v>0</v>
      </c>
      <c r="AB310" s="3"/>
      <c r="AC310" s="3">
        <v>2.97</v>
      </c>
      <c r="AD310" s="3">
        <f t="shared" si="97"/>
        <v>0.17910447761194032</v>
      </c>
      <c r="AE310" s="3">
        <f t="shared" si="106"/>
        <v>0</v>
      </c>
      <c r="AF310" s="3">
        <v>2.97</v>
      </c>
      <c r="AG310" s="3">
        <f t="shared" si="107"/>
        <v>0.20111424531292521</v>
      </c>
      <c r="AH310" s="3">
        <f t="shared" si="108"/>
        <v>0</v>
      </c>
      <c r="AJ310" s="3">
        <v>2.97</v>
      </c>
      <c r="AK310" s="3">
        <f t="shared" si="109"/>
        <v>0.27817355507208802</v>
      </c>
      <c r="AL310" s="3">
        <f t="shared" si="110"/>
        <v>0</v>
      </c>
      <c r="AN310" s="3">
        <v>2.97</v>
      </c>
      <c r="AO310" s="3">
        <f t="shared" si="111"/>
        <v>0.38475905384545578</v>
      </c>
      <c r="AP310" s="3">
        <f t="shared" si="112"/>
        <v>0</v>
      </c>
      <c r="AR310" s="3">
        <v>2.97</v>
      </c>
      <c r="AS310" s="3">
        <f t="shared" si="98"/>
        <v>0.14328358208955222</v>
      </c>
      <c r="AT310" s="3">
        <f t="shared" si="99"/>
        <v>0</v>
      </c>
    </row>
    <row r="311" spans="8:46" x14ac:dyDescent="0.25">
      <c r="H311" s="48">
        <v>2.98</v>
      </c>
      <c r="I311" s="48">
        <v>7.4109992E-2</v>
      </c>
      <c r="J311" s="3">
        <f t="shared" si="100"/>
        <v>0</v>
      </c>
      <c r="K311" s="57">
        <f t="shared" si="94"/>
        <v>0</v>
      </c>
      <c r="M311" s="3">
        <v>2.98</v>
      </c>
      <c r="N311" s="3">
        <f t="shared" si="101"/>
        <v>0.15933969903177259</v>
      </c>
      <c r="O311" s="3">
        <f t="shared" si="102"/>
        <v>0</v>
      </c>
      <c r="Q311" s="3">
        <v>2.98</v>
      </c>
      <c r="R311" s="3">
        <f t="shared" si="95"/>
        <v>7.1428571428571425E-2</v>
      </c>
      <c r="S311" s="3">
        <f t="shared" si="103"/>
        <v>0</v>
      </c>
      <c r="T311" s="3"/>
      <c r="U311" s="3">
        <v>2.98</v>
      </c>
      <c r="V311" s="3">
        <f t="shared" si="96"/>
        <v>0.11904761904761905</v>
      </c>
      <c r="W311" s="3">
        <f t="shared" si="113"/>
        <v>0</v>
      </c>
      <c r="X311" s="3"/>
      <c r="Y311" s="3">
        <v>2.98</v>
      </c>
      <c r="Z311" s="3">
        <f t="shared" si="104"/>
        <v>0.20057415987917981</v>
      </c>
      <c r="AA311" s="3">
        <f t="shared" si="105"/>
        <v>0</v>
      </c>
      <c r="AB311" s="3"/>
      <c r="AC311" s="3">
        <v>2.98</v>
      </c>
      <c r="AD311" s="3">
        <f t="shared" si="97"/>
        <v>0.1785714285714286</v>
      </c>
      <c r="AE311" s="3">
        <f t="shared" si="106"/>
        <v>0</v>
      </c>
      <c r="AF311" s="3">
        <v>2.98</v>
      </c>
      <c r="AG311" s="3">
        <f t="shared" si="107"/>
        <v>0.20057415987917981</v>
      </c>
      <c r="AH311" s="3">
        <f t="shared" si="108"/>
        <v>0</v>
      </c>
      <c r="AJ311" s="3">
        <v>2.98</v>
      </c>
      <c r="AK311" s="3">
        <f t="shared" si="109"/>
        <v>0.277426529495089</v>
      </c>
      <c r="AL311" s="3">
        <f t="shared" si="110"/>
        <v>0</v>
      </c>
      <c r="AN311" s="3">
        <v>2.98</v>
      </c>
      <c r="AO311" s="3">
        <f t="shared" si="111"/>
        <v>0.38372579655351075</v>
      </c>
      <c r="AP311" s="3">
        <f t="shared" si="112"/>
        <v>0</v>
      </c>
      <c r="AR311" s="3">
        <v>2.98</v>
      </c>
      <c r="AS311" s="3">
        <f t="shared" si="98"/>
        <v>0.14285714285714285</v>
      </c>
      <c r="AT311" s="3">
        <f t="shared" si="99"/>
        <v>0</v>
      </c>
    </row>
    <row r="312" spans="8:46" x14ac:dyDescent="0.25">
      <c r="H312" s="48">
        <v>2.99</v>
      </c>
      <c r="I312" s="48">
        <v>7.3635409999999998E-2</v>
      </c>
      <c r="J312" s="3">
        <f t="shared" si="100"/>
        <v>0</v>
      </c>
      <c r="K312" s="57">
        <f t="shared" si="94"/>
        <v>0</v>
      </c>
      <c r="M312" s="3">
        <v>2.99</v>
      </c>
      <c r="N312" s="3">
        <f t="shared" si="101"/>
        <v>0.15891322930247609</v>
      </c>
      <c r="O312" s="3">
        <f t="shared" si="102"/>
        <v>0</v>
      </c>
      <c r="Q312" s="3">
        <v>2.99</v>
      </c>
      <c r="R312" s="3">
        <f t="shared" si="95"/>
        <v>7.1216617210682481E-2</v>
      </c>
      <c r="S312" s="3">
        <f t="shared" si="103"/>
        <v>0</v>
      </c>
      <c r="T312" s="3"/>
      <c r="U312" s="3">
        <v>2.99</v>
      </c>
      <c r="V312" s="3">
        <f t="shared" si="96"/>
        <v>0.11869436201780414</v>
      </c>
      <c r="W312" s="3">
        <f t="shared" si="113"/>
        <v>0</v>
      </c>
      <c r="X312" s="3"/>
      <c r="Y312" s="3">
        <v>2.99</v>
      </c>
      <c r="Z312" s="3">
        <f t="shared" si="104"/>
        <v>0.20003732688534762</v>
      </c>
      <c r="AA312" s="3">
        <f t="shared" si="105"/>
        <v>0</v>
      </c>
      <c r="AB312" s="3"/>
      <c r="AC312" s="3">
        <v>2.99</v>
      </c>
      <c r="AD312" s="3">
        <f t="shared" si="97"/>
        <v>0.17804154302670624</v>
      </c>
      <c r="AE312" s="3">
        <f t="shared" si="106"/>
        <v>0</v>
      </c>
      <c r="AF312" s="3">
        <v>2.99</v>
      </c>
      <c r="AG312" s="3">
        <f t="shared" si="107"/>
        <v>0.20003732688534762</v>
      </c>
      <c r="AH312" s="3">
        <f t="shared" si="108"/>
        <v>0</v>
      </c>
      <c r="AJ312" s="3">
        <v>2.99</v>
      </c>
      <c r="AK312" s="3">
        <f t="shared" si="109"/>
        <v>0.27668400256895337</v>
      </c>
      <c r="AL312" s="3">
        <f t="shared" si="110"/>
        <v>0</v>
      </c>
      <c r="AN312" s="3">
        <v>2.99</v>
      </c>
      <c r="AO312" s="3">
        <f t="shared" si="111"/>
        <v>0.38269876162389393</v>
      </c>
      <c r="AP312" s="3">
        <f t="shared" si="112"/>
        <v>0</v>
      </c>
      <c r="AR312" s="3">
        <v>2.99</v>
      </c>
      <c r="AS312" s="3">
        <f t="shared" si="98"/>
        <v>0.14243323442136496</v>
      </c>
      <c r="AT312" s="3">
        <f t="shared" si="99"/>
        <v>0</v>
      </c>
    </row>
    <row r="313" spans="8:46" x14ac:dyDescent="0.25">
      <c r="H313" s="48">
        <v>3</v>
      </c>
      <c r="I313" s="48">
        <v>7.3166167000000004E-2</v>
      </c>
      <c r="J313" s="3">
        <f t="shared" si="100"/>
        <v>0</v>
      </c>
      <c r="K313" s="57">
        <f t="shared" si="94"/>
        <v>0</v>
      </c>
      <c r="M313" s="3">
        <v>3</v>
      </c>
      <c r="N313" s="3">
        <f t="shared" si="101"/>
        <v>0.15848931924611132</v>
      </c>
      <c r="O313" s="3">
        <f t="shared" si="102"/>
        <v>0</v>
      </c>
      <c r="Q313" s="3">
        <v>3</v>
      </c>
      <c r="R313" s="3">
        <f t="shared" si="95"/>
        <v>7.1005917159763315E-2</v>
      </c>
      <c r="S313" s="3">
        <f t="shared" si="103"/>
        <v>0</v>
      </c>
      <c r="T313" s="3"/>
      <c r="U313" s="3">
        <v>3</v>
      </c>
      <c r="V313" s="3">
        <f t="shared" si="96"/>
        <v>0.1183431952662722</v>
      </c>
      <c r="W313" s="3">
        <f t="shared" si="113"/>
        <v>0</v>
      </c>
      <c r="X313" s="3"/>
      <c r="Y313" s="3">
        <v>3</v>
      </c>
      <c r="Z313" s="3">
        <f t="shared" si="104"/>
        <v>0.19950371596517935</v>
      </c>
      <c r="AA313" s="3">
        <f t="shared" si="105"/>
        <v>0</v>
      </c>
      <c r="AB313" s="3"/>
      <c r="AC313" s="3">
        <v>3</v>
      </c>
      <c r="AD313" s="3">
        <f t="shared" si="97"/>
        <v>0.17751479289940833</v>
      </c>
      <c r="AE313" s="3">
        <f t="shared" si="106"/>
        <v>0</v>
      </c>
      <c r="AF313" s="3">
        <v>3</v>
      </c>
      <c r="AG313" s="3">
        <f t="shared" si="107"/>
        <v>0.19950371596517935</v>
      </c>
      <c r="AH313" s="3">
        <f t="shared" si="108"/>
        <v>0</v>
      </c>
      <c r="AJ313" s="3">
        <v>3</v>
      </c>
      <c r="AK313" s="3">
        <f t="shared" si="109"/>
        <v>0.2759459322922429</v>
      </c>
      <c r="AL313" s="3">
        <f t="shared" si="110"/>
        <v>0</v>
      </c>
      <c r="AN313" s="3">
        <v>3</v>
      </c>
      <c r="AO313" s="3">
        <f t="shared" si="111"/>
        <v>0.38167789096181753</v>
      </c>
      <c r="AP313" s="3">
        <f t="shared" si="112"/>
        <v>0</v>
      </c>
      <c r="AR313" s="3">
        <v>3</v>
      </c>
      <c r="AS313" s="3">
        <f t="shared" si="98"/>
        <v>0.14201183431952663</v>
      </c>
      <c r="AT313" s="3">
        <f t="shared" si="99"/>
        <v>0</v>
      </c>
    </row>
    <row r="314" spans="8:46" x14ac:dyDescent="0.25">
      <c r="H314" s="48">
        <v>3.01</v>
      </c>
      <c r="I314" s="48">
        <v>7.2703480000000001E-2</v>
      </c>
      <c r="J314" s="3">
        <f t="shared" si="100"/>
        <v>0</v>
      </c>
      <c r="K314" s="57">
        <f t="shared" si="94"/>
        <v>0</v>
      </c>
      <c r="M314" s="3">
        <v>3.01</v>
      </c>
      <c r="N314" s="3">
        <f t="shared" si="101"/>
        <v>0.15806794504383742</v>
      </c>
      <c r="O314" s="3">
        <f t="shared" si="102"/>
        <v>0</v>
      </c>
      <c r="Q314" s="3">
        <v>3.01</v>
      </c>
      <c r="R314" s="3">
        <f t="shared" si="95"/>
        <v>7.0796460176991163E-2</v>
      </c>
      <c r="S314" s="3">
        <f t="shared" si="103"/>
        <v>0</v>
      </c>
      <c r="T314" s="3"/>
      <c r="U314" s="3">
        <v>3.01</v>
      </c>
      <c r="V314" s="3">
        <f t="shared" si="96"/>
        <v>0.11799410029498528</v>
      </c>
      <c r="W314" s="3">
        <f t="shared" si="113"/>
        <v>0</v>
      </c>
      <c r="X314" s="3"/>
      <c r="Y314" s="3">
        <v>3.01</v>
      </c>
      <c r="Z314" s="3">
        <f t="shared" si="104"/>
        <v>0.19897329713591444</v>
      </c>
      <c r="AA314" s="3">
        <f t="shared" si="105"/>
        <v>0</v>
      </c>
      <c r="AB314" s="3"/>
      <c r="AC314" s="3">
        <v>3.01</v>
      </c>
      <c r="AD314" s="3">
        <f t="shared" si="97"/>
        <v>0.17699115044247793</v>
      </c>
      <c r="AE314" s="3">
        <f t="shared" si="106"/>
        <v>0</v>
      </c>
      <c r="AF314" s="3">
        <v>3.01</v>
      </c>
      <c r="AG314" s="3">
        <f t="shared" si="107"/>
        <v>0.19897329713591444</v>
      </c>
      <c r="AH314" s="3">
        <f t="shared" si="108"/>
        <v>0</v>
      </c>
      <c r="AJ314" s="3">
        <v>3.01</v>
      </c>
      <c r="AK314" s="3">
        <f t="shared" si="109"/>
        <v>0.27521227719394692</v>
      </c>
      <c r="AL314" s="3">
        <f t="shared" si="110"/>
        <v>0</v>
      </c>
      <c r="AN314" s="3">
        <v>3.01</v>
      </c>
      <c r="AO314" s="3">
        <f t="shared" si="111"/>
        <v>0.38066312720616113</v>
      </c>
      <c r="AP314" s="3">
        <f t="shared" si="112"/>
        <v>0</v>
      </c>
      <c r="AR314" s="3">
        <v>3.01</v>
      </c>
      <c r="AS314" s="3">
        <f t="shared" si="98"/>
        <v>0.14159292035398233</v>
      </c>
      <c r="AT314" s="3">
        <f t="shared" si="99"/>
        <v>0</v>
      </c>
    </row>
    <row r="315" spans="8:46" x14ac:dyDescent="0.25">
      <c r="H315" s="48">
        <v>3.02</v>
      </c>
      <c r="I315" s="48">
        <v>7.2243247999999996E-2</v>
      </c>
      <c r="J315" s="3">
        <f t="shared" si="100"/>
        <v>0</v>
      </c>
      <c r="K315" s="57">
        <f t="shared" si="94"/>
        <v>0</v>
      </c>
      <c r="M315" s="3">
        <v>3.02</v>
      </c>
      <c r="N315" s="3">
        <f t="shared" si="101"/>
        <v>0.15764908317662019</v>
      </c>
      <c r="O315" s="3">
        <f t="shared" si="102"/>
        <v>0</v>
      </c>
      <c r="Q315" s="3">
        <v>3.02</v>
      </c>
      <c r="R315" s="3">
        <f t="shared" si="95"/>
        <v>7.0588235294117632E-2</v>
      </c>
      <c r="S315" s="3">
        <f t="shared" si="103"/>
        <v>0</v>
      </c>
      <c r="T315" s="3"/>
      <c r="U315" s="3">
        <v>3.02</v>
      </c>
      <c r="V315" s="3">
        <f t="shared" si="96"/>
        <v>0.1176470588235294</v>
      </c>
      <c r="W315" s="3">
        <f t="shared" si="113"/>
        <v>0</v>
      </c>
      <c r="X315" s="3"/>
      <c r="Y315" s="3">
        <v>3.02</v>
      </c>
      <c r="Z315" s="3">
        <f t="shared" si="104"/>
        <v>0.19844604079218442</v>
      </c>
      <c r="AA315" s="3">
        <f t="shared" si="105"/>
        <v>0</v>
      </c>
      <c r="AB315" s="3"/>
      <c r="AC315" s="3">
        <v>3.02</v>
      </c>
      <c r="AD315" s="3">
        <f t="shared" si="97"/>
        <v>0.17647058823529413</v>
      </c>
      <c r="AE315" s="3">
        <f t="shared" si="106"/>
        <v>0</v>
      </c>
      <c r="AF315" s="3">
        <v>3.02</v>
      </c>
      <c r="AG315" s="3">
        <f t="shared" si="107"/>
        <v>0.19844604079218442</v>
      </c>
      <c r="AH315" s="3">
        <f t="shared" si="108"/>
        <v>0</v>
      </c>
      <c r="AJ315" s="3">
        <v>3.02</v>
      </c>
      <c r="AK315" s="3">
        <f t="shared" si="109"/>
        <v>0.27448299632504836</v>
      </c>
      <c r="AL315" s="3">
        <f t="shared" si="110"/>
        <v>0</v>
      </c>
      <c r="AN315" s="3">
        <v>3.02</v>
      </c>
      <c r="AO315" s="3">
        <f t="shared" si="111"/>
        <v>0.37965441371780573</v>
      </c>
      <c r="AP315" s="3">
        <f t="shared" si="112"/>
        <v>0</v>
      </c>
      <c r="AR315" s="3">
        <v>3.02</v>
      </c>
      <c r="AS315" s="3">
        <f t="shared" si="98"/>
        <v>0.14117647058823526</v>
      </c>
      <c r="AT315" s="3">
        <f t="shared" si="99"/>
        <v>0</v>
      </c>
    </row>
    <row r="316" spans="8:46" x14ac:dyDescent="0.25">
      <c r="H316" s="48">
        <v>3.03</v>
      </c>
      <c r="I316" s="48">
        <v>7.1785482999999997E-2</v>
      </c>
      <c r="J316" s="3">
        <f t="shared" si="100"/>
        <v>0</v>
      </c>
      <c r="K316" s="57">
        <f t="shared" si="94"/>
        <v>0</v>
      </c>
      <c r="M316" s="3">
        <v>3.03</v>
      </c>
      <c r="N316" s="3">
        <f t="shared" si="101"/>
        <v>0.15723271042048118</v>
      </c>
      <c r="O316" s="3">
        <f t="shared" si="102"/>
        <v>0</v>
      </c>
      <c r="Q316" s="3">
        <v>3.03</v>
      </c>
      <c r="R316" s="3">
        <f t="shared" si="95"/>
        <v>7.0381231671554245E-2</v>
      </c>
      <c r="S316" s="3">
        <f t="shared" si="103"/>
        <v>0</v>
      </c>
      <c r="T316" s="3"/>
      <c r="U316" s="3">
        <v>3.03</v>
      </c>
      <c r="V316" s="3">
        <f t="shared" si="96"/>
        <v>0.11730205278592375</v>
      </c>
      <c r="W316" s="3">
        <f t="shared" si="113"/>
        <v>0</v>
      </c>
      <c r="X316" s="3"/>
      <c r="Y316" s="3">
        <v>3.03</v>
      </c>
      <c r="Z316" s="3">
        <f t="shared" si="104"/>
        <v>0.1979219177000322</v>
      </c>
      <c r="AA316" s="3">
        <f t="shared" si="105"/>
        <v>0</v>
      </c>
      <c r="AB316" s="3"/>
      <c r="AC316" s="3">
        <v>3.03</v>
      </c>
      <c r="AD316" s="3">
        <f t="shared" si="97"/>
        <v>0.17595307917888564</v>
      </c>
      <c r="AE316" s="3">
        <f t="shared" si="106"/>
        <v>0</v>
      </c>
      <c r="AF316" s="3">
        <v>3.03</v>
      </c>
      <c r="AG316" s="3">
        <f t="shared" si="107"/>
        <v>0.1979219177000322</v>
      </c>
      <c r="AH316" s="3">
        <f t="shared" si="108"/>
        <v>0</v>
      </c>
      <c r="AJ316" s="3">
        <v>3.03</v>
      </c>
      <c r="AK316" s="3">
        <f t="shared" si="109"/>
        <v>0.27375804925025254</v>
      </c>
      <c r="AL316" s="3">
        <f t="shared" si="110"/>
        <v>0</v>
      </c>
      <c r="AN316" s="3">
        <v>3.03</v>
      </c>
      <c r="AO316" s="3">
        <f t="shared" si="111"/>
        <v>0.37865169456819353</v>
      </c>
      <c r="AP316" s="3">
        <f t="shared" si="112"/>
        <v>0</v>
      </c>
      <c r="AR316" s="3">
        <v>3.03</v>
      </c>
      <c r="AS316" s="3">
        <f t="shared" si="98"/>
        <v>0.14076246334310849</v>
      </c>
      <c r="AT316" s="3">
        <f t="shared" si="99"/>
        <v>0</v>
      </c>
    </row>
    <row r="317" spans="8:46" x14ac:dyDescent="0.25">
      <c r="H317" s="48">
        <v>3.04</v>
      </c>
      <c r="I317" s="48">
        <v>7.1330197999999997E-2</v>
      </c>
      <c r="J317" s="3">
        <f t="shared" si="100"/>
        <v>0</v>
      </c>
      <c r="K317" s="57">
        <f t="shared" si="94"/>
        <v>0</v>
      </c>
      <c r="M317" s="3">
        <v>3.04</v>
      </c>
      <c r="N317" s="3">
        <f t="shared" si="101"/>
        <v>0.15681880384183772</v>
      </c>
      <c r="O317" s="3">
        <f t="shared" si="102"/>
        <v>0</v>
      </c>
      <c r="Q317" s="3">
        <v>3.04</v>
      </c>
      <c r="R317" s="3">
        <f t="shared" si="95"/>
        <v>7.0175438596491224E-2</v>
      </c>
      <c r="S317" s="3">
        <f t="shared" si="103"/>
        <v>0</v>
      </c>
      <c r="T317" s="3"/>
      <c r="U317" s="3">
        <v>3.04</v>
      </c>
      <c r="V317" s="3">
        <f t="shared" si="96"/>
        <v>0.11695906432748537</v>
      </c>
      <c r="W317" s="3">
        <f t="shared" si="113"/>
        <v>0</v>
      </c>
      <c r="X317" s="3"/>
      <c r="Y317" s="3">
        <v>3.04</v>
      </c>
      <c r="Z317" s="3">
        <f t="shared" si="104"/>
        <v>0.19740089899104532</v>
      </c>
      <c r="AA317" s="3">
        <f t="shared" si="105"/>
        <v>0</v>
      </c>
      <c r="AB317" s="3"/>
      <c r="AC317" s="3">
        <v>3.04</v>
      </c>
      <c r="AD317" s="3">
        <f t="shared" si="97"/>
        <v>0.17543859649122809</v>
      </c>
      <c r="AE317" s="3">
        <f t="shared" si="106"/>
        <v>0</v>
      </c>
      <c r="AF317" s="3">
        <v>3.04</v>
      </c>
      <c r="AG317" s="3">
        <f t="shared" si="107"/>
        <v>0.19740089899104532</v>
      </c>
      <c r="AH317" s="3">
        <f t="shared" si="108"/>
        <v>0</v>
      </c>
      <c r="AJ317" s="3">
        <v>3.04</v>
      </c>
      <c r="AK317" s="3">
        <f t="shared" si="109"/>
        <v>0.27303739603987248</v>
      </c>
      <c r="AL317" s="3">
        <f t="shared" si="110"/>
        <v>0</v>
      </c>
      <c r="AN317" s="3">
        <v>3.04</v>
      </c>
      <c r="AO317" s="3">
        <f t="shared" si="111"/>
        <v>0.37765491452810429</v>
      </c>
      <c r="AP317" s="3">
        <f t="shared" si="112"/>
        <v>0</v>
      </c>
      <c r="AR317" s="3">
        <v>3.04</v>
      </c>
      <c r="AS317" s="3">
        <f t="shared" si="98"/>
        <v>0.14035087719298245</v>
      </c>
      <c r="AT317" s="3">
        <f t="shared" si="99"/>
        <v>0</v>
      </c>
    </row>
    <row r="318" spans="8:46" x14ac:dyDescent="0.25">
      <c r="H318" s="48">
        <v>3.05</v>
      </c>
      <c r="I318" s="48">
        <v>7.0877406000000004E-2</v>
      </c>
      <c r="J318" s="3">
        <f t="shared" si="100"/>
        <v>0</v>
      </c>
      <c r="K318" s="57">
        <f t="shared" si="94"/>
        <v>0</v>
      </c>
      <c r="M318" s="3">
        <v>3.05</v>
      </c>
      <c r="N318" s="3">
        <f t="shared" si="101"/>
        <v>0.15640734079293084</v>
      </c>
      <c r="O318" s="3">
        <f t="shared" si="102"/>
        <v>0</v>
      </c>
      <c r="Q318" s="3">
        <v>3.05</v>
      </c>
      <c r="R318" s="3">
        <f t="shared" si="95"/>
        <v>6.9970845481049565E-2</v>
      </c>
      <c r="S318" s="3">
        <f t="shared" si="103"/>
        <v>0</v>
      </c>
      <c r="T318" s="3"/>
      <c r="U318" s="3">
        <v>3.05</v>
      </c>
      <c r="V318" s="3">
        <f t="shared" si="96"/>
        <v>0.11661807580174928</v>
      </c>
      <c r="W318" s="3">
        <f t="shared" si="113"/>
        <v>0</v>
      </c>
      <c r="X318" s="3"/>
      <c r="Y318" s="3">
        <v>3.05</v>
      </c>
      <c r="Z318" s="3">
        <f t="shared" si="104"/>
        <v>0.19688295615660223</v>
      </c>
      <c r="AA318" s="3">
        <f t="shared" si="105"/>
        <v>0</v>
      </c>
      <c r="AB318" s="3"/>
      <c r="AC318" s="3">
        <v>3.05</v>
      </c>
      <c r="AD318" s="3">
        <f t="shared" si="97"/>
        <v>0.17492711370262395</v>
      </c>
      <c r="AE318" s="3">
        <f t="shared" si="106"/>
        <v>0</v>
      </c>
      <c r="AF318" s="3">
        <v>3.05</v>
      </c>
      <c r="AG318" s="3">
        <f t="shared" si="107"/>
        <v>0.19688295615660223</v>
      </c>
      <c r="AH318" s="3">
        <f t="shared" si="108"/>
        <v>0</v>
      </c>
      <c r="AJ318" s="3">
        <v>3.05</v>
      </c>
      <c r="AK318" s="3">
        <f t="shared" si="109"/>
        <v>0.27232099726186959</v>
      </c>
      <c r="AL318" s="3">
        <f t="shared" si="110"/>
        <v>0</v>
      </c>
      <c r="AN318" s="3">
        <v>3.05</v>
      </c>
      <c r="AO318" s="3">
        <f t="shared" si="111"/>
        <v>0.37666401905664576</v>
      </c>
      <c r="AP318" s="3">
        <f t="shared" si="112"/>
        <v>0</v>
      </c>
      <c r="AR318" s="3">
        <v>3.05</v>
      </c>
      <c r="AS318" s="3">
        <f t="shared" si="98"/>
        <v>0.13994169096209913</v>
      </c>
      <c r="AT318" s="3">
        <f t="shared" si="99"/>
        <v>0</v>
      </c>
    </row>
    <row r="319" spans="8:46" x14ac:dyDescent="0.25">
      <c r="H319" s="48">
        <v>3.06</v>
      </c>
      <c r="I319" s="48">
        <v>7.0427117999999997E-2</v>
      </c>
      <c r="J319" s="3">
        <f t="shared" si="100"/>
        <v>0</v>
      </c>
      <c r="K319" s="57">
        <f t="shared" si="94"/>
        <v>0</v>
      </c>
      <c r="M319" s="3">
        <v>3.06</v>
      </c>
      <c r="N319" s="3">
        <f t="shared" si="101"/>
        <v>0.15599829890734029</v>
      </c>
      <c r="O319" s="3">
        <f t="shared" si="102"/>
        <v>0</v>
      </c>
      <c r="Q319" s="3">
        <v>3.06</v>
      </c>
      <c r="R319" s="3">
        <f t="shared" si="95"/>
        <v>6.9767441860465101E-2</v>
      </c>
      <c r="S319" s="3">
        <f t="shared" si="103"/>
        <v>0</v>
      </c>
      <c r="T319" s="3"/>
      <c r="U319" s="3">
        <v>3.06</v>
      </c>
      <c r="V319" s="3">
        <f t="shared" si="96"/>
        <v>0.11627906976744184</v>
      </c>
      <c r="W319" s="3">
        <f t="shared" si="113"/>
        <v>0</v>
      </c>
      <c r="X319" s="3"/>
      <c r="Y319" s="3">
        <v>3.06</v>
      </c>
      <c r="Z319" s="3">
        <f t="shared" si="104"/>
        <v>0.19636806104222548</v>
      </c>
      <c r="AA319" s="3">
        <f t="shared" si="105"/>
        <v>0</v>
      </c>
      <c r="AB319" s="3"/>
      <c r="AC319" s="3">
        <v>3.06</v>
      </c>
      <c r="AD319" s="3">
        <f t="shared" si="97"/>
        <v>0.1744186046511628</v>
      </c>
      <c r="AE319" s="3">
        <f t="shared" si="106"/>
        <v>0</v>
      </c>
      <c r="AF319" s="3">
        <v>3.06</v>
      </c>
      <c r="AG319" s="3">
        <f t="shared" si="107"/>
        <v>0.19636806104222548</v>
      </c>
      <c r="AH319" s="3">
        <f t="shared" si="108"/>
        <v>0</v>
      </c>
      <c r="AJ319" s="3">
        <v>3.06</v>
      </c>
      <c r="AK319" s="3">
        <f t="shared" si="109"/>
        <v>0.27160881397404446</v>
      </c>
      <c r="AL319" s="3">
        <f t="shared" si="110"/>
        <v>0</v>
      </c>
      <c r="AN319" s="3">
        <v>3.06</v>
      </c>
      <c r="AO319" s="3">
        <f t="shared" si="111"/>
        <v>0.37567895429045284</v>
      </c>
      <c r="AP319" s="3">
        <f t="shared" si="112"/>
        <v>0</v>
      </c>
      <c r="AR319" s="3">
        <v>3.06</v>
      </c>
      <c r="AS319" s="3">
        <f t="shared" si="98"/>
        <v>0.1395348837209302</v>
      </c>
      <c r="AT319" s="3">
        <f t="shared" si="99"/>
        <v>0</v>
      </c>
    </row>
    <row r="320" spans="8:46" x14ac:dyDescent="0.25">
      <c r="H320" s="48">
        <v>3.07</v>
      </c>
      <c r="I320" s="48">
        <v>6.9979344999999998E-2</v>
      </c>
      <c r="J320" s="3">
        <f t="shared" si="100"/>
        <v>0</v>
      </c>
      <c r="K320" s="57">
        <f t="shared" si="94"/>
        <v>0</v>
      </c>
      <c r="M320" s="3">
        <v>3.07</v>
      </c>
      <c r="N320" s="3">
        <f t="shared" si="101"/>
        <v>0.15559165609558462</v>
      </c>
      <c r="O320" s="3">
        <f t="shared" si="102"/>
        <v>0</v>
      </c>
      <c r="Q320" s="3">
        <v>3.07</v>
      </c>
      <c r="R320" s="3">
        <f t="shared" si="95"/>
        <v>6.9565217391304349E-2</v>
      </c>
      <c r="S320" s="3">
        <f t="shared" si="103"/>
        <v>0</v>
      </c>
      <c r="T320" s="3"/>
      <c r="U320" s="3">
        <v>3.07</v>
      </c>
      <c r="V320" s="3">
        <f t="shared" si="96"/>
        <v>0.11594202898550726</v>
      </c>
      <c r="W320" s="3">
        <f t="shared" si="113"/>
        <v>0</v>
      </c>
      <c r="X320" s="3"/>
      <c r="Y320" s="3">
        <v>3.07</v>
      </c>
      <c r="Z320" s="3">
        <f t="shared" si="104"/>
        <v>0.19585618584204362</v>
      </c>
      <c r="AA320" s="3">
        <f t="shared" si="105"/>
        <v>0</v>
      </c>
      <c r="AB320" s="3"/>
      <c r="AC320" s="3">
        <v>3.07</v>
      </c>
      <c r="AD320" s="3">
        <f t="shared" si="97"/>
        <v>0.17391304347826089</v>
      </c>
      <c r="AE320" s="3">
        <f t="shared" si="106"/>
        <v>0</v>
      </c>
      <c r="AF320" s="3">
        <v>3.07</v>
      </c>
      <c r="AG320" s="3">
        <f t="shared" si="107"/>
        <v>0.19585618584204362</v>
      </c>
      <c r="AH320" s="3">
        <f t="shared" si="108"/>
        <v>0</v>
      </c>
      <c r="AJ320" s="3">
        <v>3.07</v>
      </c>
      <c r="AK320" s="3">
        <f t="shared" si="109"/>
        <v>0.27090080771637609</v>
      </c>
      <c r="AL320" s="3">
        <f t="shared" si="110"/>
        <v>0</v>
      </c>
      <c r="AN320" s="3">
        <v>3.07</v>
      </c>
      <c r="AO320" s="3">
        <f t="shared" si="111"/>
        <v>0.37469966703309104</v>
      </c>
      <c r="AP320" s="3">
        <f t="shared" si="112"/>
        <v>0</v>
      </c>
      <c r="AR320" s="3">
        <v>3.07</v>
      </c>
      <c r="AS320" s="3">
        <f t="shared" si="98"/>
        <v>0.1391304347826087</v>
      </c>
      <c r="AT320" s="3">
        <f t="shared" si="99"/>
        <v>0</v>
      </c>
    </row>
    <row r="321" spans="8:46" x14ac:dyDescent="0.25">
      <c r="H321" s="48">
        <v>3.08</v>
      </c>
      <c r="I321" s="48">
        <v>6.9534099000000002E-2</v>
      </c>
      <c r="J321" s="3">
        <f t="shared" si="100"/>
        <v>0</v>
      </c>
      <c r="K321" s="57">
        <f t="shared" si="94"/>
        <v>0</v>
      </c>
      <c r="M321" s="3">
        <v>3.08</v>
      </c>
      <c r="N321" s="3">
        <f t="shared" si="101"/>
        <v>0.15518739054080377</v>
      </c>
      <c r="O321" s="3">
        <f t="shared" si="102"/>
        <v>0</v>
      </c>
      <c r="Q321" s="3">
        <v>3.08</v>
      </c>
      <c r="R321" s="3">
        <f t="shared" si="95"/>
        <v>6.936416184971099E-2</v>
      </c>
      <c r="S321" s="3">
        <f t="shared" si="103"/>
        <v>0</v>
      </c>
      <c r="T321" s="3"/>
      <c r="U321" s="3">
        <v>3.08</v>
      </c>
      <c r="V321" s="3">
        <f t="shared" si="96"/>
        <v>0.11560693641618498</v>
      </c>
      <c r="W321" s="3">
        <f t="shared" si="113"/>
        <v>0</v>
      </c>
      <c r="X321" s="3"/>
      <c r="Y321" s="3">
        <v>3.08</v>
      </c>
      <c r="Z321" s="3">
        <f t="shared" si="104"/>
        <v>0.19534730309335657</v>
      </c>
      <c r="AA321" s="3">
        <f t="shared" si="105"/>
        <v>0</v>
      </c>
      <c r="AB321" s="3"/>
      <c r="AC321" s="3">
        <v>3.08</v>
      </c>
      <c r="AD321" s="3">
        <f t="shared" si="97"/>
        <v>0.17341040462427751</v>
      </c>
      <c r="AE321" s="3">
        <f t="shared" si="106"/>
        <v>0</v>
      </c>
      <c r="AF321" s="3">
        <v>3.08</v>
      </c>
      <c r="AG321" s="3">
        <f t="shared" si="107"/>
        <v>0.19534730309335657</v>
      </c>
      <c r="AH321" s="3">
        <f t="shared" si="108"/>
        <v>0</v>
      </c>
      <c r="AJ321" s="3">
        <v>3.08</v>
      </c>
      <c r="AK321" s="3">
        <f t="shared" si="109"/>
        <v>0.27019694050350468</v>
      </c>
      <c r="AL321" s="3">
        <f t="shared" si="110"/>
        <v>0</v>
      </c>
      <c r="AN321" s="3">
        <v>3.08</v>
      </c>
      <c r="AO321" s="3">
        <f t="shared" si="111"/>
        <v>0.37372610474465895</v>
      </c>
      <c r="AP321" s="3">
        <f t="shared" si="112"/>
        <v>0</v>
      </c>
      <c r="AR321" s="3">
        <v>3.08</v>
      </c>
      <c r="AS321" s="3">
        <f t="shared" si="98"/>
        <v>0.13872832369942198</v>
      </c>
      <c r="AT321" s="3">
        <f t="shared" si="99"/>
        <v>0</v>
      </c>
    </row>
    <row r="322" spans="8:46" x14ac:dyDescent="0.25">
      <c r="H322" s="48">
        <v>3.09</v>
      </c>
      <c r="I322" s="48">
        <v>6.9091389000000003E-2</v>
      </c>
      <c r="J322" s="3">
        <f t="shared" si="100"/>
        <v>0</v>
      </c>
      <c r="K322" s="57">
        <f t="shared" si="94"/>
        <v>0</v>
      </c>
      <c r="M322" s="3">
        <v>3.09</v>
      </c>
      <c r="N322" s="3">
        <f t="shared" si="101"/>
        <v>0.15478548069452255</v>
      </c>
      <c r="O322" s="3">
        <f t="shared" si="102"/>
        <v>0</v>
      </c>
      <c r="Q322" s="3">
        <v>3.09</v>
      </c>
      <c r="R322" s="3">
        <f t="shared" si="95"/>
        <v>6.9164265129682989E-2</v>
      </c>
      <c r="S322" s="3">
        <f t="shared" si="103"/>
        <v>0</v>
      </c>
      <c r="T322" s="3"/>
      <c r="U322" s="3">
        <v>3.09</v>
      </c>
      <c r="V322" s="3">
        <f t="shared" si="96"/>
        <v>0.11527377521613834</v>
      </c>
      <c r="W322" s="3">
        <f t="shared" si="113"/>
        <v>0</v>
      </c>
      <c r="X322" s="3"/>
      <c r="Y322" s="3">
        <v>3.09</v>
      </c>
      <c r="Z322" s="3">
        <f t="shared" si="104"/>
        <v>0.19484138567130246</v>
      </c>
      <c r="AA322" s="3">
        <f t="shared" si="105"/>
        <v>0</v>
      </c>
      <c r="AB322" s="3"/>
      <c r="AC322" s="3">
        <v>3.09</v>
      </c>
      <c r="AD322" s="3">
        <f t="shared" si="97"/>
        <v>0.17291066282420753</v>
      </c>
      <c r="AE322" s="3">
        <f t="shared" si="106"/>
        <v>0</v>
      </c>
      <c r="AF322" s="3">
        <v>3.09</v>
      </c>
      <c r="AG322" s="3">
        <f t="shared" si="107"/>
        <v>0.19484138567130246</v>
      </c>
      <c r="AH322" s="3">
        <f t="shared" si="108"/>
        <v>0</v>
      </c>
      <c r="AJ322" s="3">
        <v>3.09</v>
      </c>
      <c r="AK322" s="3">
        <f t="shared" si="109"/>
        <v>0.2694971748173558</v>
      </c>
      <c r="AL322" s="3">
        <f t="shared" si="110"/>
        <v>0</v>
      </c>
      <c r="AN322" s="3">
        <v>3.09</v>
      </c>
      <c r="AO322" s="3">
        <f t="shared" si="111"/>
        <v>0.37275821553158717</v>
      </c>
      <c r="AP322" s="3">
        <f t="shared" si="112"/>
        <v>0</v>
      </c>
      <c r="AR322" s="3">
        <v>3.09</v>
      </c>
      <c r="AS322" s="3">
        <f t="shared" si="98"/>
        <v>0.13832853025936598</v>
      </c>
      <c r="AT322" s="3">
        <f t="shared" si="99"/>
        <v>0</v>
      </c>
    </row>
    <row r="323" spans="8:46" x14ac:dyDescent="0.25">
      <c r="H323" s="48">
        <v>3.1</v>
      </c>
      <c r="I323" s="48">
        <v>6.8651224999999996E-2</v>
      </c>
      <c r="J323" s="3">
        <f t="shared" si="100"/>
        <v>0</v>
      </c>
      <c r="K323" s="57">
        <f t="shared" si="94"/>
        <v>0</v>
      </c>
      <c r="M323" s="3">
        <v>3.1</v>
      </c>
      <c r="N323" s="3">
        <f t="shared" si="101"/>
        <v>0.15438590527249377</v>
      </c>
      <c r="O323" s="3">
        <f t="shared" si="102"/>
        <v>0</v>
      </c>
      <c r="Q323" s="3">
        <v>3.1</v>
      </c>
      <c r="R323" s="3">
        <f t="shared" si="95"/>
        <v>6.8965517241379309E-2</v>
      </c>
      <c r="S323" s="3">
        <f t="shared" si="103"/>
        <v>0</v>
      </c>
      <c r="T323" s="3"/>
      <c r="U323" s="3">
        <v>3.1</v>
      </c>
      <c r="V323" s="3">
        <f t="shared" si="96"/>
        <v>0.11494252873563218</v>
      </c>
      <c r="W323" s="3">
        <f t="shared" si="113"/>
        <v>0</v>
      </c>
      <c r="X323" s="3"/>
      <c r="Y323" s="3">
        <v>3.1</v>
      </c>
      <c r="Z323" s="3">
        <f t="shared" si="104"/>
        <v>0.19433840678362557</v>
      </c>
      <c r="AA323" s="3">
        <f t="shared" si="105"/>
        <v>0</v>
      </c>
      <c r="AB323" s="3"/>
      <c r="AC323" s="3">
        <v>3.1</v>
      </c>
      <c r="AD323" s="3">
        <f t="shared" si="97"/>
        <v>0.17241379310344829</v>
      </c>
      <c r="AE323" s="3">
        <f t="shared" si="106"/>
        <v>0</v>
      </c>
      <c r="AF323" s="3">
        <v>3.1</v>
      </c>
      <c r="AG323" s="3">
        <f t="shared" si="107"/>
        <v>0.19433840678362557</v>
      </c>
      <c r="AH323" s="3">
        <f t="shared" si="108"/>
        <v>0</v>
      </c>
      <c r="AJ323" s="3">
        <v>3.1</v>
      </c>
      <c r="AK323" s="3">
        <f t="shared" si="109"/>
        <v>0.26880147359990308</v>
      </c>
      <c r="AL323" s="3">
        <f t="shared" si="110"/>
        <v>0</v>
      </c>
      <c r="AN323" s="3">
        <v>3.1</v>
      </c>
      <c r="AO323" s="3">
        <f t="shared" si="111"/>
        <v>0.37179594813662614</v>
      </c>
      <c r="AP323" s="3">
        <f t="shared" si="112"/>
        <v>0</v>
      </c>
      <c r="AR323" s="3">
        <v>3.1</v>
      </c>
      <c r="AS323" s="3">
        <f t="shared" si="98"/>
        <v>0.13793103448275862</v>
      </c>
      <c r="AT323" s="3">
        <f t="shared" si="99"/>
        <v>0</v>
      </c>
    </row>
    <row r="324" spans="8:46" x14ac:dyDescent="0.25">
      <c r="H324" s="48">
        <v>3.11</v>
      </c>
      <c r="I324" s="48">
        <v>6.8213617000000004E-2</v>
      </c>
      <c r="J324" s="3">
        <f t="shared" si="100"/>
        <v>0</v>
      </c>
      <c r="K324" s="57">
        <f t="shared" si="94"/>
        <v>0</v>
      </c>
      <c r="M324" s="3">
        <v>3.11</v>
      </c>
      <c r="N324" s="3">
        <f t="shared" si="101"/>
        <v>0.15398864325061912</v>
      </c>
      <c r="O324" s="3">
        <f t="shared" si="102"/>
        <v>0</v>
      </c>
      <c r="Q324" s="3">
        <v>3.11</v>
      </c>
      <c r="R324" s="3">
        <f t="shared" si="95"/>
        <v>6.8767908309455575E-2</v>
      </c>
      <c r="S324" s="3">
        <f t="shared" si="103"/>
        <v>0</v>
      </c>
      <c r="T324" s="3"/>
      <c r="U324" s="3">
        <v>3.11</v>
      </c>
      <c r="V324" s="3">
        <f t="shared" si="96"/>
        <v>0.11461318051575931</v>
      </c>
      <c r="W324" s="3">
        <f t="shared" si="113"/>
        <v>0</v>
      </c>
      <c r="X324" s="3"/>
      <c r="Y324" s="3">
        <v>3.11</v>
      </c>
      <c r="Z324" s="3">
        <f t="shared" si="104"/>
        <v>0.19383833996554078</v>
      </c>
      <c r="AA324" s="3">
        <f t="shared" si="105"/>
        <v>0</v>
      </c>
      <c r="AB324" s="3"/>
      <c r="AC324" s="3">
        <v>3.11</v>
      </c>
      <c r="AD324" s="3">
        <f t="shared" si="97"/>
        <v>0.17191977077363899</v>
      </c>
      <c r="AE324" s="3">
        <f t="shared" si="106"/>
        <v>0</v>
      </c>
      <c r="AF324" s="3">
        <v>3.11</v>
      </c>
      <c r="AG324" s="3">
        <f t="shared" si="107"/>
        <v>0.19383833996554078</v>
      </c>
      <c r="AH324" s="3">
        <f t="shared" si="108"/>
        <v>0</v>
      </c>
      <c r="AJ324" s="3">
        <v>3.11</v>
      </c>
      <c r="AK324" s="3">
        <f t="shared" si="109"/>
        <v>0.26810980024606484</v>
      </c>
      <c r="AL324" s="3">
        <f t="shared" si="110"/>
        <v>0</v>
      </c>
      <c r="AN324" s="3">
        <v>3.11</v>
      </c>
      <c r="AO324" s="3">
        <f t="shared" si="111"/>
        <v>0.37083925192902306</v>
      </c>
      <c r="AP324" s="3">
        <f t="shared" si="112"/>
        <v>0</v>
      </c>
      <c r="AR324" s="3">
        <v>3.11</v>
      </c>
      <c r="AS324" s="3">
        <f t="shared" si="98"/>
        <v>0.13753581661891115</v>
      </c>
      <c r="AT324" s="3">
        <f t="shared" si="99"/>
        <v>0</v>
      </c>
    </row>
    <row r="325" spans="8:46" x14ac:dyDescent="0.25">
      <c r="H325" s="48">
        <v>3.12</v>
      </c>
      <c r="I325" s="48">
        <v>6.7778571999999995E-2</v>
      </c>
      <c r="J325" s="3">
        <f t="shared" si="100"/>
        <v>0</v>
      </c>
      <c r="K325" s="57">
        <f t="shared" si="94"/>
        <v>0</v>
      </c>
      <c r="M325" s="3">
        <v>3.12</v>
      </c>
      <c r="N325" s="3">
        <f t="shared" si="101"/>
        <v>0.15359367386094519</v>
      </c>
      <c r="O325" s="3">
        <f t="shared" si="102"/>
        <v>0</v>
      </c>
      <c r="Q325" s="3">
        <v>3.12</v>
      </c>
      <c r="R325" s="3">
        <f t="shared" si="95"/>
        <v>6.8571428571428561E-2</v>
      </c>
      <c r="S325" s="3">
        <f t="shared" si="103"/>
        <v>0</v>
      </c>
      <c r="T325" s="3"/>
      <c r="U325" s="3">
        <v>3.12</v>
      </c>
      <c r="V325" s="3">
        <f t="shared" si="96"/>
        <v>0.11428571428571428</v>
      </c>
      <c r="W325" s="3">
        <f t="shared" si="113"/>
        <v>0</v>
      </c>
      <c r="X325" s="3"/>
      <c r="Y325" s="3">
        <v>3.12</v>
      </c>
      <c r="Z325" s="3">
        <f t="shared" si="104"/>
        <v>0.19334115907469418</v>
      </c>
      <c r="AA325" s="3">
        <f t="shared" si="105"/>
        <v>0</v>
      </c>
      <c r="AB325" s="3"/>
      <c r="AC325" s="3">
        <v>3.12</v>
      </c>
      <c r="AD325" s="3">
        <f t="shared" si="97"/>
        <v>0.17142857142857146</v>
      </c>
      <c r="AE325" s="3">
        <f t="shared" si="106"/>
        <v>0</v>
      </c>
      <c r="AF325" s="3">
        <v>3.12</v>
      </c>
      <c r="AG325" s="3">
        <f t="shared" si="107"/>
        <v>0.19334115907469418</v>
      </c>
      <c r="AH325" s="3">
        <f t="shared" si="108"/>
        <v>0</v>
      </c>
      <c r="AJ325" s="3">
        <v>3.12</v>
      </c>
      <c r="AK325" s="3">
        <f t="shared" si="109"/>
        <v>0.26742211859673398</v>
      </c>
      <c r="AL325" s="3">
        <f t="shared" si="110"/>
        <v>0</v>
      </c>
      <c r="AN325" s="3">
        <v>3.12</v>
      </c>
      <c r="AO325" s="3">
        <f t="shared" si="111"/>
        <v>0.36988807689488001</v>
      </c>
      <c r="AP325" s="3">
        <f t="shared" si="112"/>
        <v>0</v>
      </c>
      <c r="AR325" s="3">
        <v>3.12</v>
      </c>
      <c r="AS325" s="3">
        <f t="shared" si="98"/>
        <v>0.13714285714285712</v>
      </c>
      <c r="AT325" s="3">
        <f t="shared" si="99"/>
        <v>0</v>
      </c>
    </row>
    <row r="326" spans="8:46" x14ac:dyDescent="0.25">
      <c r="H326" s="48">
        <v>3.13</v>
      </c>
      <c r="I326" s="48">
        <v>6.7346097999999993E-2</v>
      </c>
      <c r="J326" s="3">
        <f t="shared" si="100"/>
        <v>0</v>
      </c>
      <c r="K326" s="57">
        <f t="shared" si="94"/>
        <v>0</v>
      </c>
      <c r="M326" s="3">
        <v>3.13</v>
      </c>
      <c r="N326" s="3">
        <f t="shared" si="101"/>
        <v>0.15320097658773424</v>
      </c>
      <c r="O326" s="3">
        <f t="shared" si="102"/>
        <v>0</v>
      </c>
      <c r="Q326" s="3">
        <v>3.13</v>
      </c>
      <c r="R326" s="3">
        <f t="shared" si="95"/>
        <v>6.8376068376068369E-2</v>
      </c>
      <c r="S326" s="3">
        <f t="shared" si="103"/>
        <v>0</v>
      </c>
      <c r="T326" s="3"/>
      <c r="U326" s="3">
        <v>3.13</v>
      </c>
      <c r="V326" s="3">
        <f t="shared" si="96"/>
        <v>0.11396011396011396</v>
      </c>
      <c r="W326" s="3">
        <f t="shared" si="113"/>
        <v>0</v>
      </c>
      <c r="X326" s="3"/>
      <c r="Y326" s="3">
        <v>3.13</v>
      </c>
      <c r="Z326" s="3">
        <f t="shared" si="104"/>
        <v>0.19284683828621677</v>
      </c>
      <c r="AA326" s="3">
        <f t="shared" si="105"/>
        <v>0</v>
      </c>
      <c r="AB326" s="3"/>
      <c r="AC326" s="3">
        <v>3.13</v>
      </c>
      <c r="AD326" s="3">
        <f t="shared" si="97"/>
        <v>0.17094017094017097</v>
      </c>
      <c r="AE326" s="3">
        <f t="shared" si="106"/>
        <v>0</v>
      </c>
      <c r="AF326" s="3">
        <v>3.13</v>
      </c>
      <c r="AG326" s="3">
        <f t="shared" si="107"/>
        <v>0.19284683828621677</v>
      </c>
      <c r="AH326" s="3">
        <f t="shared" si="108"/>
        <v>0</v>
      </c>
      <c r="AJ326" s="3">
        <v>3.13</v>
      </c>
      <c r="AK326" s="3">
        <f t="shared" si="109"/>
        <v>0.26673839293193674</v>
      </c>
      <c r="AL326" s="3">
        <f t="shared" si="110"/>
        <v>0</v>
      </c>
      <c r="AN326" s="3">
        <v>3.13</v>
      </c>
      <c r="AO326" s="3">
        <f t="shared" si="111"/>
        <v>0.36894237362769094</v>
      </c>
      <c r="AP326" s="3">
        <f t="shared" si="112"/>
        <v>0</v>
      </c>
      <c r="AR326" s="3">
        <v>3.13</v>
      </c>
      <c r="AS326" s="3">
        <f t="shared" si="98"/>
        <v>0.13675213675213674</v>
      </c>
      <c r="AT326" s="3">
        <f t="shared" si="99"/>
        <v>0</v>
      </c>
    </row>
    <row r="327" spans="8:46" x14ac:dyDescent="0.25">
      <c r="H327" s="48">
        <v>3.14</v>
      </c>
      <c r="I327" s="48">
        <v>6.6916205000000006E-2</v>
      </c>
      <c r="J327" s="3">
        <f t="shared" si="100"/>
        <v>0</v>
      </c>
      <c r="K327" s="57">
        <f t="shared" si="94"/>
        <v>0</v>
      </c>
      <c r="M327" s="3">
        <v>3.14</v>
      </c>
      <c r="N327" s="3">
        <f t="shared" si="101"/>
        <v>0.1528105311636074</v>
      </c>
      <c r="O327" s="3">
        <f t="shared" si="102"/>
        <v>0</v>
      </c>
      <c r="Q327" s="3">
        <v>3.14</v>
      </c>
      <c r="R327" s="3">
        <f t="shared" si="95"/>
        <v>6.8181818181818177E-2</v>
      </c>
      <c r="S327" s="3">
        <f t="shared" si="103"/>
        <v>0</v>
      </c>
      <c r="T327" s="3"/>
      <c r="U327" s="3">
        <v>3.14</v>
      </c>
      <c r="V327" s="3">
        <f t="shared" si="96"/>
        <v>0.11363636363636363</v>
      </c>
      <c r="W327" s="3">
        <f t="shared" si="113"/>
        <v>0</v>
      </c>
      <c r="X327" s="3"/>
      <c r="Y327" s="3">
        <v>3.14</v>
      </c>
      <c r="Z327" s="3">
        <f t="shared" si="104"/>
        <v>0.19235535208786955</v>
      </c>
      <c r="AA327" s="3">
        <f t="shared" si="105"/>
        <v>0</v>
      </c>
      <c r="AB327" s="3"/>
      <c r="AC327" s="3">
        <v>3.14</v>
      </c>
      <c r="AD327" s="3">
        <f t="shared" si="97"/>
        <v>0.17045454545454547</v>
      </c>
      <c r="AE327" s="3">
        <f t="shared" si="106"/>
        <v>0</v>
      </c>
      <c r="AF327" s="3">
        <v>3.14</v>
      </c>
      <c r="AG327" s="3">
        <f t="shared" si="107"/>
        <v>0.19235535208786955</v>
      </c>
      <c r="AH327" s="3">
        <f t="shared" si="108"/>
        <v>0</v>
      </c>
      <c r="AJ327" s="3">
        <v>3.14</v>
      </c>
      <c r="AK327" s="3">
        <f t="shared" si="109"/>
        <v>0.26605858796411669</v>
      </c>
      <c r="AL327" s="3">
        <f t="shared" si="110"/>
        <v>0</v>
      </c>
      <c r="AN327" s="3">
        <v>3.14</v>
      </c>
      <c r="AO327" s="3">
        <f t="shared" si="111"/>
        <v>0.36800209331905381</v>
      </c>
      <c r="AP327" s="3">
        <f t="shared" si="112"/>
        <v>0</v>
      </c>
      <c r="AR327" s="3">
        <v>3.14</v>
      </c>
      <c r="AS327" s="3">
        <f t="shared" si="98"/>
        <v>0.13636363636363635</v>
      </c>
      <c r="AT327" s="3">
        <f t="shared" si="99"/>
        <v>0</v>
      </c>
    </row>
    <row r="328" spans="8:46" x14ac:dyDescent="0.25">
      <c r="H328" s="48">
        <v>3.15</v>
      </c>
      <c r="I328" s="48">
        <v>6.6488897000000005E-2</v>
      </c>
      <c r="J328" s="3">
        <f t="shared" si="100"/>
        <v>0</v>
      </c>
      <c r="K328" s="57">
        <f t="shared" si="94"/>
        <v>0</v>
      </c>
      <c r="M328" s="3">
        <v>3.15</v>
      </c>
      <c r="N328" s="3">
        <f t="shared" si="101"/>
        <v>0.15242231756575919</v>
      </c>
      <c r="O328" s="3">
        <f t="shared" si="102"/>
        <v>0</v>
      </c>
      <c r="Q328" s="3">
        <v>3.15</v>
      </c>
      <c r="R328" s="3">
        <f t="shared" si="95"/>
        <v>6.7988668555240786E-2</v>
      </c>
      <c r="S328" s="3">
        <f t="shared" si="103"/>
        <v>0</v>
      </c>
      <c r="T328" s="3"/>
      <c r="U328" s="3">
        <v>3.15</v>
      </c>
      <c r="V328" s="3">
        <f t="shared" si="96"/>
        <v>0.11331444759206799</v>
      </c>
      <c r="W328" s="3">
        <f t="shared" si="113"/>
        <v>0</v>
      </c>
      <c r="X328" s="3"/>
      <c r="Y328" s="3">
        <v>3.15</v>
      </c>
      <c r="Z328" s="3">
        <f t="shared" si="104"/>
        <v>0.19186667527527845</v>
      </c>
      <c r="AA328" s="3">
        <f t="shared" si="105"/>
        <v>0</v>
      </c>
      <c r="AB328" s="3"/>
      <c r="AC328" s="3">
        <v>3.15</v>
      </c>
      <c r="AD328" s="3">
        <f t="shared" si="97"/>
        <v>0.16997167138810201</v>
      </c>
      <c r="AE328" s="3">
        <f t="shared" si="106"/>
        <v>0</v>
      </c>
      <c r="AF328" s="3">
        <v>3.15</v>
      </c>
      <c r="AG328" s="3">
        <f t="shared" si="107"/>
        <v>0.19186667527527845</v>
      </c>
      <c r="AH328" s="3">
        <f t="shared" si="108"/>
        <v>0</v>
      </c>
      <c r="AJ328" s="3">
        <v>3.15</v>
      </c>
      <c r="AK328" s="3">
        <f t="shared" si="109"/>
        <v>0.26538266883154471</v>
      </c>
      <c r="AL328" s="3">
        <f t="shared" si="110"/>
        <v>0</v>
      </c>
      <c r="AN328" s="3">
        <v>3.15</v>
      </c>
      <c r="AO328" s="3">
        <f t="shared" si="111"/>
        <v>0.36706718774955416</v>
      </c>
      <c r="AP328" s="3">
        <f t="shared" si="112"/>
        <v>0</v>
      </c>
      <c r="AR328" s="3">
        <v>3.15</v>
      </c>
      <c r="AS328" s="3">
        <f t="shared" si="98"/>
        <v>0.13597733711048157</v>
      </c>
      <c r="AT328" s="3">
        <f t="shared" si="99"/>
        <v>0</v>
      </c>
    </row>
    <row r="329" spans="8:46" x14ac:dyDescent="0.25">
      <c r="H329" s="48">
        <v>3.16</v>
      </c>
      <c r="I329" s="48">
        <v>6.6064182999999999E-2</v>
      </c>
      <c r="J329" s="3">
        <f t="shared" si="100"/>
        <v>0</v>
      </c>
      <c r="K329" s="57">
        <f t="shared" si="94"/>
        <v>0</v>
      </c>
      <c r="M329" s="3">
        <v>3.16</v>
      </c>
      <c r="N329" s="3">
        <f t="shared" si="101"/>
        <v>0.15203631601224088</v>
      </c>
      <c r="O329" s="3">
        <f t="shared" si="102"/>
        <v>0</v>
      </c>
      <c r="Q329" s="3">
        <v>3.16</v>
      </c>
      <c r="R329" s="3">
        <f t="shared" si="95"/>
        <v>6.7796610169491525E-2</v>
      </c>
      <c r="S329" s="3">
        <f t="shared" si="103"/>
        <v>0</v>
      </c>
      <c r="T329" s="3"/>
      <c r="U329" s="3">
        <v>3.16</v>
      </c>
      <c r="V329" s="3">
        <f t="shared" si="96"/>
        <v>0.11299435028248589</v>
      </c>
      <c r="W329" s="3">
        <f t="shared" si="113"/>
        <v>0</v>
      </c>
      <c r="X329" s="3"/>
      <c r="Y329" s="3">
        <v>3.16</v>
      </c>
      <c r="Z329" s="3">
        <f t="shared" si="104"/>
        <v>0.19138078294725572</v>
      </c>
      <c r="AA329" s="3">
        <f t="shared" si="105"/>
        <v>0</v>
      </c>
      <c r="AB329" s="3"/>
      <c r="AC329" s="3">
        <v>3.16</v>
      </c>
      <c r="AD329" s="3">
        <f t="shared" si="97"/>
        <v>0.16949152542372883</v>
      </c>
      <c r="AE329" s="3">
        <f t="shared" si="106"/>
        <v>0</v>
      </c>
      <c r="AF329" s="3">
        <v>3.16</v>
      </c>
      <c r="AG329" s="3">
        <f t="shared" si="107"/>
        <v>0.19138078294725572</v>
      </c>
      <c r="AH329" s="3">
        <f t="shared" si="108"/>
        <v>0</v>
      </c>
      <c r="AJ329" s="3">
        <v>3.16</v>
      </c>
      <c r="AK329" s="3">
        <f t="shared" si="109"/>
        <v>0.26471060109184769</v>
      </c>
      <c r="AL329" s="3">
        <f t="shared" si="110"/>
        <v>0</v>
      </c>
      <c r="AN329" s="3">
        <v>3.16</v>
      </c>
      <c r="AO329" s="3">
        <f t="shared" si="111"/>
        <v>0.36613760927981476</v>
      </c>
      <c r="AP329" s="3">
        <f t="shared" si="112"/>
        <v>0</v>
      </c>
      <c r="AR329" s="3">
        <v>3.16</v>
      </c>
      <c r="AS329" s="3">
        <f t="shared" si="98"/>
        <v>0.13559322033898305</v>
      </c>
      <c r="AT329" s="3">
        <f t="shared" si="99"/>
        <v>0</v>
      </c>
    </row>
    <row r="330" spans="8:46" x14ac:dyDescent="0.25">
      <c r="H330" s="48">
        <v>3.17</v>
      </c>
      <c r="I330" s="48">
        <v>6.5642066999999998E-2</v>
      </c>
      <c r="J330" s="3">
        <f t="shared" si="100"/>
        <v>0</v>
      </c>
      <c r="K330" s="57">
        <f t="shared" si="94"/>
        <v>0</v>
      </c>
      <c r="M330" s="3">
        <v>3.17</v>
      </c>
      <c r="N330" s="3">
        <f t="shared" si="101"/>
        <v>0.15165250695831278</v>
      </c>
      <c r="O330" s="3">
        <f t="shared" si="102"/>
        <v>0</v>
      </c>
      <c r="Q330" s="3">
        <v>3.17</v>
      </c>
      <c r="R330" s="3">
        <f t="shared" si="95"/>
        <v>6.7605633802816908E-2</v>
      </c>
      <c r="S330" s="3">
        <f t="shared" si="103"/>
        <v>0</v>
      </c>
      <c r="T330" s="3"/>
      <c r="U330" s="3">
        <v>3.17</v>
      </c>
      <c r="V330" s="3">
        <f t="shared" si="96"/>
        <v>0.11267605633802819</v>
      </c>
      <c r="W330" s="3">
        <f t="shared" si="113"/>
        <v>0</v>
      </c>
      <c r="X330" s="3"/>
      <c r="Y330" s="3">
        <v>3.17</v>
      </c>
      <c r="Z330" s="3">
        <f t="shared" si="104"/>
        <v>0.19089765050120852</v>
      </c>
      <c r="AA330" s="3">
        <f t="shared" si="105"/>
        <v>0</v>
      </c>
      <c r="AB330" s="3"/>
      <c r="AC330" s="3">
        <v>3.17</v>
      </c>
      <c r="AD330" s="3">
        <f t="shared" si="97"/>
        <v>0.16901408450704228</v>
      </c>
      <c r="AE330" s="3">
        <f t="shared" si="106"/>
        <v>0</v>
      </c>
      <c r="AF330" s="3">
        <v>3.17</v>
      </c>
      <c r="AG330" s="3">
        <f t="shared" si="107"/>
        <v>0.19089765050120852</v>
      </c>
      <c r="AH330" s="3">
        <f t="shared" si="108"/>
        <v>0</v>
      </c>
      <c r="AJ330" s="3">
        <v>3.17</v>
      </c>
      <c r="AK330" s="3">
        <f t="shared" si="109"/>
        <v>0.26404235071565724</v>
      </c>
      <c r="AL330" s="3">
        <f t="shared" si="110"/>
        <v>0</v>
      </c>
      <c r="AN330" s="3">
        <v>3.17</v>
      </c>
      <c r="AO330" s="3">
        <f t="shared" si="111"/>
        <v>0.36521331084171083</v>
      </c>
      <c r="AP330" s="3">
        <f t="shared" si="112"/>
        <v>0</v>
      </c>
      <c r="AR330" s="3">
        <v>3.17</v>
      </c>
      <c r="AS330" s="3">
        <f t="shared" si="98"/>
        <v>0.13521126760563382</v>
      </c>
      <c r="AT330" s="3">
        <f t="shared" si="99"/>
        <v>0</v>
      </c>
    </row>
    <row r="331" spans="8:46" x14ac:dyDescent="0.25">
      <c r="H331" s="48">
        <v>3.18</v>
      </c>
      <c r="I331" s="48">
        <v>6.5222556000000001E-2</v>
      </c>
      <c r="J331" s="3">
        <f t="shared" si="100"/>
        <v>0</v>
      </c>
      <c r="K331" s="57">
        <f t="shared" si="94"/>
        <v>0</v>
      </c>
      <c r="M331" s="3">
        <v>3.18</v>
      </c>
      <c r="N331" s="3">
        <f t="shared" si="101"/>
        <v>0.15127087109286219</v>
      </c>
      <c r="O331" s="3">
        <f t="shared" si="102"/>
        <v>0</v>
      </c>
      <c r="Q331" s="3">
        <v>3.18</v>
      </c>
      <c r="R331" s="3">
        <f t="shared" si="95"/>
        <v>6.7415730337078636E-2</v>
      </c>
      <c r="S331" s="3">
        <f t="shared" si="103"/>
        <v>0</v>
      </c>
      <c r="T331" s="3"/>
      <c r="U331" s="3">
        <v>3.18</v>
      </c>
      <c r="V331" s="3">
        <f t="shared" si="96"/>
        <v>0.11235955056179775</v>
      </c>
      <c r="W331" s="3">
        <f t="shared" si="113"/>
        <v>0</v>
      </c>
      <c r="X331" s="3"/>
      <c r="Y331" s="3">
        <v>3.18</v>
      </c>
      <c r="Z331" s="3">
        <f t="shared" si="104"/>
        <v>0.19041725362862952</v>
      </c>
      <c r="AA331" s="3">
        <f t="shared" si="105"/>
        <v>0</v>
      </c>
      <c r="AB331" s="3"/>
      <c r="AC331" s="3">
        <v>3.18</v>
      </c>
      <c r="AD331" s="3">
        <f t="shared" si="97"/>
        <v>0.16853932584269662</v>
      </c>
      <c r="AE331" s="3">
        <f t="shared" si="106"/>
        <v>0</v>
      </c>
      <c r="AF331" s="3">
        <v>3.18</v>
      </c>
      <c r="AG331" s="3">
        <f t="shared" si="107"/>
        <v>0.19041725362862952</v>
      </c>
      <c r="AH331" s="3">
        <f t="shared" si="108"/>
        <v>0</v>
      </c>
      <c r="AJ331" s="3">
        <v>3.18</v>
      </c>
      <c r="AK331" s="3">
        <f t="shared" si="109"/>
        <v>0.26337788408037305</v>
      </c>
      <c r="AL331" s="3">
        <f t="shared" si="110"/>
        <v>0</v>
      </c>
      <c r="AN331" s="3">
        <v>3.18</v>
      </c>
      <c r="AO331" s="3">
        <f t="shared" si="111"/>
        <v>0.36429424592974419</v>
      </c>
      <c r="AP331" s="3">
        <f t="shared" si="112"/>
        <v>0</v>
      </c>
      <c r="AR331" s="3">
        <v>3.18</v>
      </c>
      <c r="AS331" s="3">
        <f t="shared" si="98"/>
        <v>0.13483146067415727</v>
      </c>
      <c r="AT331" s="3">
        <f t="shared" si="99"/>
        <v>0</v>
      </c>
    </row>
    <row r="332" spans="8:46" x14ac:dyDescent="0.25">
      <c r="H332" s="48">
        <v>3.19</v>
      </c>
      <c r="I332" s="48">
        <v>6.4805654000000004E-2</v>
      </c>
      <c r="J332" s="3">
        <f t="shared" si="100"/>
        <v>0</v>
      </c>
      <c r="K332" s="57">
        <f t="shared" si="94"/>
        <v>0</v>
      </c>
      <c r="M332" s="3">
        <v>3.19</v>
      </c>
      <c r="N332" s="3">
        <f t="shared" si="101"/>
        <v>0.15089138933488702</v>
      </c>
      <c r="O332" s="3">
        <f t="shared" si="102"/>
        <v>0</v>
      </c>
      <c r="Q332" s="3">
        <v>3.19</v>
      </c>
      <c r="R332" s="3">
        <f t="shared" si="95"/>
        <v>6.7226890756302518E-2</v>
      </c>
      <c r="S332" s="3">
        <f t="shared" si="103"/>
        <v>0</v>
      </c>
      <c r="T332" s="3"/>
      <c r="U332" s="3">
        <v>3.19</v>
      </c>
      <c r="V332" s="3">
        <f t="shared" si="96"/>
        <v>0.11204481792717087</v>
      </c>
      <c r="W332" s="3">
        <f t="shared" si="113"/>
        <v>0</v>
      </c>
      <c r="X332" s="3"/>
      <c r="Y332" s="3">
        <v>3.19</v>
      </c>
      <c r="Z332" s="3">
        <f t="shared" si="104"/>
        <v>0.18993956831067149</v>
      </c>
      <c r="AA332" s="3">
        <f t="shared" si="105"/>
        <v>0</v>
      </c>
      <c r="AB332" s="3"/>
      <c r="AC332" s="3">
        <v>3.19</v>
      </c>
      <c r="AD332" s="3">
        <f t="shared" si="97"/>
        <v>0.16806722689075632</v>
      </c>
      <c r="AE332" s="3">
        <f t="shared" si="106"/>
        <v>0</v>
      </c>
      <c r="AF332" s="3">
        <v>3.19</v>
      </c>
      <c r="AG332" s="3">
        <f t="shared" si="107"/>
        <v>0.18993956831067149</v>
      </c>
      <c r="AH332" s="3">
        <f t="shared" si="108"/>
        <v>0</v>
      </c>
      <c r="AJ332" s="3">
        <v>3.19</v>
      </c>
      <c r="AK332" s="3">
        <f t="shared" si="109"/>
        <v>0.26271716796404143</v>
      </c>
      <c r="AL332" s="3">
        <f t="shared" si="110"/>
        <v>0</v>
      </c>
      <c r="AN332" s="3">
        <v>3.19</v>
      </c>
      <c r="AO332" s="3">
        <f t="shared" si="111"/>
        <v>0.36338036859257472</v>
      </c>
      <c r="AP332" s="3">
        <f t="shared" si="112"/>
        <v>0</v>
      </c>
      <c r="AR332" s="3">
        <v>3.19</v>
      </c>
      <c r="AS332" s="3">
        <f t="shared" si="98"/>
        <v>0.13445378151260504</v>
      </c>
      <c r="AT332" s="3">
        <f t="shared" si="99"/>
        <v>0</v>
      </c>
    </row>
    <row r="333" spans="8:46" x14ac:dyDescent="0.25">
      <c r="H333" s="48">
        <v>3.2</v>
      </c>
      <c r="I333" s="48">
        <v>6.4391366000000005E-2</v>
      </c>
      <c r="J333" s="3">
        <f t="shared" si="100"/>
        <v>0</v>
      </c>
      <c r="K333" s="57">
        <f t="shared" ref="K333:K396" si="114">IF(I333&gt;Z333,1,0)</f>
        <v>0</v>
      </c>
      <c r="M333" s="3">
        <v>3.2</v>
      </c>
      <c r="N333" s="3">
        <f t="shared" si="101"/>
        <v>0.15051404283004322</v>
      </c>
      <c r="O333" s="3">
        <f t="shared" si="102"/>
        <v>0</v>
      </c>
      <c r="Q333" s="3">
        <v>3.2</v>
      </c>
      <c r="R333" s="3">
        <f t="shared" ref="R333:R396" si="115">IF(Q333&lt;=$R$6,$R$8*$R$5,IF($R$8*$R$5*(1/ABS(0.8+Q333-$R$6))&gt;$R$8*$R$5,$R$8*$R$5,$R$8*$R$5*(1/ABS(0.8+Q333-$R$6))))</f>
        <v>6.7039106145251395E-2</v>
      </c>
      <c r="S333" s="3">
        <f t="shared" si="103"/>
        <v>0</v>
      </c>
      <c r="T333" s="3"/>
      <c r="U333" s="3">
        <v>3.2</v>
      </c>
      <c r="V333" s="3">
        <f t="shared" si="96"/>
        <v>0.11173184357541899</v>
      </c>
      <c r="W333" s="3">
        <f t="shared" si="113"/>
        <v>0</v>
      </c>
      <c r="X333" s="3"/>
      <c r="Y333" s="3">
        <v>3.2</v>
      </c>
      <c r="Z333" s="3">
        <f t="shared" si="104"/>
        <v>0.18946457081379975</v>
      </c>
      <c r="AA333" s="3">
        <f t="shared" si="105"/>
        <v>0</v>
      </c>
      <c r="AB333" s="3"/>
      <c r="AC333" s="3">
        <v>3.2</v>
      </c>
      <c r="AD333" s="3">
        <f t="shared" si="97"/>
        <v>0.16759776536312851</v>
      </c>
      <c r="AE333" s="3">
        <f t="shared" si="106"/>
        <v>0</v>
      </c>
      <c r="AF333" s="3">
        <v>3.2</v>
      </c>
      <c r="AG333" s="3">
        <f t="shared" si="107"/>
        <v>0.18946457081379975</v>
      </c>
      <c r="AH333" s="3">
        <f t="shared" si="108"/>
        <v>0</v>
      </c>
      <c r="AJ333" s="3">
        <v>3.2</v>
      </c>
      <c r="AK333" s="3">
        <f t="shared" si="109"/>
        <v>0.26206016953934219</v>
      </c>
      <c r="AL333" s="3">
        <f t="shared" si="110"/>
        <v>0</v>
      </c>
      <c r="AN333" s="3">
        <v>3.2</v>
      </c>
      <c r="AO333" s="3">
        <f t="shared" si="111"/>
        <v>0.36247163342470556</v>
      </c>
      <c r="AP333" s="3">
        <f t="shared" si="112"/>
        <v>0</v>
      </c>
      <c r="AR333" s="3">
        <v>3.2</v>
      </c>
      <c r="AS333" s="3">
        <f t="shared" si="98"/>
        <v>0.13407821229050279</v>
      </c>
      <c r="AT333" s="3">
        <f t="shared" si="99"/>
        <v>0</v>
      </c>
    </row>
    <row r="334" spans="8:46" x14ac:dyDescent="0.25">
      <c r="H334" s="48">
        <v>3.21</v>
      </c>
      <c r="I334" s="48">
        <v>6.3979695000000003E-2</v>
      </c>
      <c r="J334" s="3">
        <f t="shared" si="100"/>
        <v>0</v>
      </c>
      <c r="K334" s="57">
        <f t="shared" si="114"/>
        <v>0</v>
      </c>
      <c r="M334" s="3">
        <v>3.21</v>
      </c>
      <c r="N334" s="3">
        <f t="shared" si="101"/>
        <v>0.15013881294725431</v>
      </c>
      <c r="O334" s="3">
        <f t="shared" si="102"/>
        <v>0</v>
      </c>
      <c r="Q334" s="3">
        <v>3.21</v>
      </c>
      <c r="R334" s="3">
        <f t="shared" si="115"/>
        <v>6.6852367688022288E-2</v>
      </c>
      <c r="S334" s="3">
        <f t="shared" si="103"/>
        <v>0</v>
      </c>
      <c r="T334" s="3"/>
      <c r="U334" s="3">
        <v>3.21</v>
      </c>
      <c r="V334" s="3">
        <f t="shared" ref="V334:V397" si="116">IF(U334&lt;=$V$6,$V$8*$V$5,IF($V$8*$V$5*(1/ABS(0.8+U334-$V$6))&gt;$V$8*$V$5,$V$8*$V$5,$V$8*$V$5*(1/ABS(0.8+U334-$V$6))))</f>
        <v>0.11142061281337048</v>
      </c>
      <c r="W334" s="3">
        <f t="shared" si="113"/>
        <v>0</v>
      </c>
      <c r="X334" s="3"/>
      <c r="Y334" s="3">
        <v>3.21</v>
      </c>
      <c r="Z334" s="3">
        <f t="shared" si="104"/>
        <v>0.18899223768552545</v>
      </c>
      <c r="AA334" s="3">
        <f t="shared" si="105"/>
        <v>0</v>
      </c>
      <c r="AB334" s="3"/>
      <c r="AC334" s="3">
        <v>3.21</v>
      </c>
      <c r="AD334" s="3">
        <f t="shared" ref="AD334:AD397" si="117">IF(AC334&lt;=$AD$6,$AD$8*$AD$5,IF($AD$8*$AD$5*(1/ABS(0.8+AC334-$AD$6))&gt;$AD$8*$AD$5,$AD$8*$AD$5,$AD$8*$AD$5*(1/ABS(0.8+AC334-$AD$6))))</f>
        <v>0.16713091922005574</v>
      </c>
      <c r="AE334" s="3">
        <f t="shared" si="106"/>
        <v>0</v>
      </c>
      <c r="AF334" s="3">
        <v>3.21</v>
      </c>
      <c r="AG334" s="3">
        <f t="shared" si="107"/>
        <v>0.18899223768552545</v>
      </c>
      <c r="AH334" s="3">
        <f t="shared" si="108"/>
        <v>0</v>
      </c>
      <c r="AJ334" s="3">
        <v>3.21</v>
      </c>
      <c r="AK334" s="3">
        <f t="shared" si="109"/>
        <v>0.26140685636768729</v>
      </c>
      <c r="AL334" s="3">
        <f t="shared" si="110"/>
        <v>0</v>
      </c>
      <c r="AN334" s="3">
        <v>3.21</v>
      </c>
      <c r="AO334" s="3">
        <f t="shared" si="111"/>
        <v>0.3615679955583182</v>
      </c>
      <c r="AP334" s="3">
        <f t="shared" si="112"/>
        <v>0</v>
      </c>
      <c r="AR334" s="3">
        <v>3.21</v>
      </c>
      <c r="AS334" s="3">
        <f t="shared" ref="AS334:AS397" si="118">IF(AR334&lt;=$AS$6,$AS$8*$AS$5,IF($AS$8*$AS$5*(1/ABS(0.8+AR334-$AS$6))&gt;$AS$8*$AS$5,$AS$8*$AS$5,$AS$8*$AS$5*(1/ABS(0.8+AR334-$AS$6))))</f>
        <v>0.13370473537604458</v>
      </c>
      <c r="AT334" s="3">
        <f t="shared" ref="AT334:AT397" si="119">IF(AND(AR334&gt;=$F$6,AR334&lt;=$F$9),(AS334+AS333)/2*(AR334-AR333),0)</f>
        <v>0</v>
      </c>
    </row>
    <row r="335" spans="8:46" x14ac:dyDescent="0.25">
      <c r="H335" s="48">
        <v>3.22</v>
      </c>
      <c r="I335" s="48">
        <v>6.3570644999999995E-2</v>
      </c>
      <c r="J335" s="3">
        <f t="shared" ref="J335:J398" si="120">IF(AND(H335&gt;=$F$6,H335&lt;=$F$9),(I335+I334)/2*(H335-H334),0)</f>
        <v>0</v>
      </c>
      <c r="K335" s="57">
        <f t="shared" si="114"/>
        <v>0</v>
      </c>
      <c r="M335" s="3">
        <v>3.22</v>
      </c>
      <c r="N335" s="3">
        <f t="shared" ref="N335:N398" si="121">IF(M335&lt;=$N$1,(1+1.5*M335/$N$1)*$N$4,IF(M335&lt;=$N$2,2.5*$N$4,2.5*($N$2/M335)^0.8*$N$4))</f>
        <v>0.14976568127538192</v>
      </c>
      <c r="O335" s="3">
        <f t="shared" ref="O335:O398" si="122">IF(AND(M336&gt;=$F$6,M336&lt;=$F$9),(N336+N335)/2*(M336-M335),0)</f>
        <v>0</v>
      </c>
      <c r="Q335" s="3">
        <v>3.22</v>
      </c>
      <c r="R335" s="3">
        <f t="shared" si="115"/>
        <v>6.6666666666666652E-2</v>
      </c>
      <c r="S335" s="3">
        <f t="shared" ref="S335:S398" si="123">IF(AND(Q335&gt;=$F$6,Q335&lt;=$F$9),(R335+R334)/2*(Q335-Q334),0)</f>
        <v>0</v>
      </c>
      <c r="T335" s="3"/>
      <c r="U335" s="3">
        <v>3.22</v>
      </c>
      <c r="V335" s="3">
        <f t="shared" si="116"/>
        <v>0.1111111111111111</v>
      </c>
      <c r="W335" s="3">
        <f t="shared" si="113"/>
        <v>0</v>
      </c>
      <c r="X335" s="3"/>
      <c r="Y335" s="3">
        <v>3.22</v>
      </c>
      <c r="Z335" s="3">
        <f t="shared" ref="Z335:Z398" si="124">IF(Y335&lt;=$AG$1,(1+1.5*Y335/$AG$1)*$AG$4,IF(Y335&lt;=$AG$2,2.5*$AG$4,2.5*($AG$2/Y335)^0.8*$N$4))</f>
        <v>0.18852254575021449</v>
      </c>
      <c r="AA335" s="3">
        <f t="shared" ref="AA335:AA398" si="125">IF(AND(Y335&gt;=$F$6,Y335&lt;=$F$9),(Z335+Z334)/2*(Y335-Y334),0)</f>
        <v>0</v>
      </c>
      <c r="AB335" s="3"/>
      <c r="AC335" s="3">
        <v>3.22</v>
      </c>
      <c r="AD335" s="3">
        <f t="shared" si="117"/>
        <v>0.16666666666666666</v>
      </c>
      <c r="AE335" s="3">
        <f t="shared" ref="AE335:AE398" si="126">IF(AND(AC335&gt;=$F$6,AC335&lt;=$F$9),(AD335+AD334)/2*(AC335-AC334),0)</f>
        <v>0</v>
      </c>
      <c r="AF335" s="3">
        <v>3.22</v>
      </c>
      <c r="AG335" s="3">
        <f t="shared" ref="AG335:AG398" si="127">IF(AF335&lt;=$AG$1,(1+1.5*AF335/$AG$1)*$AG$4,IF(AF335&lt;=$AG$2,2.5*$AG$4,2.5*($AG$2/AF335)^0.8*$N$4))</f>
        <v>0.18852254575021449</v>
      </c>
      <c r="AH335" s="3">
        <f t="shared" ref="AH335:AH398" si="128">IF(AND(AF335&gt;=$F$6,AF335&lt;=$F$9),(AG335+AG334)/2*(AF335-AF334),0)</f>
        <v>0</v>
      </c>
      <c r="AJ335" s="3">
        <v>3.22</v>
      </c>
      <c r="AK335" s="3">
        <f t="shared" ref="AK335:AK398" si="129">IF(AJ335&lt;=$AK$1,(1+1.5*AJ335/$AK$1)*$AK$4,IF(AJ335&lt;=$AK$2,2.5*$AK$4,2.5*($AK$2/AJ335)^0.8*$N$4))</f>
        <v>0.26075719639342315</v>
      </c>
      <c r="AL335" s="3">
        <f t="shared" ref="AL335:AL398" si="130">IF(AND(AJ335&gt;=$F$6,AJ335&lt;=$F$9),(AK335+AK334)/2*(AJ335-AJ334),0)</f>
        <v>0</v>
      </c>
      <c r="AN335" s="3">
        <v>3.22</v>
      </c>
      <c r="AO335" s="3">
        <f t="shared" ref="AO335:AO398" si="131">IF(AN335&lt;=$AO$1,(1+1.5*AN335/$AO$1)*$AO$4,IF(AN335&lt;=$AO$2,2.5*$AO$4,2.5*($AO$2/AN335)^0.8*$AO$4))</f>
        <v>0.3606694106552551</v>
      </c>
      <c r="AP335" s="3">
        <f t="shared" ref="AP335:AP398" si="132">IF(AND(AN335&gt;=$F$6,AN335&lt;=$F$9),(AO335+AO334)/2*(AN335-AN334),0)</f>
        <v>0</v>
      </c>
      <c r="AR335" s="3">
        <v>3.22</v>
      </c>
      <c r="AS335" s="3">
        <f t="shared" si="118"/>
        <v>0.1333333333333333</v>
      </c>
      <c r="AT335" s="3">
        <f t="shared" si="119"/>
        <v>0</v>
      </c>
    </row>
    <row r="336" spans="8:46" x14ac:dyDescent="0.25">
      <c r="H336" s="48">
        <v>3.23</v>
      </c>
      <c r="I336" s="48">
        <v>6.3164219999999993E-2</v>
      </c>
      <c r="J336" s="3">
        <f t="shared" si="120"/>
        <v>0</v>
      </c>
      <c r="K336" s="57">
        <f t="shared" si="114"/>
        <v>0</v>
      </c>
      <c r="M336" s="3">
        <v>3.23</v>
      </c>
      <c r="N336" s="3">
        <f t="shared" si="121"/>
        <v>0.14939462961995689</v>
      </c>
      <c r="O336" s="3">
        <f t="shared" si="122"/>
        <v>0</v>
      </c>
      <c r="Q336" s="3">
        <v>3.23</v>
      </c>
      <c r="R336" s="3">
        <f t="shared" si="115"/>
        <v>6.6481994459833785E-2</v>
      </c>
      <c r="S336" s="3">
        <f t="shared" si="123"/>
        <v>0</v>
      </c>
      <c r="T336" s="3"/>
      <c r="U336" s="3">
        <v>3.23</v>
      </c>
      <c r="V336" s="3">
        <f t="shared" si="116"/>
        <v>0.11080332409972299</v>
      </c>
      <c r="W336" s="3">
        <f t="shared" ref="W336:W399" si="133">IF(AND(U336&gt;=$F$5,U336&lt;=$F$8),(V336+V335)/2*(U336-U335),0)</f>
        <v>0</v>
      </c>
      <c r="X336" s="3"/>
      <c r="Y336" s="3">
        <v>3.23</v>
      </c>
      <c r="Z336" s="3">
        <f t="shared" si="124"/>
        <v>0.18805547210497164</v>
      </c>
      <c r="AA336" s="3">
        <f t="shared" si="125"/>
        <v>0</v>
      </c>
      <c r="AB336" s="3"/>
      <c r="AC336" s="3">
        <v>3.23</v>
      </c>
      <c r="AD336" s="3">
        <f t="shared" si="117"/>
        <v>0.16620498614958448</v>
      </c>
      <c r="AE336" s="3">
        <f t="shared" si="126"/>
        <v>0</v>
      </c>
      <c r="AF336" s="3">
        <v>3.23</v>
      </c>
      <c r="AG336" s="3">
        <f t="shared" si="127"/>
        <v>0.18805547210497164</v>
      </c>
      <c r="AH336" s="3">
        <f t="shared" si="128"/>
        <v>0</v>
      </c>
      <c r="AJ336" s="3">
        <v>3.23</v>
      </c>
      <c r="AK336" s="3">
        <f t="shared" si="129"/>
        <v>0.26011115793813855</v>
      </c>
      <c r="AL336" s="3">
        <f t="shared" si="130"/>
        <v>0</v>
      </c>
      <c r="AN336" s="3">
        <v>3.23</v>
      </c>
      <c r="AO336" s="3">
        <f t="shared" si="131"/>
        <v>0.35977583489914622</v>
      </c>
      <c r="AP336" s="3">
        <f t="shared" si="132"/>
        <v>0</v>
      </c>
      <c r="AR336" s="3">
        <v>3.23</v>
      </c>
      <c r="AS336" s="3">
        <f t="shared" si="118"/>
        <v>0.13296398891966757</v>
      </c>
      <c r="AT336" s="3">
        <f t="shared" si="119"/>
        <v>0</v>
      </c>
    </row>
    <row r="337" spans="8:46" x14ac:dyDescent="0.25">
      <c r="H337" s="48">
        <v>3.24</v>
      </c>
      <c r="I337" s="48">
        <v>6.2760419999999997E-2</v>
      </c>
      <c r="J337" s="3">
        <f t="shared" si="120"/>
        <v>0</v>
      </c>
      <c r="K337" s="57">
        <f t="shared" si="114"/>
        <v>0</v>
      </c>
      <c r="M337" s="3">
        <v>3.24</v>
      </c>
      <c r="N337" s="3">
        <f t="shared" si="121"/>
        <v>0.14902563999996768</v>
      </c>
      <c r="O337" s="3">
        <f t="shared" si="122"/>
        <v>0</v>
      </c>
      <c r="Q337" s="3">
        <v>3.24</v>
      </c>
      <c r="R337" s="3">
        <f t="shared" si="115"/>
        <v>6.6298342541436461E-2</v>
      </c>
      <c r="S337" s="3">
        <f t="shared" si="123"/>
        <v>0</v>
      </c>
      <c r="T337" s="3"/>
      <c r="U337" s="3">
        <v>3.24</v>
      </c>
      <c r="V337" s="3">
        <f t="shared" si="116"/>
        <v>0.11049723756906078</v>
      </c>
      <c r="W337" s="3">
        <f t="shared" si="133"/>
        <v>0</v>
      </c>
      <c r="X337" s="3"/>
      <c r="Y337" s="3">
        <v>3.24</v>
      </c>
      <c r="Z337" s="3">
        <f t="shared" si="124"/>
        <v>0.18759099411559929</v>
      </c>
      <c r="AA337" s="3">
        <f t="shared" si="125"/>
        <v>0</v>
      </c>
      <c r="AB337" s="3"/>
      <c r="AC337" s="3">
        <v>3.24</v>
      </c>
      <c r="AD337" s="3">
        <f t="shared" si="117"/>
        <v>0.16574585635359118</v>
      </c>
      <c r="AE337" s="3">
        <f t="shared" si="126"/>
        <v>0</v>
      </c>
      <c r="AF337" s="3">
        <v>3.24</v>
      </c>
      <c r="AG337" s="3">
        <f t="shared" si="127"/>
        <v>0.18759099411559929</v>
      </c>
      <c r="AH337" s="3">
        <f t="shared" si="128"/>
        <v>0</v>
      </c>
      <c r="AJ337" s="3">
        <v>3.24</v>
      </c>
      <c r="AK337" s="3">
        <f t="shared" si="129"/>
        <v>0.25946870969507452</v>
      </c>
      <c r="AL337" s="3">
        <f t="shared" si="130"/>
        <v>0</v>
      </c>
      <c r="AN337" s="3">
        <v>3.24</v>
      </c>
      <c r="AO337" s="3">
        <f t="shared" si="131"/>
        <v>0.358887224987676</v>
      </c>
      <c r="AP337" s="3">
        <f t="shared" si="132"/>
        <v>0</v>
      </c>
      <c r="AR337" s="3">
        <v>3.24</v>
      </c>
      <c r="AS337" s="3">
        <f t="shared" si="118"/>
        <v>0.13259668508287292</v>
      </c>
      <c r="AT337" s="3">
        <f t="shared" si="119"/>
        <v>0</v>
      </c>
    </row>
    <row r="338" spans="8:46" x14ac:dyDescent="0.25">
      <c r="H338" s="48">
        <v>3.25</v>
      </c>
      <c r="I338" s="48">
        <v>6.2359247999999999E-2</v>
      </c>
      <c r="J338" s="3">
        <f t="shared" si="120"/>
        <v>0</v>
      </c>
      <c r="K338" s="57">
        <f t="shared" si="114"/>
        <v>0</v>
      </c>
      <c r="M338" s="3">
        <v>3.25</v>
      </c>
      <c r="N338" s="3">
        <f t="shared" si="121"/>
        <v>0.14865869464470738</v>
      </c>
      <c r="O338" s="3">
        <f t="shared" si="122"/>
        <v>0</v>
      </c>
      <c r="Q338" s="3">
        <v>3.25</v>
      </c>
      <c r="R338" s="3">
        <f t="shared" si="115"/>
        <v>6.6115702479338845E-2</v>
      </c>
      <c r="S338" s="3">
        <f t="shared" si="123"/>
        <v>0</v>
      </c>
      <c r="T338" s="3"/>
      <c r="U338" s="3">
        <v>3.25</v>
      </c>
      <c r="V338" s="3">
        <f t="shared" si="116"/>
        <v>0.11019283746556474</v>
      </c>
      <c r="W338" s="3">
        <f t="shared" si="133"/>
        <v>0</v>
      </c>
      <c r="X338" s="3"/>
      <c r="Y338" s="3">
        <v>3.25</v>
      </c>
      <c r="Z338" s="3">
        <f t="shared" si="124"/>
        <v>0.18712908941262746</v>
      </c>
      <c r="AA338" s="3">
        <f t="shared" si="125"/>
        <v>0</v>
      </c>
      <c r="AB338" s="3"/>
      <c r="AC338" s="3">
        <v>3.25</v>
      </c>
      <c r="AD338" s="3">
        <f t="shared" si="117"/>
        <v>0.16528925619834714</v>
      </c>
      <c r="AE338" s="3">
        <f t="shared" si="126"/>
        <v>0</v>
      </c>
      <c r="AF338" s="3">
        <v>3.25</v>
      </c>
      <c r="AG338" s="3">
        <f t="shared" si="127"/>
        <v>0.18712908941262746</v>
      </c>
      <c r="AH338" s="3">
        <f t="shared" si="128"/>
        <v>0</v>
      </c>
      <c r="AJ338" s="3">
        <v>3.25</v>
      </c>
      <c r="AK338" s="3">
        <f t="shared" si="129"/>
        <v>0.25882982072363309</v>
      </c>
      <c r="AL338" s="3">
        <f t="shared" si="130"/>
        <v>0</v>
      </c>
      <c r="AN338" s="3">
        <v>3.25</v>
      </c>
      <c r="AO338" s="3">
        <f t="shared" si="131"/>
        <v>0.35800353812498908</v>
      </c>
      <c r="AP338" s="3">
        <f t="shared" si="132"/>
        <v>0</v>
      </c>
      <c r="AR338" s="3">
        <v>3.25</v>
      </c>
      <c r="AS338" s="3">
        <f t="shared" si="118"/>
        <v>0.13223140495867769</v>
      </c>
      <c r="AT338" s="3">
        <f t="shared" si="119"/>
        <v>0</v>
      </c>
    </row>
    <row r="339" spans="8:46" x14ac:dyDescent="0.25">
      <c r="H339" s="48">
        <v>3.26</v>
      </c>
      <c r="I339" s="48">
        <v>6.196132E-2</v>
      </c>
      <c r="J339" s="3">
        <f t="shared" si="120"/>
        <v>0</v>
      </c>
      <c r="K339" s="57">
        <f t="shared" si="114"/>
        <v>0</v>
      </c>
      <c r="M339" s="3">
        <v>3.26</v>
      </c>
      <c r="N339" s="3">
        <f t="shared" si="121"/>
        <v>0.14829377599067597</v>
      </c>
      <c r="O339" s="3">
        <f t="shared" si="122"/>
        <v>0</v>
      </c>
      <c r="Q339" s="3">
        <v>3.26</v>
      </c>
      <c r="R339" s="3">
        <f t="shared" si="115"/>
        <v>6.5934065934065936E-2</v>
      </c>
      <c r="S339" s="3">
        <f t="shared" si="123"/>
        <v>0</v>
      </c>
      <c r="T339" s="3"/>
      <c r="U339" s="3">
        <v>3.26</v>
      </c>
      <c r="V339" s="3">
        <f t="shared" si="116"/>
        <v>0.1098901098901099</v>
      </c>
      <c r="W339" s="3">
        <f t="shared" si="133"/>
        <v>0</v>
      </c>
      <c r="X339" s="3"/>
      <c r="Y339" s="3">
        <v>3.26</v>
      </c>
      <c r="Z339" s="3">
        <f t="shared" si="124"/>
        <v>0.18666973588741473</v>
      </c>
      <c r="AA339" s="3">
        <f t="shared" si="125"/>
        <v>0</v>
      </c>
      <c r="AB339" s="3"/>
      <c r="AC339" s="3">
        <v>3.26</v>
      </c>
      <c r="AD339" s="3">
        <f t="shared" si="117"/>
        <v>0.16483516483516486</v>
      </c>
      <c r="AE339" s="3">
        <f t="shared" si="126"/>
        <v>0</v>
      </c>
      <c r="AF339" s="3">
        <v>3.26</v>
      </c>
      <c r="AG339" s="3">
        <f t="shared" si="127"/>
        <v>0.18666973588741473</v>
      </c>
      <c r="AH339" s="3">
        <f t="shared" si="128"/>
        <v>0</v>
      </c>
      <c r="AJ339" s="3">
        <v>3.26</v>
      </c>
      <c r="AK339" s="3">
        <f t="shared" si="129"/>
        <v>0.25819446044398447</v>
      </c>
      <c r="AL339" s="3">
        <f t="shared" si="130"/>
        <v>0</v>
      </c>
      <c r="AN339" s="3">
        <v>3.26</v>
      </c>
      <c r="AO339" s="3">
        <f t="shared" si="131"/>
        <v>0.35712473201423123</v>
      </c>
      <c r="AP339" s="3">
        <f t="shared" si="132"/>
        <v>0</v>
      </c>
      <c r="AR339" s="3">
        <v>3.26</v>
      </c>
      <c r="AS339" s="3">
        <f t="shared" si="118"/>
        <v>0.13186813186813187</v>
      </c>
      <c r="AT339" s="3">
        <f t="shared" si="119"/>
        <v>0</v>
      </c>
    </row>
    <row r="340" spans="8:46" x14ac:dyDescent="0.25">
      <c r="H340" s="48">
        <v>3.27</v>
      </c>
      <c r="I340" s="48">
        <v>6.1569746000000002E-2</v>
      </c>
      <c r="J340" s="3">
        <f t="shared" si="120"/>
        <v>0</v>
      </c>
      <c r="K340" s="57">
        <f t="shared" si="114"/>
        <v>0</v>
      </c>
      <c r="M340" s="3">
        <v>3.27</v>
      </c>
      <c r="N340" s="3">
        <f t="shared" si="121"/>
        <v>0.14793086667853778</v>
      </c>
      <c r="O340" s="3">
        <f t="shared" si="122"/>
        <v>0</v>
      </c>
      <c r="Q340" s="3">
        <v>3.27</v>
      </c>
      <c r="R340" s="3">
        <f t="shared" si="115"/>
        <v>6.575342465753424E-2</v>
      </c>
      <c r="S340" s="3">
        <f t="shared" si="123"/>
        <v>0</v>
      </c>
      <c r="T340" s="3"/>
      <c r="U340" s="3">
        <v>3.27</v>
      </c>
      <c r="V340" s="3">
        <f t="shared" si="116"/>
        <v>0.1095890410958904</v>
      </c>
      <c r="W340" s="3">
        <f t="shared" si="133"/>
        <v>0</v>
      </c>
      <c r="X340" s="3"/>
      <c r="Y340" s="3">
        <v>3.27</v>
      </c>
      <c r="Z340" s="3">
        <f t="shared" si="124"/>
        <v>0.18621291168831824</v>
      </c>
      <c r="AA340" s="3">
        <f t="shared" si="125"/>
        <v>0</v>
      </c>
      <c r="AB340" s="3"/>
      <c r="AC340" s="3">
        <v>3.27</v>
      </c>
      <c r="AD340" s="3">
        <f t="shared" si="117"/>
        <v>0.16438356164383564</v>
      </c>
      <c r="AE340" s="3">
        <f t="shared" si="126"/>
        <v>0</v>
      </c>
      <c r="AF340" s="3">
        <v>3.27</v>
      </c>
      <c r="AG340" s="3">
        <f t="shared" si="127"/>
        <v>0.18621291168831824</v>
      </c>
      <c r="AH340" s="3">
        <f t="shared" si="128"/>
        <v>0</v>
      </c>
      <c r="AJ340" s="3">
        <v>3.27</v>
      </c>
      <c r="AK340" s="3">
        <f t="shared" si="129"/>
        <v>0.25756259863176983</v>
      </c>
      <c r="AL340" s="3">
        <f t="shared" si="130"/>
        <v>0</v>
      </c>
      <c r="AN340" s="3">
        <v>3.27</v>
      </c>
      <c r="AO340" s="3">
        <f t="shared" si="131"/>
        <v>0.35625076485022178</v>
      </c>
      <c r="AP340" s="3">
        <f t="shared" si="132"/>
        <v>0</v>
      </c>
      <c r="AR340" s="3">
        <v>3.27</v>
      </c>
      <c r="AS340" s="3">
        <f t="shared" si="118"/>
        <v>0.13150684931506848</v>
      </c>
      <c r="AT340" s="3">
        <f t="shared" si="119"/>
        <v>0</v>
      </c>
    </row>
    <row r="341" spans="8:46" x14ac:dyDescent="0.25">
      <c r="H341" s="48">
        <v>3.28</v>
      </c>
      <c r="I341" s="48">
        <v>6.1180697999999999E-2</v>
      </c>
      <c r="J341" s="3">
        <f t="shared" si="120"/>
        <v>0</v>
      </c>
      <c r="K341" s="57">
        <f t="shared" si="114"/>
        <v>0</v>
      </c>
      <c r="M341" s="3">
        <v>3.28</v>
      </c>
      <c r="N341" s="3">
        <f t="shared" si="121"/>
        <v>0.14756994955013295</v>
      </c>
      <c r="O341" s="3">
        <f t="shared" si="122"/>
        <v>0</v>
      </c>
      <c r="Q341" s="3">
        <v>3.28</v>
      </c>
      <c r="R341" s="3">
        <f t="shared" si="115"/>
        <v>6.5573770491803268E-2</v>
      </c>
      <c r="S341" s="3">
        <f t="shared" si="123"/>
        <v>0</v>
      </c>
      <c r="T341" s="3"/>
      <c r="U341" s="3">
        <v>3.28</v>
      </c>
      <c r="V341" s="3">
        <f t="shared" si="116"/>
        <v>0.10928961748633879</v>
      </c>
      <c r="W341" s="3">
        <f t="shared" si="133"/>
        <v>0</v>
      </c>
      <c r="X341" s="3"/>
      <c r="Y341" s="3">
        <v>3.28</v>
      </c>
      <c r="Z341" s="3">
        <f t="shared" si="124"/>
        <v>0.1857585952169323</v>
      </c>
      <c r="AA341" s="3">
        <f t="shared" si="125"/>
        <v>0</v>
      </c>
      <c r="AB341" s="3"/>
      <c r="AC341" s="3">
        <v>3.28</v>
      </c>
      <c r="AD341" s="3">
        <f t="shared" si="117"/>
        <v>0.16393442622950821</v>
      </c>
      <c r="AE341" s="3">
        <f t="shared" si="126"/>
        <v>0</v>
      </c>
      <c r="AF341" s="3">
        <v>3.28</v>
      </c>
      <c r="AG341" s="3">
        <f t="shared" si="127"/>
        <v>0.1857585952169323</v>
      </c>
      <c r="AH341" s="3">
        <f t="shared" si="128"/>
        <v>0</v>
      </c>
      <c r="AJ341" s="3">
        <v>3.28</v>
      </c>
      <c r="AK341" s="3">
        <f t="shared" si="129"/>
        <v>0.25693420541289763</v>
      </c>
      <c r="AL341" s="3">
        <f t="shared" si="130"/>
        <v>0</v>
      </c>
      <c r="AN341" s="3">
        <v>3.28</v>
      </c>
      <c r="AO341" s="3">
        <f t="shared" si="131"/>
        <v>0.35538159531225644</v>
      </c>
      <c r="AP341" s="3">
        <f t="shared" si="132"/>
        <v>0</v>
      </c>
      <c r="AR341" s="3">
        <v>3.28</v>
      </c>
      <c r="AS341" s="3">
        <f t="shared" si="118"/>
        <v>0.13114754098360654</v>
      </c>
      <c r="AT341" s="3">
        <f t="shared" si="119"/>
        <v>0</v>
      </c>
    </row>
    <row r="342" spans="8:46" x14ac:dyDescent="0.25">
      <c r="H342" s="48">
        <v>3.29</v>
      </c>
      <c r="I342" s="48">
        <v>6.0794176999999998E-2</v>
      </c>
      <c r="J342" s="3">
        <f t="shared" si="120"/>
        <v>0</v>
      </c>
      <c r="K342" s="57">
        <f t="shared" si="114"/>
        <v>0</v>
      </c>
      <c r="M342" s="3">
        <v>3.29</v>
      </c>
      <c r="N342" s="3">
        <f t="shared" si="121"/>
        <v>0.14721100764554126</v>
      </c>
      <c r="O342" s="3">
        <f t="shared" si="122"/>
        <v>0</v>
      </c>
      <c r="Q342" s="3">
        <v>3.29</v>
      </c>
      <c r="R342" s="3">
        <f t="shared" si="115"/>
        <v>6.5395095367847419E-2</v>
      </c>
      <c r="S342" s="3">
        <f t="shared" si="123"/>
        <v>0</v>
      </c>
      <c r="T342" s="3"/>
      <c r="U342" s="3">
        <v>3.29</v>
      </c>
      <c r="V342" s="3">
        <f t="shared" si="116"/>
        <v>0.10899182561307903</v>
      </c>
      <c r="W342" s="3">
        <f t="shared" si="133"/>
        <v>0</v>
      </c>
      <c r="X342" s="3"/>
      <c r="Y342" s="3">
        <v>3.29</v>
      </c>
      <c r="Z342" s="3">
        <f t="shared" si="124"/>
        <v>0.18530676512439173</v>
      </c>
      <c r="AA342" s="3">
        <f t="shared" si="125"/>
        <v>0</v>
      </c>
      <c r="AB342" s="3"/>
      <c r="AC342" s="3">
        <v>3.29</v>
      </c>
      <c r="AD342" s="3">
        <f t="shared" si="117"/>
        <v>0.16348773841961856</v>
      </c>
      <c r="AE342" s="3">
        <f t="shared" si="126"/>
        <v>0</v>
      </c>
      <c r="AF342" s="3">
        <v>3.29</v>
      </c>
      <c r="AG342" s="3">
        <f t="shared" si="127"/>
        <v>0.18530676512439173</v>
      </c>
      <c r="AH342" s="3">
        <f t="shared" si="128"/>
        <v>0</v>
      </c>
      <c r="AJ342" s="3">
        <v>3.29</v>
      </c>
      <c r="AK342" s="3">
        <f t="shared" si="129"/>
        <v>0.2563092512584319</v>
      </c>
      <c r="AL342" s="3">
        <f t="shared" si="130"/>
        <v>0</v>
      </c>
      <c r="AN342" s="3">
        <v>3.29</v>
      </c>
      <c r="AO342" s="3">
        <f t="shared" si="131"/>
        <v>0.35451718255703707</v>
      </c>
      <c r="AP342" s="3">
        <f t="shared" si="132"/>
        <v>0</v>
      </c>
      <c r="AR342" s="3">
        <v>3.29</v>
      </c>
      <c r="AS342" s="3">
        <f t="shared" si="118"/>
        <v>0.13079019073569484</v>
      </c>
      <c r="AT342" s="3">
        <f t="shared" si="119"/>
        <v>0</v>
      </c>
    </row>
    <row r="343" spans="8:46" x14ac:dyDescent="0.25">
      <c r="H343" s="48">
        <v>3.3</v>
      </c>
      <c r="I343" s="48">
        <v>6.0410184999999998E-2</v>
      </c>
      <c r="J343" s="3">
        <f t="shared" si="120"/>
        <v>0</v>
      </c>
      <c r="K343" s="57">
        <f t="shared" si="114"/>
        <v>0</v>
      </c>
      <c r="M343" s="3">
        <v>3.3</v>
      </c>
      <c r="N343" s="3">
        <f t="shared" si="121"/>
        <v>0.14685402420019797</v>
      </c>
      <c r="O343" s="3">
        <f t="shared" si="122"/>
        <v>0</v>
      </c>
      <c r="Q343" s="3">
        <v>3.3</v>
      </c>
      <c r="R343" s="3">
        <f t="shared" si="115"/>
        <v>6.5217391304347838E-2</v>
      </c>
      <c r="S343" s="3">
        <f t="shared" si="123"/>
        <v>0</v>
      </c>
      <c r="T343" s="3"/>
      <c r="U343" s="3">
        <v>3.3</v>
      </c>
      <c r="V343" s="3">
        <f t="shared" si="116"/>
        <v>0.10869565217391307</v>
      </c>
      <c r="W343" s="3">
        <f t="shared" si="133"/>
        <v>0</v>
      </c>
      <c r="X343" s="3"/>
      <c r="Y343" s="3">
        <v>3.3</v>
      </c>
      <c r="Z343" s="3">
        <f t="shared" si="124"/>
        <v>0.18485740030774167</v>
      </c>
      <c r="AA343" s="3">
        <f t="shared" si="125"/>
        <v>0</v>
      </c>
      <c r="AB343" s="3"/>
      <c r="AC343" s="3">
        <v>3.3</v>
      </c>
      <c r="AD343" s="3">
        <f t="shared" si="117"/>
        <v>0.16304347826086962</v>
      </c>
      <c r="AE343" s="3">
        <f t="shared" si="126"/>
        <v>0</v>
      </c>
      <c r="AF343" s="3">
        <v>3.3</v>
      </c>
      <c r="AG343" s="3">
        <f t="shared" si="127"/>
        <v>0.18485740030774167</v>
      </c>
      <c r="AH343" s="3">
        <f t="shared" si="128"/>
        <v>0</v>
      </c>
      <c r="AJ343" s="3">
        <v>3.3</v>
      </c>
      <c r="AK343" s="3">
        <f t="shared" si="129"/>
        <v>0.25568770697957</v>
      </c>
      <c r="AL343" s="3">
        <f t="shared" si="130"/>
        <v>0</v>
      </c>
      <c r="AN343" s="3">
        <v>3.3</v>
      </c>
      <c r="AO343" s="3">
        <f t="shared" si="131"/>
        <v>0.35365748621172499</v>
      </c>
      <c r="AP343" s="3">
        <f t="shared" si="132"/>
        <v>0</v>
      </c>
      <c r="AR343" s="3">
        <v>3.3</v>
      </c>
      <c r="AS343" s="3">
        <f t="shared" si="118"/>
        <v>0.13043478260869568</v>
      </c>
      <c r="AT343" s="3">
        <f t="shared" si="119"/>
        <v>0</v>
      </c>
    </row>
    <row r="344" spans="8:46" x14ac:dyDescent="0.25">
      <c r="H344" s="48">
        <v>3.31</v>
      </c>
      <c r="I344" s="48">
        <v>6.0028722E-2</v>
      </c>
      <c r="J344" s="3">
        <f t="shared" si="120"/>
        <v>0</v>
      </c>
      <c r="K344" s="57">
        <f t="shared" si="114"/>
        <v>0</v>
      </c>
      <c r="M344" s="3">
        <v>3.31</v>
      </c>
      <c r="N344" s="3">
        <f t="shared" si="121"/>
        <v>0.14649898264206004</v>
      </c>
      <c r="O344" s="3">
        <f t="shared" si="122"/>
        <v>0</v>
      </c>
      <c r="Q344" s="3">
        <v>3.31</v>
      </c>
      <c r="R344" s="3">
        <f t="shared" si="115"/>
        <v>6.5040650406504058E-2</v>
      </c>
      <c r="S344" s="3">
        <f t="shared" si="123"/>
        <v>0</v>
      </c>
      <c r="T344" s="3"/>
      <c r="U344" s="3">
        <v>3.31</v>
      </c>
      <c r="V344" s="3">
        <f t="shared" si="116"/>
        <v>0.1084010840108401</v>
      </c>
      <c r="W344" s="3">
        <f t="shared" si="133"/>
        <v>0</v>
      </c>
      <c r="X344" s="3"/>
      <c r="Y344" s="3">
        <v>3.31</v>
      </c>
      <c r="Z344" s="3">
        <f t="shared" si="124"/>
        <v>0.18441047990637</v>
      </c>
      <c r="AA344" s="3">
        <f t="shared" si="125"/>
        <v>0</v>
      </c>
      <c r="AB344" s="3"/>
      <c r="AC344" s="3">
        <v>3.31</v>
      </c>
      <c r="AD344" s="3">
        <f t="shared" si="117"/>
        <v>0.16260162601626016</v>
      </c>
      <c r="AE344" s="3">
        <f t="shared" si="126"/>
        <v>0</v>
      </c>
      <c r="AF344" s="3">
        <v>3.31</v>
      </c>
      <c r="AG344" s="3">
        <f t="shared" si="127"/>
        <v>0.18441047990637</v>
      </c>
      <c r="AH344" s="3">
        <f t="shared" si="128"/>
        <v>0</v>
      </c>
      <c r="AJ344" s="3">
        <v>3.31</v>
      </c>
      <c r="AK344" s="3">
        <f t="shared" si="129"/>
        <v>0.2550695437227089</v>
      </c>
      <c r="AL344" s="3">
        <f t="shared" si="130"/>
        <v>0</v>
      </c>
      <c r="AN344" s="3">
        <v>3.31</v>
      </c>
      <c r="AO344" s="3">
        <f t="shared" si="131"/>
        <v>0.3528024663671166</v>
      </c>
      <c r="AP344" s="3">
        <f t="shared" si="132"/>
        <v>0</v>
      </c>
      <c r="AR344" s="3">
        <v>3.31</v>
      </c>
      <c r="AS344" s="3">
        <f t="shared" si="118"/>
        <v>0.13008130081300812</v>
      </c>
      <c r="AT344" s="3">
        <f t="shared" si="119"/>
        <v>0</v>
      </c>
    </row>
    <row r="345" spans="8:46" x14ac:dyDescent="0.25">
      <c r="H345" s="48">
        <v>3.32</v>
      </c>
      <c r="I345" s="48">
        <v>5.9649789000000002E-2</v>
      </c>
      <c r="J345" s="3">
        <f t="shared" si="120"/>
        <v>0</v>
      </c>
      <c r="K345" s="57">
        <f t="shared" si="114"/>
        <v>0</v>
      </c>
      <c r="M345" s="3">
        <v>3.32</v>
      </c>
      <c r="N345" s="3">
        <f t="shared" si="121"/>
        <v>0.14614586658882148</v>
      </c>
      <c r="O345" s="3">
        <f t="shared" si="122"/>
        <v>0</v>
      </c>
      <c r="Q345" s="3">
        <v>3.32</v>
      </c>
      <c r="R345" s="3">
        <f t="shared" si="115"/>
        <v>6.4864864864864855E-2</v>
      </c>
      <c r="S345" s="3">
        <f t="shared" si="123"/>
        <v>0</v>
      </c>
      <c r="T345" s="3"/>
      <c r="U345" s="3">
        <v>3.32</v>
      </c>
      <c r="V345" s="3">
        <f t="shared" si="116"/>
        <v>0.1081081081081081</v>
      </c>
      <c r="W345" s="3">
        <f t="shared" si="133"/>
        <v>0</v>
      </c>
      <c r="X345" s="3"/>
      <c r="Y345" s="3">
        <v>3.32</v>
      </c>
      <c r="Z345" s="3">
        <f t="shared" si="124"/>
        <v>0.18396598329850311</v>
      </c>
      <c r="AA345" s="3">
        <f t="shared" si="125"/>
        <v>0</v>
      </c>
      <c r="AB345" s="3"/>
      <c r="AC345" s="3">
        <v>3.32</v>
      </c>
      <c r="AD345" s="3">
        <f t="shared" si="117"/>
        <v>0.16216216216216217</v>
      </c>
      <c r="AE345" s="3">
        <f t="shared" si="126"/>
        <v>0</v>
      </c>
      <c r="AF345" s="3">
        <v>3.32</v>
      </c>
      <c r="AG345" s="3">
        <f t="shared" si="127"/>
        <v>0.18396598329850311</v>
      </c>
      <c r="AH345" s="3">
        <f t="shared" si="128"/>
        <v>0</v>
      </c>
      <c r="AJ345" s="3">
        <v>3.32</v>
      </c>
      <c r="AK345" s="3">
        <f t="shared" si="129"/>
        <v>0.25445473296459753</v>
      </c>
      <c r="AL345" s="3">
        <f t="shared" si="130"/>
        <v>0</v>
      </c>
      <c r="AN345" s="3">
        <v>3.32</v>
      </c>
      <c r="AO345" s="3">
        <f t="shared" si="131"/>
        <v>0.35195208357093871</v>
      </c>
      <c r="AP345" s="3">
        <f t="shared" si="132"/>
        <v>0</v>
      </c>
      <c r="AR345" s="3">
        <v>3.32</v>
      </c>
      <c r="AS345" s="3">
        <f t="shared" si="118"/>
        <v>0.12972972972972971</v>
      </c>
      <c r="AT345" s="3">
        <f t="shared" si="119"/>
        <v>0</v>
      </c>
    </row>
    <row r="346" spans="8:46" x14ac:dyDescent="0.25">
      <c r="H346" s="48">
        <v>3.33</v>
      </c>
      <c r="I346" s="48">
        <v>5.9273384999999998E-2</v>
      </c>
      <c r="J346" s="3">
        <f t="shared" si="120"/>
        <v>0</v>
      </c>
      <c r="K346" s="57">
        <f t="shared" si="114"/>
        <v>0</v>
      </c>
      <c r="M346" s="3">
        <v>3.33</v>
      </c>
      <c r="N346" s="3">
        <f t="shared" si="121"/>
        <v>0.14579465984517806</v>
      </c>
      <c r="O346" s="3">
        <f t="shared" si="122"/>
        <v>0</v>
      </c>
      <c r="Q346" s="3">
        <v>3.33</v>
      </c>
      <c r="R346" s="3">
        <f t="shared" si="115"/>
        <v>6.4690026954177887E-2</v>
      </c>
      <c r="S346" s="3">
        <f t="shared" si="123"/>
        <v>0</v>
      </c>
      <c r="T346" s="3"/>
      <c r="U346" s="3">
        <v>3.33</v>
      </c>
      <c r="V346" s="3">
        <f t="shared" si="116"/>
        <v>0.10781671159029649</v>
      </c>
      <c r="W346" s="3">
        <f t="shared" si="133"/>
        <v>0</v>
      </c>
      <c r="X346" s="3"/>
      <c r="Y346" s="3">
        <v>3.33</v>
      </c>
      <c r="Z346" s="3">
        <f t="shared" si="124"/>
        <v>0.18352389009776127</v>
      </c>
      <c r="AA346" s="3">
        <f t="shared" si="125"/>
        <v>0</v>
      </c>
      <c r="AB346" s="3"/>
      <c r="AC346" s="3">
        <v>3.33</v>
      </c>
      <c r="AD346" s="3">
        <f t="shared" si="117"/>
        <v>0.16172506738544476</v>
      </c>
      <c r="AE346" s="3">
        <f t="shared" si="126"/>
        <v>0</v>
      </c>
      <c r="AF346" s="3">
        <v>3.33</v>
      </c>
      <c r="AG346" s="3">
        <f t="shared" si="127"/>
        <v>0.18352389009776127</v>
      </c>
      <c r="AH346" s="3">
        <f t="shared" si="128"/>
        <v>0</v>
      </c>
      <c r="AJ346" s="3">
        <v>3.33</v>
      </c>
      <c r="AK346" s="3">
        <f t="shared" si="129"/>
        <v>0.25384324650757312</v>
      </c>
      <c r="AL346" s="3">
        <f t="shared" si="130"/>
        <v>0</v>
      </c>
      <c r="AN346" s="3">
        <v>3.33</v>
      </c>
      <c r="AO346" s="3">
        <f t="shared" si="131"/>
        <v>0.35110629882125954</v>
      </c>
      <c r="AP346" s="3">
        <f t="shared" si="132"/>
        <v>0</v>
      </c>
      <c r="AR346" s="3">
        <v>3.33</v>
      </c>
      <c r="AS346" s="3">
        <f t="shared" si="118"/>
        <v>0.12938005390835577</v>
      </c>
      <c r="AT346" s="3">
        <f t="shared" si="119"/>
        <v>0</v>
      </c>
    </row>
    <row r="347" spans="8:46" x14ac:dyDescent="0.25">
      <c r="H347" s="48">
        <v>3.34</v>
      </c>
      <c r="I347" s="48">
        <v>5.8899510000000002E-2</v>
      </c>
      <c r="J347" s="3">
        <f t="shared" si="120"/>
        <v>0</v>
      </c>
      <c r="K347" s="57">
        <f t="shared" si="114"/>
        <v>0</v>
      </c>
      <c r="M347" s="3">
        <v>3.34</v>
      </c>
      <c r="N347" s="3">
        <f t="shared" si="121"/>
        <v>0.14544534640013868</v>
      </c>
      <c r="O347" s="3">
        <f t="shared" si="122"/>
        <v>0</v>
      </c>
      <c r="Q347" s="3">
        <v>3.34</v>
      </c>
      <c r="R347" s="3">
        <f t="shared" si="115"/>
        <v>6.4516129032258077E-2</v>
      </c>
      <c r="S347" s="3">
        <f t="shared" si="123"/>
        <v>0</v>
      </c>
      <c r="T347" s="3"/>
      <c r="U347" s="3">
        <v>3.34</v>
      </c>
      <c r="V347" s="3">
        <f t="shared" si="116"/>
        <v>0.10752688172043012</v>
      </c>
      <c r="W347" s="3">
        <f t="shared" si="133"/>
        <v>0</v>
      </c>
      <c r="X347" s="3"/>
      <c r="Y347" s="3">
        <v>3.34</v>
      </c>
      <c r="Z347" s="3">
        <f t="shared" si="124"/>
        <v>0.18308418014977579</v>
      </c>
      <c r="AA347" s="3">
        <f t="shared" si="125"/>
        <v>0</v>
      </c>
      <c r="AB347" s="3"/>
      <c r="AC347" s="3">
        <v>3.34</v>
      </c>
      <c r="AD347" s="3">
        <f t="shared" si="117"/>
        <v>0.16129032258064521</v>
      </c>
      <c r="AE347" s="3">
        <f t="shared" si="126"/>
        <v>0</v>
      </c>
      <c r="AF347" s="3">
        <v>3.34</v>
      </c>
      <c r="AG347" s="3">
        <f t="shared" si="127"/>
        <v>0.18308418014977579</v>
      </c>
      <c r="AH347" s="3">
        <f t="shared" si="128"/>
        <v>0</v>
      </c>
      <c r="AJ347" s="3">
        <v>3.34</v>
      </c>
      <c r="AK347" s="3">
        <f t="shared" si="129"/>
        <v>0.25323505647488126</v>
      </c>
      <c r="AL347" s="3">
        <f t="shared" si="130"/>
        <v>0</v>
      </c>
      <c r="AN347" s="3">
        <v>3.34</v>
      </c>
      <c r="AO347" s="3">
        <f t="shared" si="131"/>
        <v>0.35026507356001524</v>
      </c>
      <c r="AP347" s="3">
        <f t="shared" si="132"/>
        <v>0</v>
      </c>
      <c r="AR347" s="3">
        <v>3.34</v>
      </c>
      <c r="AS347" s="3">
        <f t="shared" si="118"/>
        <v>0.12903225806451615</v>
      </c>
      <c r="AT347" s="3">
        <f t="shared" si="119"/>
        <v>0</v>
      </c>
    </row>
    <row r="348" spans="8:46" x14ac:dyDescent="0.25">
      <c r="H348" s="48">
        <v>3.35</v>
      </c>
      <c r="I348" s="48">
        <v>5.8528162000000002E-2</v>
      </c>
      <c r="J348" s="3">
        <f t="shared" si="120"/>
        <v>0</v>
      </c>
      <c r="K348" s="57">
        <f t="shared" si="114"/>
        <v>0</v>
      </c>
      <c r="M348" s="3">
        <v>3.35</v>
      </c>
      <c r="N348" s="3">
        <f t="shared" si="121"/>
        <v>0.14509791042438377</v>
      </c>
      <c r="O348" s="3">
        <f t="shared" si="122"/>
        <v>0</v>
      </c>
      <c r="Q348" s="3">
        <v>3.35</v>
      </c>
      <c r="R348" s="3">
        <f t="shared" si="115"/>
        <v>6.4343163538873982E-2</v>
      </c>
      <c r="S348" s="3">
        <f t="shared" si="123"/>
        <v>0</v>
      </c>
      <c r="T348" s="3"/>
      <c r="U348" s="3">
        <v>3.35</v>
      </c>
      <c r="V348" s="3">
        <f t="shared" si="116"/>
        <v>0.10723860589812331</v>
      </c>
      <c r="W348" s="3">
        <f t="shared" si="133"/>
        <v>0</v>
      </c>
      <c r="X348" s="3"/>
      <c r="Y348" s="3">
        <v>3.35</v>
      </c>
      <c r="Z348" s="3">
        <f t="shared" si="124"/>
        <v>0.18264683352886288</v>
      </c>
      <c r="AA348" s="3">
        <f t="shared" si="125"/>
        <v>0</v>
      </c>
      <c r="AB348" s="3"/>
      <c r="AC348" s="3">
        <v>3.35</v>
      </c>
      <c r="AD348" s="3">
        <f t="shared" si="117"/>
        <v>0.16085790884718498</v>
      </c>
      <c r="AE348" s="3">
        <f t="shared" si="126"/>
        <v>0</v>
      </c>
      <c r="AF348" s="3">
        <v>3.35</v>
      </c>
      <c r="AG348" s="3">
        <f t="shared" si="127"/>
        <v>0.18264683352886288</v>
      </c>
      <c r="AH348" s="3">
        <f t="shared" si="128"/>
        <v>0</v>
      </c>
      <c r="AJ348" s="3">
        <v>3.35</v>
      </c>
      <c r="AK348" s="3">
        <f t="shared" si="129"/>
        <v>0.2526301353060757</v>
      </c>
      <c r="AL348" s="3">
        <f t="shared" si="130"/>
        <v>0</v>
      </c>
      <c r="AN348" s="3">
        <v>3.35</v>
      </c>
      <c r="AO348" s="3">
        <f t="shared" si="131"/>
        <v>0.3494283696666477</v>
      </c>
      <c r="AP348" s="3">
        <f t="shared" si="132"/>
        <v>0</v>
      </c>
      <c r="AR348" s="3">
        <v>3.35</v>
      </c>
      <c r="AS348" s="3">
        <f t="shared" si="118"/>
        <v>0.12868632707774796</v>
      </c>
      <c r="AT348" s="3">
        <f t="shared" si="119"/>
        <v>0</v>
      </c>
    </row>
    <row r="349" spans="8:46" x14ac:dyDescent="0.25">
      <c r="H349" s="48">
        <v>3.36</v>
      </c>
      <c r="I349" s="48">
        <v>5.8159339999999997E-2</v>
      </c>
      <c r="J349" s="3">
        <f t="shared" si="120"/>
        <v>0</v>
      </c>
      <c r="K349" s="57">
        <f t="shared" si="114"/>
        <v>0</v>
      </c>
      <c r="M349" s="3">
        <v>3.36</v>
      </c>
      <c r="N349" s="3">
        <f t="shared" si="121"/>
        <v>0.14475233626766951</v>
      </c>
      <c r="O349" s="3">
        <f t="shared" si="122"/>
        <v>0</v>
      </c>
      <c r="Q349" s="3">
        <v>3.36</v>
      </c>
      <c r="R349" s="3">
        <f t="shared" si="115"/>
        <v>6.4171122994652399E-2</v>
      </c>
      <c r="S349" s="3">
        <f t="shared" si="123"/>
        <v>0</v>
      </c>
      <c r="T349" s="3"/>
      <c r="U349" s="3">
        <v>3.36</v>
      </c>
      <c r="V349" s="3">
        <f t="shared" si="116"/>
        <v>0.10695187165775399</v>
      </c>
      <c r="W349" s="3">
        <f t="shared" si="133"/>
        <v>0</v>
      </c>
      <c r="X349" s="3"/>
      <c r="Y349" s="3">
        <v>3.36</v>
      </c>
      <c r="Z349" s="3">
        <f t="shared" si="124"/>
        <v>0.18221183053475579</v>
      </c>
      <c r="AA349" s="3">
        <f t="shared" si="125"/>
        <v>0</v>
      </c>
      <c r="AB349" s="3"/>
      <c r="AC349" s="3">
        <v>3.36</v>
      </c>
      <c r="AD349" s="3">
        <f t="shared" si="117"/>
        <v>0.16042780748663102</v>
      </c>
      <c r="AE349" s="3">
        <f t="shared" si="126"/>
        <v>0</v>
      </c>
      <c r="AF349" s="3">
        <v>3.36</v>
      </c>
      <c r="AG349" s="3">
        <f t="shared" si="127"/>
        <v>0.18221183053475579</v>
      </c>
      <c r="AH349" s="3">
        <f t="shared" si="128"/>
        <v>0</v>
      </c>
      <c r="AJ349" s="3">
        <v>3.36</v>
      </c>
      <c r="AK349" s="3">
        <f t="shared" si="129"/>
        <v>0.25202845575249927</v>
      </c>
      <c r="AL349" s="3">
        <f t="shared" si="130"/>
        <v>0</v>
      </c>
      <c r="AN349" s="3">
        <v>3.36</v>
      </c>
      <c r="AO349" s="3">
        <f t="shared" si="131"/>
        <v>0.3485961494518533</v>
      </c>
      <c r="AP349" s="3">
        <f t="shared" si="132"/>
        <v>0</v>
      </c>
      <c r="AR349" s="3">
        <v>3.36</v>
      </c>
      <c r="AS349" s="3">
        <f t="shared" si="118"/>
        <v>0.1283422459893048</v>
      </c>
      <c r="AT349" s="3">
        <f t="shared" si="119"/>
        <v>0</v>
      </c>
    </row>
    <row r="350" spans="8:46" x14ac:dyDescent="0.25">
      <c r="H350" s="48">
        <v>3.37</v>
      </c>
      <c r="I350" s="48">
        <v>5.7793041000000003E-2</v>
      </c>
      <c r="J350" s="3">
        <f t="shared" si="120"/>
        <v>0</v>
      </c>
      <c r="K350" s="57">
        <f t="shared" si="114"/>
        <v>0</v>
      </c>
      <c r="M350" s="3">
        <v>3.37</v>
      </c>
      <c r="N350" s="3">
        <f t="shared" si="121"/>
        <v>0.14440860845627576</v>
      </c>
      <c r="O350" s="3">
        <f t="shared" si="122"/>
        <v>0</v>
      </c>
      <c r="Q350" s="3">
        <v>3.37</v>
      </c>
      <c r="R350" s="3">
        <f t="shared" si="115"/>
        <v>6.4000000000000001E-2</v>
      </c>
      <c r="S350" s="3">
        <f t="shared" si="123"/>
        <v>0</v>
      </c>
      <c r="T350" s="3"/>
      <c r="U350" s="3">
        <v>3.37</v>
      </c>
      <c r="V350" s="3">
        <f t="shared" si="116"/>
        <v>0.10666666666666667</v>
      </c>
      <c r="W350" s="3">
        <f t="shared" si="133"/>
        <v>0</v>
      </c>
      <c r="X350" s="3"/>
      <c r="Y350" s="3">
        <v>3.37</v>
      </c>
      <c r="Z350" s="3">
        <f t="shared" si="124"/>
        <v>0.18177915168939382</v>
      </c>
      <c r="AA350" s="3">
        <f t="shared" si="125"/>
        <v>0</v>
      </c>
      <c r="AB350" s="3"/>
      <c r="AC350" s="3">
        <v>3.37</v>
      </c>
      <c r="AD350" s="3">
        <f t="shared" si="117"/>
        <v>0.16000000000000003</v>
      </c>
      <c r="AE350" s="3">
        <f t="shared" si="126"/>
        <v>0</v>
      </c>
      <c r="AF350" s="3">
        <v>3.37</v>
      </c>
      <c r="AG350" s="3">
        <f t="shared" si="127"/>
        <v>0.18177915168939382</v>
      </c>
      <c r="AH350" s="3">
        <f t="shared" si="128"/>
        <v>0</v>
      </c>
      <c r="AJ350" s="3">
        <v>3.37</v>
      </c>
      <c r="AK350" s="3">
        <f t="shared" si="129"/>
        <v>0.25142999087284063</v>
      </c>
      <c r="AL350" s="3">
        <f t="shared" si="130"/>
        <v>0</v>
      </c>
      <c r="AN350" s="3">
        <v>3.37</v>
      </c>
      <c r="AO350" s="3">
        <f t="shared" si="131"/>
        <v>0.34776837565143759</v>
      </c>
      <c r="AP350" s="3">
        <f t="shared" si="132"/>
        <v>0</v>
      </c>
      <c r="AR350" s="3">
        <v>3.37</v>
      </c>
      <c r="AS350" s="3">
        <f t="shared" si="118"/>
        <v>0.128</v>
      </c>
      <c r="AT350" s="3">
        <f t="shared" si="119"/>
        <v>0</v>
      </c>
    </row>
    <row r="351" spans="8:46" x14ac:dyDescent="0.25">
      <c r="H351" s="48">
        <v>3.38</v>
      </c>
      <c r="I351" s="48">
        <v>5.7429263000000001E-2</v>
      </c>
      <c r="J351" s="3">
        <f t="shared" si="120"/>
        <v>0</v>
      </c>
      <c r="K351" s="57">
        <f t="shared" si="114"/>
        <v>0</v>
      </c>
      <c r="M351" s="3">
        <v>3.38</v>
      </c>
      <c r="N351" s="3">
        <f t="shared" si="121"/>
        <v>0.14406671169049937</v>
      </c>
      <c r="O351" s="3">
        <f t="shared" si="122"/>
        <v>0</v>
      </c>
      <c r="Q351" s="3">
        <v>3.38</v>
      </c>
      <c r="R351" s="3">
        <f t="shared" si="115"/>
        <v>6.3829787234042548E-2</v>
      </c>
      <c r="S351" s="3">
        <f t="shared" si="123"/>
        <v>0</v>
      </c>
      <c r="T351" s="3"/>
      <c r="U351" s="3">
        <v>3.38</v>
      </c>
      <c r="V351" s="3">
        <f t="shared" si="116"/>
        <v>0.10638297872340426</v>
      </c>
      <c r="W351" s="3">
        <f t="shared" si="133"/>
        <v>0</v>
      </c>
      <c r="X351" s="3"/>
      <c r="Y351" s="3">
        <v>3.38</v>
      </c>
      <c r="Z351" s="3">
        <f t="shared" si="124"/>
        <v>0.1813487777337649</v>
      </c>
      <c r="AA351" s="3">
        <f t="shared" si="125"/>
        <v>0</v>
      </c>
      <c r="AB351" s="3"/>
      <c r="AC351" s="3">
        <v>3.38</v>
      </c>
      <c r="AD351" s="3">
        <f t="shared" si="117"/>
        <v>0.15957446808510639</v>
      </c>
      <c r="AE351" s="3">
        <f t="shared" si="126"/>
        <v>0</v>
      </c>
      <c r="AF351" s="3">
        <v>3.38</v>
      </c>
      <c r="AG351" s="3">
        <f t="shared" si="127"/>
        <v>0.1813487777337649</v>
      </c>
      <c r="AH351" s="3">
        <f t="shared" si="128"/>
        <v>0</v>
      </c>
      <c r="AJ351" s="3">
        <v>3.38</v>
      </c>
      <c r="AK351" s="3">
        <f t="shared" si="129"/>
        <v>0.250834714028769</v>
      </c>
      <c r="AL351" s="3">
        <f t="shared" si="130"/>
        <v>0</v>
      </c>
      <c r="AN351" s="3">
        <v>3.38</v>
      </c>
      <c r="AO351" s="3">
        <f t="shared" si="131"/>
        <v>0.34694501142027701</v>
      </c>
      <c r="AP351" s="3">
        <f t="shared" si="132"/>
        <v>0</v>
      </c>
      <c r="AR351" s="3">
        <v>3.38</v>
      </c>
      <c r="AS351" s="3">
        <f t="shared" si="118"/>
        <v>0.1276595744680851</v>
      </c>
      <c r="AT351" s="3">
        <f t="shared" si="119"/>
        <v>0</v>
      </c>
    </row>
    <row r="352" spans="8:46" x14ac:dyDescent="0.25">
      <c r="H352" s="48">
        <v>3.39</v>
      </c>
      <c r="I352" s="48">
        <v>5.7068002E-2</v>
      </c>
      <c r="J352" s="3">
        <f t="shared" si="120"/>
        <v>0</v>
      </c>
      <c r="K352" s="57">
        <f t="shared" si="114"/>
        <v>0</v>
      </c>
      <c r="M352" s="3">
        <v>3.39</v>
      </c>
      <c r="N352" s="3">
        <f t="shared" si="121"/>
        <v>0.14372663084218859</v>
      </c>
      <c r="O352" s="3">
        <f t="shared" si="122"/>
        <v>0</v>
      </c>
      <c r="Q352" s="3">
        <v>3.39</v>
      </c>
      <c r="R352" s="3">
        <f t="shared" si="115"/>
        <v>6.3660477453580888E-2</v>
      </c>
      <c r="S352" s="3">
        <f t="shared" si="123"/>
        <v>0</v>
      </c>
      <c r="T352" s="3"/>
      <c r="U352" s="3">
        <v>3.39</v>
      </c>
      <c r="V352" s="3">
        <f t="shared" si="116"/>
        <v>0.10610079575596816</v>
      </c>
      <c r="W352" s="3">
        <f t="shared" si="133"/>
        <v>0</v>
      </c>
      <c r="X352" s="3"/>
      <c r="Y352" s="3">
        <v>3.39</v>
      </c>
      <c r="Z352" s="3">
        <f t="shared" si="124"/>
        <v>0.18092068962480387</v>
      </c>
      <c r="AA352" s="3">
        <f t="shared" si="125"/>
        <v>0</v>
      </c>
      <c r="AB352" s="3"/>
      <c r="AC352" s="3">
        <v>3.39</v>
      </c>
      <c r="AD352" s="3">
        <f t="shared" si="117"/>
        <v>0.15915119363395225</v>
      </c>
      <c r="AE352" s="3">
        <f t="shared" si="126"/>
        <v>0</v>
      </c>
      <c r="AF352" s="3">
        <v>3.39</v>
      </c>
      <c r="AG352" s="3">
        <f t="shared" si="127"/>
        <v>0.18092068962480387</v>
      </c>
      <c r="AH352" s="3">
        <f t="shared" si="128"/>
        <v>0</v>
      </c>
      <c r="AJ352" s="3">
        <v>3.39</v>
      </c>
      <c r="AK352" s="3">
        <f t="shared" si="129"/>
        <v>0.25024259888064276</v>
      </c>
      <c r="AL352" s="3">
        <f t="shared" si="130"/>
        <v>0</v>
      </c>
      <c r="AN352" s="3">
        <v>3.39</v>
      </c>
      <c r="AO352" s="3">
        <f t="shared" si="131"/>
        <v>0.34612602032638384</v>
      </c>
      <c r="AP352" s="3">
        <f t="shared" si="132"/>
        <v>0</v>
      </c>
      <c r="AR352" s="3">
        <v>3.39</v>
      </c>
      <c r="AS352" s="3">
        <f t="shared" si="118"/>
        <v>0.12732095490716178</v>
      </c>
      <c r="AT352" s="3">
        <f t="shared" si="119"/>
        <v>0</v>
      </c>
    </row>
    <row r="353" spans="8:46" x14ac:dyDescent="0.25">
      <c r="H353" s="48">
        <v>3.4</v>
      </c>
      <c r="I353" s="48">
        <v>5.6709254000000001E-2</v>
      </c>
      <c r="J353" s="3">
        <f t="shared" si="120"/>
        <v>0</v>
      </c>
      <c r="K353" s="57">
        <f t="shared" si="114"/>
        <v>0</v>
      </c>
      <c r="M353" s="3">
        <v>3.4</v>
      </c>
      <c r="N353" s="3">
        <f t="shared" si="121"/>
        <v>0.14338835095232114</v>
      </c>
      <c r="O353" s="3">
        <f t="shared" si="122"/>
        <v>0</v>
      </c>
      <c r="Q353" s="3">
        <v>3.4</v>
      </c>
      <c r="R353" s="3">
        <f t="shared" si="115"/>
        <v>6.3492063492063489E-2</v>
      </c>
      <c r="S353" s="3">
        <f t="shared" si="123"/>
        <v>0</v>
      </c>
      <c r="T353" s="3"/>
      <c r="U353" s="3">
        <v>3.4</v>
      </c>
      <c r="V353" s="3">
        <f t="shared" si="116"/>
        <v>0.10582010582010581</v>
      </c>
      <c r="W353" s="3">
        <f t="shared" si="133"/>
        <v>0</v>
      </c>
      <c r="X353" s="3"/>
      <c r="Y353" s="3">
        <v>3.4</v>
      </c>
      <c r="Z353" s="3">
        <f t="shared" si="124"/>
        <v>0.18049486853234245</v>
      </c>
      <c r="AA353" s="3">
        <f t="shared" si="125"/>
        <v>0</v>
      </c>
      <c r="AB353" s="3"/>
      <c r="AC353" s="3">
        <v>3.4</v>
      </c>
      <c r="AD353" s="3">
        <f t="shared" si="117"/>
        <v>0.15873015873015875</v>
      </c>
      <c r="AE353" s="3">
        <f t="shared" si="126"/>
        <v>0</v>
      </c>
      <c r="AF353" s="3">
        <v>3.4</v>
      </c>
      <c r="AG353" s="3">
        <f t="shared" si="127"/>
        <v>0.18049486853234245</v>
      </c>
      <c r="AH353" s="3">
        <f t="shared" si="128"/>
        <v>0</v>
      </c>
      <c r="AJ353" s="3">
        <v>3.4</v>
      </c>
      <c r="AK353" s="3">
        <f t="shared" si="129"/>
        <v>0.249653619383291</v>
      </c>
      <c r="AL353" s="3">
        <f t="shared" si="130"/>
        <v>0</v>
      </c>
      <c r="AN353" s="3">
        <v>3.4</v>
      </c>
      <c r="AO353" s="3">
        <f t="shared" si="131"/>
        <v>0.34531136634507092</v>
      </c>
      <c r="AP353" s="3">
        <f t="shared" si="132"/>
        <v>0</v>
      </c>
      <c r="AR353" s="3">
        <v>3.4</v>
      </c>
      <c r="AS353" s="3">
        <f t="shared" si="118"/>
        <v>0.12698412698412698</v>
      </c>
      <c r="AT353" s="3">
        <f t="shared" si="119"/>
        <v>0</v>
      </c>
    </row>
    <row r="354" spans="8:46" x14ac:dyDescent="0.25">
      <c r="H354" s="48">
        <v>3.41</v>
      </c>
      <c r="I354" s="48">
        <v>5.6353015999999999E-2</v>
      </c>
      <c r="J354" s="3">
        <f t="shared" si="120"/>
        <v>0</v>
      </c>
      <c r="K354" s="57">
        <f t="shared" si="114"/>
        <v>0</v>
      </c>
      <c r="M354" s="3">
        <v>3.41</v>
      </c>
      <c r="N354" s="3">
        <f t="shared" si="121"/>
        <v>0.14305185722862238</v>
      </c>
      <c r="O354" s="3">
        <f t="shared" si="122"/>
        <v>0</v>
      </c>
      <c r="Q354" s="3">
        <v>3.41</v>
      </c>
      <c r="R354" s="3">
        <f t="shared" si="115"/>
        <v>6.3324538258575203E-2</v>
      </c>
      <c r="S354" s="3">
        <f t="shared" si="123"/>
        <v>0</v>
      </c>
      <c r="T354" s="3"/>
      <c r="U354" s="3">
        <v>3.41</v>
      </c>
      <c r="V354" s="3">
        <f t="shared" si="116"/>
        <v>0.10554089709762533</v>
      </c>
      <c r="W354" s="3">
        <f t="shared" si="133"/>
        <v>0</v>
      </c>
      <c r="X354" s="3"/>
      <c r="Y354" s="3">
        <v>3.41</v>
      </c>
      <c r="Z354" s="3">
        <f t="shared" si="124"/>
        <v>0.1800712958361117</v>
      </c>
      <c r="AA354" s="3">
        <f t="shared" si="125"/>
        <v>0</v>
      </c>
      <c r="AB354" s="3"/>
      <c r="AC354" s="3">
        <v>3.41</v>
      </c>
      <c r="AD354" s="3">
        <f t="shared" si="117"/>
        <v>0.15831134564643801</v>
      </c>
      <c r="AE354" s="3">
        <f t="shared" si="126"/>
        <v>0</v>
      </c>
      <c r="AF354" s="3">
        <v>3.41</v>
      </c>
      <c r="AG354" s="3">
        <f t="shared" si="127"/>
        <v>0.1800712958361117</v>
      </c>
      <c r="AH354" s="3">
        <f t="shared" si="128"/>
        <v>0</v>
      </c>
      <c r="AJ354" s="3">
        <v>3.41</v>
      </c>
      <c r="AK354" s="3">
        <f t="shared" si="129"/>
        <v>0.24906774978186785</v>
      </c>
      <c r="AL354" s="3">
        <f t="shared" si="130"/>
        <v>0</v>
      </c>
      <c r="AN354" s="3">
        <v>3.41</v>
      </c>
      <c r="AO354" s="3">
        <f t="shared" si="131"/>
        <v>0.34450101385321769</v>
      </c>
      <c r="AP354" s="3">
        <f t="shared" si="132"/>
        <v>0</v>
      </c>
      <c r="AR354" s="3">
        <v>3.41</v>
      </c>
      <c r="AS354" s="3">
        <f t="shared" si="118"/>
        <v>0.12664907651715041</v>
      </c>
      <c r="AT354" s="3">
        <f t="shared" si="119"/>
        <v>0</v>
      </c>
    </row>
    <row r="355" spans="8:46" x14ac:dyDescent="0.25">
      <c r="H355" s="48">
        <v>3.42</v>
      </c>
      <c r="I355" s="48">
        <v>5.5999281999999997E-2</v>
      </c>
      <c r="J355" s="3">
        <f t="shared" si="120"/>
        <v>0</v>
      </c>
      <c r="K355" s="57">
        <f t="shared" si="114"/>
        <v>0</v>
      </c>
      <c r="M355" s="3">
        <v>3.42</v>
      </c>
      <c r="N355" s="3">
        <f t="shared" si="121"/>
        <v>0.14271713504322461</v>
      </c>
      <c r="O355" s="3">
        <f t="shared" si="122"/>
        <v>0</v>
      </c>
      <c r="Q355" s="3">
        <v>3.42</v>
      </c>
      <c r="R355" s="3">
        <f t="shared" si="115"/>
        <v>6.3157894736842093E-2</v>
      </c>
      <c r="S355" s="3">
        <f t="shared" si="123"/>
        <v>0</v>
      </c>
      <c r="T355" s="3"/>
      <c r="U355" s="3">
        <v>3.42</v>
      </c>
      <c r="V355" s="3">
        <f t="shared" si="116"/>
        <v>0.10526315789473684</v>
      </c>
      <c r="W355" s="3">
        <f t="shared" si="133"/>
        <v>0</v>
      </c>
      <c r="X355" s="3"/>
      <c r="Y355" s="3">
        <v>3.42</v>
      </c>
      <c r="Z355" s="3">
        <f t="shared" si="124"/>
        <v>0.17964995312279519</v>
      </c>
      <c r="AA355" s="3">
        <f t="shared" si="125"/>
        <v>0</v>
      </c>
      <c r="AB355" s="3"/>
      <c r="AC355" s="3">
        <v>3.42</v>
      </c>
      <c r="AD355" s="3">
        <f t="shared" si="117"/>
        <v>0.15789473684210528</v>
      </c>
      <c r="AE355" s="3">
        <f t="shared" si="126"/>
        <v>0</v>
      </c>
      <c r="AF355" s="3">
        <v>3.42</v>
      </c>
      <c r="AG355" s="3">
        <f t="shared" si="127"/>
        <v>0.17964995312279519</v>
      </c>
      <c r="AH355" s="3">
        <f t="shared" si="128"/>
        <v>0</v>
      </c>
      <c r="AJ355" s="3">
        <v>3.42</v>
      </c>
      <c r="AK355" s="3">
        <f t="shared" si="129"/>
        <v>0.24848496460777639</v>
      </c>
      <c r="AL355" s="3">
        <f t="shared" si="130"/>
        <v>0</v>
      </c>
      <c r="AN355" s="3">
        <v>3.42</v>
      </c>
      <c r="AO355" s="3">
        <f t="shared" si="131"/>
        <v>0.34369492762363163</v>
      </c>
      <c r="AP355" s="3">
        <f t="shared" si="132"/>
        <v>0</v>
      </c>
      <c r="AR355" s="3">
        <v>3.42</v>
      </c>
      <c r="AS355" s="3">
        <f t="shared" si="118"/>
        <v>0.12631578947368419</v>
      </c>
      <c r="AT355" s="3">
        <f t="shared" si="119"/>
        <v>0</v>
      </c>
    </row>
    <row r="356" spans="8:46" x14ac:dyDescent="0.25">
      <c r="H356" s="48">
        <v>3.43</v>
      </c>
      <c r="I356" s="48">
        <v>5.5648047999999999E-2</v>
      </c>
      <c r="J356" s="3">
        <f t="shared" si="120"/>
        <v>0</v>
      </c>
      <c r="K356" s="57">
        <f t="shared" si="114"/>
        <v>0</v>
      </c>
      <c r="M356" s="3">
        <v>3.43</v>
      </c>
      <c r="N356" s="3">
        <f t="shared" si="121"/>
        <v>0.14238416993036543</v>
      </c>
      <c r="O356" s="3">
        <f t="shared" si="122"/>
        <v>0</v>
      </c>
      <c r="Q356" s="3">
        <v>3.43</v>
      </c>
      <c r="R356" s="3">
        <f t="shared" si="115"/>
        <v>6.2992125984251954E-2</v>
      </c>
      <c r="S356" s="3">
        <f t="shared" si="123"/>
        <v>0</v>
      </c>
      <c r="T356" s="3"/>
      <c r="U356" s="3">
        <v>3.43</v>
      </c>
      <c r="V356" s="3">
        <f t="shared" si="116"/>
        <v>0.10498687664041993</v>
      </c>
      <c r="W356" s="3">
        <f t="shared" si="133"/>
        <v>0</v>
      </c>
      <c r="X356" s="3"/>
      <c r="Y356" s="3">
        <v>3.43</v>
      </c>
      <c r="Z356" s="3">
        <f t="shared" si="124"/>
        <v>0.17923082218313213</v>
      </c>
      <c r="AA356" s="3">
        <f t="shared" si="125"/>
        <v>0</v>
      </c>
      <c r="AB356" s="3"/>
      <c r="AC356" s="3">
        <v>3.43</v>
      </c>
      <c r="AD356" s="3">
        <f t="shared" si="117"/>
        <v>0.15748031496062992</v>
      </c>
      <c r="AE356" s="3">
        <f t="shared" si="126"/>
        <v>0</v>
      </c>
      <c r="AF356" s="3">
        <v>3.43</v>
      </c>
      <c r="AG356" s="3">
        <f t="shared" si="127"/>
        <v>0.17923082218313213</v>
      </c>
      <c r="AH356" s="3">
        <f t="shared" si="128"/>
        <v>0</v>
      </c>
      <c r="AJ356" s="3">
        <v>3.43</v>
      </c>
      <c r="AK356" s="3">
        <f t="shared" si="129"/>
        <v>0.24790523867466138</v>
      </c>
      <c r="AL356" s="3">
        <f t="shared" si="130"/>
        <v>0</v>
      </c>
      <c r="AN356" s="3">
        <v>3.43</v>
      </c>
      <c r="AO356" s="3">
        <f t="shared" si="131"/>
        <v>0.34289307281950693</v>
      </c>
      <c r="AP356" s="3">
        <f t="shared" si="132"/>
        <v>0</v>
      </c>
      <c r="AR356" s="3">
        <v>3.43</v>
      </c>
      <c r="AS356" s="3">
        <f t="shared" si="118"/>
        <v>0.12598425196850391</v>
      </c>
      <c r="AT356" s="3">
        <f t="shared" si="119"/>
        <v>0</v>
      </c>
    </row>
    <row r="357" spans="8:46" x14ac:dyDescent="0.25">
      <c r="H357" s="48">
        <v>3.44</v>
      </c>
      <c r="I357" s="48">
        <v>5.5299306999999999E-2</v>
      </c>
      <c r="J357" s="3">
        <f t="shared" si="120"/>
        <v>0</v>
      </c>
      <c r="K357" s="57">
        <f t="shared" si="114"/>
        <v>0</v>
      </c>
      <c r="M357" s="3">
        <v>3.44</v>
      </c>
      <c r="N357" s="3">
        <f t="shared" si="121"/>
        <v>0.14205294758412515</v>
      </c>
      <c r="O357" s="3">
        <f t="shared" si="122"/>
        <v>0</v>
      </c>
      <c r="Q357" s="3">
        <v>3.44</v>
      </c>
      <c r="R357" s="3">
        <f t="shared" si="115"/>
        <v>6.2827225130890049E-2</v>
      </c>
      <c r="S357" s="3">
        <f t="shared" si="123"/>
        <v>0</v>
      </c>
      <c r="T357" s="3"/>
      <c r="U357" s="3">
        <v>3.44</v>
      </c>
      <c r="V357" s="3">
        <f t="shared" si="116"/>
        <v>0.10471204188481675</v>
      </c>
      <c r="W357" s="3">
        <f t="shared" si="133"/>
        <v>0</v>
      </c>
      <c r="X357" s="3"/>
      <c r="Y357" s="3">
        <v>3.44</v>
      </c>
      <c r="Z357" s="3">
        <f t="shared" si="124"/>
        <v>0.17881388500906925</v>
      </c>
      <c r="AA357" s="3">
        <f t="shared" si="125"/>
        <v>0</v>
      </c>
      <c r="AB357" s="3"/>
      <c r="AC357" s="3">
        <v>3.44</v>
      </c>
      <c r="AD357" s="3">
        <f t="shared" si="117"/>
        <v>0.15706806282722516</v>
      </c>
      <c r="AE357" s="3">
        <f t="shared" si="126"/>
        <v>0</v>
      </c>
      <c r="AF357" s="3">
        <v>3.44</v>
      </c>
      <c r="AG357" s="3">
        <f t="shared" si="127"/>
        <v>0.17881388500906925</v>
      </c>
      <c r="AH357" s="3">
        <f t="shared" si="128"/>
        <v>0</v>
      </c>
      <c r="AJ357" s="3">
        <v>3.44</v>
      </c>
      <c r="AK357" s="3">
        <f t="shared" si="129"/>
        <v>0.24732854707446991</v>
      </c>
      <c r="AL357" s="3">
        <f t="shared" si="130"/>
        <v>0</v>
      </c>
      <c r="AN357" s="3">
        <v>3.44</v>
      </c>
      <c r="AO357" s="3">
        <f t="shared" si="131"/>
        <v>0.34209541498897456</v>
      </c>
      <c r="AP357" s="3">
        <f t="shared" si="132"/>
        <v>0</v>
      </c>
      <c r="AR357" s="3">
        <v>3.44</v>
      </c>
      <c r="AS357" s="3">
        <f t="shared" si="118"/>
        <v>0.1256544502617801</v>
      </c>
      <c r="AT357" s="3">
        <f t="shared" si="119"/>
        <v>0</v>
      </c>
    </row>
    <row r="358" spans="8:46" x14ac:dyDescent="0.25">
      <c r="H358" s="48">
        <v>3.45</v>
      </c>
      <c r="I358" s="48">
        <v>5.4953055000000001E-2</v>
      </c>
      <c r="J358" s="3">
        <f t="shared" si="120"/>
        <v>0</v>
      </c>
      <c r="K358" s="57">
        <f t="shared" si="114"/>
        <v>0</v>
      </c>
      <c r="M358" s="3">
        <v>3.45</v>
      </c>
      <c r="N358" s="3">
        <f t="shared" si="121"/>
        <v>0.1417234538562025</v>
      </c>
      <c r="O358" s="3">
        <f t="shared" si="122"/>
        <v>0</v>
      </c>
      <c r="Q358" s="3">
        <v>3.45</v>
      </c>
      <c r="R358" s="3">
        <f t="shared" si="115"/>
        <v>6.2663185378590072E-2</v>
      </c>
      <c r="S358" s="3">
        <f t="shared" si="123"/>
        <v>0</v>
      </c>
      <c r="T358" s="3"/>
      <c r="U358" s="3">
        <v>3.45</v>
      </c>
      <c r="V358" s="3">
        <f t="shared" si="116"/>
        <v>0.10443864229765012</v>
      </c>
      <c r="W358" s="3">
        <f t="shared" si="133"/>
        <v>0</v>
      </c>
      <c r="X358" s="3"/>
      <c r="Y358" s="3">
        <v>3.45</v>
      </c>
      <c r="Z358" s="3">
        <f t="shared" si="124"/>
        <v>0.17839912379096015</v>
      </c>
      <c r="AA358" s="3">
        <f t="shared" si="125"/>
        <v>0</v>
      </c>
      <c r="AB358" s="3"/>
      <c r="AC358" s="3">
        <v>3.45</v>
      </c>
      <c r="AD358" s="3">
        <f t="shared" si="117"/>
        <v>0.1566579634464752</v>
      </c>
      <c r="AE358" s="3">
        <f t="shared" si="126"/>
        <v>0</v>
      </c>
      <c r="AF358" s="3">
        <v>3.45</v>
      </c>
      <c r="AG358" s="3">
        <f t="shared" si="127"/>
        <v>0.17839912379096015</v>
      </c>
      <c r="AH358" s="3">
        <f t="shared" si="128"/>
        <v>0</v>
      </c>
      <c r="AJ358" s="3">
        <v>3.45</v>
      </c>
      <c r="AK358" s="3">
        <f t="shared" si="129"/>
        <v>0.24675486517357875</v>
      </c>
      <c r="AL358" s="3">
        <f t="shared" si="130"/>
        <v>0</v>
      </c>
      <c r="AN358" s="3">
        <v>3.45</v>
      </c>
      <c r="AO358" s="3">
        <f t="shared" si="131"/>
        <v>0.34130192005974602</v>
      </c>
      <c r="AP358" s="3">
        <f t="shared" si="132"/>
        <v>0</v>
      </c>
      <c r="AR358" s="3">
        <v>3.45</v>
      </c>
      <c r="AS358" s="3">
        <f t="shared" si="118"/>
        <v>0.12532637075718014</v>
      </c>
      <c r="AT358" s="3">
        <f t="shared" si="119"/>
        <v>0</v>
      </c>
    </row>
    <row r="359" spans="8:46" x14ac:dyDescent="0.25">
      <c r="H359" s="48">
        <v>3.46</v>
      </c>
      <c r="I359" s="48">
        <v>5.4609285E-2</v>
      </c>
      <c r="J359" s="3">
        <f t="shared" si="120"/>
        <v>0</v>
      </c>
      <c r="K359" s="57">
        <f t="shared" si="114"/>
        <v>0</v>
      </c>
      <c r="M359" s="3">
        <v>3.46</v>
      </c>
      <c r="N359" s="3">
        <f t="shared" si="121"/>
        <v>0.14139567475372708</v>
      </c>
      <c r="O359" s="3">
        <f t="shared" si="122"/>
        <v>0</v>
      </c>
      <c r="Q359" s="3">
        <v>3.46</v>
      </c>
      <c r="R359" s="3">
        <f t="shared" si="115"/>
        <v>6.25E-2</v>
      </c>
      <c r="S359" s="3">
        <f t="shared" si="123"/>
        <v>0</v>
      </c>
      <c r="T359" s="3"/>
      <c r="U359" s="3">
        <v>3.46</v>
      </c>
      <c r="V359" s="3">
        <f t="shared" si="116"/>
        <v>0.10416666666666669</v>
      </c>
      <c r="W359" s="3">
        <f t="shared" si="133"/>
        <v>0</v>
      </c>
      <c r="X359" s="3"/>
      <c r="Y359" s="3">
        <v>3.46</v>
      </c>
      <c r="Z359" s="3">
        <f t="shared" si="124"/>
        <v>0.17798652091481279</v>
      </c>
      <c r="AA359" s="3">
        <f t="shared" si="125"/>
        <v>0</v>
      </c>
      <c r="AB359" s="3"/>
      <c r="AC359" s="3">
        <v>3.46</v>
      </c>
      <c r="AD359" s="3">
        <f t="shared" si="117"/>
        <v>0.15625000000000003</v>
      </c>
      <c r="AE359" s="3">
        <f t="shared" si="126"/>
        <v>0</v>
      </c>
      <c r="AF359" s="3">
        <v>3.46</v>
      </c>
      <c r="AG359" s="3">
        <f t="shared" si="127"/>
        <v>0.17798652091481279</v>
      </c>
      <c r="AH359" s="3">
        <f t="shared" si="128"/>
        <v>0</v>
      </c>
      <c r="AJ359" s="3">
        <v>3.46</v>
      </c>
      <c r="AK359" s="3">
        <f t="shared" si="129"/>
        <v>0.24618416860898532</v>
      </c>
      <c r="AL359" s="3">
        <f t="shared" si="130"/>
        <v>0</v>
      </c>
      <c r="AN359" s="3">
        <v>3.46</v>
      </c>
      <c r="AO359" s="3">
        <f t="shared" si="131"/>
        <v>0.34051255433384553</v>
      </c>
      <c r="AP359" s="3">
        <f t="shared" si="132"/>
        <v>0</v>
      </c>
      <c r="AR359" s="3">
        <v>3.46</v>
      </c>
      <c r="AS359" s="3">
        <f t="shared" si="118"/>
        <v>0.125</v>
      </c>
      <c r="AT359" s="3">
        <f t="shared" si="119"/>
        <v>0</v>
      </c>
    </row>
    <row r="360" spans="8:46" x14ac:dyDescent="0.25">
      <c r="H360" s="48">
        <v>3.47</v>
      </c>
      <c r="I360" s="48">
        <v>5.4267989000000003E-2</v>
      </c>
      <c r="J360" s="3">
        <f t="shared" si="120"/>
        <v>0</v>
      </c>
      <c r="K360" s="57">
        <f t="shared" si="114"/>
        <v>0</v>
      </c>
      <c r="M360" s="3">
        <v>3.47</v>
      </c>
      <c r="N360" s="3">
        <f t="shared" si="121"/>
        <v>0.14106959643710876</v>
      </c>
      <c r="O360" s="3">
        <f t="shared" si="122"/>
        <v>0</v>
      </c>
      <c r="Q360" s="3">
        <v>3.47</v>
      </c>
      <c r="R360" s="3">
        <f t="shared" si="115"/>
        <v>6.2337662337662331E-2</v>
      </c>
      <c r="S360" s="3">
        <f t="shared" si="123"/>
        <v>0</v>
      </c>
      <c r="T360" s="3"/>
      <c r="U360" s="3">
        <v>3.47</v>
      </c>
      <c r="V360" s="3">
        <f t="shared" si="116"/>
        <v>0.10389610389610389</v>
      </c>
      <c r="W360" s="3">
        <f t="shared" si="133"/>
        <v>0</v>
      </c>
      <c r="X360" s="3"/>
      <c r="Y360" s="3">
        <v>3.47</v>
      </c>
      <c r="Z360" s="3">
        <f t="shared" si="124"/>
        <v>0.17757605895958159</v>
      </c>
      <c r="AA360" s="3">
        <f t="shared" si="125"/>
        <v>0</v>
      </c>
      <c r="AB360" s="3"/>
      <c r="AC360" s="3">
        <v>3.47</v>
      </c>
      <c r="AD360" s="3">
        <f t="shared" si="117"/>
        <v>0.15584415584415584</v>
      </c>
      <c r="AE360" s="3">
        <f t="shared" si="126"/>
        <v>0</v>
      </c>
      <c r="AF360" s="3">
        <v>3.47</v>
      </c>
      <c r="AG360" s="3">
        <f t="shared" si="127"/>
        <v>0.17757605895958159</v>
      </c>
      <c r="AH360" s="3">
        <f t="shared" si="128"/>
        <v>0</v>
      </c>
      <c r="AJ360" s="3">
        <v>3.47</v>
      </c>
      <c r="AK360" s="3">
        <f t="shared" si="129"/>
        <v>0.2456164332845639</v>
      </c>
      <c r="AL360" s="3">
        <f t="shared" si="130"/>
        <v>0</v>
      </c>
      <c r="AN360" s="3">
        <v>3.47</v>
      </c>
      <c r="AO360" s="3">
        <f t="shared" si="131"/>
        <v>0.33972728448243061</v>
      </c>
      <c r="AP360" s="3">
        <f t="shared" si="132"/>
        <v>0</v>
      </c>
      <c r="AR360" s="3">
        <v>3.47</v>
      </c>
      <c r="AS360" s="3">
        <f t="shared" si="118"/>
        <v>0.12467532467532466</v>
      </c>
      <c r="AT360" s="3">
        <f t="shared" si="119"/>
        <v>0</v>
      </c>
    </row>
    <row r="361" spans="8:46" x14ac:dyDescent="0.25">
      <c r="H361" s="48">
        <v>3.48</v>
      </c>
      <c r="I361" s="48">
        <v>5.3929161000000003E-2</v>
      </c>
      <c r="J361" s="3">
        <f t="shared" si="120"/>
        <v>0</v>
      </c>
      <c r="K361" s="57">
        <f t="shared" si="114"/>
        <v>0</v>
      </c>
      <c r="M361" s="3">
        <v>3.48</v>
      </c>
      <c r="N361" s="3">
        <f t="shared" si="121"/>
        <v>0.14074520521792311</v>
      </c>
      <c r="O361" s="3">
        <f t="shared" si="122"/>
        <v>0</v>
      </c>
      <c r="Q361" s="3">
        <v>3.48</v>
      </c>
      <c r="R361" s="3">
        <f t="shared" si="115"/>
        <v>6.21761658031088E-2</v>
      </c>
      <c r="S361" s="3">
        <f t="shared" si="123"/>
        <v>0</v>
      </c>
      <c r="T361" s="3"/>
      <c r="U361" s="3">
        <v>3.48</v>
      </c>
      <c r="V361" s="3">
        <f t="shared" si="116"/>
        <v>0.10362694300518134</v>
      </c>
      <c r="W361" s="3">
        <f t="shared" si="133"/>
        <v>0</v>
      </c>
      <c r="X361" s="3"/>
      <c r="Y361" s="3">
        <v>3.48</v>
      </c>
      <c r="Z361" s="3">
        <f t="shared" si="124"/>
        <v>0.17716772069450573</v>
      </c>
      <c r="AA361" s="3">
        <f t="shared" si="125"/>
        <v>0</v>
      </c>
      <c r="AB361" s="3"/>
      <c r="AC361" s="3">
        <v>3.48</v>
      </c>
      <c r="AD361" s="3">
        <f t="shared" si="117"/>
        <v>0.15544041450777202</v>
      </c>
      <c r="AE361" s="3">
        <f t="shared" si="126"/>
        <v>0</v>
      </c>
      <c r="AF361" s="3">
        <v>3.48</v>
      </c>
      <c r="AG361" s="3">
        <f t="shared" si="127"/>
        <v>0.17716772069450573</v>
      </c>
      <c r="AH361" s="3">
        <f t="shared" si="128"/>
        <v>0</v>
      </c>
      <c r="AJ361" s="3">
        <v>3.48</v>
      </c>
      <c r="AK361" s="3">
        <f t="shared" si="129"/>
        <v>0.24505163536738311</v>
      </c>
      <c r="AL361" s="3">
        <f t="shared" si="130"/>
        <v>0</v>
      </c>
      <c r="AN361" s="3">
        <v>3.48</v>
      </c>
      <c r="AO361" s="3">
        <f t="shared" si="131"/>
        <v>0.33894607754069939</v>
      </c>
      <c r="AP361" s="3">
        <f t="shared" si="132"/>
        <v>0</v>
      </c>
      <c r="AR361" s="3">
        <v>3.48</v>
      </c>
      <c r="AS361" s="3">
        <f t="shared" si="118"/>
        <v>0.1243523316062176</v>
      </c>
      <c r="AT361" s="3">
        <f t="shared" si="119"/>
        <v>0</v>
      </c>
    </row>
    <row r="362" spans="8:46" x14ac:dyDescent="0.25">
      <c r="H362" s="48">
        <v>3.49</v>
      </c>
      <c r="I362" s="48">
        <v>5.3592793E-2</v>
      </c>
      <c r="J362" s="3">
        <f t="shared" si="120"/>
        <v>0</v>
      </c>
      <c r="K362" s="57">
        <f t="shared" si="114"/>
        <v>0</v>
      </c>
      <c r="M362" s="3">
        <v>3.49</v>
      </c>
      <c r="N362" s="3">
        <f t="shared" si="121"/>
        <v>0.14042248755683129</v>
      </c>
      <c r="O362" s="3">
        <f t="shared" si="122"/>
        <v>0</v>
      </c>
      <c r="Q362" s="3">
        <v>3.49</v>
      </c>
      <c r="R362" s="3">
        <f t="shared" si="115"/>
        <v>6.2015503875968984E-2</v>
      </c>
      <c r="S362" s="3">
        <f t="shared" si="123"/>
        <v>0</v>
      </c>
      <c r="T362" s="3"/>
      <c r="U362" s="3">
        <v>3.49</v>
      </c>
      <c r="V362" s="3">
        <f t="shared" si="116"/>
        <v>0.10335917312661498</v>
      </c>
      <c r="W362" s="3">
        <f t="shared" si="133"/>
        <v>0</v>
      </c>
      <c r="X362" s="3"/>
      <c r="Y362" s="3">
        <v>3.49</v>
      </c>
      <c r="Z362" s="3">
        <f t="shared" si="124"/>
        <v>0.176761489076491</v>
      </c>
      <c r="AA362" s="3">
        <f t="shared" si="125"/>
        <v>0</v>
      </c>
      <c r="AB362" s="3"/>
      <c r="AC362" s="3">
        <v>3.49</v>
      </c>
      <c r="AD362" s="3">
        <f t="shared" si="117"/>
        <v>0.15503875968992248</v>
      </c>
      <c r="AE362" s="3">
        <f t="shared" si="126"/>
        <v>0</v>
      </c>
      <c r="AF362" s="3">
        <v>3.49</v>
      </c>
      <c r="AG362" s="3">
        <f t="shared" si="127"/>
        <v>0.176761489076491</v>
      </c>
      <c r="AH362" s="3">
        <f t="shared" si="128"/>
        <v>0</v>
      </c>
      <c r="AJ362" s="3">
        <v>3.49</v>
      </c>
      <c r="AK362" s="3">
        <f t="shared" si="129"/>
        <v>0.24448975128408496</v>
      </c>
      <c r="AL362" s="3">
        <f t="shared" si="130"/>
        <v>0</v>
      </c>
      <c r="AN362" s="3">
        <v>3.49</v>
      </c>
      <c r="AO362" s="3">
        <f t="shared" si="131"/>
        <v>0.33816890090288204</v>
      </c>
      <c r="AP362" s="3">
        <f t="shared" si="132"/>
        <v>0</v>
      </c>
      <c r="AR362" s="3">
        <v>3.49</v>
      </c>
      <c r="AS362" s="3">
        <f t="shared" si="118"/>
        <v>0.12403100775193797</v>
      </c>
      <c r="AT362" s="3">
        <f t="shared" si="119"/>
        <v>0</v>
      </c>
    </row>
    <row r="363" spans="8:46" x14ac:dyDescent="0.25">
      <c r="H363" s="48">
        <v>3.5</v>
      </c>
      <c r="I363" s="48">
        <v>5.3258878000000003E-2</v>
      </c>
      <c r="J363" s="3">
        <f t="shared" si="120"/>
        <v>0</v>
      </c>
      <c r="K363" s="57">
        <f t="shared" si="114"/>
        <v>0</v>
      </c>
      <c r="M363" s="3">
        <v>3.5</v>
      </c>
      <c r="N363" s="3">
        <f t="shared" si="121"/>
        <v>0.14010143006153533</v>
      </c>
      <c r="O363" s="3">
        <f t="shared" si="122"/>
        <v>0</v>
      </c>
      <c r="Q363" s="3">
        <v>3.5</v>
      </c>
      <c r="R363" s="3">
        <f t="shared" si="115"/>
        <v>6.1855670103092786E-2</v>
      </c>
      <c r="S363" s="3">
        <f t="shared" si="123"/>
        <v>0</v>
      </c>
      <c r="T363" s="3"/>
      <c r="U363" s="3">
        <v>3.5</v>
      </c>
      <c r="V363" s="3">
        <f t="shared" si="116"/>
        <v>0.10309278350515466</v>
      </c>
      <c r="W363" s="3">
        <f t="shared" si="133"/>
        <v>0</v>
      </c>
      <c r="X363" s="3"/>
      <c r="Y363" s="3">
        <v>3.5</v>
      </c>
      <c r="Z363" s="3">
        <f t="shared" si="124"/>
        <v>0.17635734724753555</v>
      </c>
      <c r="AA363" s="3">
        <f t="shared" si="125"/>
        <v>0</v>
      </c>
      <c r="AB363" s="3"/>
      <c r="AC363" s="3">
        <v>3.5</v>
      </c>
      <c r="AD363" s="3">
        <f t="shared" si="117"/>
        <v>0.15463917525773199</v>
      </c>
      <c r="AE363" s="3">
        <f t="shared" si="126"/>
        <v>0</v>
      </c>
      <c r="AF363" s="3">
        <v>3.5</v>
      </c>
      <c r="AG363" s="3">
        <f t="shared" si="127"/>
        <v>0.17635734724753555</v>
      </c>
      <c r="AH363" s="3">
        <f t="shared" si="128"/>
        <v>0</v>
      </c>
      <c r="AJ363" s="3">
        <v>3.5</v>
      </c>
      <c r="AK363" s="3">
        <f t="shared" si="129"/>
        <v>0.24393075771732425</v>
      </c>
      <c r="AL363" s="3">
        <f t="shared" si="130"/>
        <v>0</v>
      </c>
      <c r="AN363" s="3">
        <v>3.5</v>
      </c>
      <c r="AO363" s="3">
        <f t="shared" si="131"/>
        <v>0.3373957223173159</v>
      </c>
      <c r="AP363" s="3">
        <f t="shared" si="132"/>
        <v>0</v>
      </c>
      <c r="AR363" s="3">
        <v>3.5</v>
      </c>
      <c r="AS363" s="3">
        <f t="shared" si="118"/>
        <v>0.12371134020618557</v>
      </c>
      <c r="AT363" s="3">
        <f t="shared" si="119"/>
        <v>0</v>
      </c>
    </row>
    <row r="364" spans="8:46" x14ac:dyDescent="0.25">
      <c r="H364" s="48">
        <v>3.51</v>
      </c>
      <c r="I364" s="48">
        <v>5.2927406000000003E-2</v>
      </c>
      <c r="J364" s="3">
        <f t="shared" si="120"/>
        <v>0</v>
      </c>
      <c r="K364" s="57">
        <f t="shared" si="114"/>
        <v>0</v>
      </c>
      <c r="M364" s="3">
        <v>3.51</v>
      </c>
      <c r="N364" s="3">
        <f t="shared" si="121"/>
        <v>0.13978201948476637</v>
      </c>
      <c r="O364" s="3">
        <f t="shared" si="122"/>
        <v>0</v>
      </c>
      <c r="Q364" s="3">
        <v>3.51</v>
      </c>
      <c r="R364" s="3">
        <f t="shared" si="115"/>
        <v>6.1696658097686381E-2</v>
      </c>
      <c r="S364" s="3">
        <f t="shared" si="123"/>
        <v>0</v>
      </c>
      <c r="T364" s="3"/>
      <c r="U364" s="3">
        <v>3.51</v>
      </c>
      <c r="V364" s="3">
        <f t="shared" si="116"/>
        <v>0.10282776349614398</v>
      </c>
      <c r="W364" s="3">
        <f t="shared" si="133"/>
        <v>0</v>
      </c>
      <c r="X364" s="3"/>
      <c r="Y364" s="3">
        <v>3.51</v>
      </c>
      <c r="Z364" s="3">
        <f t="shared" si="124"/>
        <v>0.17595527853219817</v>
      </c>
      <c r="AA364" s="3">
        <f t="shared" si="125"/>
        <v>0</v>
      </c>
      <c r="AB364" s="3"/>
      <c r="AC364" s="3">
        <v>3.51</v>
      </c>
      <c r="AD364" s="3">
        <f t="shared" si="117"/>
        <v>0.15424164524421599</v>
      </c>
      <c r="AE364" s="3">
        <f t="shared" si="126"/>
        <v>0</v>
      </c>
      <c r="AF364" s="3">
        <v>3.51</v>
      </c>
      <c r="AG364" s="3">
        <f t="shared" si="127"/>
        <v>0.17595527853219817</v>
      </c>
      <c r="AH364" s="3">
        <f t="shared" si="128"/>
        <v>0</v>
      </c>
      <c r="AJ364" s="3">
        <v>3.51</v>
      </c>
      <c r="AK364" s="3">
        <f t="shared" si="129"/>
        <v>0.24337463160226636</v>
      </c>
      <c r="AL364" s="3">
        <f t="shared" si="130"/>
        <v>0</v>
      </c>
      <c r="AN364" s="3">
        <v>3.51</v>
      </c>
      <c r="AO364" s="3">
        <f t="shared" si="131"/>
        <v>0.33662650988160103</v>
      </c>
      <c r="AP364" s="3">
        <f t="shared" si="132"/>
        <v>0</v>
      </c>
      <c r="AR364" s="3">
        <v>3.51</v>
      </c>
      <c r="AS364" s="3">
        <f t="shared" si="118"/>
        <v>0.12339331619537276</v>
      </c>
      <c r="AT364" s="3">
        <f t="shared" si="119"/>
        <v>0</v>
      </c>
    </row>
    <row r="365" spans="8:46" x14ac:dyDescent="0.25">
      <c r="H365" s="48">
        <v>3.52</v>
      </c>
      <c r="I365" s="48">
        <v>5.2598368999999999E-2</v>
      </c>
      <c r="J365" s="3">
        <f t="shared" si="120"/>
        <v>0</v>
      </c>
      <c r="K365" s="57">
        <f t="shared" si="114"/>
        <v>0</v>
      </c>
      <c r="M365" s="3">
        <v>3.52</v>
      </c>
      <c r="N365" s="3">
        <f t="shared" si="121"/>
        <v>0.13946424272230656</v>
      </c>
      <c r="O365" s="3">
        <f t="shared" si="122"/>
        <v>0</v>
      </c>
      <c r="Q365" s="3">
        <v>3.52</v>
      </c>
      <c r="R365" s="3">
        <f t="shared" si="115"/>
        <v>6.1538461538461528E-2</v>
      </c>
      <c r="S365" s="3">
        <f t="shared" si="123"/>
        <v>0</v>
      </c>
      <c r="T365" s="3"/>
      <c r="U365" s="3">
        <v>3.52</v>
      </c>
      <c r="V365" s="3">
        <f t="shared" si="116"/>
        <v>0.10256410256410256</v>
      </c>
      <c r="W365" s="3">
        <f t="shared" si="133"/>
        <v>0</v>
      </c>
      <c r="X365" s="3"/>
      <c r="Y365" s="3">
        <v>3.52</v>
      </c>
      <c r="Z365" s="3">
        <f t="shared" si="124"/>
        <v>0.17555526643510747</v>
      </c>
      <c r="AA365" s="3">
        <f t="shared" si="125"/>
        <v>0</v>
      </c>
      <c r="AB365" s="3"/>
      <c r="AC365" s="3">
        <v>3.52</v>
      </c>
      <c r="AD365" s="3">
        <f t="shared" si="117"/>
        <v>0.15384615384615385</v>
      </c>
      <c r="AE365" s="3">
        <f t="shared" si="126"/>
        <v>0</v>
      </c>
      <c r="AF365" s="3">
        <v>3.52</v>
      </c>
      <c r="AG365" s="3">
        <f t="shared" si="127"/>
        <v>0.17555526643510747</v>
      </c>
      <c r="AH365" s="3">
        <f t="shared" si="128"/>
        <v>0</v>
      </c>
      <c r="AJ365" s="3">
        <v>3.52</v>
      </c>
      <c r="AK365" s="3">
        <f t="shared" si="129"/>
        <v>0.24282135012314277</v>
      </c>
      <c r="AL365" s="3">
        <f t="shared" si="130"/>
        <v>0</v>
      </c>
      <c r="AN365" s="3">
        <v>3.52</v>
      </c>
      <c r="AO365" s="3">
        <f t="shared" si="131"/>
        <v>0.33586123203783685</v>
      </c>
      <c r="AP365" s="3">
        <f t="shared" si="132"/>
        <v>0</v>
      </c>
      <c r="AR365" s="3">
        <v>3.52</v>
      </c>
      <c r="AS365" s="3">
        <f t="shared" si="118"/>
        <v>0.12307692307692306</v>
      </c>
      <c r="AT365" s="3">
        <f t="shared" si="119"/>
        <v>0</v>
      </c>
    </row>
    <row r="366" spans="8:46" x14ac:dyDescent="0.25">
      <c r="H366" s="48">
        <v>3.53</v>
      </c>
      <c r="I366" s="48">
        <v>5.2271758000000001E-2</v>
      </c>
      <c r="J366" s="3">
        <f t="shared" si="120"/>
        <v>0</v>
      </c>
      <c r="K366" s="57">
        <f t="shared" si="114"/>
        <v>0</v>
      </c>
      <c r="M366" s="3">
        <v>3.53</v>
      </c>
      <c r="N366" s="3">
        <f t="shared" si="121"/>
        <v>0.13914808681104349</v>
      </c>
      <c r="O366" s="3">
        <f t="shared" si="122"/>
        <v>0</v>
      </c>
      <c r="Q366" s="3">
        <v>3.53</v>
      </c>
      <c r="R366" s="3">
        <f t="shared" si="115"/>
        <v>6.1381074168797956E-2</v>
      </c>
      <c r="S366" s="3">
        <f t="shared" si="123"/>
        <v>0</v>
      </c>
      <c r="T366" s="3"/>
      <c r="U366" s="3">
        <v>3.53</v>
      </c>
      <c r="V366" s="3">
        <f t="shared" si="116"/>
        <v>0.10230179028132994</v>
      </c>
      <c r="W366" s="3">
        <f t="shared" si="133"/>
        <v>0</v>
      </c>
      <c r="X366" s="3"/>
      <c r="Y366" s="3">
        <v>3.53</v>
      </c>
      <c r="Z366" s="3">
        <f t="shared" si="124"/>
        <v>0.1751572946385134</v>
      </c>
      <c r="AA366" s="3">
        <f t="shared" si="125"/>
        <v>0</v>
      </c>
      <c r="AB366" s="3"/>
      <c r="AC366" s="3">
        <v>3.53</v>
      </c>
      <c r="AD366" s="3">
        <f t="shared" si="117"/>
        <v>0.15345268542199492</v>
      </c>
      <c r="AE366" s="3">
        <f t="shared" si="126"/>
        <v>0</v>
      </c>
      <c r="AF366" s="3">
        <v>3.53</v>
      </c>
      <c r="AG366" s="3">
        <f t="shared" si="127"/>
        <v>0.1751572946385134</v>
      </c>
      <c r="AH366" s="3">
        <f t="shared" si="128"/>
        <v>0</v>
      </c>
      <c r="AJ366" s="3">
        <v>3.53</v>
      </c>
      <c r="AK366" s="3">
        <f t="shared" si="129"/>
        <v>0.24227089070986374</v>
      </c>
      <c r="AL366" s="3">
        <f t="shared" si="130"/>
        <v>0</v>
      </c>
      <c r="AN366" s="3">
        <v>3.53</v>
      </c>
      <c r="AO366" s="3">
        <f t="shared" si="131"/>
        <v>0.33509985756793559</v>
      </c>
      <c r="AP366" s="3">
        <f t="shared" si="132"/>
        <v>0</v>
      </c>
      <c r="AR366" s="3">
        <v>3.53</v>
      </c>
      <c r="AS366" s="3">
        <f t="shared" si="118"/>
        <v>0.12276214833759591</v>
      </c>
      <c r="AT366" s="3">
        <f t="shared" si="119"/>
        <v>0</v>
      </c>
    </row>
    <row r="367" spans="8:46" x14ac:dyDescent="0.25">
      <c r="H367" s="48">
        <v>3.54</v>
      </c>
      <c r="I367" s="48">
        <v>5.1947564000000002E-2</v>
      </c>
      <c r="J367" s="3">
        <f t="shared" si="120"/>
        <v>0</v>
      </c>
      <c r="K367" s="57">
        <f t="shared" si="114"/>
        <v>0</v>
      </c>
      <c r="M367" s="3">
        <v>3.54</v>
      </c>
      <c r="N367" s="3">
        <f t="shared" si="121"/>
        <v>0.13883353892705605</v>
      </c>
      <c r="O367" s="3">
        <f t="shared" si="122"/>
        <v>0</v>
      </c>
      <c r="Q367" s="3">
        <v>3.54</v>
      </c>
      <c r="R367" s="3">
        <f t="shared" si="115"/>
        <v>6.1224489795918366E-2</v>
      </c>
      <c r="S367" s="3">
        <f t="shared" si="123"/>
        <v>0</v>
      </c>
      <c r="T367" s="3"/>
      <c r="U367" s="3">
        <v>3.54</v>
      </c>
      <c r="V367" s="3">
        <f t="shared" si="116"/>
        <v>0.10204081632653061</v>
      </c>
      <c r="W367" s="3">
        <f t="shared" si="133"/>
        <v>0</v>
      </c>
      <c r="X367" s="3"/>
      <c r="Y367" s="3">
        <v>3.54</v>
      </c>
      <c r="Z367" s="3">
        <f t="shared" si="124"/>
        <v>0.17476134699987769</v>
      </c>
      <c r="AA367" s="3">
        <f t="shared" si="125"/>
        <v>0</v>
      </c>
      <c r="AB367" s="3"/>
      <c r="AC367" s="3">
        <v>3.54</v>
      </c>
      <c r="AD367" s="3">
        <f t="shared" si="117"/>
        <v>0.15306122448979595</v>
      </c>
      <c r="AE367" s="3">
        <f t="shared" si="126"/>
        <v>0</v>
      </c>
      <c r="AF367" s="3">
        <v>3.54</v>
      </c>
      <c r="AG367" s="3">
        <f t="shared" si="127"/>
        <v>0.17476134699987769</v>
      </c>
      <c r="AH367" s="3">
        <f t="shared" si="128"/>
        <v>0</v>
      </c>
      <c r="AJ367" s="3">
        <v>3.54</v>
      </c>
      <c r="AK367" s="3">
        <f t="shared" si="129"/>
        <v>0.24172323103468607</v>
      </c>
      <c r="AL367" s="3">
        <f t="shared" si="130"/>
        <v>0</v>
      </c>
      <c r="AN367" s="3">
        <v>3.54</v>
      </c>
      <c r="AO367" s="3">
        <f t="shared" si="131"/>
        <v>0.33434235558901426</v>
      </c>
      <c r="AP367" s="3">
        <f t="shared" si="132"/>
        <v>0</v>
      </c>
      <c r="AR367" s="3">
        <v>3.54</v>
      </c>
      <c r="AS367" s="3">
        <f t="shared" si="118"/>
        <v>0.12244897959183673</v>
      </c>
      <c r="AT367" s="3">
        <f t="shared" si="119"/>
        <v>0</v>
      </c>
    </row>
    <row r="368" spans="8:46" x14ac:dyDescent="0.25">
      <c r="H368" s="48">
        <v>3.55</v>
      </c>
      <c r="I368" s="48">
        <v>5.1625776999999998E-2</v>
      </c>
      <c r="J368" s="3">
        <f t="shared" si="120"/>
        <v>0</v>
      </c>
      <c r="K368" s="57">
        <f t="shared" si="114"/>
        <v>0</v>
      </c>
      <c r="M368" s="3">
        <v>3.55</v>
      </c>
      <c r="N368" s="3">
        <f t="shared" si="121"/>
        <v>0.13852058638373213</v>
      </c>
      <c r="O368" s="3">
        <f t="shared" si="122"/>
        <v>0</v>
      </c>
      <c r="Q368" s="3">
        <v>3.55</v>
      </c>
      <c r="R368" s="3">
        <f t="shared" si="115"/>
        <v>6.1068702290076333E-2</v>
      </c>
      <c r="S368" s="3">
        <f t="shared" si="123"/>
        <v>0</v>
      </c>
      <c r="T368" s="3"/>
      <c r="U368" s="3">
        <v>3.55</v>
      </c>
      <c r="V368" s="3">
        <f t="shared" si="116"/>
        <v>0.10178117048346057</v>
      </c>
      <c r="W368" s="3">
        <f t="shared" si="133"/>
        <v>0</v>
      </c>
      <c r="X368" s="3"/>
      <c r="Y368" s="3">
        <v>3.55</v>
      </c>
      <c r="Z368" s="3">
        <f t="shared" si="124"/>
        <v>0.17436740754950431</v>
      </c>
      <c r="AA368" s="3">
        <f t="shared" si="125"/>
        <v>0</v>
      </c>
      <c r="AB368" s="3"/>
      <c r="AC368" s="3">
        <v>3.55</v>
      </c>
      <c r="AD368" s="3">
        <f t="shared" si="117"/>
        <v>0.15267175572519087</v>
      </c>
      <c r="AE368" s="3">
        <f t="shared" si="126"/>
        <v>0</v>
      </c>
      <c r="AF368" s="3">
        <v>3.55</v>
      </c>
      <c r="AG368" s="3">
        <f t="shared" si="127"/>
        <v>0.17436740754950431</v>
      </c>
      <c r="AH368" s="3">
        <f t="shared" si="128"/>
        <v>0</v>
      </c>
      <c r="AJ368" s="3">
        <v>3.55</v>
      </c>
      <c r="AK368" s="3">
        <f t="shared" si="129"/>
        <v>0.24117834900893489</v>
      </c>
      <c r="AL368" s="3">
        <f t="shared" si="130"/>
        <v>0</v>
      </c>
      <c r="AN368" s="3">
        <v>3.55</v>
      </c>
      <c r="AO368" s="3">
        <f t="shared" si="131"/>
        <v>0.33358869554886028</v>
      </c>
      <c r="AP368" s="3">
        <f t="shared" si="132"/>
        <v>0</v>
      </c>
      <c r="AR368" s="3">
        <v>3.55</v>
      </c>
      <c r="AS368" s="3">
        <f t="shared" si="118"/>
        <v>0.12213740458015267</v>
      </c>
      <c r="AT368" s="3">
        <f t="shared" si="119"/>
        <v>0</v>
      </c>
    </row>
    <row r="369" spans="8:46" x14ac:dyDescent="0.25">
      <c r="H369" s="48">
        <v>3.56</v>
      </c>
      <c r="I369" s="48">
        <v>5.1306388000000001E-2</v>
      </c>
      <c r="J369" s="3">
        <f t="shared" si="120"/>
        <v>0</v>
      </c>
      <c r="K369" s="57">
        <f t="shared" si="114"/>
        <v>0</v>
      </c>
      <c r="M369" s="3">
        <v>3.56</v>
      </c>
      <c r="N369" s="3">
        <f t="shared" si="121"/>
        <v>0.13820921662991673</v>
      </c>
      <c r="O369" s="3">
        <f t="shared" si="122"/>
        <v>0</v>
      </c>
      <c r="Q369" s="3">
        <v>3.56</v>
      </c>
      <c r="R369" s="3">
        <f t="shared" si="115"/>
        <v>6.091370558375634E-2</v>
      </c>
      <c r="S369" s="3">
        <f t="shared" si="123"/>
        <v>0</v>
      </c>
      <c r="T369" s="3"/>
      <c r="U369" s="3">
        <v>3.56</v>
      </c>
      <c r="V369" s="3">
        <f t="shared" si="116"/>
        <v>0.10152284263959391</v>
      </c>
      <c r="W369" s="3">
        <f t="shared" si="133"/>
        <v>0</v>
      </c>
      <c r="X369" s="3"/>
      <c r="Y369" s="3">
        <v>3.56</v>
      </c>
      <c r="Z369" s="3">
        <f t="shared" si="124"/>
        <v>0.17397546048820803</v>
      </c>
      <c r="AA369" s="3">
        <f t="shared" si="125"/>
        <v>0</v>
      </c>
      <c r="AB369" s="3"/>
      <c r="AC369" s="3">
        <v>3.56</v>
      </c>
      <c r="AD369" s="3">
        <f t="shared" si="117"/>
        <v>0.15228426395939088</v>
      </c>
      <c r="AE369" s="3">
        <f t="shared" si="126"/>
        <v>0</v>
      </c>
      <c r="AF369" s="3">
        <v>3.56</v>
      </c>
      <c r="AG369" s="3">
        <f t="shared" si="127"/>
        <v>0.17397546048820803</v>
      </c>
      <c r="AH369" s="3">
        <f t="shared" si="128"/>
        <v>0</v>
      </c>
      <c r="AJ369" s="3">
        <v>3.56</v>
      </c>
      <c r="AK369" s="3">
        <f t="shared" si="129"/>
        <v>0.24063622277978008</v>
      </c>
      <c r="AL369" s="3">
        <f t="shared" si="130"/>
        <v>0</v>
      </c>
      <c r="AN369" s="3">
        <v>3.56</v>
      </c>
      <c r="AO369" s="3">
        <f t="shared" si="131"/>
        <v>0.33283884722147222</v>
      </c>
      <c r="AP369" s="3">
        <f t="shared" si="132"/>
        <v>0</v>
      </c>
      <c r="AR369" s="3">
        <v>3.56</v>
      </c>
      <c r="AS369" s="3">
        <f t="shared" si="118"/>
        <v>0.12182741116751268</v>
      </c>
      <c r="AT369" s="3">
        <f t="shared" si="119"/>
        <v>0</v>
      </c>
    </row>
    <row r="370" spans="8:46" x14ac:dyDescent="0.25">
      <c r="H370" s="48">
        <v>3.57</v>
      </c>
      <c r="I370" s="48">
        <v>5.0989384999999998E-2</v>
      </c>
      <c r="J370" s="3">
        <f t="shared" si="120"/>
        <v>0</v>
      </c>
      <c r="K370" s="57">
        <f t="shared" si="114"/>
        <v>0</v>
      </c>
      <c r="M370" s="3">
        <v>3.57</v>
      </c>
      <c r="N370" s="3">
        <f t="shared" si="121"/>
        <v>0.13789941724808977</v>
      </c>
      <c r="O370" s="3">
        <f t="shared" si="122"/>
        <v>0</v>
      </c>
      <c r="Q370" s="3">
        <v>3.57</v>
      </c>
      <c r="R370" s="3">
        <f t="shared" si="115"/>
        <v>6.0759493670886067E-2</v>
      </c>
      <c r="S370" s="3">
        <f t="shared" si="123"/>
        <v>0</v>
      </c>
      <c r="T370" s="3"/>
      <c r="U370" s="3">
        <v>3.57</v>
      </c>
      <c r="V370" s="3">
        <f t="shared" si="116"/>
        <v>0.10126582278481011</v>
      </c>
      <c r="W370" s="3">
        <f t="shared" si="133"/>
        <v>0</v>
      </c>
      <c r="X370" s="3"/>
      <c r="Y370" s="3">
        <v>3.57</v>
      </c>
      <c r="Z370" s="3">
        <f t="shared" si="124"/>
        <v>0.17358549018502181</v>
      </c>
      <c r="AA370" s="3">
        <f t="shared" si="125"/>
        <v>0</v>
      </c>
      <c r="AB370" s="3"/>
      <c r="AC370" s="3">
        <v>3.57</v>
      </c>
      <c r="AD370" s="3">
        <f t="shared" si="117"/>
        <v>0.15189873417721519</v>
      </c>
      <c r="AE370" s="3">
        <f t="shared" si="126"/>
        <v>0</v>
      </c>
      <c r="AF370" s="3">
        <v>3.57</v>
      </c>
      <c r="AG370" s="3">
        <f t="shared" si="127"/>
        <v>0.17358549018502181</v>
      </c>
      <c r="AH370" s="3">
        <f t="shared" si="128"/>
        <v>0</v>
      </c>
      <c r="AJ370" s="3">
        <v>3.57</v>
      </c>
      <c r="AK370" s="3">
        <f t="shared" si="129"/>
        <v>0.24009683072706364</v>
      </c>
      <c r="AL370" s="3">
        <f t="shared" si="130"/>
        <v>0</v>
      </c>
      <c r="AN370" s="3">
        <v>3.57</v>
      </c>
      <c r="AO370" s="3">
        <f t="shared" si="131"/>
        <v>0.3320927807026719</v>
      </c>
      <c r="AP370" s="3">
        <f t="shared" si="132"/>
        <v>0</v>
      </c>
      <c r="AR370" s="3">
        <v>3.57</v>
      </c>
      <c r="AS370" s="3">
        <f t="shared" si="118"/>
        <v>0.12151898734177213</v>
      </c>
      <c r="AT370" s="3">
        <f t="shared" si="119"/>
        <v>0</v>
      </c>
    </row>
    <row r="371" spans="8:46" x14ac:dyDescent="0.25">
      <c r="H371" s="48">
        <v>3.58</v>
      </c>
      <c r="I371" s="48">
        <v>5.0674758E-2</v>
      </c>
      <c r="J371" s="3">
        <f t="shared" si="120"/>
        <v>0</v>
      </c>
      <c r="K371" s="57">
        <f t="shared" si="114"/>
        <v>0</v>
      </c>
      <c r="M371" s="3">
        <v>3.58</v>
      </c>
      <c r="N371" s="3">
        <f t="shared" si="121"/>
        <v>0.13759117595257461</v>
      </c>
      <c r="O371" s="3">
        <f t="shared" si="122"/>
        <v>0</v>
      </c>
      <c r="Q371" s="3">
        <v>3.58</v>
      </c>
      <c r="R371" s="3">
        <f t="shared" si="115"/>
        <v>6.0606060606060608E-2</v>
      </c>
      <c r="S371" s="3">
        <f t="shared" si="123"/>
        <v>0</v>
      </c>
      <c r="T371" s="3"/>
      <c r="U371" s="3">
        <v>3.58</v>
      </c>
      <c r="V371" s="3">
        <f t="shared" si="116"/>
        <v>0.10101010101010102</v>
      </c>
      <c r="W371" s="3">
        <f t="shared" si="133"/>
        <v>0</v>
      </c>
      <c r="X371" s="3"/>
      <c r="Y371" s="3">
        <v>3.58</v>
      </c>
      <c r="Z371" s="3">
        <f t="shared" si="124"/>
        <v>0.17319748117494016</v>
      </c>
      <c r="AA371" s="3">
        <f t="shared" si="125"/>
        <v>0</v>
      </c>
      <c r="AB371" s="3"/>
      <c r="AC371" s="3">
        <v>3.58</v>
      </c>
      <c r="AD371" s="3">
        <f t="shared" si="117"/>
        <v>0.15151515151515155</v>
      </c>
      <c r="AE371" s="3">
        <f t="shared" si="126"/>
        <v>0</v>
      </c>
      <c r="AF371" s="3">
        <v>3.58</v>
      </c>
      <c r="AG371" s="3">
        <f t="shared" si="127"/>
        <v>0.17319748117494016</v>
      </c>
      <c r="AH371" s="3">
        <f t="shared" si="128"/>
        <v>0</v>
      </c>
      <c r="AJ371" s="3">
        <v>3.58</v>
      </c>
      <c r="AK371" s="3">
        <f t="shared" si="129"/>
        <v>0.23956015146017992</v>
      </c>
      <c r="AL371" s="3">
        <f t="shared" si="130"/>
        <v>0</v>
      </c>
      <c r="AN371" s="3">
        <v>3.58</v>
      </c>
      <c r="AO371" s="3">
        <f t="shared" si="131"/>
        <v>0.33135046640578936</v>
      </c>
      <c r="AP371" s="3">
        <f t="shared" si="132"/>
        <v>0</v>
      </c>
      <c r="AR371" s="3">
        <v>3.58</v>
      </c>
      <c r="AS371" s="3">
        <f t="shared" si="118"/>
        <v>0.12121212121212122</v>
      </c>
      <c r="AT371" s="3">
        <f t="shared" si="119"/>
        <v>0</v>
      </c>
    </row>
    <row r="372" spans="8:46" x14ac:dyDescent="0.25">
      <c r="H372" s="48">
        <v>3.59</v>
      </c>
      <c r="I372" s="48">
        <v>5.0362496E-2</v>
      </c>
      <c r="J372" s="3">
        <f t="shared" si="120"/>
        <v>0</v>
      </c>
      <c r="K372" s="57">
        <f t="shared" si="114"/>
        <v>0</v>
      </c>
      <c r="M372" s="3">
        <v>3.59</v>
      </c>
      <c r="N372" s="3">
        <f t="shared" si="121"/>
        <v>0.13728448058777395</v>
      </c>
      <c r="O372" s="3">
        <f t="shared" si="122"/>
        <v>0</v>
      </c>
      <c r="Q372" s="3">
        <v>3.59</v>
      </c>
      <c r="R372" s="3">
        <f t="shared" si="115"/>
        <v>6.0453400503778336E-2</v>
      </c>
      <c r="S372" s="3">
        <f t="shared" si="123"/>
        <v>0</v>
      </c>
      <c r="T372" s="3"/>
      <c r="U372" s="3">
        <v>3.59</v>
      </c>
      <c r="V372" s="3">
        <f t="shared" si="116"/>
        <v>0.10075566750629723</v>
      </c>
      <c r="W372" s="3">
        <f t="shared" si="133"/>
        <v>0</v>
      </c>
      <c r="X372" s="3"/>
      <c r="Y372" s="3">
        <v>3.59</v>
      </c>
      <c r="Z372" s="3">
        <f t="shared" si="124"/>
        <v>0.17281141815669976</v>
      </c>
      <c r="AA372" s="3">
        <f t="shared" si="125"/>
        <v>0</v>
      </c>
      <c r="AB372" s="3"/>
      <c r="AC372" s="3">
        <v>3.59</v>
      </c>
      <c r="AD372" s="3">
        <f t="shared" si="117"/>
        <v>0.15113350125944586</v>
      </c>
      <c r="AE372" s="3">
        <f t="shared" si="126"/>
        <v>0</v>
      </c>
      <c r="AF372" s="3">
        <v>3.59</v>
      </c>
      <c r="AG372" s="3">
        <f t="shared" si="127"/>
        <v>0.17281141815669976</v>
      </c>
      <c r="AH372" s="3">
        <f t="shared" si="128"/>
        <v>0</v>
      </c>
      <c r="AJ372" s="3">
        <v>3.59</v>
      </c>
      <c r="AK372" s="3">
        <f t="shared" si="129"/>
        <v>0.23902616381500491</v>
      </c>
      <c r="AL372" s="3">
        <f t="shared" si="130"/>
        <v>0</v>
      </c>
      <c r="AN372" s="3">
        <v>3.59</v>
      </c>
      <c r="AO372" s="3">
        <f t="shared" si="131"/>
        <v>0.33061187505741518</v>
      </c>
      <c r="AP372" s="3">
        <f t="shared" si="132"/>
        <v>0</v>
      </c>
      <c r="AR372" s="3">
        <v>3.59</v>
      </c>
      <c r="AS372" s="3">
        <f t="shared" si="118"/>
        <v>0.12090680100755667</v>
      </c>
      <c r="AT372" s="3">
        <f t="shared" si="119"/>
        <v>0</v>
      </c>
    </row>
    <row r="373" spans="8:46" x14ac:dyDescent="0.25">
      <c r="H373" s="48">
        <v>3.6</v>
      </c>
      <c r="I373" s="48">
        <v>5.0052589000000001E-2</v>
      </c>
      <c r="J373" s="3">
        <f t="shared" si="120"/>
        <v>0</v>
      </c>
      <c r="K373" s="57">
        <f t="shared" si="114"/>
        <v>0</v>
      </c>
      <c r="M373" s="3">
        <v>3.6</v>
      </c>
      <c r="N373" s="3">
        <f t="shared" si="121"/>
        <v>0.13697931912643546</v>
      </c>
      <c r="O373" s="3">
        <f t="shared" si="122"/>
        <v>0</v>
      </c>
      <c r="Q373" s="3">
        <v>3.6</v>
      </c>
      <c r="R373" s="3">
        <f t="shared" si="115"/>
        <v>6.0301507537688433E-2</v>
      </c>
      <c r="S373" s="3">
        <f t="shared" si="123"/>
        <v>0</v>
      </c>
      <c r="T373" s="3"/>
      <c r="U373" s="3">
        <v>3.6</v>
      </c>
      <c r="V373" s="3">
        <f t="shared" si="116"/>
        <v>0.10050251256281406</v>
      </c>
      <c r="W373" s="3">
        <f t="shared" si="133"/>
        <v>0</v>
      </c>
      <c r="X373" s="3"/>
      <c r="Y373" s="3">
        <v>3.6</v>
      </c>
      <c r="Z373" s="3">
        <f t="shared" si="124"/>
        <v>0.17242728599059554</v>
      </c>
      <c r="AA373" s="3">
        <f t="shared" si="125"/>
        <v>0</v>
      </c>
      <c r="AB373" s="3"/>
      <c r="AC373" s="3">
        <v>3.6</v>
      </c>
      <c r="AD373" s="3">
        <f t="shared" si="117"/>
        <v>0.15075376884422112</v>
      </c>
      <c r="AE373" s="3">
        <f t="shared" si="126"/>
        <v>0</v>
      </c>
      <c r="AF373" s="3">
        <v>3.6</v>
      </c>
      <c r="AG373" s="3">
        <f t="shared" si="127"/>
        <v>0.17242728599059554</v>
      </c>
      <c r="AH373" s="3">
        <f t="shared" si="128"/>
        <v>0</v>
      </c>
      <c r="AJ373" s="3">
        <v>3.6</v>
      </c>
      <c r="AK373" s="3">
        <f t="shared" si="129"/>
        <v>0.23849484685087591</v>
      </c>
      <c r="AL373" s="3">
        <f t="shared" si="130"/>
        <v>0</v>
      </c>
      <c r="AN373" s="3">
        <v>3.6</v>
      </c>
      <c r="AO373" s="3">
        <f t="shared" si="131"/>
        <v>0.32987697769322361</v>
      </c>
      <c r="AP373" s="3">
        <f t="shared" si="132"/>
        <v>0</v>
      </c>
      <c r="AR373" s="3">
        <v>3.6</v>
      </c>
      <c r="AS373" s="3">
        <f t="shared" si="118"/>
        <v>0.12060301507537687</v>
      </c>
      <c r="AT373" s="3">
        <f t="shared" si="119"/>
        <v>0</v>
      </c>
    </row>
    <row r="374" spans="8:46" x14ac:dyDescent="0.25">
      <c r="H374" s="48">
        <v>3.61</v>
      </c>
      <c r="I374" s="48">
        <v>4.9747002999999998E-2</v>
      </c>
      <c r="J374" s="3">
        <f t="shared" si="120"/>
        <v>0</v>
      </c>
      <c r="K374" s="57">
        <f t="shared" si="114"/>
        <v>0</v>
      </c>
      <c r="M374" s="3">
        <v>3.61</v>
      </c>
      <c r="N374" s="3">
        <f t="shared" si="121"/>
        <v>0.13667567966794461</v>
      </c>
      <c r="O374" s="3">
        <f t="shared" si="122"/>
        <v>0</v>
      </c>
      <c r="Q374" s="3">
        <v>3.61</v>
      </c>
      <c r="R374" s="3">
        <f t="shared" si="115"/>
        <v>6.0150375939849621E-2</v>
      </c>
      <c r="S374" s="3">
        <f t="shared" si="123"/>
        <v>0</v>
      </c>
      <c r="T374" s="3"/>
      <c r="U374" s="3">
        <v>3.61</v>
      </c>
      <c r="V374" s="3">
        <f t="shared" si="116"/>
        <v>0.10025062656641603</v>
      </c>
      <c r="W374" s="3">
        <f t="shared" si="133"/>
        <v>0</v>
      </c>
      <c r="X374" s="3"/>
      <c r="Y374" s="3">
        <v>3.61</v>
      </c>
      <c r="Z374" s="3">
        <f t="shared" si="124"/>
        <v>0.17204506969633204</v>
      </c>
      <c r="AA374" s="3">
        <f t="shared" si="125"/>
        <v>0</v>
      </c>
      <c r="AB374" s="3"/>
      <c r="AC374" s="3">
        <v>3.61</v>
      </c>
      <c r="AD374" s="3">
        <f t="shared" si="117"/>
        <v>0.15037593984962408</v>
      </c>
      <c r="AE374" s="3">
        <f t="shared" si="126"/>
        <v>0</v>
      </c>
      <c r="AF374" s="3">
        <v>3.61</v>
      </c>
      <c r="AG374" s="3">
        <f t="shared" si="127"/>
        <v>0.17204506969633204</v>
      </c>
      <c r="AH374" s="3">
        <f t="shared" si="128"/>
        <v>0</v>
      </c>
      <c r="AJ374" s="3">
        <v>3.61</v>
      </c>
      <c r="AK374" s="3">
        <f t="shared" si="129"/>
        <v>0.23796617984761959</v>
      </c>
      <c r="AL374" s="3">
        <f t="shared" si="130"/>
        <v>0</v>
      </c>
      <c r="AN374" s="3">
        <v>3.61</v>
      </c>
      <c r="AO374" s="3">
        <f t="shared" si="131"/>
        <v>0.32914574565386068</v>
      </c>
      <c r="AP374" s="3">
        <f t="shared" si="132"/>
        <v>0</v>
      </c>
      <c r="AR374" s="3">
        <v>3.61</v>
      </c>
      <c r="AS374" s="3">
        <f t="shared" si="118"/>
        <v>0.12030075187969924</v>
      </c>
      <c r="AT374" s="3">
        <f t="shared" si="119"/>
        <v>0</v>
      </c>
    </row>
    <row r="375" spans="8:46" x14ac:dyDescent="0.25">
      <c r="H375" s="48">
        <v>3.62</v>
      </c>
      <c r="I375" s="48">
        <v>4.9444132000000002E-2</v>
      </c>
      <c r="J375" s="3">
        <f t="shared" si="120"/>
        <v>0</v>
      </c>
      <c r="K375" s="57">
        <f t="shared" si="114"/>
        <v>0</v>
      </c>
      <c r="M375" s="3">
        <v>3.62</v>
      </c>
      <c r="N375" s="3">
        <f t="shared" si="121"/>
        <v>0.13637355043664501</v>
      </c>
      <c r="O375" s="3">
        <f t="shared" si="122"/>
        <v>0</v>
      </c>
      <c r="Q375" s="3">
        <v>3.62</v>
      </c>
      <c r="R375" s="3">
        <f t="shared" si="115"/>
        <v>0.06</v>
      </c>
      <c r="S375" s="3">
        <f t="shared" si="123"/>
        <v>0</v>
      </c>
      <c r="T375" s="3"/>
      <c r="U375" s="3">
        <v>3.62</v>
      </c>
      <c r="V375" s="3">
        <f t="shared" si="116"/>
        <v>0.1</v>
      </c>
      <c r="W375" s="3">
        <f t="shared" si="133"/>
        <v>0</v>
      </c>
      <c r="X375" s="3"/>
      <c r="Y375" s="3">
        <v>3.62</v>
      </c>
      <c r="Z375" s="3">
        <f t="shared" si="124"/>
        <v>0.17166475445090931</v>
      </c>
      <c r="AA375" s="3">
        <f t="shared" si="125"/>
        <v>0</v>
      </c>
      <c r="AB375" s="3"/>
      <c r="AC375" s="3">
        <v>3.62</v>
      </c>
      <c r="AD375" s="3">
        <f t="shared" si="117"/>
        <v>0.15000000000000002</v>
      </c>
      <c r="AE375" s="3">
        <f t="shared" si="126"/>
        <v>0</v>
      </c>
      <c r="AF375" s="3">
        <v>3.62</v>
      </c>
      <c r="AG375" s="3">
        <f t="shared" si="127"/>
        <v>0.17166475445090931</v>
      </c>
      <c r="AH375" s="3">
        <f t="shared" si="128"/>
        <v>0</v>
      </c>
      <c r="AJ375" s="3">
        <v>3.62</v>
      </c>
      <c r="AK375" s="3">
        <f t="shared" si="129"/>
        <v>0.23744014230262739</v>
      </c>
      <c r="AL375" s="3">
        <f t="shared" si="130"/>
        <v>0</v>
      </c>
      <c r="AN375" s="3">
        <v>3.62</v>
      </c>
      <c r="AO375" s="3">
        <f t="shared" si="131"/>
        <v>0.32841815058089996</v>
      </c>
      <c r="AP375" s="3">
        <f t="shared" si="132"/>
        <v>0</v>
      </c>
      <c r="AR375" s="3">
        <v>3.62</v>
      </c>
      <c r="AS375" s="3">
        <f t="shared" si="118"/>
        <v>0.12</v>
      </c>
      <c r="AT375" s="3">
        <f t="shared" si="119"/>
        <v>0</v>
      </c>
    </row>
    <row r="376" spans="8:46" x14ac:dyDescent="0.25">
      <c r="H376" s="48">
        <v>3.63</v>
      </c>
      <c r="I376" s="48">
        <v>4.9143524000000001E-2</v>
      </c>
      <c r="J376" s="3">
        <f t="shared" si="120"/>
        <v>0</v>
      </c>
      <c r="K376" s="57">
        <f t="shared" si="114"/>
        <v>0</v>
      </c>
      <c r="M376" s="3">
        <v>3.63</v>
      </c>
      <c r="N376" s="3">
        <f t="shared" si="121"/>
        <v>0.1360729197801856</v>
      </c>
      <c r="O376" s="3">
        <f t="shared" si="122"/>
        <v>0</v>
      </c>
      <c r="Q376" s="3">
        <v>3.63</v>
      </c>
      <c r="R376" s="3">
        <f t="shared" si="115"/>
        <v>5.9850374064837904E-2</v>
      </c>
      <c r="S376" s="3">
        <f t="shared" si="123"/>
        <v>0</v>
      </c>
      <c r="T376" s="3"/>
      <c r="U376" s="3">
        <v>3.63</v>
      </c>
      <c r="V376" s="3">
        <f t="shared" si="116"/>
        <v>9.9750623441396513E-2</v>
      </c>
      <c r="W376" s="3">
        <f t="shared" si="133"/>
        <v>0</v>
      </c>
      <c r="X376" s="3"/>
      <c r="Y376" s="3">
        <v>3.63</v>
      </c>
      <c r="Z376" s="3">
        <f t="shared" si="124"/>
        <v>0.17128632558654169</v>
      </c>
      <c r="AA376" s="3">
        <f t="shared" si="125"/>
        <v>0</v>
      </c>
      <c r="AB376" s="3"/>
      <c r="AC376" s="3">
        <v>3.63</v>
      </c>
      <c r="AD376" s="3">
        <f t="shared" si="117"/>
        <v>0.1496259351620948</v>
      </c>
      <c r="AE376" s="3">
        <f t="shared" si="126"/>
        <v>0</v>
      </c>
      <c r="AF376" s="3">
        <v>3.63</v>
      </c>
      <c r="AG376" s="3">
        <f t="shared" si="127"/>
        <v>0.17128632558654169</v>
      </c>
      <c r="AH376" s="3">
        <f t="shared" si="128"/>
        <v>0</v>
      </c>
      <c r="AJ376" s="3">
        <v>3.63</v>
      </c>
      <c r="AK376" s="3">
        <f t="shared" si="129"/>
        <v>0.23691671392797781</v>
      </c>
      <c r="AL376" s="3">
        <f t="shared" si="130"/>
        <v>0</v>
      </c>
      <c r="AN376" s="3">
        <v>3.63</v>
      </c>
      <c r="AO376" s="3">
        <f t="shared" si="131"/>
        <v>0.32769416441286237</v>
      </c>
      <c r="AP376" s="3">
        <f t="shared" si="132"/>
        <v>0</v>
      </c>
      <c r="AR376" s="3">
        <v>3.63</v>
      </c>
      <c r="AS376" s="3">
        <f t="shared" si="118"/>
        <v>0.11970074812967581</v>
      </c>
      <c r="AT376" s="3">
        <f t="shared" si="119"/>
        <v>0</v>
      </c>
    </row>
    <row r="377" spans="8:46" x14ac:dyDescent="0.25">
      <c r="H377" s="48">
        <v>3.64</v>
      </c>
      <c r="I377" s="48">
        <v>4.884517E-2</v>
      </c>
      <c r="J377" s="3">
        <f t="shared" si="120"/>
        <v>0</v>
      </c>
      <c r="K377" s="57">
        <f t="shared" si="114"/>
        <v>0</v>
      </c>
      <c r="M377" s="3">
        <v>3.64</v>
      </c>
      <c r="N377" s="3">
        <f t="shared" si="121"/>
        <v>0.13577377616789443</v>
      </c>
      <c r="O377" s="3">
        <f t="shared" si="122"/>
        <v>0</v>
      </c>
      <c r="Q377" s="3">
        <v>3.64</v>
      </c>
      <c r="R377" s="3">
        <f t="shared" si="115"/>
        <v>5.9701492537313425E-2</v>
      </c>
      <c r="S377" s="3">
        <f t="shared" si="123"/>
        <v>0</v>
      </c>
      <c r="T377" s="3"/>
      <c r="U377" s="3">
        <v>3.64</v>
      </c>
      <c r="V377" s="3">
        <f t="shared" si="116"/>
        <v>9.9502487562189046E-2</v>
      </c>
      <c r="W377" s="3">
        <f t="shared" si="133"/>
        <v>0</v>
      </c>
      <c r="X377" s="3"/>
      <c r="Y377" s="3">
        <v>3.64</v>
      </c>
      <c r="Z377" s="3">
        <f t="shared" si="124"/>
        <v>0.1709097685886114</v>
      </c>
      <c r="AA377" s="3">
        <f t="shared" si="125"/>
        <v>0</v>
      </c>
      <c r="AB377" s="3"/>
      <c r="AC377" s="3">
        <v>3.64</v>
      </c>
      <c r="AD377" s="3">
        <f t="shared" si="117"/>
        <v>0.1492537313432836</v>
      </c>
      <c r="AE377" s="3">
        <f t="shared" si="126"/>
        <v>0</v>
      </c>
      <c r="AF377" s="3">
        <v>3.64</v>
      </c>
      <c r="AG377" s="3">
        <f t="shared" si="127"/>
        <v>0.1709097685886114</v>
      </c>
      <c r="AH377" s="3">
        <f t="shared" si="128"/>
        <v>0</v>
      </c>
      <c r="AJ377" s="3">
        <v>3.64</v>
      </c>
      <c r="AK377" s="3">
        <f t="shared" si="129"/>
        <v>0.23639587464760475</v>
      </c>
      <c r="AL377" s="3">
        <f t="shared" si="130"/>
        <v>0</v>
      </c>
      <c r="AN377" s="3">
        <v>3.64</v>
      </c>
      <c r="AO377" s="3">
        <f t="shared" si="131"/>
        <v>0.32697375938129869</v>
      </c>
      <c r="AP377" s="3">
        <f t="shared" si="132"/>
        <v>0</v>
      </c>
      <c r="AR377" s="3">
        <v>3.64</v>
      </c>
      <c r="AS377" s="3">
        <f t="shared" si="118"/>
        <v>0.11940298507462685</v>
      </c>
      <c r="AT377" s="3">
        <f t="shared" si="119"/>
        <v>0</v>
      </c>
    </row>
    <row r="378" spans="8:46" x14ac:dyDescent="0.25">
      <c r="H378" s="48">
        <v>3.65</v>
      </c>
      <c r="I378" s="48">
        <v>4.8549057E-2</v>
      </c>
      <c r="J378" s="3">
        <f t="shared" si="120"/>
        <v>0</v>
      </c>
      <c r="K378" s="57">
        <f t="shared" si="114"/>
        <v>0</v>
      </c>
      <c r="M378" s="3">
        <v>3.65</v>
      </c>
      <c r="N378" s="3">
        <f t="shared" si="121"/>
        <v>0.13547610818917766</v>
      </c>
      <c r="O378" s="3">
        <f t="shared" si="122"/>
        <v>0</v>
      </c>
      <c r="Q378" s="3">
        <v>3.65</v>
      </c>
      <c r="R378" s="3">
        <f t="shared" si="115"/>
        <v>5.9553349875930514E-2</v>
      </c>
      <c r="S378" s="3">
        <f t="shared" si="123"/>
        <v>0</v>
      </c>
      <c r="T378" s="3"/>
      <c r="U378" s="3">
        <v>3.65</v>
      </c>
      <c r="V378" s="3">
        <f t="shared" si="116"/>
        <v>9.9255583126550861E-2</v>
      </c>
      <c r="W378" s="3">
        <f t="shared" si="133"/>
        <v>0</v>
      </c>
      <c r="X378" s="3"/>
      <c r="Y378" s="3">
        <v>3.65</v>
      </c>
      <c r="Z378" s="3">
        <f t="shared" si="124"/>
        <v>0.17053506909365287</v>
      </c>
      <c r="AA378" s="3">
        <f t="shared" si="125"/>
        <v>0</v>
      </c>
      <c r="AB378" s="3"/>
      <c r="AC378" s="3">
        <v>3.65</v>
      </c>
      <c r="AD378" s="3">
        <f t="shared" si="117"/>
        <v>0.14888337468982632</v>
      </c>
      <c r="AE378" s="3">
        <f t="shared" si="126"/>
        <v>0</v>
      </c>
      <c r="AF378" s="3">
        <v>3.65</v>
      </c>
      <c r="AG378" s="3">
        <f t="shared" si="127"/>
        <v>0.17053506909365287</v>
      </c>
      <c r="AH378" s="3">
        <f t="shared" si="128"/>
        <v>0</v>
      </c>
      <c r="AJ378" s="3">
        <v>3.65</v>
      </c>
      <c r="AK378" s="3">
        <f t="shared" si="129"/>
        <v>0.23587760459451054</v>
      </c>
      <c r="AL378" s="3">
        <f t="shared" si="130"/>
        <v>0</v>
      </c>
      <c r="AN378" s="3">
        <v>3.65</v>
      </c>
      <c r="AO378" s="3">
        <f t="shared" si="131"/>
        <v>0.32625690800693535</v>
      </c>
      <c r="AP378" s="3">
        <f t="shared" si="132"/>
        <v>0</v>
      </c>
      <c r="AR378" s="3">
        <v>3.65</v>
      </c>
      <c r="AS378" s="3">
        <f t="shared" si="118"/>
        <v>0.11910669975186103</v>
      </c>
      <c r="AT378" s="3">
        <f t="shared" si="119"/>
        <v>0</v>
      </c>
    </row>
    <row r="379" spans="8:46" x14ac:dyDescent="0.25">
      <c r="H379" s="48">
        <v>3.66</v>
      </c>
      <c r="I379" s="48">
        <v>4.8255173999999998E-2</v>
      </c>
      <c r="J379" s="3">
        <f t="shared" si="120"/>
        <v>0</v>
      </c>
      <c r="K379" s="57">
        <f t="shared" si="114"/>
        <v>0</v>
      </c>
      <c r="M379" s="3">
        <v>3.66</v>
      </c>
      <c r="N379" s="3">
        <f t="shared" si="121"/>
        <v>0.13517990455194467</v>
      </c>
      <c r="O379" s="3">
        <f t="shared" si="122"/>
        <v>0</v>
      </c>
      <c r="Q379" s="3">
        <v>3.66</v>
      </c>
      <c r="R379" s="3">
        <f t="shared" si="115"/>
        <v>5.9405940594059403E-2</v>
      </c>
      <c r="S379" s="3">
        <f t="shared" si="123"/>
        <v>0</v>
      </c>
      <c r="T379" s="3"/>
      <c r="U379" s="3">
        <v>3.66</v>
      </c>
      <c r="V379" s="3">
        <f t="shared" si="116"/>
        <v>9.9009900990099015E-2</v>
      </c>
      <c r="W379" s="3">
        <f t="shared" si="133"/>
        <v>0</v>
      </c>
      <c r="X379" s="3"/>
      <c r="Y379" s="3">
        <v>3.66</v>
      </c>
      <c r="Z379" s="3">
        <f t="shared" si="124"/>
        <v>0.17016221288737043</v>
      </c>
      <c r="AA379" s="3">
        <f t="shared" si="125"/>
        <v>0</v>
      </c>
      <c r="AB379" s="3"/>
      <c r="AC379" s="3">
        <v>3.66</v>
      </c>
      <c r="AD379" s="3">
        <f t="shared" si="117"/>
        <v>0.14851485148514854</v>
      </c>
      <c r="AE379" s="3">
        <f t="shared" si="126"/>
        <v>0</v>
      </c>
      <c r="AF379" s="3">
        <v>3.66</v>
      </c>
      <c r="AG379" s="3">
        <f t="shared" si="127"/>
        <v>0.17016221288737043</v>
      </c>
      <c r="AH379" s="3">
        <f t="shared" si="128"/>
        <v>0</v>
      </c>
      <c r="AJ379" s="3">
        <v>3.66</v>
      </c>
      <c r="AK379" s="3">
        <f t="shared" si="129"/>
        <v>0.23536188410802344</v>
      </c>
      <c r="AL379" s="3">
        <f t="shared" si="130"/>
        <v>0</v>
      </c>
      <c r="AN379" s="3">
        <v>3.66</v>
      </c>
      <c r="AO379" s="3">
        <f t="shared" si="131"/>
        <v>0.325543583095881</v>
      </c>
      <c r="AP379" s="3">
        <f t="shared" si="132"/>
        <v>0</v>
      </c>
      <c r="AR379" s="3">
        <v>3.66</v>
      </c>
      <c r="AS379" s="3">
        <f t="shared" si="118"/>
        <v>0.11881188118811881</v>
      </c>
      <c r="AT379" s="3">
        <f t="shared" si="119"/>
        <v>0</v>
      </c>
    </row>
    <row r="380" spans="8:46" x14ac:dyDescent="0.25">
      <c r="H380" s="48">
        <v>3.67</v>
      </c>
      <c r="I380" s="48">
        <v>4.7963509000000001E-2</v>
      </c>
      <c r="J380" s="3">
        <f t="shared" si="120"/>
        <v>0</v>
      </c>
      <c r="K380" s="57">
        <f t="shared" si="114"/>
        <v>0</v>
      </c>
      <c r="M380" s="3">
        <v>3.67</v>
      </c>
      <c r="N380" s="3">
        <f t="shared" si="121"/>
        <v>0.13488515408105758</v>
      </c>
      <c r="O380" s="3">
        <f t="shared" si="122"/>
        <v>0</v>
      </c>
      <c r="Q380" s="3">
        <v>3.67</v>
      </c>
      <c r="R380" s="3">
        <f t="shared" si="115"/>
        <v>5.9259259259259262E-2</v>
      </c>
      <c r="S380" s="3">
        <f t="shared" si="123"/>
        <v>0</v>
      </c>
      <c r="T380" s="3"/>
      <c r="U380" s="3">
        <v>3.67</v>
      </c>
      <c r="V380" s="3">
        <f t="shared" si="116"/>
        <v>9.876543209876544E-2</v>
      </c>
      <c r="W380" s="3">
        <f t="shared" si="133"/>
        <v>0</v>
      </c>
      <c r="X380" s="3"/>
      <c r="Y380" s="3">
        <v>3.67</v>
      </c>
      <c r="Z380" s="3">
        <f t="shared" si="124"/>
        <v>0.16979118590268671</v>
      </c>
      <c r="AA380" s="3">
        <f t="shared" si="125"/>
        <v>0</v>
      </c>
      <c r="AB380" s="3"/>
      <c r="AC380" s="3">
        <v>3.67</v>
      </c>
      <c r="AD380" s="3">
        <f t="shared" si="117"/>
        <v>0.14814814814814817</v>
      </c>
      <c r="AE380" s="3">
        <f t="shared" si="126"/>
        <v>0</v>
      </c>
      <c r="AF380" s="3">
        <v>3.67</v>
      </c>
      <c r="AG380" s="3">
        <f t="shared" si="127"/>
        <v>0.16979118590268671</v>
      </c>
      <c r="AH380" s="3">
        <f t="shared" si="128"/>
        <v>0</v>
      </c>
      <c r="AJ380" s="3">
        <v>3.67</v>
      </c>
      <c r="AK380" s="3">
        <f t="shared" si="129"/>
        <v>0.23484869373109835</v>
      </c>
      <c r="AL380" s="3">
        <f t="shared" si="130"/>
        <v>0</v>
      </c>
      <c r="AN380" s="3">
        <v>3.67</v>
      </c>
      <c r="AO380" s="3">
        <f t="shared" si="131"/>
        <v>0.32483375773589257</v>
      </c>
      <c r="AP380" s="3">
        <f t="shared" si="132"/>
        <v>0</v>
      </c>
      <c r="AR380" s="3">
        <v>3.67</v>
      </c>
      <c r="AS380" s="3">
        <f t="shared" si="118"/>
        <v>0.11851851851851852</v>
      </c>
      <c r="AT380" s="3">
        <f t="shared" si="119"/>
        <v>0</v>
      </c>
    </row>
    <row r="381" spans="8:46" x14ac:dyDescent="0.25">
      <c r="H381" s="48">
        <v>3.68</v>
      </c>
      <c r="I381" s="48">
        <v>4.7674051000000002E-2</v>
      </c>
      <c r="J381" s="3">
        <f t="shared" si="120"/>
        <v>0</v>
      </c>
      <c r="K381" s="57">
        <f t="shared" si="114"/>
        <v>0</v>
      </c>
      <c r="M381" s="3">
        <v>3.68</v>
      </c>
      <c r="N381" s="3">
        <f t="shared" si="121"/>
        <v>0.1345918457168053</v>
      </c>
      <c r="O381" s="3">
        <f t="shared" si="122"/>
        <v>0</v>
      </c>
      <c r="Q381" s="3">
        <v>3.68</v>
      </c>
      <c r="R381" s="3">
        <f t="shared" si="115"/>
        <v>5.9113300492610828E-2</v>
      </c>
      <c r="S381" s="3">
        <f t="shared" si="123"/>
        <v>0</v>
      </c>
      <c r="T381" s="3"/>
      <c r="U381" s="3">
        <v>3.68</v>
      </c>
      <c r="V381" s="3">
        <f t="shared" si="116"/>
        <v>9.852216748768472E-2</v>
      </c>
      <c r="W381" s="3">
        <f t="shared" si="133"/>
        <v>0</v>
      </c>
      <c r="X381" s="3"/>
      <c r="Y381" s="3">
        <v>3.68</v>
      </c>
      <c r="Z381" s="3">
        <f t="shared" si="124"/>
        <v>0.16942197421782157</v>
      </c>
      <c r="AA381" s="3">
        <f t="shared" si="125"/>
        <v>0</v>
      </c>
      <c r="AB381" s="3"/>
      <c r="AC381" s="3">
        <v>3.68</v>
      </c>
      <c r="AD381" s="3">
        <f t="shared" si="117"/>
        <v>0.14778325123152711</v>
      </c>
      <c r="AE381" s="3">
        <f t="shared" si="126"/>
        <v>0</v>
      </c>
      <c r="AF381" s="3">
        <v>3.68</v>
      </c>
      <c r="AG381" s="3">
        <f t="shared" si="127"/>
        <v>0.16942197421782157</v>
      </c>
      <c r="AH381" s="3">
        <f t="shared" si="128"/>
        <v>0</v>
      </c>
      <c r="AJ381" s="3">
        <v>3.68</v>
      </c>
      <c r="AK381" s="3">
        <f t="shared" si="129"/>
        <v>0.23433801420765976</v>
      </c>
      <c r="AL381" s="3">
        <f t="shared" si="130"/>
        <v>0</v>
      </c>
      <c r="AN381" s="3">
        <v>3.68</v>
      </c>
      <c r="AO381" s="3">
        <f t="shared" si="131"/>
        <v>0.32412740529270101</v>
      </c>
      <c r="AP381" s="3">
        <f t="shared" si="132"/>
        <v>0</v>
      </c>
      <c r="AR381" s="3">
        <v>3.68</v>
      </c>
      <c r="AS381" s="3">
        <f t="shared" si="118"/>
        <v>0.11822660098522166</v>
      </c>
      <c r="AT381" s="3">
        <f t="shared" si="119"/>
        <v>0</v>
      </c>
    </row>
    <row r="382" spans="8:46" x14ac:dyDescent="0.25">
      <c r="H382" s="48">
        <v>3.69</v>
      </c>
      <c r="I382" s="48">
        <v>4.7386787999999999E-2</v>
      </c>
      <c r="J382" s="3">
        <f t="shared" si="120"/>
        <v>0</v>
      </c>
      <c r="K382" s="57">
        <f t="shared" si="114"/>
        <v>0</v>
      </c>
      <c r="M382" s="3">
        <v>3.69</v>
      </c>
      <c r="N382" s="3">
        <f t="shared" si="121"/>
        <v>0.13429996851340195</v>
      </c>
      <c r="O382" s="3">
        <f t="shared" si="122"/>
        <v>0</v>
      </c>
      <c r="Q382" s="3">
        <v>3.69</v>
      </c>
      <c r="R382" s="3">
        <f t="shared" si="115"/>
        <v>5.8968058968058963E-2</v>
      </c>
      <c r="S382" s="3">
        <f t="shared" si="123"/>
        <v>0</v>
      </c>
      <c r="T382" s="3"/>
      <c r="U382" s="3">
        <v>3.69</v>
      </c>
      <c r="V382" s="3">
        <f t="shared" si="116"/>
        <v>9.8280098280098274E-2</v>
      </c>
      <c r="W382" s="3">
        <f t="shared" si="133"/>
        <v>0</v>
      </c>
      <c r="X382" s="3"/>
      <c r="Y382" s="3">
        <v>3.69</v>
      </c>
      <c r="Z382" s="3">
        <f t="shared" si="124"/>
        <v>0.16905456405440178</v>
      </c>
      <c r="AA382" s="3">
        <f t="shared" si="125"/>
        <v>0</v>
      </c>
      <c r="AB382" s="3"/>
      <c r="AC382" s="3">
        <v>3.69</v>
      </c>
      <c r="AD382" s="3">
        <f t="shared" si="117"/>
        <v>0.14742014742014742</v>
      </c>
      <c r="AE382" s="3">
        <f t="shared" si="126"/>
        <v>0</v>
      </c>
      <c r="AF382" s="3">
        <v>3.69</v>
      </c>
      <c r="AG382" s="3">
        <f t="shared" si="127"/>
        <v>0.16905456405440178</v>
      </c>
      <c r="AH382" s="3">
        <f t="shared" si="128"/>
        <v>0</v>
      </c>
      <c r="AJ382" s="3">
        <v>3.69</v>
      </c>
      <c r="AK382" s="3">
        <f t="shared" si="129"/>
        <v>0.23382982647998762</v>
      </c>
      <c r="AL382" s="3">
        <f t="shared" si="130"/>
        <v>0</v>
      </c>
      <c r="AN382" s="3">
        <v>3.69</v>
      </c>
      <c r="AO382" s="3">
        <f t="shared" si="131"/>
        <v>0.32342449940639428</v>
      </c>
      <c r="AP382" s="3">
        <f t="shared" si="132"/>
        <v>0</v>
      </c>
      <c r="AR382" s="3">
        <v>3.69</v>
      </c>
      <c r="AS382" s="3">
        <f t="shared" si="118"/>
        <v>0.11793611793611793</v>
      </c>
      <c r="AT382" s="3">
        <f t="shared" si="119"/>
        <v>0</v>
      </c>
    </row>
    <row r="383" spans="8:46" x14ac:dyDescent="0.25">
      <c r="H383" s="48">
        <v>3.7</v>
      </c>
      <c r="I383" s="48">
        <v>4.7101706E-2</v>
      </c>
      <c r="J383" s="3">
        <f t="shared" si="120"/>
        <v>0</v>
      </c>
      <c r="K383" s="57">
        <f t="shared" si="114"/>
        <v>0</v>
      </c>
      <c r="M383" s="3">
        <v>3.7</v>
      </c>
      <c r="N383" s="3">
        <f t="shared" si="121"/>
        <v>0.13400951163750804</v>
      </c>
      <c r="O383" s="3">
        <f t="shared" si="122"/>
        <v>0</v>
      </c>
      <c r="Q383" s="3">
        <v>3.7</v>
      </c>
      <c r="R383" s="3">
        <f t="shared" si="115"/>
        <v>5.8823529411764698E-2</v>
      </c>
      <c r="S383" s="3">
        <f t="shared" si="123"/>
        <v>0</v>
      </c>
      <c r="T383" s="3"/>
      <c r="U383" s="3">
        <v>3.7</v>
      </c>
      <c r="V383" s="3">
        <f t="shared" si="116"/>
        <v>9.8039215686274508E-2</v>
      </c>
      <c r="W383" s="3">
        <f t="shared" si="133"/>
        <v>0</v>
      </c>
      <c r="X383" s="3"/>
      <c r="Y383" s="3">
        <v>3.7</v>
      </c>
      <c r="Z383" s="3">
        <f t="shared" si="124"/>
        <v>0.16868894177560026</v>
      </c>
      <c r="AA383" s="3">
        <f t="shared" si="125"/>
        <v>0</v>
      </c>
      <c r="AB383" s="3"/>
      <c r="AC383" s="3">
        <v>3.7</v>
      </c>
      <c r="AD383" s="3">
        <f t="shared" si="117"/>
        <v>0.14705882352941177</v>
      </c>
      <c r="AE383" s="3">
        <f t="shared" si="126"/>
        <v>0</v>
      </c>
      <c r="AF383" s="3">
        <v>3.7</v>
      </c>
      <c r="AG383" s="3">
        <f t="shared" si="127"/>
        <v>0.16868894177560026</v>
      </c>
      <c r="AH383" s="3">
        <f t="shared" si="128"/>
        <v>0</v>
      </c>
      <c r="AJ383" s="3">
        <v>3.7</v>
      </c>
      <c r="AK383" s="3">
        <f t="shared" si="129"/>
        <v>0.2333241116861422</v>
      </c>
      <c r="AL383" s="3">
        <f t="shared" si="130"/>
        <v>0</v>
      </c>
      <c r="AN383" s="3">
        <v>3.7</v>
      </c>
      <c r="AO383" s="3">
        <f t="shared" si="131"/>
        <v>0.32272501398785702</v>
      </c>
      <c r="AP383" s="3">
        <f t="shared" si="132"/>
        <v>0</v>
      </c>
      <c r="AR383" s="3">
        <v>3.7</v>
      </c>
      <c r="AS383" s="3">
        <f t="shared" si="118"/>
        <v>0.1176470588235294</v>
      </c>
      <c r="AT383" s="3">
        <f t="shared" si="119"/>
        <v>0</v>
      </c>
    </row>
    <row r="384" spans="8:46" x14ac:dyDescent="0.25">
      <c r="H384" s="48">
        <v>3.71</v>
      </c>
      <c r="I384" s="48">
        <v>4.6818795000000003E-2</v>
      </c>
      <c r="J384" s="3">
        <f t="shared" si="120"/>
        <v>0</v>
      </c>
      <c r="K384" s="57">
        <f t="shared" si="114"/>
        <v>0</v>
      </c>
      <c r="M384" s="3">
        <v>3.71</v>
      </c>
      <c r="N384" s="3">
        <f t="shared" si="121"/>
        <v>0.13372046436677557</v>
      </c>
      <c r="O384" s="3">
        <f t="shared" si="122"/>
        <v>0</v>
      </c>
      <c r="Q384" s="3">
        <v>3.71</v>
      </c>
      <c r="R384" s="3">
        <f t="shared" si="115"/>
        <v>5.8679706601466992E-2</v>
      </c>
      <c r="S384" s="3">
        <f t="shared" si="123"/>
        <v>0</v>
      </c>
      <c r="T384" s="3"/>
      <c r="U384" s="3">
        <v>3.71</v>
      </c>
      <c r="V384" s="3">
        <f t="shared" si="116"/>
        <v>9.7799511002444994E-2</v>
      </c>
      <c r="W384" s="3">
        <f t="shared" si="133"/>
        <v>0</v>
      </c>
      <c r="X384" s="3"/>
      <c r="Y384" s="3">
        <v>3.71</v>
      </c>
      <c r="Z384" s="3">
        <f t="shared" si="124"/>
        <v>0.16832509388430378</v>
      </c>
      <c r="AA384" s="3">
        <f t="shared" si="125"/>
        <v>0</v>
      </c>
      <c r="AB384" s="3"/>
      <c r="AC384" s="3">
        <v>3.71</v>
      </c>
      <c r="AD384" s="3">
        <f t="shared" si="117"/>
        <v>0.14669926650366752</v>
      </c>
      <c r="AE384" s="3">
        <f t="shared" si="126"/>
        <v>0</v>
      </c>
      <c r="AF384" s="3">
        <v>3.71</v>
      </c>
      <c r="AG384" s="3">
        <f t="shared" si="127"/>
        <v>0.16832509388430378</v>
      </c>
      <c r="AH384" s="3">
        <f t="shared" si="128"/>
        <v>0</v>
      </c>
      <c r="AJ384" s="3">
        <v>3.71</v>
      </c>
      <c r="AK384" s="3">
        <f t="shared" si="129"/>
        <v>0.23282085115743165</v>
      </c>
      <c r="AL384" s="3">
        <f t="shared" si="130"/>
        <v>0</v>
      </c>
      <c r="AN384" s="3">
        <v>3.71</v>
      </c>
      <c r="AO384" s="3">
        <f t="shared" si="131"/>
        <v>0.32202892321526622</v>
      </c>
      <c r="AP384" s="3">
        <f t="shared" si="132"/>
        <v>0</v>
      </c>
      <c r="AR384" s="3">
        <v>3.71</v>
      </c>
      <c r="AS384" s="3">
        <f t="shared" si="118"/>
        <v>0.11735941320293398</v>
      </c>
      <c r="AT384" s="3">
        <f t="shared" si="119"/>
        <v>0</v>
      </c>
    </row>
    <row r="385" spans="8:46" x14ac:dyDescent="0.25">
      <c r="H385" s="48">
        <v>3.72</v>
      </c>
      <c r="I385" s="48">
        <v>4.6538040000000003E-2</v>
      </c>
      <c r="J385" s="3">
        <f t="shared" si="120"/>
        <v>0</v>
      </c>
      <c r="K385" s="57">
        <f t="shared" si="114"/>
        <v>0</v>
      </c>
      <c r="M385" s="3">
        <v>3.72</v>
      </c>
      <c r="N385" s="3">
        <f t="shared" si="121"/>
        <v>0.13343281608841559</v>
      </c>
      <c r="O385" s="3">
        <f t="shared" si="122"/>
        <v>0</v>
      </c>
      <c r="Q385" s="3">
        <v>3.72</v>
      </c>
      <c r="R385" s="3">
        <f t="shared" si="115"/>
        <v>5.8536585365853648E-2</v>
      </c>
      <c r="S385" s="3">
        <f t="shared" si="123"/>
        <v>0</v>
      </c>
      <c r="T385" s="3"/>
      <c r="U385" s="3">
        <v>3.72</v>
      </c>
      <c r="V385" s="3">
        <f t="shared" si="116"/>
        <v>9.7560975609756087E-2</v>
      </c>
      <c r="W385" s="3">
        <f t="shared" si="133"/>
        <v>0</v>
      </c>
      <c r="X385" s="3"/>
      <c r="Y385" s="3">
        <v>3.72</v>
      </c>
      <c r="Z385" s="3">
        <f t="shared" si="124"/>
        <v>0.16796300702131017</v>
      </c>
      <c r="AA385" s="3">
        <f t="shared" si="125"/>
        <v>0</v>
      </c>
      <c r="AB385" s="3"/>
      <c r="AC385" s="3">
        <v>3.72</v>
      </c>
      <c r="AD385" s="3">
        <f t="shared" si="117"/>
        <v>0.14634146341463414</v>
      </c>
      <c r="AE385" s="3">
        <f t="shared" si="126"/>
        <v>0</v>
      </c>
      <c r="AF385" s="3">
        <v>3.72</v>
      </c>
      <c r="AG385" s="3">
        <f t="shared" si="127"/>
        <v>0.16796300702131017</v>
      </c>
      <c r="AH385" s="3">
        <f t="shared" si="128"/>
        <v>0</v>
      </c>
      <c r="AJ385" s="3">
        <v>3.72</v>
      </c>
      <c r="AK385" s="3">
        <f t="shared" si="129"/>
        <v>0.23232002641591665</v>
      </c>
      <c r="AL385" s="3">
        <f t="shared" si="130"/>
        <v>0</v>
      </c>
      <c r="AN385" s="3">
        <v>3.72</v>
      </c>
      <c r="AO385" s="3">
        <f t="shared" si="131"/>
        <v>0.32133620153064113</v>
      </c>
      <c r="AP385" s="3">
        <f t="shared" si="132"/>
        <v>0</v>
      </c>
      <c r="AR385" s="3">
        <v>3.72</v>
      </c>
      <c r="AS385" s="3">
        <f t="shared" si="118"/>
        <v>0.1170731707317073</v>
      </c>
      <c r="AT385" s="3">
        <f t="shared" si="119"/>
        <v>0</v>
      </c>
    </row>
    <row r="386" spans="8:46" x14ac:dyDescent="0.25">
      <c r="H386" s="48">
        <v>3.73</v>
      </c>
      <c r="I386" s="48">
        <v>4.6259429999999997E-2</v>
      </c>
      <c r="J386" s="3">
        <f t="shared" si="120"/>
        <v>0</v>
      </c>
      <c r="K386" s="57">
        <f t="shared" si="114"/>
        <v>0</v>
      </c>
      <c r="M386" s="3">
        <v>3.73</v>
      </c>
      <c r="N386" s="3">
        <f t="shared" si="121"/>
        <v>0.13314655629778752</v>
      </c>
      <c r="O386" s="3">
        <f t="shared" si="122"/>
        <v>0</v>
      </c>
      <c r="Q386" s="3">
        <v>3.73</v>
      </c>
      <c r="R386" s="3">
        <f t="shared" si="115"/>
        <v>5.8394160583941597E-2</v>
      </c>
      <c r="S386" s="3">
        <f t="shared" si="123"/>
        <v>0</v>
      </c>
      <c r="T386" s="3"/>
      <c r="U386" s="3">
        <v>3.73</v>
      </c>
      <c r="V386" s="3">
        <f t="shared" si="116"/>
        <v>9.7323600973236002E-2</v>
      </c>
      <c r="W386" s="3">
        <f t="shared" si="133"/>
        <v>0</v>
      </c>
      <c r="X386" s="3"/>
      <c r="Y386" s="3">
        <v>3.73</v>
      </c>
      <c r="Z386" s="3">
        <f t="shared" si="124"/>
        <v>0.167602667963553</v>
      </c>
      <c r="AA386" s="3">
        <f t="shared" si="125"/>
        <v>0</v>
      </c>
      <c r="AB386" s="3"/>
      <c r="AC386" s="3">
        <v>3.73</v>
      </c>
      <c r="AD386" s="3">
        <f t="shared" si="117"/>
        <v>0.14598540145985403</v>
      </c>
      <c r="AE386" s="3">
        <f t="shared" si="126"/>
        <v>0</v>
      </c>
      <c r="AF386" s="3">
        <v>3.73</v>
      </c>
      <c r="AG386" s="3">
        <f t="shared" si="127"/>
        <v>0.167602667963553</v>
      </c>
      <c r="AH386" s="3">
        <f t="shared" si="128"/>
        <v>0</v>
      </c>
      <c r="AJ386" s="3">
        <v>3.73</v>
      </c>
      <c r="AK386" s="3">
        <f t="shared" si="129"/>
        <v>0.23182161917195598</v>
      </c>
      <c r="AL386" s="3">
        <f t="shared" si="130"/>
        <v>0</v>
      </c>
      <c r="AN386" s="3">
        <v>3.73</v>
      </c>
      <c r="AO386" s="3">
        <f t="shared" si="131"/>
        <v>0.32064682363644725</v>
      </c>
      <c r="AP386" s="3">
        <f t="shared" si="132"/>
        <v>0</v>
      </c>
      <c r="AR386" s="3">
        <v>3.73</v>
      </c>
      <c r="AS386" s="3">
        <f t="shared" si="118"/>
        <v>0.11678832116788319</v>
      </c>
      <c r="AT386" s="3">
        <f t="shared" si="119"/>
        <v>0</v>
      </c>
    </row>
    <row r="387" spans="8:46" x14ac:dyDescent="0.25">
      <c r="H387" s="48">
        <v>3.74</v>
      </c>
      <c r="I387" s="48">
        <v>4.5982951000000001E-2</v>
      </c>
      <c r="J387" s="3">
        <f t="shared" si="120"/>
        <v>0</v>
      </c>
      <c r="K387" s="57">
        <f t="shared" si="114"/>
        <v>0</v>
      </c>
      <c r="M387" s="3">
        <v>3.74</v>
      </c>
      <c r="N387" s="3">
        <f t="shared" si="121"/>
        <v>0.13286167459701106</v>
      </c>
      <c r="O387" s="3">
        <f t="shared" si="122"/>
        <v>0</v>
      </c>
      <c r="Q387" s="3">
        <v>3.74</v>
      </c>
      <c r="R387" s="3">
        <f t="shared" si="115"/>
        <v>5.8252427184466021E-2</v>
      </c>
      <c r="S387" s="3">
        <f t="shared" si="123"/>
        <v>0</v>
      </c>
      <c r="T387" s="3"/>
      <c r="U387" s="3">
        <v>3.74</v>
      </c>
      <c r="V387" s="3">
        <f t="shared" si="116"/>
        <v>9.7087378640776711E-2</v>
      </c>
      <c r="W387" s="3">
        <f t="shared" si="133"/>
        <v>0</v>
      </c>
      <c r="X387" s="3"/>
      <c r="Y387" s="3">
        <v>3.74</v>
      </c>
      <c r="Z387" s="3">
        <f t="shared" si="124"/>
        <v>0.16724406362235369</v>
      </c>
      <c r="AA387" s="3">
        <f t="shared" si="125"/>
        <v>0</v>
      </c>
      <c r="AB387" s="3"/>
      <c r="AC387" s="3">
        <v>3.74</v>
      </c>
      <c r="AD387" s="3">
        <f t="shared" si="117"/>
        <v>0.14563106796116507</v>
      </c>
      <c r="AE387" s="3">
        <f t="shared" si="126"/>
        <v>0</v>
      </c>
      <c r="AF387" s="3">
        <v>3.74</v>
      </c>
      <c r="AG387" s="3">
        <f t="shared" si="127"/>
        <v>0.16724406362235369</v>
      </c>
      <c r="AH387" s="3">
        <f t="shared" si="128"/>
        <v>0</v>
      </c>
      <c r="AJ387" s="3">
        <v>3.74</v>
      </c>
      <c r="AK387" s="3">
        <f t="shared" si="129"/>
        <v>0.23132561132178867</v>
      </c>
      <c r="AL387" s="3">
        <f t="shared" si="130"/>
        <v>0</v>
      </c>
      <c r="AN387" s="3">
        <v>3.74</v>
      </c>
      <c r="AO387" s="3">
        <f t="shared" si="131"/>
        <v>0.31996076449225269</v>
      </c>
      <c r="AP387" s="3">
        <f t="shared" si="132"/>
        <v>0</v>
      </c>
      <c r="AR387" s="3">
        <v>3.74</v>
      </c>
      <c r="AS387" s="3">
        <f t="shared" si="118"/>
        <v>0.11650485436893204</v>
      </c>
      <c r="AT387" s="3">
        <f t="shared" si="119"/>
        <v>0</v>
      </c>
    </row>
    <row r="388" spans="8:46" x14ac:dyDescent="0.25">
      <c r="H388" s="48">
        <v>3.75</v>
      </c>
      <c r="I388" s="48">
        <v>4.570859E-2</v>
      </c>
      <c r="J388" s="3">
        <f t="shared" si="120"/>
        <v>0</v>
      </c>
      <c r="K388" s="57">
        <f t="shared" si="114"/>
        <v>0</v>
      </c>
      <c r="M388" s="3">
        <v>3.75</v>
      </c>
      <c r="N388" s="3">
        <f t="shared" si="121"/>
        <v>0.13257816069359946</v>
      </c>
      <c r="O388" s="3">
        <f t="shared" si="122"/>
        <v>0</v>
      </c>
      <c r="Q388" s="3">
        <v>3.75</v>
      </c>
      <c r="R388" s="3">
        <f t="shared" si="115"/>
        <v>5.8111380145278446E-2</v>
      </c>
      <c r="S388" s="3">
        <f t="shared" si="123"/>
        <v>0</v>
      </c>
      <c r="T388" s="3"/>
      <c r="U388" s="3">
        <v>3.75</v>
      </c>
      <c r="V388" s="3">
        <f t="shared" si="116"/>
        <v>9.6852300242130762E-2</v>
      </c>
      <c r="W388" s="3">
        <f t="shared" si="133"/>
        <v>0</v>
      </c>
      <c r="X388" s="3"/>
      <c r="Y388" s="3">
        <v>3.75</v>
      </c>
      <c r="Z388" s="3">
        <f t="shared" si="124"/>
        <v>0.16688718104170122</v>
      </c>
      <c r="AA388" s="3">
        <f t="shared" si="125"/>
        <v>0</v>
      </c>
      <c r="AB388" s="3"/>
      <c r="AC388" s="3">
        <v>3.75</v>
      </c>
      <c r="AD388" s="3">
        <f t="shared" si="117"/>
        <v>0.14527845036319614</v>
      </c>
      <c r="AE388" s="3">
        <f t="shared" si="126"/>
        <v>0</v>
      </c>
      <c r="AF388" s="3">
        <v>3.75</v>
      </c>
      <c r="AG388" s="3">
        <f t="shared" si="127"/>
        <v>0.16688718104170122</v>
      </c>
      <c r="AH388" s="3">
        <f t="shared" si="128"/>
        <v>0</v>
      </c>
      <c r="AJ388" s="3">
        <v>3.75</v>
      </c>
      <c r="AK388" s="3">
        <f t="shared" si="129"/>
        <v>0.23083198494515411</v>
      </c>
      <c r="AL388" s="3">
        <f t="shared" si="130"/>
        <v>0</v>
      </c>
      <c r="AN388" s="3">
        <v>3.75</v>
      </c>
      <c r="AO388" s="3">
        <f t="shared" si="131"/>
        <v>0.31927799931143669</v>
      </c>
      <c r="AP388" s="3">
        <f t="shared" si="132"/>
        <v>0</v>
      </c>
      <c r="AR388" s="3">
        <v>3.75</v>
      </c>
      <c r="AS388" s="3">
        <f t="shared" si="118"/>
        <v>0.11622276029055689</v>
      </c>
      <c r="AT388" s="3">
        <f t="shared" si="119"/>
        <v>0</v>
      </c>
    </row>
    <row r="389" spans="8:46" x14ac:dyDescent="0.25">
      <c r="H389" s="48">
        <v>3.76</v>
      </c>
      <c r="I389" s="48">
        <v>4.5436335000000001E-2</v>
      </c>
      <c r="J389" s="3">
        <f t="shared" si="120"/>
        <v>0</v>
      </c>
      <c r="K389" s="57">
        <f t="shared" si="114"/>
        <v>0</v>
      </c>
      <c r="M389" s="3">
        <v>3.76</v>
      </c>
      <c r="N389" s="3">
        <f t="shared" si="121"/>
        <v>0.13229600439911335</v>
      </c>
      <c r="O389" s="3">
        <f t="shared" si="122"/>
        <v>0</v>
      </c>
      <c r="Q389" s="3">
        <v>3.76</v>
      </c>
      <c r="R389" s="3">
        <f t="shared" si="115"/>
        <v>5.7971014492753624E-2</v>
      </c>
      <c r="S389" s="3">
        <f t="shared" si="123"/>
        <v>0</v>
      </c>
      <c r="T389" s="3"/>
      <c r="U389" s="3">
        <v>3.76</v>
      </c>
      <c r="V389" s="3">
        <f t="shared" si="116"/>
        <v>9.6618357487922718E-2</v>
      </c>
      <c r="W389" s="3">
        <f t="shared" si="133"/>
        <v>0</v>
      </c>
      <c r="X389" s="3"/>
      <c r="Y389" s="3">
        <v>3.76</v>
      </c>
      <c r="Z389" s="3">
        <f t="shared" si="124"/>
        <v>0.16653200739655777</v>
      </c>
      <c r="AA389" s="3">
        <f t="shared" si="125"/>
        <v>0</v>
      </c>
      <c r="AB389" s="3"/>
      <c r="AC389" s="3">
        <v>3.76</v>
      </c>
      <c r="AD389" s="3">
        <f t="shared" si="117"/>
        <v>0.14492753623188409</v>
      </c>
      <c r="AE389" s="3">
        <f t="shared" si="126"/>
        <v>0</v>
      </c>
      <c r="AF389" s="3">
        <v>3.76</v>
      </c>
      <c r="AG389" s="3">
        <f t="shared" si="127"/>
        <v>0.16653200739655777</v>
      </c>
      <c r="AH389" s="3">
        <f t="shared" si="128"/>
        <v>0</v>
      </c>
      <c r="AJ389" s="3">
        <v>3.76</v>
      </c>
      <c r="AK389" s="3">
        <f t="shared" si="129"/>
        <v>0.23034072230294927</v>
      </c>
      <c r="AL389" s="3">
        <f t="shared" si="130"/>
        <v>0</v>
      </c>
      <c r="AN389" s="3">
        <v>3.76</v>
      </c>
      <c r="AO389" s="3">
        <f t="shared" si="131"/>
        <v>0.31859850355794778</v>
      </c>
      <c r="AP389" s="3">
        <f t="shared" si="132"/>
        <v>0</v>
      </c>
      <c r="AR389" s="3">
        <v>3.76</v>
      </c>
      <c r="AS389" s="3">
        <f t="shared" si="118"/>
        <v>0.11594202898550725</v>
      </c>
      <c r="AT389" s="3">
        <f t="shared" si="119"/>
        <v>0</v>
      </c>
    </row>
    <row r="390" spans="8:46" x14ac:dyDescent="0.25">
      <c r="H390" s="48">
        <v>3.77</v>
      </c>
      <c r="I390" s="48">
        <v>4.5166170999999998E-2</v>
      </c>
      <c r="J390" s="3">
        <f t="shared" si="120"/>
        <v>0</v>
      </c>
      <c r="K390" s="57">
        <f t="shared" si="114"/>
        <v>0</v>
      </c>
      <c r="M390" s="3">
        <v>3.77</v>
      </c>
      <c r="N390" s="3">
        <f t="shared" si="121"/>
        <v>0.13201519562783581</v>
      </c>
      <c r="O390" s="3">
        <f t="shared" si="122"/>
        <v>0</v>
      </c>
      <c r="Q390" s="3">
        <v>3.77</v>
      </c>
      <c r="R390" s="3">
        <f t="shared" si="115"/>
        <v>5.7831325301204807E-2</v>
      </c>
      <c r="S390" s="3">
        <f t="shared" si="123"/>
        <v>0</v>
      </c>
      <c r="T390" s="3"/>
      <c r="U390" s="3">
        <v>3.77</v>
      </c>
      <c r="V390" s="3">
        <f t="shared" si="116"/>
        <v>9.638554216867469E-2</v>
      </c>
      <c r="W390" s="3">
        <f t="shared" si="133"/>
        <v>0</v>
      </c>
      <c r="X390" s="3"/>
      <c r="Y390" s="3">
        <v>3.77</v>
      </c>
      <c r="Z390" s="3">
        <f t="shared" si="124"/>
        <v>0.16617852999119084</v>
      </c>
      <c r="AA390" s="3">
        <f t="shared" si="125"/>
        <v>0</v>
      </c>
      <c r="AB390" s="3"/>
      <c r="AC390" s="3">
        <v>3.77</v>
      </c>
      <c r="AD390" s="3">
        <f t="shared" si="117"/>
        <v>0.14457831325301204</v>
      </c>
      <c r="AE390" s="3">
        <f t="shared" si="126"/>
        <v>0</v>
      </c>
      <c r="AF390" s="3">
        <v>3.77</v>
      </c>
      <c r="AG390" s="3">
        <f t="shared" si="127"/>
        <v>0.16617852999119084</v>
      </c>
      <c r="AH390" s="3">
        <f t="shared" si="128"/>
        <v>0</v>
      </c>
      <c r="AJ390" s="3">
        <v>3.77</v>
      </c>
      <c r="AK390" s="3">
        <f t="shared" si="129"/>
        <v>0.22985180583492101</v>
      </c>
      <c r="AL390" s="3">
        <f t="shared" si="130"/>
        <v>0</v>
      </c>
      <c r="AN390" s="3">
        <v>3.77</v>
      </c>
      <c r="AO390" s="3">
        <f t="shared" si="131"/>
        <v>0.31792225294311388</v>
      </c>
      <c r="AP390" s="3">
        <f t="shared" si="132"/>
        <v>0</v>
      </c>
      <c r="AR390" s="3">
        <v>3.77</v>
      </c>
      <c r="AS390" s="3">
        <f t="shared" si="118"/>
        <v>0.11566265060240961</v>
      </c>
      <c r="AT390" s="3">
        <f t="shared" si="119"/>
        <v>0</v>
      </c>
    </row>
    <row r="391" spans="8:46" x14ac:dyDescent="0.25">
      <c r="H391" s="48">
        <v>3.78</v>
      </c>
      <c r="I391" s="48">
        <v>4.4898084999999997E-2</v>
      </c>
      <c r="J391" s="3">
        <f t="shared" si="120"/>
        <v>0</v>
      </c>
      <c r="K391" s="57">
        <f t="shared" si="114"/>
        <v>0</v>
      </c>
      <c r="M391" s="3">
        <v>3.78</v>
      </c>
      <c r="N391" s="3">
        <f t="shared" si="121"/>
        <v>0.13173572439546763</v>
      </c>
      <c r="O391" s="3">
        <f t="shared" si="122"/>
        <v>0</v>
      </c>
      <c r="Q391" s="3">
        <v>3.78</v>
      </c>
      <c r="R391" s="3">
        <f t="shared" si="115"/>
        <v>5.7692307692307682E-2</v>
      </c>
      <c r="S391" s="3">
        <f t="shared" si="123"/>
        <v>0</v>
      </c>
      <c r="T391" s="3"/>
      <c r="U391" s="3">
        <v>3.78</v>
      </c>
      <c r="V391" s="3">
        <f t="shared" si="116"/>
        <v>9.6153846153846145E-2</v>
      </c>
      <c r="W391" s="3">
        <f t="shared" si="133"/>
        <v>0</v>
      </c>
      <c r="X391" s="3"/>
      <c r="Y391" s="3">
        <v>3.78</v>
      </c>
      <c r="Z391" s="3">
        <f t="shared" si="124"/>
        <v>0.16582673625753097</v>
      </c>
      <c r="AA391" s="3">
        <f t="shared" si="125"/>
        <v>0</v>
      </c>
      <c r="AB391" s="3"/>
      <c r="AC391" s="3">
        <v>3.78</v>
      </c>
      <c r="AD391" s="3">
        <f t="shared" si="117"/>
        <v>0.14423076923076925</v>
      </c>
      <c r="AE391" s="3">
        <f t="shared" si="126"/>
        <v>0</v>
      </c>
      <c r="AF391" s="3">
        <v>3.78</v>
      </c>
      <c r="AG391" s="3">
        <f t="shared" si="127"/>
        <v>0.16582673625753097</v>
      </c>
      <c r="AH391" s="3">
        <f t="shared" si="128"/>
        <v>0</v>
      </c>
      <c r="AJ391" s="3">
        <v>3.78</v>
      </c>
      <c r="AK391" s="3">
        <f t="shared" si="129"/>
        <v>0.22936521815739469</v>
      </c>
      <c r="AL391" s="3">
        <f t="shared" si="130"/>
        <v>0</v>
      </c>
      <c r="AN391" s="3">
        <v>3.78</v>
      </c>
      <c r="AO391" s="3">
        <f t="shared" si="131"/>
        <v>0.31724922342249917</v>
      </c>
      <c r="AP391" s="3">
        <f t="shared" si="132"/>
        <v>0</v>
      </c>
      <c r="AR391" s="3">
        <v>3.78</v>
      </c>
      <c r="AS391" s="3">
        <f t="shared" si="118"/>
        <v>0.11538461538461536</v>
      </c>
      <c r="AT391" s="3">
        <f t="shared" si="119"/>
        <v>0</v>
      </c>
    </row>
    <row r="392" spans="8:46" x14ac:dyDescent="0.25">
      <c r="H392" s="48">
        <v>3.79</v>
      </c>
      <c r="I392" s="48">
        <v>4.4632063E-2</v>
      </c>
      <c r="J392" s="3">
        <f t="shared" si="120"/>
        <v>0</v>
      </c>
      <c r="K392" s="57">
        <f t="shared" si="114"/>
        <v>0</v>
      </c>
      <c r="M392" s="3">
        <v>3.79</v>
      </c>
      <c r="N392" s="3">
        <f t="shared" si="121"/>
        <v>0.13145758081784265</v>
      </c>
      <c r="O392" s="3">
        <f t="shared" si="122"/>
        <v>0</v>
      </c>
      <c r="Q392" s="3">
        <v>3.79</v>
      </c>
      <c r="R392" s="3">
        <f t="shared" si="115"/>
        <v>5.7553956834532377E-2</v>
      </c>
      <c r="S392" s="3">
        <f t="shared" si="123"/>
        <v>0</v>
      </c>
      <c r="T392" s="3"/>
      <c r="U392" s="3">
        <v>3.79</v>
      </c>
      <c r="V392" s="3">
        <f t="shared" si="116"/>
        <v>9.5923261390887304E-2</v>
      </c>
      <c r="W392" s="3">
        <f t="shared" si="133"/>
        <v>0</v>
      </c>
      <c r="X392" s="3"/>
      <c r="Y392" s="3">
        <v>3.79</v>
      </c>
      <c r="Z392" s="3">
        <f t="shared" si="124"/>
        <v>0.16547661375355407</v>
      </c>
      <c r="AA392" s="3">
        <f t="shared" si="125"/>
        <v>0</v>
      </c>
      <c r="AB392" s="3"/>
      <c r="AC392" s="3">
        <v>3.79</v>
      </c>
      <c r="AD392" s="3">
        <f t="shared" si="117"/>
        <v>0.14388489208633096</v>
      </c>
      <c r="AE392" s="3">
        <f t="shared" si="126"/>
        <v>0</v>
      </c>
      <c r="AF392" s="3">
        <v>3.79</v>
      </c>
      <c r="AG392" s="3">
        <f t="shared" si="127"/>
        <v>0.16547661375355407</v>
      </c>
      <c r="AH392" s="3">
        <f t="shared" si="128"/>
        <v>0</v>
      </c>
      <c r="AJ392" s="3">
        <v>3.79</v>
      </c>
      <c r="AK392" s="3">
        <f t="shared" si="129"/>
        <v>0.22888094206103748</v>
      </c>
      <c r="AL392" s="3">
        <f t="shared" si="130"/>
        <v>0</v>
      </c>
      <c r="AN392" s="3">
        <v>3.79</v>
      </c>
      <c r="AO392" s="3">
        <f t="shared" si="131"/>
        <v>0.31657939119281037</v>
      </c>
      <c r="AP392" s="3">
        <f t="shared" si="132"/>
        <v>0</v>
      </c>
      <c r="AR392" s="3">
        <v>3.79</v>
      </c>
      <c r="AS392" s="3">
        <f t="shared" si="118"/>
        <v>0.11510791366906475</v>
      </c>
      <c r="AT392" s="3">
        <f t="shared" si="119"/>
        <v>0</v>
      </c>
    </row>
    <row r="393" spans="8:46" x14ac:dyDescent="0.25">
      <c r="H393" s="48">
        <v>3.8</v>
      </c>
      <c r="I393" s="48">
        <v>4.4368092999999997E-2</v>
      </c>
      <c r="J393" s="3">
        <f t="shared" si="120"/>
        <v>0</v>
      </c>
      <c r="K393" s="57">
        <f t="shared" si="114"/>
        <v>0</v>
      </c>
      <c r="M393" s="3">
        <v>3.8</v>
      </c>
      <c r="N393" s="3">
        <f t="shared" si="121"/>
        <v>0.13118075510966232</v>
      </c>
      <c r="O393" s="3">
        <f t="shared" si="122"/>
        <v>0</v>
      </c>
      <c r="Q393" s="3">
        <v>3.8</v>
      </c>
      <c r="R393" s="3">
        <f t="shared" si="115"/>
        <v>5.7416267942583733E-2</v>
      </c>
      <c r="S393" s="3">
        <f t="shared" si="123"/>
        <v>0</v>
      </c>
      <c r="T393" s="3"/>
      <c r="U393" s="3">
        <v>3.8</v>
      </c>
      <c r="V393" s="3">
        <f t="shared" si="116"/>
        <v>9.5693779904306234E-2</v>
      </c>
      <c r="W393" s="3">
        <f t="shared" si="133"/>
        <v>0</v>
      </c>
      <c r="X393" s="3"/>
      <c r="Y393" s="3">
        <v>3.8</v>
      </c>
      <c r="Z393" s="3">
        <f t="shared" si="124"/>
        <v>0.16512815016168947</v>
      </c>
      <c r="AA393" s="3">
        <f t="shared" si="125"/>
        <v>0</v>
      </c>
      <c r="AB393" s="3"/>
      <c r="AC393" s="3">
        <v>3.8</v>
      </c>
      <c r="AD393" s="3">
        <f t="shared" si="117"/>
        <v>0.14354066985645936</v>
      </c>
      <c r="AE393" s="3">
        <f t="shared" si="126"/>
        <v>0</v>
      </c>
      <c r="AF393" s="3">
        <v>3.8</v>
      </c>
      <c r="AG393" s="3">
        <f t="shared" si="127"/>
        <v>0.16512815016168947</v>
      </c>
      <c r="AH393" s="3">
        <f t="shared" si="128"/>
        <v>0</v>
      </c>
      <c r="AJ393" s="3">
        <v>3.8</v>
      </c>
      <c r="AK393" s="3">
        <f t="shared" si="129"/>
        <v>0.22839896050865482</v>
      </c>
      <c r="AL393" s="3">
        <f t="shared" si="130"/>
        <v>0</v>
      </c>
      <c r="AN393" s="3">
        <v>3.8</v>
      </c>
      <c r="AO393" s="3">
        <f t="shared" si="131"/>
        <v>0.31591273268885001</v>
      </c>
      <c r="AP393" s="3">
        <f t="shared" si="132"/>
        <v>0</v>
      </c>
      <c r="AR393" s="3">
        <v>3.8</v>
      </c>
      <c r="AS393" s="3">
        <f t="shared" si="118"/>
        <v>0.11483253588516747</v>
      </c>
      <c r="AT393" s="3">
        <f t="shared" si="119"/>
        <v>0</v>
      </c>
    </row>
    <row r="394" spans="8:46" x14ac:dyDescent="0.25">
      <c r="H394" s="48">
        <v>3.81</v>
      </c>
      <c r="I394" s="48">
        <v>4.4106158999999999E-2</v>
      </c>
      <c r="J394" s="3">
        <f t="shared" si="120"/>
        <v>0</v>
      </c>
      <c r="K394" s="57">
        <f t="shared" si="114"/>
        <v>0</v>
      </c>
      <c r="M394" s="3">
        <v>3.81</v>
      </c>
      <c r="N394" s="3">
        <f t="shared" si="121"/>
        <v>0.13090523758324976</v>
      </c>
      <c r="O394" s="3">
        <f t="shared" si="122"/>
        <v>0</v>
      </c>
      <c r="Q394" s="3">
        <v>3.81</v>
      </c>
      <c r="R394" s="3">
        <f t="shared" si="115"/>
        <v>5.7279236276849638E-2</v>
      </c>
      <c r="S394" s="3">
        <f t="shared" si="123"/>
        <v>0</v>
      </c>
      <c r="T394" s="3"/>
      <c r="U394" s="3">
        <v>3.81</v>
      </c>
      <c r="V394" s="3">
        <f t="shared" si="116"/>
        <v>9.5465393794749401E-2</v>
      </c>
      <c r="W394" s="3">
        <f t="shared" si="133"/>
        <v>0</v>
      </c>
      <c r="X394" s="3"/>
      <c r="Y394" s="3">
        <v>3.81</v>
      </c>
      <c r="Z394" s="3">
        <f t="shared" si="124"/>
        <v>0.16478133328725086</v>
      </c>
      <c r="AA394" s="3">
        <f t="shared" si="125"/>
        <v>0</v>
      </c>
      <c r="AB394" s="3"/>
      <c r="AC394" s="3">
        <v>3.81</v>
      </c>
      <c r="AD394" s="3">
        <f t="shared" si="117"/>
        <v>0.14319809069212411</v>
      </c>
      <c r="AE394" s="3">
        <f t="shared" si="126"/>
        <v>0</v>
      </c>
      <c r="AF394" s="3">
        <v>3.81</v>
      </c>
      <c r="AG394" s="3">
        <f t="shared" si="127"/>
        <v>0.16478133328725086</v>
      </c>
      <c r="AH394" s="3">
        <f t="shared" si="128"/>
        <v>0</v>
      </c>
      <c r="AJ394" s="3">
        <v>3.81</v>
      </c>
      <c r="AK394" s="3">
        <f t="shared" si="129"/>
        <v>0.22791925663302204</v>
      </c>
      <c r="AL394" s="3">
        <f t="shared" si="130"/>
        <v>0</v>
      </c>
      <c r="AN394" s="3">
        <v>3.81</v>
      </c>
      <c r="AO394" s="3">
        <f t="shared" si="131"/>
        <v>0.31524922458051585</v>
      </c>
      <c r="AP394" s="3">
        <f t="shared" si="132"/>
        <v>0</v>
      </c>
      <c r="AR394" s="3">
        <v>3.81</v>
      </c>
      <c r="AS394" s="3">
        <f t="shared" si="118"/>
        <v>0.11455847255369928</v>
      </c>
      <c r="AT394" s="3">
        <f t="shared" si="119"/>
        <v>0</v>
      </c>
    </row>
    <row r="395" spans="8:46" x14ac:dyDescent="0.25">
      <c r="H395" s="48">
        <v>3.82</v>
      </c>
      <c r="I395" s="48">
        <v>4.3846248999999997E-2</v>
      </c>
      <c r="J395" s="3">
        <f t="shared" si="120"/>
        <v>0</v>
      </c>
      <c r="K395" s="57">
        <f t="shared" si="114"/>
        <v>0</v>
      </c>
      <c r="M395" s="3">
        <v>3.82</v>
      </c>
      <c r="N395" s="3">
        <f t="shared" si="121"/>
        <v>0.13063101864732318</v>
      </c>
      <c r="O395" s="3">
        <f t="shared" si="122"/>
        <v>0</v>
      </c>
      <c r="Q395" s="3">
        <v>3.82</v>
      </c>
      <c r="R395" s="3">
        <f t="shared" si="115"/>
        <v>5.7142857142857134E-2</v>
      </c>
      <c r="S395" s="3">
        <f t="shared" si="123"/>
        <v>0</v>
      </c>
      <c r="T395" s="3"/>
      <c r="U395" s="3">
        <v>3.82</v>
      </c>
      <c r="V395" s="3">
        <f t="shared" si="116"/>
        <v>9.5238095238095233E-2</v>
      </c>
      <c r="W395" s="3">
        <f t="shared" si="133"/>
        <v>0</v>
      </c>
      <c r="X395" s="3"/>
      <c r="Y395" s="3">
        <v>3.82</v>
      </c>
      <c r="Z395" s="3">
        <f t="shared" si="124"/>
        <v>0.16443615105689241</v>
      </c>
      <c r="AA395" s="3">
        <f t="shared" si="125"/>
        <v>0</v>
      </c>
      <c r="AB395" s="3"/>
      <c r="AC395" s="3">
        <v>3.82</v>
      </c>
      <c r="AD395" s="3">
        <f t="shared" si="117"/>
        <v>0.14285714285714288</v>
      </c>
      <c r="AE395" s="3">
        <f t="shared" si="126"/>
        <v>0</v>
      </c>
      <c r="AF395" s="3">
        <v>3.82</v>
      </c>
      <c r="AG395" s="3">
        <f t="shared" si="127"/>
        <v>0.16443615105689241</v>
      </c>
      <c r="AH395" s="3">
        <f t="shared" si="128"/>
        <v>0</v>
      </c>
      <c r="AJ395" s="3">
        <v>3.82</v>
      </c>
      <c r="AK395" s="3">
        <f t="shared" si="129"/>
        <v>0.22744181373474742</v>
      </c>
      <c r="AL395" s="3">
        <f t="shared" si="130"/>
        <v>0</v>
      </c>
      <c r="AN395" s="3">
        <v>3.82</v>
      </c>
      <c r="AO395" s="3">
        <f t="shared" si="131"/>
        <v>0.31458884376984608</v>
      </c>
      <c r="AP395" s="3">
        <f t="shared" si="132"/>
        <v>0</v>
      </c>
      <c r="AR395" s="3">
        <v>3.82</v>
      </c>
      <c r="AS395" s="3">
        <f t="shared" si="118"/>
        <v>0.11428571428571427</v>
      </c>
      <c r="AT395" s="3">
        <f t="shared" si="119"/>
        <v>0</v>
      </c>
    </row>
    <row r="396" spans="8:46" x14ac:dyDescent="0.25">
      <c r="H396" s="48">
        <v>3.83</v>
      </c>
      <c r="I396" s="48">
        <v>4.3588347999999999E-2</v>
      </c>
      <c r="J396" s="3">
        <f t="shared" si="120"/>
        <v>0</v>
      </c>
      <c r="K396" s="57">
        <f t="shared" si="114"/>
        <v>0</v>
      </c>
      <c r="M396" s="3">
        <v>3.83</v>
      </c>
      <c r="N396" s="3">
        <f t="shared" si="121"/>
        <v>0.1303580888057872</v>
      </c>
      <c r="O396" s="3">
        <f t="shared" si="122"/>
        <v>0</v>
      </c>
      <c r="Q396" s="3">
        <v>3.83</v>
      </c>
      <c r="R396" s="3">
        <f t="shared" si="115"/>
        <v>5.7007125890736345E-2</v>
      </c>
      <c r="S396" s="3">
        <f t="shared" si="123"/>
        <v>0</v>
      </c>
      <c r="T396" s="3"/>
      <c r="U396" s="3">
        <v>3.83</v>
      </c>
      <c r="V396" s="3">
        <f t="shared" si="116"/>
        <v>9.5011876484560581E-2</v>
      </c>
      <c r="W396" s="3">
        <f t="shared" si="133"/>
        <v>0</v>
      </c>
      <c r="X396" s="3"/>
      <c r="Y396" s="3">
        <v>3.83</v>
      </c>
      <c r="Z396" s="3">
        <f t="shared" si="124"/>
        <v>0.16409259151708733</v>
      </c>
      <c r="AA396" s="3">
        <f t="shared" si="125"/>
        <v>0</v>
      </c>
      <c r="AB396" s="3"/>
      <c r="AC396" s="3">
        <v>3.83</v>
      </c>
      <c r="AD396" s="3">
        <f t="shared" si="117"/>
        <v>0.14251781472684089</v>
      </c>
      <c r="AE396" s="3">
        <f t="shared" si="126"/>
        <v>0</v>
      </c>
      <c r="AF396" s="3">
        <v>3.83</v>
      </c>
      <c r="AG396" s="3">
        <f t="shared" si="127"/>
        <v>0.16409259151708733</v>
      </c>
      <c r="AH396" s="3">
        <f t="shared" si="128"/>
        <v>0</v>
      </c>
      <c r="AJ396" s="3">
        <v>3.83</v>
      </c>
      <c r="AK396" s="3">
        <f t="shared" si="129"/>
        <v>0.22696661528016843</v>
      </c>
      <c r="AL396" s="3">
        <f t="shared" si="130"/>
        <v>0</v>
      </c>
      <c r="AN396" s="3">
        <v>3.83</v>
      </c>
      <c r="AO396" s="3">
        <f t="shared" si="131"/>
        <v>0.3139315673881094</v>
      </c>
      <c r="AP396" s="3">
        <f t="shared" si="132"/>
        <v>0</v>
      </c>
      <c r="AR396" s="3">
        <v>3.83</v>
      </c>
      <c r="AS396" s="3">
        <f t="shared" si="118"/>
        <v>0.11401425178147269</v>
      </c>
      <c r="AT396" s="3">
        <f t="shared" si="119"/>
        <v>0</v>
      </c>
    </row>
    <row r="397" spans="8:46" x14ac:dyDescent="0.25">
      <c r="H397" s="48">
        <v>3.84</v>
      </c>
      <c r="I397" s="48">
        <v>4.3332442999999998E-2</v>
      </c>
      <c r="J397" s="3">
        <f t="shared" si="120"/>
        <v>0</v>
      </c>
      <c r="K397" s="57">
        <f t="shared" ref="K397:K413" si="134">IF(I397&gt;Z397,1,0)</f>
        <v>0</v>
      </c>
      <c r="M397" s="3">
        <v>3.84</v>
      </c>
      <c r="N397" s="3">
        <f t="shared" si="121"/>
        <v>0.13008643865654265</v>
      </c>
      <c r="O397" s="3">
        <f t="shared" si="122"/>
        <v>0</v>
      </c>
      <c r="Q397" s="3">
        <v>3.84</v>
      </c>
      <c r="R397" s="3">
        <f t="shared" ref="R397:R413" si="135">IF(Q397&lt;=$R$6,$R$8*$R$5,IF($R$8*$R$5*(1/ABS(0.8+Q397-$R$6))&gt;$R$8*$R$5,$R$8*$R$5,$R$8*$R$5*(1/ABS(0.8+Q397-$R$6))))</f>
        <v>5.6872037914691941E-2</v>
      </c>
      <c r="S397" s="3">
        <f t="shared" si="123"/>
        <v>0</v>
      </c>
      <c r="T397" s="3"/>
      <c r="U397" s="3">
        <v>3.84</v>
      </c>
      <c r="V397" s="3">
        <f t="shared" si="116"/>
        <v>9.4786729857819912E-2</v>
      </c>
      <c r="W397" s="3">
        <f t="shared" si="133"/>
        <v>0</v>
      </c>
      <c r="X397" s="3"/>
      <c r="Y397" s="3">
        <v>3.84</v>
      </c>
      <c r="Z397" s="3">
        <f t="shared" si="124"/>
        <v>0.16375064283262974</v>
      </c>
      <c r="AA397" s="3">
        <f t="shared" si="125"/>
        <v>0</v>
      </c>
      <c r="AB397" s="3"/>
      <c r="AC397" s="3">
        <v>3.84</v>
      </c>
      <c r="AD397" s="3">
        <f t="shared" si="117"/>
        <v>0.14218009478672988</v>
      </c>
      <c r="AE397" s="3">
        <f t="shared" si="126"/>
        <v>0</v>
      </c>
      <c r="AF397" s="3">
        <v>3.84</v>
      </c>
      <c r="AG397" s="3">
        <f t="shared" si="127"/>
        <v>0.16375064283262974</v>
      </c>
      <c r="AH397" s="3">
        <f t="shared" si="128"/>
        <v>0</v>
      </c>
      <c r="AJ397" s="3">
        <v>3.84</v>
      </c>
      <c r="AK397" s="3">
        <f t="shared" si="129"/>
        <v>0.22649364489927987</v>
      </c>
      <c r="AL397" s="3">
        <f t="shared" si="130"/>
        <v>0</v>
      </c>
      <c r="AN397" s="3">
        <v>3.84</v>
      </c>
      <c r="AO397" s="3">
        <f t="shared" si="131"/>
        <v>0.31327737279293855</v>
      </c>
      <c r="AP397" s="3">
        <f t="shared" si="132"/>
        <v>0</v>
      </c>
      <c r="AR397" s="3">
        <v>3.84</v>
      </c>
      <c r="AS397" s="3">
        <f t="shared" si="118"/>
        <v>0.11374407582938388</v>
      </c>
      <c r="AT397" s="3">
        <f t="shared" si="119"/>
        <v>0</v>
      </c>
    </row>
    <row r="398" spans="8:46" x14ac:dyDescent="0.25">
      <c r="H398" s="48">
        <v>3.85</v>
      </c>
      <c r="I398" s="48">
        <v>4.3078518000000003E-2</v>
      </c>
      <c r="J398" s="3">
        <f t="shared" si="120"/>
        <v>0</v>
      </c>
      <c r="K398" s="57">
        <f t="shared" si="134"/>
        <v>0</v>
      </c>
      <c r="M398" s="3">
        <v>3.85</v>
      </c>
      <c r="N398" s="3">
        <f t="shared" si="121"/>
        <v>0.12981605889031458</v>
      </c>
      <c r="O398" s="3">
        <f t="shared" si="122"/>
        <v>0</v>
      </c>
      <c r="Q398" s="3">
        <v>3.85</v>
      </c>
      <c r="R398" s="3">
        <f t="shared" si="135"/>
        <v>5.6737588652482261E-2</v>
      </c>
      <c r="S398" s="3">
        <f t="shared" si="123"/>
        <v>0</v>
      </c>
      <c r="T398" s="3"/>
      <c r="U398" s="3">
        <v>3.85</v>
      </c>
      <c r="V398" s="3">
        <f t="shared" ref="V398:V413" si="136">IF(U398&lt;=$V$6,$V$8*$V$5,IF($V$8*$V$5*(1/ABS(0.8+U398-$V$6))&gt;$V$8*$V$5,$V$8*$V$5,$V$8*$V$5*(1/ABS(0.8+U398-$V$6))))</f>
        <v>9.4562647754137114E-2</v>
      </c>
      <c r="W398" s="3">
        <f t="shared" si="133"/>
        <v>0</v>
      </c>
      <c r="X398" s="3"/>
      <c r="Y398" s="3">
        <v>3.85</v>
      </c>
      <c r="Z398" s="3">
        <f t="shared" si="124"/>
        <v>0.16341029328515935</v>
      </c>
      <c r="AA398" s="3">
        <f t="shared" si="125"/>
        <v>0</v>
      </c>
      <c r="AB398" s="3"/>
      <c r="AC398" s="3">
        <v>3.85</v>
      </c>
      <c r="AD398" s="3">
        <f t="shared" ref="AD398:AD413" si="137">IF(AC398&lt;=$AD$6,$AD$8*$AD$5,IF($AD$8*$AD$5*(1/ABS(0.8+AC398-$AD$6))&gt;$AD$8*$AD$5,$AD$8*$AD$5,$AD$8*$AD$5*(1/ABS(0.8+AC398-$AD$6))))</f>
        <v>0.14184397163120568</v>
      </c>
      <c r="AE398" s="3">
        <f t="shared" si="126"/>
        <v>0</v>
      </c>
      <c r="AF398" s="3">
        <v>3.85</v>
      </c>
      <c r="AG398" s="3">
        <f t="shared" si="127"/>
        <v>0.16341029328515935</v>
      </c>
      <c r="AH398" s="3">
        <f t="shared" si="128"/>
        <v>0</v>
      </c>
      <c r="AJ398" s="3">
        <v>3.85</v>
      </c>
      <c r="AK398" s="3">
        <f t="shared" si="129"/>
        <v>0.22602288638369236</v>
      </c>
      <c r="AL398" s="3">
        <f t="shared" si="130"/>
        <v>0</v>
      </c>
      <c r="AN398" s="3">
        <v>3.85</v>
      </c>
      <c r="AO398" s="3">
        <f t="shared" si="131"/>
        <v>0.31262623756550756</v>
      </c>
      <c r="AP398" s="3">
        <f t="shared" si="132"/>
        <v>0</v>
      </c>
      <c r="AR398" s="3">
        <v>3.85</v>
      </c>
      <c r="AS398" s="3">
        <f t="shared" ref="AS398:AS413" si="138">IF(AR398&lt;=$AS$6,$AS$8*$AS$5,IF($AS$8*$AS$5*(1/ABS(0.8+AR398-$AS$6))&gt;$AS$8*$AS$5,$AS$8*$AS$5,$AS$8*$AS$5*(1/ABS(0.8+AR398-$AS$6))))</f>
        <v>0.11347517730496452</v>
      </c>
      <c r="AT398" s="3">
        <f t="shared" ref="AT398:AT413" si="139">IF(AND(AR398&gt;=$F$6,AR398&lt;=$F$9),(AS398+AS397)/2*(AR398-AR397),0)</f>
        <v>0</v>
      </c>
    </row>
    <row r="399" spans="8:46" x14ac:dyDescent="0.25">
      <c r="H399" s="48">
        <v>3.86</v>
      </c>
      <c r="I399" s="48">
        <v>4.282656E-2</v>
      </c>
      <c r="J399" s="3">
        <f t="shared" ref="J399:J413" si="140">IF(AND(H399&gt;=$F$6,H399&lt;=$F$9),(I399+I398)/2*(H399-H398),0)</f>
        <v>0</v>
      </c>
      <c r="K399" s="57">
        <f t="shared" si="134"/>
        <v>0</v>
      </c>
      <c r="M399" s="3">
        <v>3.86</v>
      </c>
      <c r="N399" s="3">
        <f t="shared" ref="N399:N413" si="141">IF(M399&lt;=$N$1,(1+1.5*M399/$N$1)*$N$4,IF(M399&lt;=$N$2,2.5*$N$4,2.5*($N$2/M399)^0.8*$N$4))</f>
        <v>0.12954694028949743</v>
      </c>
      <c r="O399" s="3">
        <f t="shared" ref="O399:O413" si="142">IF(AND(M400&gt;=$F$6,M400&lt;=$F$9),(N400+N399)/2*(M400-M399),0)</f>
        <v>0</v>
      </c>
      <c r="Q399" s="3">
        <v>3.86</v>
      </c>
      <c r="R399" s="3">
        <f t="shared" si="135"/>
        <v>5.6603773584905655E-2</v>
      </c>
      <c r="S399" s="3">
        <f t="shared" ref="S399:S413" si="143">IF(AND(Q399&gt;=$F$6,Q399&lt;=$F$9),(R399+R398)/2*(Q399-Q398),0)</f>
        <v>0</v>
      </c>
      <c r="T399" s="3"/>
      <c r="U399" s="3">
        <v>3.86</v>
      </c>
      <c r="V399" s="3">
        <f t="shared" si="136"/>
        <v>9.4339622641509427E-2</v>
      </c>
      <c r="W399" s="3">
        <f t="shared" si="133"/>
        <v>0</v>
      </c>
      <c r="X399" s="3"/>
      <c r="Y399" s="3">
        <v>3.86</v>
      </c>
      <c r="Z399" s="3">
        <f t="shared" ref="Z399:Z413" si="144">IF(Y399&lt;=$AG$1,(1+1.5*Y399/$AG$1)*$AG$4,IF(Y399&lt;=$AG$2,2.5*$AG$4,2.5*($AG$2/Y399)^0.8*$N$4))</f>
        <v>0.1630715312717079</v>
      </c>
      <c r="AA399" s="3">
        <f t="shared" ref="AA399:AA413" si="145">IF(AND(Y399&gt;=$F$6,Y399&lt;=$F$9),(Z399+Z398)/2*(Y399-Y398),0)</f>
        <v>0</v>
      </c>
      <c r="AB399" s="3"/>
      <c r="AC399" s="3">
        <v>3.86</v>
      </c>
      <c r="AD399" s="3">
        <f t="shared" si="137"/>
        <v>0.14150943396226415</v>
      </c>
      <c r="AE399" s="3">
        <f t="shared" ref="AE399:AE413" si="146">IF(AND(AC399&gt;=$F$6,AC399&lt;=$F$9),(AD399+AD398)/2*(AC399-AC398),0)</f>
        <v>0</v>
      </c>
      <c r="AF399" s="3">
        <v>3.86</v>
      </c>
      <c r="AG399" s="3">
        <f t="shared" ref="AG399:AG413" si="147">IF(AF399&lt;=$AG$1,(1+1.5*AF399/$AG$1)*$AG$4,IF(AF399&lt;=$AG$2,2.5*$AG$4,2.5*($AG$2/AF399)^0.8*$N$4))</f>
        <v>0.1630715312717079</v>
      </c>
      <c r="AH399" s="3">
        <f t="shared" ref="AH399:AH413" si="148">IF(AND(AF399&gt;=$F$6,AF399&lt;=$F$9),(AG399+AG398)/2*(AF399-AF398),0)</f>
        <v>0</v>
      </c>
      <c r="AJ399" s="3">
        <v>3.86</v>
      </c>
      <c r="AK399" s="3">
        <f t="shared" ref="AK399:AK413" si="149">IF(AJ399&lt;=$AK$1,(1+1.5*AJ399/$AK$1)*$AK$4,IF(AJ399&lt;=$AK$2,2.5*$AK$4,2.5*($AK$2/AJ399)^0.8*$N$4))</f>
        <v>0.22555432368462267</v>
      </c>
      <c r="AL399" s="3">
        <f t="shared" ref="AL399:AL413" si="150">IF(AND(AJ399&gt;=$F$6,AJ399&lt;=$F$9),(AK399+AK398)/2*(AJ399-AJ398),0)</f>
        <v>0</v>
      </c>
      <c r="AN399" s="3">
        <v>3.86</v>
      </c>
      <c r="AO399" s="3">
        <f t="shared" ref="AO399:AO413" si="151">IF(AN399&lt;=$AO$1,(1+1.5*AN399/$AO$1)*$AO$4,IF(AN399&lt;=$AO$2,2.5*$AO$4,2.5*($AO$2/AN399)^0.8*$AO$4))</f>
        <v>0.31197813950775155</v>
      </c>
      <c r="AP399" s="3">
        <f t="shared" ref="AP399:AP413" si="152">IF(AND(AN399&gt;=$F$6,AN399&lt;=$F$9),(AO399+AO398)/2*(AN399-AN398),0)</f>
        <v>0</v>
      </c>
      <c r="AR399" s="3">
        <v>3.86</v>
      </c>
      <c r="AS399" s="3">
        <f t="shared" si="138"/>
        <v>0.11320754716981131</v>
      </c>
      <c r="AT399" s="3">
        <f t="shared" si="139"/>
        <v>0</v>
      </c>
    </row>
    <row r="400" spans="8:46" x14ac:dyDescent="0.25">
      <c r="H400" s="48">
        <v>3.87</v>
      </c>
      <c r="I400" s="48">
        <v>4.2576555000000002E-2</v>
      </c>
      <c r="J400" s="3">
        <f t="shared" si="140"/>
        <v>0</v>
      </c>
      <c r="K400" s="57">
        <f t="shared" si="134"/>
        <v>0</v>
      </c>
      <c r="M400" s="3">
        <v>3.87</v>
      </c>
      <c r="N400" s="3">
        <f t="shared" si="141"/>
        <v>0.12927907372701794</v>
      </c>
      <c r="O400" s="3">
        <f t="shared" si="142"/>
        <v>0</v>
      </c>
      <c r="Q400" s="3">
        <v>3.87</v>
      </c>
      <c r="R400" s="3">
        <f t="shared" si="135"/>
        <v>5.6470588235294113E-2</v>
      </c>
      <c r="S400" s="3">
        <f t="shared" si="143"/>
        <v>0</v>
      </c>
      <c r="T400" s="3"/>
      <c r="U400" s="3">
        <v>3.87</v>
      </c>
      <c r="V400" s="3">
        <f t="shared" si="136"/>
        <v>9.4117647058823528E-2</v>
      </c>
      <c r="W400" s="3">
        <f t="shared" ref="W400:W413" si="153">IF(AND(U400&gt;=$F$5,U400&lt;=$F$8),(V400+V399)/2*(U400-U399),0)</f>
        <v>0</v>
      </c>
      <c r="X400" s="3"/>
      <c r="Y400" s="3">
        <v>3.87</v>
      </c>
      <c r="Z400" s="3">
        <f t="shared" si="144"/>
        <v>0.16273434530326736</v>
      </c>
      <c r="AA400" s="3">
        <f t="shared" si="145"/>
        <v>0</v>
      </c>
      <c r="AB400" s="3"/>
      <c r="AC400" s="3">
        <v>3.87</v>
      </c>
      <c r="AD400" s="3">
        <f t="shared" si="137"/>
        <v>0.14117647058823532</v>
      </c>
      <c r="AE400" s="3">
        <f t="shared" si="146"/>
        <v>0</v>
      </c>
      <c r="AF400" s="3">
        <v>3.87</v>
      </c>
      <c r="AG400" s="3">
        <f t="shared" si="147"/>
        <v>0.16273434530326736</v>
      </c>
      <c r="AH400" s="3">
        <f t="shared" si="148"/>
        <v>0</v>
      </c>
      <c r="AJ400" s="3">
        <v>3.87</v>
      </c>
      <c r="AK400" s="3">
        <f t="shared" si="149"/>
        <v>0.22508794091091322</v>
      </c>
      <c r="AL400" s="3">
        <f t="shared" si="150"/>
        <v>0</v>
      </c>
      <c r="AN400" s="3">
        <v>3.87</v>
      </c>
      <c r="AO400" s="3">
        <f t="shared" si="151"/>
        <v>0.31133305663962713</v>
      </c>
      <c r="AP400" s="3">
        <f t="shared" si="152"/>
        <v>0</v>
      </c>
      <c r="AR400" s="3">
        <v>3.87</v>
      </c>
      <c r="AS400" s="3">
        <f t="shared" si="138"/>
        <v>0.11294117647058823</v>
      </c>
      <c r="AT400" s="3">
        <f t="shared" si="139"/>
        <v>0</v>
      </c>
    </row>
    <row r="401" spans="8:46" x14ac:dyDescent="0.25">
      <c r="H401" s="48">
        <v>3.88</v>
      </c>
      <c r="I401" s="48">
        <v>4.2328488999999997E-2</v>
      </c>
      <c r="J401" s="3">
        <f t="shared" si="140"/>
        <v>0</v>
      </c>
      <c r="K401" s="57">
        <f t="shared" si="134"/>
        <v>0</v>
      </c>
      <c r="M401" s="3">
        <v>3.88</v>
      </c>
      <c r="N401" s="3">
        <f t="shared" si="141"/>
        <v>0.12901245016521476</v>
      </c>
      <c r="O401" s="3">
        <f t="shared" si="142"/>
        <v>0</v>
      </c>
      <c r="Q401" s="3">
        <v>3.88</v>
      </c>
      <c r="R401" s="3">
        <f t="shared" si="135"/>
        <v>5.6338028169014086E-2</v>
      </c>
      <c r="S401" s="3">
        <f t="shared" si="143"/>
        <v>0</v>
      </c>
      <c r="T401" s="3"/>
      <c r="U401" s="3">
        <v>3.88</v>
      </c>
      <c r="V401" s="3">
        <f t="shared" si="136"/>
        <v>9.3896713615023483E-2</v>
      </c>
      <c r="W401" s="3">
        <f t="shared" si="153"/>
        <v>0</v>
      </c>
      <c r="X401" s="3"/>
      <c r="Y401" s="3">
        <v>3.88</v>
      </c>
      <c r="Z401" s="3">
        <f t="shared" si="144"/>
        <v>0.16239872400338023</v>
      </c>
      <c r="AA401" s="3">
        <f t="shared" si="145"/>
        <v>0</v>
      </c>
      <c r="AB401" s="3"/>
      <c r="AC401" s="3">
        <v>3.88</v>
      </c>
      <c r="AD401" s="3">
        <f t="shared" si="137"/>
        <v>0.14084507042253525</v>
      </c>
      <c r="AE401" s="3">
        <f t="shared" si="146"/>
        <v>0</v>
      </c>
      <c r="AF401" s="3">
        <v>3.88</v>
      </c>
      <c r="AG401" s="3">
        <f t="shared" si="147"/>
        <v>0.16239872400338023</v>
      </c>
      <c r="AH401" s="3">
        <f t="shared" si="148"/>
        <v>0</v>
      </c>
      <c r="AJ401" s="3">
        <v>3.88</v>
      </c>
      <c r="AK401" s="3">
        <f t="shared" si="149"/>
        <v>0.22462372232708169</v>
      </c>
      <c r="AL401" s="3">
        <f t="shared" si="150"/>
        <v>0</v>
      </c>
      <c r="AN401" s="3">
        <v>3.88</v>
      </c>
      <c r="AO401" s="3">
        <f t="shared" si="151"/>
        <v>0.31069096719641531</v>
      </c>
      <c r="AP401" s="3">
        <f t="shared" si="152"/>
        <v>0</v>
      </c>
      <c r="AR401" s="3">
        <v>3.88</v>
      </c>
      <c r="AS401" s="3">
        <f t="shared" si="138"/>
        <v>0.11267605633802817</v>
      </c>
      <c r="AT401" s="3">
        <f t="shared" si="139"/>
        <v>0</v>
      </c>
    </row>
    <row r="402" spans="8:46" x14ac:dyDescent="0.25">
      <c r="H402" s="48">
        <v>3.89</v>
      </c>
      <c r="I402" s="48">
        <v>4.2082346E-2</v>
      </c>
      <c r="J402" s="3">
        <f t="shared" si="140"/>
        <v>0</v>
      </c>
      <c r="K402" s="57">
        <f t="shared" si="134"/>
        <v>0</v>
      </c>
      <c r="M402" s="3">
        <v>3.89</v>
      </c>
      <c r="N402" s="3">
        <f t="shared" si="141"/>
        <v>0.12874706065473501</v>
      </c>
      <c r="O402" s="3">
        <f t="shared" si="142"/>
        <v>0</v>
      </c>
      <c r="Q402" s="3">
        <v>3.89</v>
      </c>
      <c r="R402" s="3">
        <f t="shared" si="135"/>
        <v>5.6206088992974232E-2</v>
      </c>
      <c r="S402" s="3">
        <f t="shared" si="143"/>
        <v>0</v>
      </c>
      <c r="T402" s="3"/>
      <c r="U402" s="3">
        <v>3.89</v>
      </c>
      <c r="V402" s="3">
        <f t="shared" si="136"/>
        <v>9.3676814988290391E-2</v>
      </c>
      <c r="W402" s="3">
        <f t="shared" si="153"/>
        <v>0</v>
      </c>
      <c r="X402" s="3"/>
      <c r="Y402" s="3">
        <v>3.89</v>
      </c>
      <c r="Z402" s="3">
        <f t="shared" si="144"/>
        <v>0.16206465610675008</v>
      </c>
      <c r="AA402" s="3">
        <f t="shared" si="145"/>
        <v>0</v>
      </c>
      <c r="AB402" s="3"/>
      <c r="AC402" s="3">
        <v>3.89</v>
      </c>
      <c r="AD402" s="3">
        <f t="shared" si="137"/>
        <v>0.14051522248243561</v>
      </c>
      <c r="AE402" s="3">
        <f t="shared" si="146"/>
        <v>0</v>
      </c>
      <c r="AF402" s="3">
        <v>3.89</v>
      </c>
      <c r="AG402" s="3">
        <f t="shared" si="147"/>
        <v>0.16206465610675008</v>
      </c>
      <c r="AH402" s="3">
        <f t="shared" si="148"/>
        <v>0</v>
      </c>
      <c r="AJ402" s="3">
        <v>3.89</v>
      </c>
      <c r="AK402" s="3">
        <f t="shared" si="149"/>
        <v>0.22416165235139959</v>
      </c>
      <c r="AL402" s="3">
        <f t="shared" si="150"/>
        <v>0</v>
      </c>
      <c r="AN402" s="3">
        <v>3.89</v>
      </c>
      <c r="AO402" s="3">
        <f t="shared" si="151"/>
        <v>0.31005184962606341</v>
      </c>
      <c r="AP402" s="3">
        <f t="shared" si="152"/>
        <v>0</v>
      </c>
      <c r="AR402" s="3">
        <v>3.89</v>
      </c>
      <c r="AS402" s="3">
        <f t="shared" si="138"/>
        <v>0.11241217798594846</v>
      </c>
      <c r="AT402" s="3">
        <f t="shared" si="139"/>
        <v>0</v>
      </c>
    </row>
    <row r="403" spans="8:46" x14ac:dyDescent="0.25">
      <c r="H403" s="48">
        <v>3.9</v>
      </c>
      <c r="I403" s="48">
        <v>4.1838114000000003E-2</v>
      </c>
      <c r="J403" s="3">
        <f t="shared" si="140"/>
        <v>0</v>
      </c>
      <c r="K403" s="57">
        <f t="shared" si="134"/>
        <v>0</v>
      </c>
      <c r="M403" s="3">
        <v>3.9</v>
      </c>
      <c r="N403" s="3">
        <f t="shared" si="141"/>
        <v>0.12848289633344698</v>
      </c>
      <c r="O403" s="3">
        <f t="shared" si="142"/>
        <v>0</v>
      </c>
      <c r="Q403" s="3">
        <v>3.9</v>
      </c>
      <c r="R403" s="3">
        <f t="shared" si="135"/>
        <v>5.6074766355140186E-2</v>
      </c>
      <c r="S403" s="3">
        <f t="shared" si="143"/>
        <v>0</v>
      </c>
      <c r="T403" s="3"/>
      <c r="U403" s="3">
        <v>3.9</v>
      </c>
      <c r="V403" s="3">
        <f t="shared" si="136"/>
        <v>9.3457943925233655E-2</v>
      </c>
      <c r="W403" s="3">
        <f t="shared" si="153"/>
        <v>0</v>
      </c>
      <c r="X403" s="3"/>
      <c r="Y403" s="3">
        <v>3.9</v>
      </c>
      <c r="Z403" s="3">
        <f t="shared" si="144"/>
        <v>0.16173213045787316</v>
      </c>
      <c r="AA403" s="3">
        <f t="shared" si="145"/>
        <v>0</v>
      </c>
      <c r="AB403" s="3"/>
      <c r="AC403" s="3">
        <v>3.9</v>
      </c>
      <c r="AD403" s="3">
        <f t="shared" si="137"/>
        <v>0.14018691588785048</v>
      </c>
      <c r="AE403" s="3">
        <f t="shared" si="146"/>
        <v>0</v>
      </c>
      <c r="AF403" s="3">
        <v>3.9</v>
      </c>
      <c r="AG403" s="3">
        <f t="shared" si="147"/>
        <v>0.16173213045787316</v>
      </c>
      <c r="AH403" s="3">
        <f t="shared" si="148"/>
        <v>0</v>
      </c>
      <c r="AJ403" s="3">
        <v>3.9</v>
      </c>
      <c r="AK403" s="3">
        <f t="shared" si="149"/>
        <v>0.22370171555399959</v>
      </c>
      <c r="AL403" s="3">
        <f t="shared" si="150"/>
        <v>0</v>
      </c>
      <c r="AN403" s="3">
        <v>3.9</v>
      </c>
      <c r="AO403" s="3">
        <f t="shared" si="151"/>
        <v>0.30941568258656704</v>
      </c>
      <c r="AP403" s="3">
        <f t="shared" si="152"/>
        <v>0</v>
      </c>
      <c r="AR403" s="3">
        <v>3.9</v>
      </c>
      <c r="AS403" s="3">
        <f t="shared" si="138"/>
        <v>0.11214953271028037</v>
      </c>
      <c r="AT403" s="3">
        <f t="shared" si="139"/>
        <v>0</v>
      </c>
    </row>
    <row r="404" spans="8:46" x14ac:dyDescent="0.25">
      <c r="H404" s="48">
        <v>3.91</v>
      </c>
      <c r="I404" s="48">
        <v>4.1595777E-2</v>
      </c>
      <c r="J404" s="3">
        <f t="shared" si="140"/>
        <v>0</v>
      </c>
      <c r="K404" s="57">
        <f t="shared" si="134"/>
        <v>0</v>
      </c>
      <c r="M404" s="3">
        <v>3.91</v>
      </c>
      <c r="N404" s="3">
        <f t="shared" si="141"/>
        <v>0.12821994842536907</v>
      </c>
      <c r="O404" s="3">
        <f t="shared" si="142"/>
        <v>0</v>
      </c>
      <c r="Q404" s="3">
        <v>3.91</v>
      </c>
      <c r="R404" s="3">
        <f t="shared" si="135"/>
        <v>5.5944055944055937E-2</v>
      </c>
      <c r="S404" s="3">
        <f t="shared" si="143"/>
        <v>0</v>
      </c>
      <c r="T404" s="3"/>
      <c r="U404" s="3">
        <v>3.91</v>
      </c>
      <c r="V404" s="3">
        <f t="shared" si="136"/>
        <v>9.3240093240093247E-2</v>
      </c>
      <c r="W404" s="3">
        <f t="shared" si="153"/>
        <v>0</v>
      </c>
      <c r="X404" s="3"/>
      <c r="Y404" s="3">
        <v>3.91</v>
      </c>
      <c r="Z404" s="3">
        <f t="shared" si="144"/>
        <v>0.16140113600968986</v>
      </c>
      <c r="AA404" s="3">
        <f t="shared" si="145"/>
        <v>0</v>
      </c>
      <c r="AB404" s="3"/>
      <c r="AC404" s="3">
        <v>3.91</v>
      </c>
      <c r="AD404" s="3">
        <f t="shared" si="137"/>
        <v>0.13986013986013987</v>
      </c>
      <c r="AE404" s="3">
        <f t="shared" si="146"/>
        <v>0</v>
      </c>
      <c r="AF404" s="3">
        <v>3.91</v>
      </c>
      <c r="AG404" s="3">
        <f t="shared" si="147"/>
        <v>0.16140113600968986</v>
      </c>
      <c r="AH404" s="3">
        <f t="shared" si="148"/>
        <v>0</v>
      </c>
      <c r="AJ404" s="3">
        <v>3.91</v>
      </c>
      <c r="AK404" s="3">
        <f t="shared" si="149"/>
        <v>0.2232438966550101</v>
      </c>
      <c r="AL404" s="3">
        <f t="shared" si="150"/>
        <v>0</v>
      </c>
      <c r="AN404" s="3">
        <v>3.91</v>
      </c>
      <c r="AO404" s="3">
        <f t="shared" si="151"/>
        <v>0.30878244494339113</v>
      </c>
      <c r="AP404" s="3">
        <f t="shared" si="152"/>
        <v>0</v>
      </c>
      <c r="AR404" s="3">
        <v>3.91</v>
      </c>
      <c r="AS404" s="3">
        <f t="shared" si="138"/>
        <v>0.11188811188811187</v>
      </c>
      <c r="AT404" s="3">
        <f t="shared" si="139"/>
        <v>0</v>
      </c>
    </row>
    <row r="405" spans="8:46" x14ac:dyDescent="0.25">
      <c r="H405" s="48">
        <v>3.92</v>
      </c>
      <c r="I405" s="48">
        <v>4.1355321E-2</v>
      </c>
      <c r="J405" s="3">
        <f t="shared" si="140"/>
        <v>0</v>
      </c>
      <c r="K405" s="57">
        <f t="shared" si="134"/>
        <v>0</v>
      </c>
      <c r="M405" s="3">
        <v>3.92</v>
      </c>
      <c r="N405" s="3">
        <f t="shared" si="141"/>
        <v>0.12795820823961504</v>
      </c>
      <c r="O405" s="3">
        <f t="shared" si="142"/>
        <v>0</v>
      </c>
      <c r="Q405" s="3">
        <v>3.92</v>
      </c>
      <c r="R405" s="3">
        <f t="shared" si="135"/>
        <v>5.5813953488372092E-2</v>
      </c>
      <c r="S405" s="3">
        <f t="shared" si="143"/>
        <v>0</v>
      </c>
      <c r="T405" s="3"/>
      <c r="U405" s="3">
        <v>3.92</v>
      </c>
      <c r="V405" s="3">
        <f t="shared" si="136"/>
        <v>9.3023255813953487E-2</v>
      </c>
      <c r="W405" s="3">
        <f t="shared" si="153"/>
        <v>0</v>
      </c>
      <c r="X405" s="3"/>
      <c r="Y405" s="3">
        <v>3.92</v>
      </c>
      <c r="Z405" s="3">
        <f t="shared" si="144"/>
        <v>0.16107166182225729</v>
      </c>
      <c r="AA405" s="3">
        <f t="shared" si="145"/>
        <v>0</v>
      </c>
      <c r="AB405" s="3"/>
      <c r="AC405" s="3">
        <v>3.92</v>
      </c>
      <c r="AD405" s="3">
        <f t="shared" si="137"/>
        <v>0.13953488372093026</v>
      </c>
      <c r="AE405" s="3">
        <f t="shared" si="146"/>
        <v>0</v>
      </c>
      <c r="AF405" s="3">
        <v>3.92</v>
      </c>
      <c r="AG405" s="3">
        <f t="shared" si="147"/>
        <v>0.16107166182225729</v>
      </c>
      <c r="AH405" s="3">
        <f t="shared" si="148"/>
        <v>0</v>
      </c>
      <c r="AJ405" s="3">
        <v>3.92</v>
      </c>
      <c r="AK405" s="3">
        <f t="shared" si="149"/>
        <v>0.22278818052271926</v>
      </c>
      <c r="AL405" s="3">
        <f t="shared" si="150"/>
        <v>0</v>
      </c>
      <c r="AN405" s="3">
        <v>3.92</v>
      </c>
      <c r="AO405" s="3">
        <f t="shared" si="151"/>
        <v>0.30815211576692819</v>
      </c>
      <c r="AP405" s="3">
        <f t="shared" si="152"/>
        <v>0</v>
      </c>
      <c r="AR405" s="3">
        <v>3.92</v>
      </c>
      <c r="AS405" s="3">
        <f t="shared" si="138"/>
        <v>0.11162790697674418</v>
      </c>
      <c r="AT405" s="3">
        <f t="shared" si="139"/>
        <v>0</v>
      </c>
    </row>
    <row r="406" spans="8:46" x14ac:dyDescent="0.25">
      <c r="H406" s="48">
        <v>3.93</v>
      </c>
      <c r="I406" s="48">
        <v>4.1116732000000003E-2</v>
      </c>
      <c r="J406" s="3">
        <f t="shared" si="140"/>
        <v>0</v>
      </c>
      <c r="K406" s="57">
        <f t="shared" si="134"/>
        <v>0</v>
      </c>
      <c r="M406" s="3">
        <v>3.93</v>
      </c>
      <c r="N406" s="3">
        <f t="shared" si="141"/>
        <v>0.12769766716935368</v>
      </c>
      <c r="O406" s="3">
        <f t="shared" si="142"/>
        <v>0</v>
      </c>
      <c r="Q406" s="3">
        <v>3.93</v>
      </c>
      <c r="R406" s="3">
        <f t="shared" si="135"/>
        <v>5.5684454756380501E-2</v>
      </c>
      <c r="S406" s="3">
        <f t="shared" si="143"/>
        <v>0</v>
      </c>
      <c r="T406" s="3"/>
      <c r="U406" s="3">
        <v>3.93</v>
      </c>
      <c r="V406" s="3">
        <f t="shared" si="136"/>
        <v>9.2807424593967514E-2</v>
      </c>
      <c r="W406" s="3">
        <f t="shared" si="153"/>
        <v>0</v>
      </c>
      <c r="X406" s="3"/>
      <c r="Y406" s="3">
        <v>3.93</v>
      </c>
      <c r="Z406" s="3">
        <f t="shared" si="144"/>
        <v>0.16074369706143987</v>
      </c>
      <c r="AA406" s="3">
        <f t="shared" si="145"/>
        <v>0</v>
      </c>
      <c r="AB406" s="3"/>
      <c r="AC406" s="3">
        <v>3.93</v>
      </c>
      <c r="AD406" s="3">
        <f t="shared" si="137"/>
        <v>0.13921113689095127</v>
      </c>
      <c r="AE406" s="3">
        <f t="shared" si="146"/>
        <v>0</v>
      </c>
      <c r="AF406" s="3">
        <v>3.93</v>
      </c>
      <c r="AG406" s="3">
        <f t="shared" si="147"/>
        <v>0.16074369706143987</v>
      </c>
      <c r="AH406" s="3">
        <f t="shared" si="148"/>
        <v>0</v>
      </c>
      <c r="AJ406" s="3">
        <v>3.93</v>
      </c>
      <c r="AK406" s="3">
        <f t="shared" si="149"/>
        <v>0.22233455217176365</v>
      </c>
      <c r="AL406" s="3">
        <f t="shared" si="150"/>
        <v>0</v>
      </c>
      <c r="AN406" s="3">
        <v>3.93</v>
      </c>
      <c r="AO406" s="3">
        <f t="shared" si="151"/>
        <v>0.30752467432999542</v>
      </c>
      <c r="AP406" s="3">
        <f t="shared" si="152"/>
        <v>0</v>
      </c>
      <c r="AR406" s="3">
        <v>3.93</v>
      </c>
      <c r="AS406" s="3">
        <f t="shared" si="138"/>
        <v>0.111368909512761</v>
      </c>
      <c r="AT406" s="3">
        <f t="shared" si="139"/>
        <v>0</v>
      </c>
    </row>
    <row r="407" spans="8:46" x14ac:dyDescent="0.25">
      <c r="H407" s="48">
        <v>3.94</v>
      </c>
      <c r="I407" s="48">
        <v>4.0879996000000002E-2</v>
      </c>
      <c r="J407" s="3">
        <f t="shared" si="140"/>
        <v>0</v>
      </c>
      <c r="K407" s="57">
        <f t="shared" si="134"/>
        <v>0</v>
      </c>
      <c r="M407" s="3">
        <v>3.94</v>
      </c>
      <c r="N407" s="3">
        <f t="shared" si="141"/>
        <v>0.12743831669078537</v>
      </c>
      <c r="O407" s="3">
        <f t="shared" si="142"/>
        <v>0</v>
      </c>
      <c r="Q407" s="3">
        <v>3.94</v>
      </c>
      <c r="R407" s="3">
        <f t="shared" si="135"/>
        <v>5.5555555555555546E-2</v>
      </c>
      <c r="S407" s="3">
        <f t="shared" si="143"/>
        <v>0</v>
      </c>
      <c r="T407" s="3"/>
      <c r="U407" s="3">
        <v>3.94</v>
      </c>
      <c r="V407" s="3">
        <f t="shared" si="136"/>
        <v>9.2592592592592587E-2</v>
      </c>
      <c r="W407" s="3">
        <f t="shared" si="153"/>
        <v>0</v>
      </c>
      <c r="X407" s="3"/>
      <c r="Y407" s="3">
        <v>3.94</v>
      </c>
      <c r="Z407" s="3">
        <f t="shared" si="144"/>
        <v>0.1604172309976202</v>
      </c>
      <c r="AA407" s="3">
        <f t="shared" si="145"/>
        <v>0</v>
      </c>
      <c r="AB407" s="3"/>
      <c r="AC407" s="3">
        <v>3.94</v>
      </c>
      <c r="AD407" s="3">
        <f t="shared" si="137"/>
        <v>0.1388888888888889</v>
      </c>
      <c r="AE407" s="3">
        <f t="shared" si="146"/>
        <v>0</v>
      </c>
      <c r="AF407" s="3">
        <v>3.94</v>
      </c>
      <c r="AG407" s="3">
        <f t="shared" si="147"/>
        <v>0.1604172309976202</v>
      </c>
      <c r="AH407" s="3">
        <f t="shared" si="148"/>
        <v>0</v>
      </c>
      <c r="AJ407" s="3">
        <v>3.94</v>
      </c>
      <c r="AK407" s="3">
        <f t="shared" si="149"/>
        <v>0.2218829967613461</v>
      </c>
      <c r="AL407" s="3">
        <f t="shared" si="150"/>
        <v>0</v>
      </c>
      <c r="AN407" s="3">
        <v>3.94</v>
      </c>
      <c r="AO407" s="3">
        <f t="shared" si="151"/>
        <v>0.30690010010536772</v>
      </c>
      <c r="AP407" s="3">
        <f t="shared" si="152"/>
        <v>0</v>
      </c>
      <c r="AR407" s="3">
        <v>3.94</v>
      </c>
      <c r="AS407" s="3">
        <f t="shared" si="138"/>
        <v>0.11111111111111109</v>
      </c>
      <c r="AT407" s="3">
        <f t="shared" si="139"/>
        <v>0</v>
      </c>
    </row>
    <row r="408" spans="8:46" x14ac:dyDescent="0.25">
      <c r="H408" s="48">
        <v>3.95</v>
      </c>
      <c r="I408" s="48">
        <v>4.0645096999999998E-2</v>
      </c>
      <c r="J408" s="3">
        <f t="shared" si="140"/>
        <v>0</v>
      </c>
      <c r="K408" s="57">
        <f t="shared" si="134"/>
        <v>0</v>
      </c>
      <c r="M408" s="3">
        <v>3.95</v>
      </c>
      <c r="N408" s="3">
        <f t="shared" si="141"/>
        <v>0.12718014836213198</v>
      </c>
      <c r="O408" s="3">
        <f t="shared" si="142"/>
        <v>0</v>
      </c>
      <c r="Q408" s="3">
        <v>3.95</v>
      </c>
      <c r="R408" s="3">
        <f t="shared" si="135"/>
        <v>5.5427251732101612E-2</v>
      </c>
      <c r="S408" s="3">
        <f t="shared" si="143"/>
        <v>0</v>
      </c>
      <c r="T408" s="3"/>
      <c r="U408" s="3">
        <v>3.95</v>
      </c>
      <c r="V408" s="3">
        <f t="shared" si="136"/>
        <v>9.237875288683603E-2</v>
      </c>
      <c r="W408" s="3">
        <f t="shared" si="153"/>
        <v>0</v>
      </c>
      <c r="X408" s="3"/>
      <c r="Y408" s="3">
        <v>3.95</v>
      </c>
      <c r="Z408" s="3">
        <f t="shared" si="144"/>
        <v>0.16009225300442878</v>
      </c>
      <c r="AA408" s="3">
        <f t="shared" si="145"/>
        <v>0</v>
      </c>
      <c r="AB408" s="3"/>
      <c r="AC408" s="3">
        <v>3.95</v>
      </c>
      <c r="AD408" s="3">
        <f t="shared" si="137"/>
        <v>0.13856812933025406</v>
      </c>
      <c r="AE408" s="3">
        <f t="shared" si="146"/>
        <v>0</v>
      </c>
      <c r="AF408" s="3">
        <v>3.95</v>
      </c>
      <c r="AG408" s="3">
        <f t="shared" si="147"/>
        <v>0.16009225300442878</v>
      </c>
      <c r="AH408" s="3">
        <f t="shared" si="148"/>
        <v>0</v>
      </c>
      <c r="AJ408" s="3">
        <v>3.95</v>
      </c>
      <c r="AK408" s="3">
        <f t="shared" si="149"/>
        <v>0.2214334995934773</v>
      </c>
      <c r="AL408" s="3">
        <f t="shared" si="150"/>
        <v>0</v>
      </c>
      <c r="AN408" s="3">
        <v>3.95</v>
      </c>
      <c r="AO408" s="3">
        <f t="shared" si="151"/>
        <v>0.30627837276334713</v>
      </c>
      <c r="AP408" s="3">
        <f t="shared" si="152"/>
        <v>0</v>
      </c>
      <c r="AR408" s="3">
        <v>3.95</v>
      </c>
      <c r="AS408" s="3">
        <f t="shared" si="138"/>
        <v>0.11085450346420322</v>
      </c>
      <c r="AT408" s="3">
        <f t="shared" si="139"/>
        <v>0</v>
      </c>
    </row>
    <row r="409" spans="8:46" x14ac:dyDescent="0.25">
      <c r="H409" s="48">
        <v>3.96</v>
      </c>
      <c r="I409" s="48">
        <v>4.0412021999999999E-2</v>
      </c>
      <c r="J409" s="3">
        <f t="shared" si="140"/>
        <v>0</v>
      </c>
      <c r="K409" s="57">
        <f t="shared" si="134"/>
        <v>0</v>
      </c>
      <c r="M409" s="3">
        <v>3.96</v>
      </c>
      <c r="N409" s="3">
        <f t="shared" si="141"/>
        <v>0.12692315382264324</v>
      </c>
      <c r="O409" s="3">
        <f t="shared" si="142"/>
        <v>0</v>
      </c>
      <c r="Q409" s="3">
        <v>3.96</v>
      </c>
      <c r="R409" s="3">
        <f t="shared" si="135"/>
        <v>5.5299539170506909E-2</v>
      </c>
      <c r="S409" s="3">
        <f t="shared" si="143"/>
        <v>0</v>
      </c>
      <c r="T409" s="3"/>
      <c r="U409" s="3">
        <v>3.96</v>
      </c>
      <c r="V409" s="3">
        <f t="shared" si="136"/>
        <v>9.2165898617511524E-2</v>
      </c>
      <c r="W409" s="3">
        <f t="shared" si="153"/>
        <v>0</v>
      </c>
      <c r="X409" s="3"/>
      <c r="Y409" s="3">
        <v>3.96</v>
      </c>
      <c r="Z409" s="3">
        <f t="shared" si="144"/>
        <v>0.15976875255749234</v>
      </c>
      <c r="AA409" s="3">
        <f t="shared" si="145"/>
        <v>0</v>
      </c>
      <c r="AB409" s="3"/>
      <c r="AC409" s="3">
        <v>3.96</v>
      </c>
      <c r="AD409" s="3">
        <f t="shared" si="137"/>
        <v>0.13824884792626729</v>
      </c>
      <c r="AE409" s="3">
        <f t="shared" si="146"/>
        <v>0</v>
      </c>
      <c r="AF409" s="3">
        <v>3.96</v>
      </c>
      <c r="AG409" s="3">
        <f t="shared" si="147"/>
        <v>0.15976875255749234</v>
      </c>
      <c r="AH409" s="3">
        <f t="shared" si="148"/>
        <v>0</v>
      </c>
      <c r="AJ409" s="3">
        <v>3.96</v>
      </c>
      <c r="AK409" s="3">
        <f t="shared" si="149"/>
        <v>0.22098604611124537</v>
      </c>
      <c r="AL409" s="3">
        <f t="shared" si="150"/>
        <v>0</v>
      </c>
      <c r="AN409" s="3">
        <v>3.96</v>
      </c>
      <c r="AO409" s="3">
        <f t="shared" si="151"/>
        <v>0.30565947216936795</v>
      </c>
      <c r="AP409" s="3">
        <f t="shared" si="152"/>
        <v>0</v>
      </c>
      <c r="AR409" s="3">
        <v>3.96</v>
      </c>
      <c r="AS409" s="3">
        <f t="shared" si="138"/>
        <v>0.11059907834101382</v>
      </c>
      <c r="AT409" s="3">
        <f t="shared" si="139"/>
        <v>0</v>
      </c>
    </row>
    <row r="410" spans="8:46" x14ac:dyDescent="0.25">
      <c r="H410" s="48">
        <v>3.97</v>
      </c>
      <c r="I410" s="48">
        <v>4.0180756999999998E-2</v>
      </c>
      <c r="J410" s="3">
        <f t="shared" si="140"/>
        <v>0</v>
      </c>
      <c r="K410" s="57">
        <f t="shared" si="134"/>
        <v>0</v>
      </c>
      <c r="M410" s="3">
        <v>3.97</v>
      </c>
      <c r="N410" s="3">
        <f t="shared" si="141"/>
        <v>0.12666732479161605</v>
      </c>
      <c r="O410" s="3">
        <f t="shared" si="142"/>
        <v>0</v>
      </c>
      <c r="Q410" s="3">
        <v>3.97</v>
      </c>
      <c r="R410" s="3">
        <f t="shared" si="135"/>
        <v>5.5172413793103441E-2</v>
      </c>
      <c r="S410" s="3">
        <f t="shared" si="143"/>
        <v>0</v>
      </c>
      <c r="T410" s="3"/>
      <c r="U410" s="3">
        <v>3.97</v>
      </c>
      <c r="V410" s="3">
        <f t="shared" si="136"/>
        <v>9.1954022988505746E-2</v>
      </c>
      <c r="W410" s="3">
        <f t="shared" si="153"/>
        <v>0</v>
      </c>
      <c r="X410" s="3"/>
      <c r="Y410" s="3">
        <v>3.97</v>
      </c>
      <c r="Z410" s="3">
        <f t="shared" si="144"/>
        <v>0.15944671923319986</v>
      </c>
      <c r="AA410" s="3">
        <f t="shared" si="145"/>
        <v>0</v>
      </c>
      <c r="AB410" s="3"/>
      <c r="AC410" s="3">
        <v>3.97</v>
      </c>
      <c r="AD410" s="3">
        <f t="shared" si="137"/>
        <v>0.13793103448275862</v>
      </c>
      <c r="AE410" s="3">
        <f t="shared" si="146"/>
        <v>0</v>
      </c>
      <c r="AF410" s="3">
        <v>3.97</v>
      </c>
      <c r="AG410" s="3">
        <f t="shared" si="147"/>
        <v>0.15944671923319986</v>
      </c>
      <c r="AH410" s="3">
        <f t="shared" si="148"/>
        <v>0</v>
      </c>
      <c r="AJ410" s="3">
        <v>3.97</v>
      </c>
      <c r="AK410" s="3">
        <f t="shared" si="149"/>
        <v>0.22054062189710893</v>
      </c>
      <c r="AL410" s="3">
        <f t="shared" si="150"/>
        <v>0</v>
      </c>
      <c r="AN410" s="3">
        <v>3.97</v>
      </c>
      <c r="AO410" s="3">
        <f t="shared" si="151"/>
        <v>0.30504337838163686</v>
      </c>
      <c r="AP410" s="3">
        <f t="shared" si="152"/>
        <v>0</v>
      </c>
      <c r="AR410" s="3">
        <v>3.97</v>
      </c>
      <c r="AS410" s="3">
        <f t="shared" si="138"/>
        <v>0.11034482758620688</v>
      </c>
      <c r="AT410" s="3">
        <f t="shared" si="139"/>
        <v>0</v>
      </c>
    </row>
    <row r="411" spans="8:46" x14ac:dyDescent="0.25">
      <c r="H411" s="48">
        <v>3.98</v>
      </c>
      <c r="I411" s="48">
        <v>3.9951286000000003E-2</v>
      </c>
      <c r="J411" s="3">
        <f t="shared" si="140"/>
        <v>0</v>
      </c>
      <c r="K411" s="57">
        <f t="shared" si="134"/>
        <v>0</v>
      </c>
      <c r="M411" s="3">
        <v>3.98</v>
      </c>
      <c r="N411" s="3">
        <f t="shared" si="141"/>
        <v>0.12641265306742963</v>
      </c>
      <c r="O411" s="3">
        <f t="shared" si="142"/>
        <v>0</v>
      </c>
      <c r="Q411" s="3">
        <v>3.98</v>
      </c>
      <c r="R411" s="3">
        <f t="shared" si="135"/>
        <v>5.5045871559633024E-2</v>
      </c>
      <c r="S411" s="3">
        <f t="shared" si="143"/>
        <v>0</v>
      </c>
      <c r="T411" s="3"/>
      <c r="U411" s="3">
        <v>3.98</v>
      </c>
      <c r="V411" s="3">
        <f t="shared" si="136"/>
        <v>9.1743119266055051E-2</v>
      </c>
      <c r="W411" s="3">
        <f t="shared" si="153"/>
        <v>0</v>
      </c>
      <c r="X411" s="3"/>
      <c r="Y411" s="3">
        <v>3.98</v>
      </c>
      <c r="Z411" s="3">
        <f t="shared" si="144"/>
        <v>0.15912614270748729</v>
      </c>
      <c r="AA411" s="3">
        <f t="shared" si="145"/>
        <v>0</v>
      </c>
      <c r="AB411" s="3"/>
      <c r="AC411" s="3">
        <v>3.98</v>
      </c>
      <c r="AD411" s="3">
        <f t="shared" si="137"/>
        <v>0.13761467889908258</v>
      </c>
      <c r="AE411" s="3">
        <f t="shared" si="146"/>
        <v>0</v>
      </c>
      <c r="AF411" s="3">
        <v>3.98</v>
      </c>
      <c r="AG411" s="3">
        <f t="shared" si="147"/>
        <v>0.15912614270748729</v>
      </c>
      <c r="AH411" s="3">
        <f t="shared" si="148"/>
        <v>0</v>
      </c>
      <c r="AJ411" s="3">
        <v>3.98</v>
      </c>
      <c r="AK411" s="3">
        <f t="shared" si="149"/>
        <v>0.22009721267121668</v>
      </c>
      <c r="AL411" s="3">
        <f t="shared" si="150"/>
        <v>0</v>
      </c>
      <c r="AN411" s="3">
        <v>3.98</v>
      </c>
      <c r="AO411" s="3">
        <f t="shared" si="151"/>
        <v>0.30443007164880798</v>
      </c>
      <c r="AP411" s="3">
        <f t="shared" si="152"/>
        <v>0</v>
      </c>
      <c r="AR411" s="3">
        <v>3.98</v>
      </c>
      <c r="AS411" s="3">
        <f t="shared" si="138"/>
        <v>0.11009174311926605</v>
      </c>
      <c r="AT411" s="3">
        <f t="shared" si="139"/>
        <v>0</v>
      </c>
    </row>
    <row r="412" spans="8:46" x14ac:dyDescent="0.25">
      <c r="H412" s="48">
        <v>3.99</v>
      </c>
      <c r="I412" s="48">
        <v>3.9723595E-2</v>
      </c>
      <c r="J412" s="3">
        <f t="shared" si="140"/>
        <v>0</v>
      </c>
      <c r="K412" s="57">
        <f t="shared" si="134"/>
        <v>0</v>
      </c>
      <c r="M412" s="3">
        <v>3.99</v>
      </c>
      <c r="N412" s="3">
        <f t="shared" si="141"/>
        <v>0.126159130526593</v>
      </c>
      <c r="O412" s="3">
        <f t="shared" si="142"/>
        <v>0</v>
      </c>
      <c r="Q412" s="3">
        <v>3.99</v>
      </c>
      <c r="R412" s="3">
        <f t="shared" si="135"/>
        <v>5.4919908466819219E-2</v>
      </c>
      <c r="S412" s="3">
        <f t="shared" si="143"/>
        <v>0</v>
      </c>
      <c r="T412" s="3"/>
      <c r="U412" s="3">
        <v>3.99</v>
      </c>
      <c r="V412" s="3">
        <f t="shared" si="136"/>
        <v>9.1533180778032033E-2</v>
      </c>
      <c r="W412" s="3">
        <f t="shared" si="153"/>
        <v>0</v>
      </c>
      <c r="X412" s="3"/>
      <c r="Y412" s="3">
        <v>3.99</v>
      </c>
      <c r="Z412" s="3">
        <f t="shared" si="144"/>
        <v>0.15880701275463985</v>
      </c>
      <c r="AA412" s="3">
        <f t="shared" si="145"/>
        <v>0</v>
      </c>
      <c r="AB412" s="3"/>
      <c r="AC412" s="3">
        <v>3.99</v>
      </c>
      <c r="AD412" s="3">
        <f t="shared" si="137"/>
        <v>0.13729977116704806</v>
      </c>
      <c r="AE412" s="3">
        <f t="shared" si="146"/>
        <v>0</v>
      </c>
      <c r="AF412" s="3">
        <v>3.99</v>
      </c>
      <c r="AG412" s="3">
        <f t="shared" si="147"/>
        <v>0.15880701275463985</v>
      </c>
      <c r="AH412" s="3">
        <f t="shared" si="148"/>
        <v>0</v>
      </c>
      <c r="AJ412" s="3">
        <v>3.99</v>
      </c>
      <c r="AK412" s="3">
        <f t="shared" si="149"/>
        <v>0.2196558042897496</v>
      </c>
      <c r="AL412" s="3">
        <f t="shared" si="150"/>
        <v>0</v>
      </c>
      <c r="AN412" s="3">
        <v>3.99</v>
      </c>
      <c r="AO412" s="3">
        <f t="shared" si="151"/>
        <v>0.30381953240769022</v>
      </c>
      <c r="AP412" s="3">
        <f t="shared" si="152"/>
        <v>0</v>
      </c>
      <c r="AR412" s="3">
        <v>3.99</v>
      </c>
      <c r="AS412" s="3">
        <f t="shared" si="138"/>
        <v>0.10983981693363844</v>
      </c>
      <c r="AT412" s="3">
        <f t="shared" si="139"/>
        <v>0</v>
      </c>
    </row>
    <row r="413" spans="8:46" ht="15.75" thickBot="1" x14ac:dyDescent="0.3">
      <c r="H413" s="48">
        <v>4</v>
      </c>
      <c r="I413" s="48">
        <v>3.9497670999999998E-2</v>
      </c>
      <c r="J413" s="3">
        <f t="shared" si="140"/>
        <v>0</v>
      </c>
      <c r="K413" s="58">
        <f t="shared" si="134"/>
        <v>0</v>
      </c>
      <c r="M413" s="3">
        <v>4</v>
      </c>
      <c r="N413" s="3">
        <f t="shared" si="141"/>
        <v>0.12590674912280808</v>
      </c>
      <c r="O413" s="3">
        <f t="shared" si="142"/>
        <v>0</v>
      </c>
      <c r="Q413" s="3">
        <v>4</v>
      </c>
      <c r="R413" s="3">
        <f t="shared" si="135"/>
        <v>5.4794520547945209E-2</v>
      </c>
      <c r="S413" s="3">
        <f t="shared" si="143"/>
        <v>0</v>
      </c>
      <c r="T413" s="3"/>
      <c r="U413" s="3">
        <v>4</v>
      </c>
      <c r="V413" s="3">
        <f t="shared" si="136"/>
        <v>9.1324200913242018E-2</v>
      </c>
      <c r="W413" s="3">
        <f t="shared" si="153"/>
        <v>0</v>
      </c>
      <c r="X413" s="3"/>
      <c r="Y413" s="3">
        <v>4</v>
      </c>
      <c r="Z413" s="3">
        <f t="shared" si="144"/>
        <v>0.1584893192461114</v>
      </c>
      <c r="AA413" s="3">
        <f t="shared" si="145"/>
        <v>0</v>
      </c>
      <c r="AB413" s="3"/>
      <c r="AC413" s="3">
        <v>4</v>
      </c>
      <c r="AD413" s="3">
        <f t="shared" si="137"/>
        <v>0.13698630136986303</v>
      </c>
      <c r="AE413" s="3">
        <f t="shared" si="146"/>
        <v>0</v>
      </c>
      <c r="AF413" s="3">
        <v>4</v>
      </c>
      <c r="AG413" s="3">
        <f t="shared" si="147"/>
        <v>0.1584893192461114</v>
      </c>
      <c r="AH413" s="3">
        <f t="shared" si="148"/>
        <v>0</v>
      </c>
      <c r="AJ413" s="3">
        <v>4</v>
      </c>
      <c r="AK413" s="3">
        <f t="shared" si="149"/>
        <v>0.21921638274328883</v>
      </c>
      <c r="AL413" s="3">
        <f t="shared" si="150"/>
        <v>0</v>
      </c>
      <c r="AN413" s="3">
        <v>4</v>
      </c>
      <c r="AO413" s="3">
        <f t="shared" si="151"/>
        <v>0.30321174128098966</v>
      </c>
      <c r="AP413" s="3">
        <f t="shared" si="152"/>
        <v>0</v>
      </c>
      <c r="AR413" s="3">
        <v>4</v>
      </c>
      <c r="AS413" s="3">
        <f t="shared" si="138"/>
        <v>0.10958904109589042</v>
      </c>
      <c r="AT413" s="3">
        <f t="shared" si="139"/>
        <v>0</v>
      </c>
    </row>
  </sheetData>
  <mergeCells count="16">
    <mergeCell ref="AJ11:AK11"/>
    <mergeCell ref="AN11:AO11"/>
    <mergeCell ref="AR11:AS11"/>
    <mergeCell ref="E12:G12"/>
    <mergeCell ref="M11:N11"/>
    <mergeCell ref="Q11:S11"/>
    <mergeCell ref="U11:V11"/>
    <mergeCell ref="Y11:AA11"/>
    <mergeCell ref="AC11:AD11"/>
    <mergeCell ref="AF11:AG11"/>
    <mergeCell ref="H11:I11"/>
    <mergeCell ref="E5:E6"/>
    <mergeCell ref="E8:E9"/>
    <mergeCell ref="E10:G10"/>
    <mergeCell ref="B11:C11"/>
    <mergeCell ref="E11:G11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6"/>
  <dimension ref="A1:C16"/>
  <sheetViews>
    <sheetView workbookViewId="0">
      <selection activeCell="B16" sqref="B16"/>
    </sheetView>
  </sheetViews>
  <sheetFormatPr defaultRowHeight="15" x14ac:dyDescent="0.25"/>
  <cols>
    <col min="1" max="1" width="27.7109375" customWidth="1"/>
  </cols>
  <sheetData>
    <row r="1" spans="1:3" ht="27.75" customHeight="1" x14ac:dyDescent="0.25">
      <c r="A1" s="33" t="s">
        <v>117</v>
      </c>
      <c r="B1" s="212">
        <f>ROUNDUP(SUM(C3:C16),2)</f>
        <v>-7.67</v>
      </c>
      <c r="C1" s="212"/>
    </row>
    <row r="3" spans="1:3" x14ac:dyDescent="0.25">
      <c r="A3" s="32" t="s">
        <v>103</v>
      </c>
      <c r="B3" s="36">
        <f>DataInput!B8</f>
        <v>3</v>
      </c>
      <c r="C3" s="32">
        <f>IF(B3=0,0,IF(B3=1,-5,IF(B3=2,-6,IF(B3=3,-7,IF(B3=4,-7,IF(B3=5,-10,IF(B3=6,-12,IF(B3=7,-14,IF(B3=8,-17,IF(B3=9,-19,-17-2*(B3-8)))))))))))</f>
        <v>-7</v>
      </c>
    </row>
    <row r="4" spans="1:3" x14ac:dyDescent="0.25">
      <c r="A4" s="32" t="s">
        <v>104</v>
      </c>
      <c r="B4" s="32">
        <f>IF(DataInput!B16&lt;0.25,4,IF(DataInput!B16&lt;0.5,3,IF(DataInput!B16&lt;0.75,2,1)))</f>
        <v>4</v>
      </c>
      <c r="C4" s="32">
        <f>IF(B4=1,-30,IF(B4=2,-15,IF(B4=3,0,IF(B4=4,15))))</f>
        <v>15</v>
      </c>
    </row>
    <row r="5" spans="1:3" x14ac:dyDescent="0.25">
      <c r="A5" s="32" t="s">
        <v>105</v>
      </c>
      <c r="B5" s="32">
        <f>IF(DataInput!B14="ZA",1,IF(DataInput!B14="ZB",2,IF(DataInput!B14="ZC",3,IF(DataInput!B14="ZD",4,IF(DataInput!B14="ZE",4,0)))))</f>
        <v>4</v>
      </c>
      <c r="C5" s="32">
        <f>IF(B5=1,-1,IF(B5=2,-3,IF(B5=3,-5,IF(B5=4,-7))))</f>
        <v>-7</v>
      </c>
    </row>
    <row r="6" spans="1:3" x14ac:dyDescent="0.25">
      <c r="A6" s="32" t="s">
        <v>116</v>
      </c>
      <c r="B6" s="32">
        <f>IF(DataInput!B15=1,1,0)</f>
        <v>0</v>
      </c>
      <c r="C6" s="32">
        <f>IF(B6=1,-20,0)</f>
        <v>0</v>
      </c>
    </row>
    <row r="7" spans="1:3" x14ac:dyDescent="0.25">
      <c r="A7" s="32" t="s">
        <v>106</v>
      </c>
      <c r="B7" s="32">
        <v>4</v>
      </c>
      <c r="C7" s="32">
        <f>B7*-0.166</f>
        <v>-0.66400000000000003</v>
      </c>
    </row>
    <row r="8" spans="1:3" x14ac:dyDescent="0.25">
      <c r="A8" s="32" t="s">
        <v>107</v>
      </c>
      <c r="B8" s="32">
        <f>IF(DataInput!B6&lt;1975,4,IF(DataInput!B6&lt;1997,3,IF(DataInput!B6&lt;2008,2,1)))</f>
        <v>4</v>
      </c>
      <c r="C8" s="32">
        <f>IF(B8=1,30,IF(B8=2,25,IF(B8=3,-15,IF(B8=4,-20))))</f>
        <v>-20</v>
      </c>
    </row>
    <row r="9" spans="1:3" x14ac:dyDescent="0.25">
      <c r="A9" s="32" t="s">
        <v>108</v>
      </c>
      <c r="B9" s="32">
        <f>DataInput!B17</f>
        <v>0</v>
      </c>
      <c r="C9" s="32">
        <f>IF(B9=1,75,55)</f>
        <v>55</v>
      </c>
    </row>
    <row r="10" spans="1:3" x14ac:dyDescent="0.25">
      <c r="A10" s="32" t="s">
        <v>110</v>
      </c>
      <c r="B10" s="32">
        <f>DataInput!B22</f>
        <v>0</v>
      </c>
      <c r="C10" s="32">
        <f>IF(B10=1,-15,0)</f>
        <v>0</v>
      </c>
    </row>
    <row r="11" spans="1:3" x14ac:dyDescent="0.25">
      <c r="A11" s="32" t="s">
        <v>111</v>
      </c>
      <c r="B11" s="32">
        <v>1</v>
      </c>
      <c r="C11" s="32">
        <f>IF(B11=1,-15,0)</f>
        <v>-15</v>
      </c>
    </row>
    <row r="12" spans="1:3" x14ac:dyDescent="0.25">
      <c r="A12" s="32" t="s">
        <v>112</v>
      </c>
      <c r="B12" s="32">
        <f>DataInput!B21</f>
        <v>0</v>
      </c>
      <c r="C12" s="32">
        <f>IF(B12=1,-33,0)</f>
        <v>0</v>
      </c>
    </row>
    <row r="13" spans="1:3" x14ac:dyDescent="0.25">
      <c r="A13" s="32" t="s">
        <v>113</v>
      </c>
      <c r="B13" s="32">
        <f>DataInput!B20</f>
        <v>0</v>
      </c>
      <c r="C13" s="32">
        <f>IF(B13=1,-39,0)</f>
        <v>0</v>
      </c>
    </row>
    <row r="14" spans="1:3" x14ac:dyDescent="0.25">
      <c r="A14" s="32" t="s">
        <v>109</v>
      </c>
      <c r="B14" s="32">
        <f>DataInput!B23</f>
        <v>0</v>
      </c>
      <c r="C14" s="32">
        <f>IF(B14=1,21,0)</f>
        <v>0</v>
      </c>
    </row>
    <row r="15" spans="1:3" x14ac:dyDescent="0.25">
      <c r="A15" s="32" t="s">
        <v>114</v>
      </c>
      <c r="B15" s="32">
        <f>DataInput!B24</f>
        <v>0</v>
      </c>
      <c r="C15" s="32">
        <f>IF(B15=1,0,-28)</f>
        <v>-28</v>
      </c>
    </row>
    <row r="16" spans="1:3" x14ac:dyDescent="0.25">
      <c r="A16" s="32" t="s">
        <v>115</v>
      </c>
      <c r="B16" s="32">
        <f>DataInput!B19</f>
        <v>0</v>
      </c>
      <c r="C16" s="32">
        <f>IF(B16=1,-10,0)</f>
        <v>0</v>
      </c>
    </row>
  </sheetData>
  <mergeCells count="1">
    <mergeCell ref="B1:C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1"/>
  <dimension ref="A1:B17"/>
  <sheetViews>
    <sheetView workbookViewId="0">
      <selection activeCell="B17" sqref="B17"/>
    </sheetView>
  </sheetViews>
  <sheetFormatPr defaultRowHeight="15" x14ac:dyDescent="0.25"/>
  <cols>
    <col min="1" max="1" width="29.42578125" bestFit="1" customWidth="1"/>
    <col min="2" max="2" width="10.5703125" bestFit="1" customWidth="1"/>
  </cols>
  <sheetData>
    <row r="1" spans="1:2" ht="15.75" thickBot="1" x14ac:dyDescent="0.3"/>
    <row r="2" spans="1:2" ht="15.75" thickBot="1" x14ac:dyDescent="0.3">
      <c r="A2" s="73" t="s">
        <v>157</v>
      </c>
      <c r="B2" s="74">
        <f>DataInput!B33</f>
        <v>8</v>
      </c>
    </row>
    <row r="3" spans="1:2" ht="15.75" thickBot="1" x14ac:dyDescent="0.3"/>
    <row r="4" spans="1:2" x14ac:dyDescent="0.25">
      <c r="A4" s="213" t="s">
        <v>149</v>
      </c>
      <c r="B4" s="214"/>
    </row>
    <row r="5" spans="1:2" x14ac:dyDescent="0.25">
      <c r="A5" s="13" t="s">
        <v>150</v>
      </c>
      <c r="B5" s="70">
        <f>DataInput!B8</f>
        <v>3</v>
      </c>
    </row>
    <row r="6" spans="1:2" x14ac:dyDescent="0.25">
      <c r="A6" s="13" t="s">
        <v>151</v>
      </c>
      <c r="B6" s="71">
        <f>DataInput!B18</f>
        <v>0.12</v>
      </c>
    </row>
    <row r="7" spans="1:2" x14ac:dyDescent="0.25">
      <c r="A7" s="13" t="s">
        <v>154</v>
      </c>
      <c r="B7" s="71">
        <f>DataInput!B35</f>
        <v>0</v>
      </c>
    </row>
    <row r="8" spans="1:2" x14ac:dyDescent="0.25">
      <c r="A8" s="13" t="s">
        <v>152</v>
      </c>
      <c r="B8" s="71">
        <f>DataInput!B36</f>
        <v>2</v>
      </c>
    </row>
    <row r="9" spans="1:2" x14ac:dyDescent="0.25">
      <c r="A9" s="13" t="s">
        <v>153</v>
      </c>
      <c r="B9" s="71">
        <f>DataInput!B37+DataInput!B38</f>
        <v>2</v>
      </c>
    </row>
    <row r="10" spans="1:2" x14ac:dyDescent="0.25">
      <c r="A10" s="13" t="s">
        <v>156</v>
      </c>
      <c r="B10" s="71">
        <f>DataInput!B13</f>
        <v>0</v>
      </c>
    </row>
    <row r="11" spans="1:2" ht="8.25" customHeight="1" x14ac:dyDescent="0.25">
      <c r="A11" s="68"/>
      <c r="B11" s="69"/>
    </row>
    <row r="12" spans="1:2" ht="15.75" thickBot="1" x14ac:dyDescent="0.3">
      <c r="A12" s="72"/>
      <c r="B12" s="75">
        <f>(((B10*(B9+B8))+(B7*B6))*B5)/9.81</f>
        <v>0</v>
      </c>
    </row>
    <row r="14" spans="1:2" x14ac:dyDescent="0.25">
      <c r="A14" s="76" t="s">
        <v>159</v>
      </c>
      <c r="B14" s="77">
        <f>B12/(B8+B9)</f>
        <v>0</v>
      </c>
    </row>
    <row r="15" spans="1:2" x14ac:dyDescent="0.25">
      <c r="A15" s="76" t="s">
        <v>158</v>
      </c>
      <c r="B15" s="32">
        <f>0.2*B2</f>
        <v>1.6</v>
      </c>
    </row>
    <row r="17" spans="1:2" x14ac:dyDescent="0.25">
      <c r="A17" s="32" t="s">
        <v>160</v>
      </c>
      <c r="B17" s="32">
        <f>IF(B14&lt;=B15,1,0)</f>
        <v>1</v>
      </c>
    </row>
  </sheetData>
  <mergeCells count="1">
    <mergeCell ref="A4:B4"/>
  </mergeCells>
  <conditionalFormatting sqref="B17">
    <cfRule type="cellIs" dxfId="1" priority="1" operator="equal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Çalışma Sayfaları</vt:lpstr>
      </vt:variant>
      <vt:variant>
        <vt:i4>8</vt:i4>
      </vt:variant>
      <vt:variant>
        <vt:lpstr>Grafikler</vt:lpstr>
      </vt:variant>
      <vt:variant>
        <vt:i4>20</vt:i4>
      </vt:variant>
      <vt:variant>
        <vt:lpstr>Adlandırılmış Aralıklar</vt:lpstr>
      </vt:variant>
      <vt:variant>
        <vt:i4>11</vt:i4>
      </vt:variant>
    </vt:vector>
  </HeadingPairs>
  <TitlesOfParts>
    <vt:vector size="39" baseType="lpstr">
      <vt:lpstr>Result</vt:lpstr>
      <vt:lpstr>DataInput</vt:lpstr>
      <vt:lpstr>UndamagedPeriodEstimation</vt:lpstr>
      <vt:lpstr>DamagedPeriodEstimation</vt:lpstr>
      <vt:lpstr>Demand-DesignCapacity (X)</vt:lpstr>
      <vt:lpstr>Demand-DesignCapacity (Y)</vt:lpstr>
      <vt:lpstr>StructureScore</vt:lpstr>
      <vt:lpstr>Material - Mechanical Propertie</vt:lpstr>
      <vt:lpstr>Graphic (X - All)</vt:lpstr>
      <vt:lpstr>Graphic (Y - All)</vt:lpstr>
      <vt:lpstr>Graphic (X - 1975 -1</vt:lpstr>
      <vt:lpstr>Graphic (Y - 1975 - 1)</vt:lpstr>
      <vt:lpstr>Graphic (X - 1975 -2)</vt:lpstr>
      <vt:lpstr>Graphic (Y - 1975 - 2)</vt:lpstr>
      <vt:lpstr>Graphic (X - 1975 -3)</vt:lpstr>
      <vt:lpstr>Graphic (Y - 1975 - 3)</vt:lpstr>
      <vt:lpstr>Graphic (X - 1975 -4)</vt:lpstr>
      <vt:lpstr>Graphic (Y - 1975 - 4)</vt:lpstr>
      <vt:lpstr>Graphic (X - 2007 - Z1)</vt:lpstr>
      <vt:lpstr>Graphic (Y - 2007 - Z1)</vt:lpstr>
      <vt:lpstr>Graphic (X - 2007 - Z2)</vt:lpstr>
      <vt:lpstr>Graphic (Y - 2007 - Z2)</vt:lpstr>
      <vt:lpstr>Graphic (X - 2007 - Z3)</vt:lpstr>
      <vt:lpstr>Graphic (Y - 2007 - Z3)</vt:lpstr>
      <vt:lpstr>Graphic (X - 2007 - Z4)</vt:lpstr>
      <vt:lpstr>Graphic (Y - 2007 - Z4)</vt:lpstr>
      <vt:lpstr>Graphic (X - 2018)</vt:lpstr>
      <vt:lpstr>Graphic (Y - 2018)</vt:lpstr>
      <vt:lpstr>'Demand-DesignCapacity (X)'!DışVeri_2</vt:lpstr>
      <vt:lpstr>'Demand-DesignCapacity (Y)'!DışVeri_2</vt:lpstr>
      <vt:lpstr>'Demand-DesignCapacity (X)'!DışVeri_3</vt:lpstr>
      <vt:lpstr>'Demand-DesignCapacity (Y)'!DışVeri_3</vt:lpstr>
      <vt:lpstr>'Demand-DesignCapacity (Y)'!DışVeri_6</vt:lpstr>
      <vt:lpstr>'Demand-DesignCapacity (X)'!DışVeri_7</vt:lpstr>
      <vt:lpstr>'Demand-DesignCapacity (Y)'!DışVeri_7</vt:lpstr>
      <vt:lpstr>'Demand-DesignCapacity (X)'!DışVeri_8</vt:lpstr>
      <vt:lpstr>'Demand-DesignCapacity (Y)'!DışVeri_8</vt:lpstr>
      <vt:lpstr>'Demand-DesignCapacity (Y)'!DışVeri_9</vt:lpstr>
      <vt:lpstr>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OMER FARUK CINAR</dc:creator>
  <cp:lastModifiedBy>Ömer Faruk Çinar</cp:lastModifiedBy>
  <cp:lastPrinted>2024-05-23T02:35:56Z</cp:lastPrinted>
  <dcterms:created xsi:type="dcterms:W3CDTF">2015-06-05T18:17:20Z</dcterms:created>
  <dcterms:modified xsi:type="dcterms:W3CDTF">2024-05-23T02:54:32Z</dcterms:modified>
</cp:coreProperties>
</file>