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T51" i="1" l="1"/>
  <c r="U49" i="1"/>
  <c r="R49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F43" i="1"/>
  <c r="Y43" i="1" s="1"/>
  <c r="I55" i="1"/>
  <c r="I9" i="1" l="1"/>
  <c r="K9" i="1"/>
  <c r="I10" i="1"/>
  <c r="K10" i="1"/>
  <c r="I11" i="1"/>
  <c r="K11" i="1"/>
  <c r="I12" i="1"/>
  <c r="K12" i="1"/>
  <c r="K8" i="1"/>
  <c r="I8" i="1"/>
  <c r="L8" i="1" s="1"/>
  <c r="M8" i="1" l="1"/>
  <c r="L12" i="1"/>
  <c r="M12" i="1" s="1"/>
  <c r="L10" i="1"/>
  <c r="M10" i="1" s="1"/>
  <c r="L11" i="1"/>
  <c r="M11" i="1" s="1"/>
  <c r="L9" i="1"/>
  <c r="M9" i="1" s="1"/>
  <c r="L13" i="1" l="1"/>
  <c r="M13" i="1"/>
</calcChain>
</file>

<file path=xl/sharedStrings.xml><?xml version="1.0" encoding="utf-8"?>
<sst xmlns="http://schemas.openxmlformats.org/spreadsheetml/2006/main" count="33" uniqueCount="33">
  <si>
    <t>Elemento</t>
  </si>
  <si>
    <t>Costo Inicial</t>
  </si>
  <si>
    <t>D = Depreciación</t>
  </si>
  <si>
    <t>% D (12 meses)</t>
  </si>
  <si>
    <t>Cantidad</t>
  </si>
  <si>
    <t>Ordenadores</t>
  </si>
  <si>
    <t>Costo Total</t>
  </si>
  <si>
    <t>% D (1 mes)</t>
  </si>
  <si>
    <t>D/cada mes</t>
  </si>
  <si>
    <t>Total</t>
  </si>
  <si>
    <t>Impresoras</t>
  </si>
  <si>
    <t>Celular Huawei Y3 Lite</t>
  </si>
  <si>
    <t>Celular SAMSUNG J7 PRIME G610M 16GB LTE</t>
  </si>
  <si>
    <t>Celular Sony Xperia XZ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</si>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</sst>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right" vertical="center"/>
    </xf>
    <xf numFmtId="164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4" fontId="0" fillId="0" borderId="6" xfId="1" applyNumberFormat="1" applyFont="1" applyBorder="1" applyAlignment="1">
      <alignment horizontal="right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64" fontId="0" fillId="0" borderId="8" xfId="1" applyNumberFormat="1" applyFont="1" applyBorder="1" applyAlignment="1">
      <alignment horizontal="right" vertical="center"/>
    </xf>
    <xf numFmtId="164" fontId="0" fillId="0" borderId="9" xfId="1" applyNumberFormat="1" applyFont="1" applyBorder="1" applyAlignment="1">
      <alignment horizontal="right" vertical="center"/>
    </xf>
    <xf numFmtId="164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right" vertical="center"/>
    </xf>
    <xf numFmtId="44" fontId="0" fillId="0" borderId="0" xfId="0" applyNumberFormat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3" fillId="4" borderId="1" xfId="1" applyNumberFormat="1" applyFont="1" applyFill="1" applyBorder="1" applyAlignment="1">
      <alignment horizontal="right" vertical="center"/>
    </xf>
    <xf numFmtId="164" fontId="2" fillId="4" borderId="0" xfId="1" applyNumberFormat="1" applyFont="1" applyFill="1" applyAlignment="1">
      <alignment horizontal="right" vertical="center"/>
    </xf>
    <xf numFmtId="164" fontId="0" fillId="5" borderId="0" xfId="0" applyNumberFormat="1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AC55"/>
  <sheetViews>
    <sheetView tabSelected="1" topLeftCell="E31" workbookViewId="0">
      <selection activeCell="G47" sqref="G47"/>
    </sheetView>
  </sheetViews>
  <sheetFormatPr baseColWidth="10" defaultColWidth="9.140625" defaultRowHeight="15" x14ac:dyDescent="0.25"/>
  <cols>
    <col min="1" max="4" width="0" hidden="1" customWidth="1"/>
    <col min="6" max="6" width="22.140625" customWidth="1"/>
    <col min="7" max="7" width="14.5703125" customWidth="1"/>
    <col min="8" max="8" width="14.42578125" bestFit="1" customWidth="1"/>
    <col min="9" max="9" width="14.42578125" customWidth="1"/>
    <col min="10" max="10" width="14.28515625" bestFit="1" customWidth="1"/>
    <col min="11" max="12" width="12.5703125" bestFit="1" customWidth="1"/>
    <col min="13" max="13" width="14.140625" bestFit="1" customWidth="1"/>
    <col min="14" max="23" width="12.5703125" bestFit="1" customWidth="1"/>
    <col min="24" max="24" width="11.5703125" bestFit="1" customWidth="1"/>
    <col min="25" max="25" width="21.42578125" customWidth="1"/>
  </cols>
  <sheetData>
    <row r="5" spans="6:29" ht="15.75" thickBot="1" x14ac:dyDescent="0.3"/>
    <row r="6" spans="6:29" x14ac:dyDescent="0.25">
      <c r="F6" s="24" t="s">
        <v>2</v>
      </c>
      <c r="G6" s="25"/>
      <c r="H6" s="25"/>
      <c r="I6" s="25"/>
      <c r="J6" s="25"/>
      <c r="K6" s="25"/>
      <c r="L6" s="25"/>
      <c r="M6" s="2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6:29" x14ac:dyDescent="0.25">
      <c r="F7" s="7" t="s">
        <v>0</v>
      </c>
      <c r="G7" s="3" t="s">
        <v>4</v>
      </c>
      <c r="H7" s="3" t="s">
        <v>1</v>
      </c>
      <c r="I7" s="3" t="s">
        <v>6</v>
      </c>
      <c r="J7" s="3" t="s">
        <v>3</v>
      </c>
      <c r="K7" s="3" t="s">
        <v>7</v>
      </c>
      <c r="L7" s="3" t="s">
        <v>8</v>
      </c>
      <c r="M7" s="8" t="s">
        <v>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6:29" x14ac:dyDescent="0.25">
      <c r="F8" s="9" t="s">
        <v>5</v>
      </c>
      <c r="G8" s="4">
        <v>3</v>
      </c>
      <c r="H8" s="5">
        <v>1535000</v>
      </c>
      <c r="I8" s="5">
        <f>G8*H8</f>
        <v>4605000</v>
      </c>
      <c r="J8" s="4">
        <v>20</v>
      </c>
      <c r="K8" s="4">
        <f>(J8/12)/100</f>
        <v>1.6666666666666666E-2</v>
      </c>
      <c r="L8" s="5">
        <f>(I8*K8*1)</f>
        <v>76750</v>
      </c>
      <c r="M8" s="10">
        <f>L8*18</f>
        <v>1381500</v>
      </c>
    </row>
    <row r="9" spans="6:29" x14ac:dyDescent="0.25">
      <c r="F9" s="9" t="s">
        <v>10</v>
      </c>
      <c r="G9" s="4">
        <v>3</v>
      </c>
      <c r="H9" s="5">
        <v>684999</v>
      </c>
      <c r="I9" s="5">
        <f t="shared" ref="I9:I12" si="0">G9*H9</f>
        <v>2054997</v>
      </c>
      <c r="J9" s="4">
        <v>20</v>
      </c>
      <c r="K9" s="4">
        <f t="shared" ref="K9:K12" si="1">(J9/12)/100</f>
        <v>1.6666666666666666E-2</v>
      </c>
      <c r="L9" s="5">
        <f t="shared" ref="L9:L12" si="2">(I9*K9*1)</f>
        <v>34249.949999999997</v>
      </c>
      <c r="M9" s="10">
        <f t="shared" ref="M9:M12" si="3">L9*18</f>
        <v>616499.1</v>
      </c>
    </row>
    <row r="10" spans="6:29" x14ac:dyDescent="0.25">
      <c r="F10" s="9" t="s">
        <v>11</v>
      </c>
      <c r="G10" s="4">
        <v>1</v>
      </c>
      <c r="H10" s="5">
        <v>150000</v>
      </c>
      <c r="I10" s="5">
        <f t="shared" si="0"/>
        <v>150000</v>
      </c>
      <c r="J10" s="4">
        <v>20</v>
      </c>
      <c r="K10" s="4">
        <f t="shared" si="1"/>
        <v>1.6666666666666666E-2</v>
      </c>
      <c r="L10" s="5">
        <f t="shared" si="2"/>
        <v>2500</v>
      </c>
      <c r="M10" s="10">
        <f t="shared" si="3"/>
        <v>45000</v>
      </c>
    </row>
    <row r="11" spans="6:29" ht="30" x14ac:dyDescent="0.25">
      <c r="F11" s="11" t="s">
        <v>12</v>
      </c>
      <c r="G11" s="4">
        <v>1</v>
      </c>
      <c r="H11" s="5">
        <v>660000</v>
      </c>
      <c r="I11" s="5">
        <f t="shared" si="0"/>
        <v>660000</v>
      </c>
      <c r="J11" s="4">
        <v>20</v>
      </c>
      <c r="K11" s="4">
        <f t="shared" si="1"/>
        <v>1.6666666666666666E-2</v>
      </c>
      <c r="L11" s="5">
        <f t="shared" si="2"/>
        <v>11000</v>
      </c>
      <c r="M11" s="10">
        <f t="shared" si="3"/>
        <v>198000</v>
      </c>
    </row>
    <row r="12" spans="6:29" ht="15.75" thickBot="1" x14ac:dyDescent="0.3">
      <c r="F12" s="12" t="s">
        <v>13</v>
      </c>
      <c r="G12" s="13">
        <v>1</v>
      </c>
      <c r="H12" s="14">
        <v>1500000</v>
      </c>
      <c r="I12" s="14">
        <f t="shared" si="0"/>
        <v>1500000</v>
      </c>
      <c r="J12" s="13">
        <v>20</v>
      </c>
      <c r="K12" s="13">
        <f t="shared" si="1"/>
        <v>1.6666666666666666E-2</v>
      </c>
      <c r="L12" s="14">
        <f t="shared" si="2"/>
        <v>25000</v>
      </c>
      <c r="M12" s="15">
        <f t="shared" si="3"/>
        <v>450000</v>
      </c>
    </row>
    <row r="13" spans="6:29" x14ac:dyDescent="0.25">
      <c r="L13" s="6">
        <f>SUM(L8:L12)</f>
        <v>149499.95000000001</v>
      </c>
      <c r="M13" s="6">
        <f>SUM(M8:M12)</f>
        <v>2690999.1</v>
      </c>
    </row>
    <row r="17" spans="6:24" x14ac:dyDescent="0.25">
      <c r="F17" t="s">
        <v>14</v>
      </c>
      <c r="G17" t="s">
        <v>15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  <c r="P17" t="s">
        <v>24</v>
      </c>
      <c r="Q17" t="s">
        <v>25</v>
      </c>
      <c r="R17" t="s">
        <v>26</v>
      </c>
      <c r="S17" t="s">
        <v>27</v>
      </c>
      <c r="T17" t="s">
        <v>28</v>
      </c>
      <c r="U17" t="s">
        <v>29</v>
      </c>
      <c r="V17" t="s">
        <v>30</v>
      </c>
      <c r="W17" t="s">
        <v>31</v>
      </c>
      <c r="X17" t="s">
        <v>32</v>
      </c>
    </row>
    <row r="18" spans="6:24" x14ac:dyDescent="0.25">
      <c r="F18" s="21">
        <v>7493860</v>
      </c>
      <c r="G18" s="22">
        <v>2600000</v>
      </c>
      <c r="H18" s="22">
        <v>2600000</v>
      </c>
      <c r="I18" s="22">
        <v>2600000</v>
      </c>
      <c r="J18" s="22">
        <v>2600000</v>
      </c>
      <c r="K18" s="22">
        <v>2600000</v>
      </c>
      <c r="L18" s="22">
        <v>2600000</v>
      </c>
      <c r="M18" s="22">
        <v>2600000</v>
      </c>
      <c r="N18" s="22">
        <v>2600000</v>
      </c>
      <c r="O18" s="16"/>
      <c r="P18" s="16"/>
      <c r="Q18" s="16"/>
      <c r="R18" s="22">
        <v>3900000</v>
      </c>
      <c r="S18" s="22">
        <v>3000000</v>
      </c>
      <c r="T18" s="16"/>
      <c r="U18" s="17"/>
      <c r="V18" s="17"/>
      <c r="W18" s="17"/>
      <c r="X18" s="17"/>
    </row>
    <row r="19" spans="6:24" x14ac:dyDescent="0.25">
      <c r="F19" s="22">
        <v>6849897</v>
      </c>
      <c r="G19" s="22">
        <v>4000000</v>
      </c>
      <c r="H19" s="22">
        <v>2450000</v>
      </c>
      <c r="I19" s="22">
        <v>2450000</v>
      </c>
      <c r="J19" s="22">
        <v>2450000</v>
      </c>
      <c r="K19" s="22">
        <v>2450000</v>
      </c>
      <c r="L19" s="22">
        <v>2450000</v>
      </c>
      <c r="M19" s="22">
        <v>2450000</v>
      </c>
      <c r="N19" s="22">
        <v>1400000</v>
      </c>
      <c r="O19" s="16"/>
      <c r="P19" s="16"/>
      <c r="Q19" s="16"/>
      <c r="R19" s="22">
        <v>415000</v>
      </c>
      <c r="S19" s="22">
        <v>75000</v>
      </c>
      <c r="T19" s="16"/>
      <c r="U19" s="17"/>
      <c r="V19" s="17"/>
      <c r="W19" s="17"/>
      <c r="X19" s="17"/>
    </row>
    <row r="20" spans="6:24" x14ac:dyDescent="0.25">
      <c r="F20" s="17"/>
      <c r="G20" s="22">
        <v>1500000</v>
      </c>
      <c r="H20" s="22">
        <v>3700000</v>
      </c>
      <c r="I20" s="22">
        <v>3700000</v>
      </c>
      <c r="J20" s="22">
        <v>3700000</v>
      </c>
      <c r="K20" s="22">
        <v>3700000</v>
      </c>
      <c r="L20" s="22">
        <v>3700000</v>
      </c>
      <c r="M20" s="22">
        <v>3700000</v>
      </c>
      <c r="N20" s="22">
        <v>4000000</v>
      </c>
      <c r="O20" s="17"/>
      <c r="P20" s="17"/>
      <c r="Q20" s="17"/>
      <c r="R20" s="22">
        <v>1830000</v>
      </c>
      <c r="S20" s="17"/>
      <c r="T20" s="17"/>
      <c r="U20" s="17"/>
      <c r="V20" s="17"/>
      <c r="W20" s="17"/>
      <c r="X20" s="17"/>
    </row>
    <row r="21" spans="6:24" x14ac:dyDescent="0.25">
      <c r="F21" s="17"/>
      <c r="G21" s="22">
        <v>2450000</v>
      </c>
      <c r="H21" s="22">
        <v>1600000</v>
      </c>
      <c r="I21" s="22">
        <v>1600000</v>
      </c>
      <c r="J21" s="22">
        <v>1600000</v>
      </c>
      <c r="K21" s="22">
        <v>1600000</v>
      </c>
      <c r="L21" s="22">
        <v>1600000</v>
      </c>
      <c r="M21" s="22">
        <v>1600000</v>
      </c>
      <c r="N21" s="22">
        <v>1500000</v>
      </c>
      <c r="O21" s="17"/>
      <c r="P21" s="17"/>
      <c r="Q21" s="17"/>
      <c r="R21" s="22">
        <v>328000</v>
      </c>
      <c r="S21" s="17"/>
      <c r="T21" s="17"/>
      <c r="U21" s="17"/>
      <c r="V21" s="17"/>
      <c r="W21" s="17"/>
      <c r="X21" s="17"/>
    </row>
    <row r="22" spans="6:24" x14ac:dyDescent="0.25">
      <c r="F22" s="17"/>
      <c r="G22" s="22">
        <v>3700000</v>
      </c>
      <c r="H22" s="22">
        <v>3500000</v>
      </c>
      <c r="I22" s="22">
        <v>3500000</v>
      </c>
      <c r="J22" s="17"/>
      <c r="K22" s="17"/>
      <c r="L22" s="17"/>
      <c r="M22" s="17"/>
      <c r="N22" s="22">
        <v>2600000</v>
      </c>
      <c r="O22" s="22">
        <v>2600000</v>
      </c>
      <c r="P22" s="22">
        <v>2600000</v>
      </c>
      <c r="Q22" s="17"/>
      <c r="R22" s="22">
        <v>450000</v>
      </c>
      <c r="S22" s="17"/>
      <c r="T22" s="17"/>
      <c r="U22" s="17"/>
      <c r="V22" s="17"/>
      <c r="W22" s="17"/>
      <c r="X22" s="17"/>
    </row>
    <row r="23" spans="6:24" x14ac:dyDescent="0.25">
      <c r="F23" s="17"/>
      <c r="G23" s="17"/>
      <c r="H23" s="22">
        <v>1900000</v>
      </c>
      <c r="I23" s="22">
        <v>1900000</v>
      </c>
      <c r="J23" s="22">
        <v>1900000</v>
      </c>
      <c r="K23" s="22">
        <v>1900000</v>
      </c>
      <c r="L23" s="22">
        <v>1900000</v>
      </c>
      <c r="M23" s="22">
        <v>1900000</v>
      </c>
      <c r="N23" s="22">
        <v>2450000</v>
      </c>
      <c r="O23" s="22">
        <v>2450000</v>
      </c>
      <c r="P23" s="22">
        <v>2450000</v>
      </c>
      <c r="Q23" s="22">
        <v>2450000</v>
      </c>
      <c r="R23" s="22">
        <v>4500000</v>
      </c>
      <c r="S23" s="17"/>
      <c r="T23" s="17"/>
      <c r="U23" s="17"/>
      <c r="V23" s="17"/>
      <c r="W23" s="17"/>
      <c r="X23" s="17"/>
    </row>
    <row r="24" spans="6:24" x14ac:dyDescent="0.25">
      <c r="F24" s="17"/>
      <c r="G24" s="17"/>
      <c r="H24" s="17"/>
      <c r="I24" s="17"/>
      <c r="J24" s="17"/>
      <c r="K24" s="17"/>
      <c r="L24" s="22">
        <v>2000000</v>
      </c>
      <c r="M24" s="17"/>
      <c r="N24" s="22">
        <v>3700000</v>
      </c>
      <c r="O24" s="22">
        <v>3700000</v>
      </c>
      <c r="P24" s="22">
        <v>3700000</v>
      </c>
      <c r="Q24" s="22">
        <v>3700000</v>
      </c>
      <c r="R24" s="22">
        <v>4800000</v>
      </c>
      <c r="S24" s="17"/>
      <c r="T24" s="17"/>
      <c r="U24" s="17"/>
      <c r="V24" s="17"/>
      <c r="W24" s="17"/>
      <c r="X24" s="17"/>
    </row>
    <row r="25" spans="6:24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22">
        <v>2100000</v>
      </c>
      <c r="P25" s="17"/>
      <c r="Q25" s="17"/>
      <c r="R25" s="22">
        <v>2400000</v>
      </c>
      <c r="S25" s="17"/>
      <c r="T25" s="17"/>
      <c r="U25" s="17"/>
      <c r="V25" s="17"/>
      <c r="W25" s="17"/>
      <c r="X25" s="17"/>
    </row>
    <row r="26" spans="6:24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22">
        <v>3500000</v>
      </c>
      <c r="P26" s="22">
        <v>3500000</v>
      </c>
      <c r="Q26" s="17"/>
      <c r="R26" s="22">
        <v>2853249</v>
      </c>
      <c r="S26" s="17"/>
      <c r="T26" s="17"/>
      <c r="U26" s="17"/>
      <c r="V26" s="17"/>
      <c r="W26" s="17"/>
      <c r="X26" s="17"/>
    </row>
    <row r="27" spans="6:24" x14ac:dyDescent="0.25">
      <c r="F27" s="17"/>
      <c r="G27" s="17"/>
      <c r="H27" s="17"/>
      <c r="I27" s="17"/>
      <c r="J27" s="17"/>
      <c r="K27" s="17"/>
      <c r="L27" s="17"/>
      <c r="M27" s="17"/>
      <c r="N27" s="22">
        <v>2500000</v>
      </c>
      <c r="O27" s="22">
        <v>2500000</v>
      </c>
      <c r="P27" s="22">
        <v>2500000</v>
      </c>
      <c r="Q27" s="22">
        <v>2500000</v>
      </c>
      <c r="R27" s="22">
        <v>1215000</v>
      </c>
      <c r="S27" s="17"/>
      <c r="T27" s="17"/>
      <c r="U27" s="17"/>
      <c r="V27" s="17"/>
      <c r="W27" s="17"/>
      <c r="X27" s="17"/>
    </row>
    <row r="28" spans="6:24" x14ac:dyDescent="0.25">
      <c r="F28" s="17"/>
      <c r="G28" s="17"/>
      <c r="H28" s="17"/>
      <c r="I28" s="17"/>
      <c r="J28" s="17"/>
      <c r="K28" s="17"/>
      <c r="L28" s="17"/>
      <c r="M28" s="17"/>
      <c r="N28" s="22">
        <v>150000</v>
      </c>
      <c r="O28" s="17"/>
      <c r="P28" s="17"/>
      <c r="Q28" s="22">
        <v>2000000</v>
      </c>
      <c r="R28" s="22">
        <v>360000</v>
      </c>
      <c r="S28" s="17"/>
      <c r="T28" s="17"/>
      <c r="U28" s="17"/>
      <c r="V28" s="17"/>
      <c r="W28" s="17"/>
      <c r="X28" s="17"/>
    </row>
    <row r="29" spans="6:24" x14ac:dyDescent="0.25">
      <c r="F29" s="17"/>
      <c r="G29" s="22">
        <v>300000</v>
      </c>
      <c r="H29" s="22">
        <v>300000</v>
      </c>
      <c r="I29" s="22">
        <v>300000</v>
      </c>
      <c r="J29" s="22">
        <v>300000</v>
      </c>
      <c r="K29" s="22">
        <v>300000</v>
      </c>
      <c r="L29" s="22">
        <v>300000</v>
      </c>
      <c r="M29" s="22">
        <v>300000</v>
      </c>
      <c r="N29" s="22">
        <v>660000</v>
      </c>
      <c r="O29" s="17"/>
      <c r="P29" s="17"/>
      <c r="Q29" s="17"/>
      <c r="R29" s="22">
        <v>240000</v>
      </c>
      <c r="S29" s="17"/>
      <c r="T29" s="17"/>
      <c r="U29" s="17"/>
      <c r="V29" s="17"/>
      <c r="W29" s="17"/>
      <c r="X29" s="17"/>
    </row>
    <row r="30" spans="6:24" x14ac:dyDescent="0.25">
      <c r="F30" s="17"/>
      <c r="G30" s="22">
        <v>200000</v>
      </c>
      <c r="H30" s="22">
        <v>200000</v>
      </c>
      <c r="I30" s="22">
        <v>200000</v>
      </c>
      <c r="J30" s="22">
        <v>200000</v>
      </c>
      <c r="K30" s="22">
        <v>200000</v>
      </c>
      <c r="L30" s="22">
        <v>200000</v>
      </c>
      <c r="M30" s="22">
        <v>200000</v>
      </c>
      <c r="N30" s="22">
        <v>1500000</v>
      </c>
      <c r="O30" s="17"/>
      <c r="P30" s="17"/>
      <c r="Q30" s="17"/>
      <c r="R30" s="22">
        <v>720000</v>
      </c>
      <c r="S30" s="17"/>
      <c r="T30" s="17"/>
      <c r="U30" s="17"/>
      <c r="V30" s="17"/>
      <c r="W30" s="17"/>
      <c r="X30" s="17"/>
    </row>
    <row r="31" spans="6:24" x14ac:dyDescent="0.25"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22">
        <v>7440100</v>
      </c>
      <c r="N31" s="22">
        <v>75000</v>
      </c>
      <c r="O31" s="22">
        <v>75000</v>
      </c>
      <c r="P31" s="22">
        <v>75000</v>
      </c>
      <c r="Q31" s="22">
        <v>75000</v>
      </c>
      <c r="R31" s="22">
        <v>44900</v>
      </c>
      <c r="S31" s="22">
        <v>44900</v>
      </c>
      <c r="T31" s="22">
        <v>44900</v>
      </c>
      <c r="U31" s="22">
        <v>44900</v>
      </c>
      <c r="V31" s="22">
        <v>44900</v>
      </c>
      <c r="W31" s="22">
        <v>44900</v>
      </c>
      <c r="X31" s="17">
        <v>0</v>
      </c>
    </row>
    <row r="32" spans="6:24" x14ac:dyDescent="0.25"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22">
        <v>300000</v>
      </c>
      <c r="O32" s="22">
        <v>300000</v>
      </c>
      <c r="P32" s="22">
        <v>300000</v>
      </c>
      <c r="Q32" s="22">
        <v>300000</v>
      </c>
      <c r="R32" s="22">
        <v>102000</v>
      </c>
      <c r="S32" s="22">
        <v>102000</v>
      </c>
      <c r="T32" s="22">
        <v>102000</v>
      </c>
      <c r="U32" s="22">
        <v>102000</v>
      </c>
      <c r="V32" s="22">
        <v>102000</v>
      </c>
      <c r="W32" s="22">
        <v>102000</v>
      </c>
      <c r="X32" s="17">
        <v>0</v>
      </c>
    </row>
    <row r="33" spans="6:25" x14ac:dyDescent="0.25"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22">
        <v>200000</v>
      </c>
      <c r="O33" s="22">
        <v>200000</v>
      </c>
      <c r="P33" s="22">
        <v>200000</v>
      </c>
      <c r="Q33" s="22">
        <v>200000</v>
      </c>
      <c r="R33" s="22">
        <v>2450000</v>
      </c>
      <c r="S33" s="22">
        <v>2450000</v>
      </c>
      <c r="T33" s="22">
        <v>2450000</v>
      </c>
      <c r="U33" s="22">
        <v>2450000</v>
      </c>
      <c r="V33" s="22">
        <v>2450000</v>
      </c>
      <c r="W33" s="22">
        <v>2450000</v>
      </c>
      <c r="X33" s="17">
        <v>0</v>
      </c>
    </row>
    <row r="34" spans="6:25" x14ac:dyDescent="0.25"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22">
        <v>75000</v>
      </c>
      <c r="O34" s="17">
        <v>0</v>
      </c>
      <c r="P34" s="17">
        <v>0</v>
      </c>
      <c r="Q34" s="17">
        <v>0</v>
      </c>
      <c r="R34" s="22">
        <v>2500000</v>
      </c>
      <c r="S34" s="22">
        <v>2500000</v>
      </c>
      <c r="T34" s="22">
        <v>2500000</v>
      </c>
      <c r="U34" s="22">
        <v>2500000</v>
      </c>
      <c r="V34" s="22">
        <v>2500000</v>
      </c>
      <c r="W34" s="22">
        <v>2500000</v>
      </c>
      <c r="X34" s="17">
        <v>0</v>
      </c>
    </row>
    <row r="35" spans="6:25" x14ac:dyDescent="0.25"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</row>
    <row r="36" spans="6:25" x14ac:dyDescent="0.25"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</row>
    <row r="37" spans="6:25" x14ac:dyDescent="0.25"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</row>
    <row r="38" spans="6:25" x14ac:dyDescent="0.25">
      <c r="F38" s="17"/>
      <c r="G38" s="17">
        <v>81588.888888888891</v>
      </c>
      <c r="H38" s="17">
        <v>81588.888888888891</v>
      </c>
      <c r="I38" s="17">
        <v>81588.888888888891</v>
      </c>
      <c r="J38" s="17">
        <v>81588.888888888891</v>
      </c>
      <c r="K38" s="17">
        <v>81588.888888888891</v>
      </c>
      <c r="L38" s="17">
        <v>81588.888888888891</v>
      </c>
      <c r="M38" s="17">
        <v>81588.888888888891</v>
      </c>
      <c r="N38" s="17">
        <v>81588.888888888891</v>
      </c>
      <c r="O38" s="17">
        <v>81588.888888888891</v>
      </c>
      <c r="P38" s="17">
        <v>81588.888888888891</v>
      </c>
      <c r="Q38" s="17">
        <v>81588.888888888891</v>
      </c>
      <c r="R38" s="17">
        <v>81588.888888888891</v>
      </c>
      <c r="S38" s="17">
        <v>81588.888888888891</v>
      </c>
      <c r="T38" s="17">
        <v>81588.888888888891</v>
      </c>
      <c r="U38" s="17">
        <v>81588.888888888891</v>
      </c>
      <c r="V38" s="17">
        <v>81588.888888888891</v>
      </c>
      <c r="W38" s="17">
        <v>81588.888888888891</v>
      </c>
      <c r="X38" s="17">
        <v>81588.888888888891</v>
      </c>
    </row>
    <row r="39" spans="6:25" x14ac:dyDescent="0.25">
      <c r="F39" s="17"/>
      <c r="G39" s="17">
        <v>1932260.5277777778</v>
      </c>
      <c r="H39" s="17">
        <v>1932260.5277777778</v>
      </c>
      <c r="I39" s="17">
        <v>1932260.5277777778</v>
      </c>
      <c r="J39" s="17">
        <v>1932260.5277777778</v>
      </c>
      <c r="K39" s="17">
        <v>1932260.5277777778</v>
      </c>
      <c r="L39" s="17">
        <v>1932260.5277777778</v>
      </c>
      <c r="M39" s="17">
        <v>1932260.5277777778</v>
      </c>
      <c r="N39" s="17">
        <v>1932260.5277777778</v>
      </c>
      <c r="O39" s="17">
        <v>1932260.5277777778</v>
      </c>
      <c r="P39" s="17">
        <v>1932260.5277777778</v>
      </c>
      <c r="Q39" s="17">
        <v>1932260.5277777778</v>
      </c>
      <c r="R39" s="17">
        <v>1932260.5277777778</v>
      </c>
      <c r="S39" s="17">
        <v>1932260.5277777778</v>
      </c>
      <c r="T39" s="17">
        <v>1932260.5277777778</v>
      </c>
      <c r="U39" s="17">
        <v>1932260.5277777778</v>
      </c>
      <c r="V39" s="17">
        <v>1932260.5277777778</v>
      </c>
      <c r="W39" s="17">
        <v>1932260.5277777778</v>
      </c>
      <c r="X39" s="17">
        <v>1932260.5277777778</v>
      </c>
    </row>
    <row r="40" spans="6:25" x14ac:dyDescent="0.25">
      <c r="F40" s="17"/>
      <c r="G40" s="17">
        <v>663922.19999999995</v>
      </c>
      <c r="H40" s="17">
        <v>663922.19999999995</v>
      </c>
      <c r="I40" s="17">
        <v>663922.19999999995</v>
      </c>
      <c r="J40" s="17">
        <v>663922.19999999995</v>
      </c>
      <c r="K40" s="17">
        <v>663922.19999999995</v>
      </c>
      <c r="L40" s="17">
        <v>663922.19999999995</v>
      </c>
      <c r="M40" s="17">
        <v>663922.19999999995</v>
      </c>
      <c r="N40" s="17">
        <v>663922.19999999995</v>
      </c>
      <c r="O40" s="17">
        <v>663922.19999999995</v>
      </c>
      <c r="P40" s="17">
        <v>663922.19999999995</v>
      </c>
      <c r="Q40" s="17">
        <v>663922.19999999995</v>
      </c>
      <c r="R40" s="17">
        <v>663922.19999999995</v>
      </c>
      <c r="S40" s="17">
        <v>663922.19999999995</v>
      </c>
      <c r="T40" s="17">
        <v>663922.19999999995</v>
      </c>
      <c r="U40" s="17">
        <v>663922.19999999995</v>
      </c>
      <c r="V40" s="17">
        <v>663922.19999999995</v>
      </c>
      <c r="W40" s="17">
        <v>663922.19999999995</v>
      </c>
      <c r="X40" s="17">
        <v>663922.19999999995</v>
      </c>
    </row>
    <row r="41" spans="6:25" x14ac:dyDescent="0.25">
      <c r="F41" s="17"/>
      <c r="G41" s="17">
        <v>4833399.388888889</v>
      </c>
      <c r="H41" s="17">
        <v>4833399.388888889</v>
      </c>
      <c r="I41" s="17">
        <v>4833399.388888889</v>
      </c>
      <c r="J41" s="17">
        <v>4833399.388888889</v>
      </c>
      <c r="K41" s="17">
        <v>4833399.388888889</v>
      </c>
      <c r="L41" s="17">
        <v>4833399.388888889</v>
      </c>
      <c r="M41" s="17">
        <v>4833399.388888889</v>
      </c>
      <c r="N41" s="17">
        <v>4833399.388888889</v>
      </c>
      <c r="O41" s="17">
        <v>4833399.388888889</v>
      </c>
      <c r="P41" s="17">
        <v>4833399.388888889</v>
      </c>
      <c r="Q41" s="17">
        <v>4833399.388888889</v>
      </c>
      <c r="R41" s="17">
        <v>4833399.388888889</v>
      </c>
      <c r="S41" s="17">
        <v>4833399.388888889</v>
      </c>
      <c r="T41" s="17">
        <v>4833399.388888889</v>
      </c>
      <c r="U41" s="17">
        <v>4833399.388888889</v>
      </c>
      <c r="V41" s="17">
        <v>4833399.388888889</v>
      </c>
      <c r="W41" s="17">
        <v>4833399.388888889</v>
      </c>
      <c r="X41" s="17">
        <v>4833399.388888889</v>
      </c>
    </row>
    <row r="42" spans="6:25" x14ac:dyDescent="0.25"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</row>
    <row r="43" spans="6:25" x14ac:dyDescent="0.25">
      <c r="F43" s="6">
        <f>SUM(F18:F42)</f>
        <v>14343757</v>
      </c>
      <c r="G43" s="6">
        <f t="shared" ref="G43:X43" si="4">SUM(G18:G42)</f>
        <v>22261171.005555555</v>
      </c>
      <c r="H43" s="6">
        <f t="shared" si="4"/>
        <v>23761171.005555551</v>
      </c>
      <c r="I43" s="6">
        <f t="shared" si="4"/>
        <v>23761171.005555551</v>
      </c>
      <c r="J43" s="6">
        <f t="shared" si="4"/>
        <v>20261171.005555555</v>
      </c>
      <c r="K43" s="6">
        <f t="shared" si="4"/>
        <v>20261171.005555555</v>
      </c>
      <c r="L43" s="6">
        <f t="shared" si="4"/>
        <v>22261171.005555555</v>
      </c>
      <c r="M43" s="6">
        <f t="shared" si="4"/>
        <v>27701271.005555551</v>
      </c>
      <c r="N43" s="6">
        <f t="shared" si="4"/>
        <v>31221171.005555551</v>
      </c>
      <c r="O43" s="6">
        <f t="shared" si="4"/>
        <v>24936171.005555551</v>
      </c>
      <c r="P43" s="6">
        <f t="shared" si="4"/>
        <v>22836171.005555551</v>
      </c>
      <c r="Q43" s="6">
        <f t="shared" si="4"/>
        <v>18736171.005555555</v>
      </c>
      <c r="R43" s="6">
        <f t="shared" si="4"/>
        <v>36619320.005555555</v>
      </c>
      <c r="S43" s="6">
        <f t="shared" si="4"/>
        <v>15683071.005555555</v>
      </c>
      <c r="T43" s="6">
        <f t="shared" si="4"/>
        <v>12608071.005555555</v>
      </c>
      <c r="U43" s="6">
        <f t="shared" si="4"/>
        <v>12608071.005555555</v>
      </c>
      <c r="V43" s="6">
        <f t="shared" si="4"/>
        <v>12608071.005555555</v>
      </c>
      <c r="W43" s="6">
        <f t="shared" si="4"/>
        <v>12608071.005555555</v>
      </c>
      <c r="X43" s="6">
        <f t="shared" si="4"/>
        <v>7511171.0055555552</v>
      </c>
      <c r="Y43" s="23">
        <f>SUM(F43:X43)</f>
        <v>382587584.10000002</v>
      </c>
    </row>
    <row r="47" spans="6:25" x14ac:dyDescent="0.25">
      <c r="I47" s="19">
        <v>500000</v>
      </c>
    </row>
    <row r="48" spans="6:25" x14ac:dyDescent="0.25">
      <c r="I48" s="20">
        <v>292000</v>
      </c>
    </row>
    <row r="49" spans="9:21" x14ac:dyDescent="0.25">
      <c r="I49" s="19">
        <v>95459</v>
      </c>
      <c r="Q49">
        <v>87001189</v>
      </c>
      <c r="R49">
        <f>Q49/18</f>
        <v>4833399.388888889</v>
      </c>
      <c r="T49">
        <v>34780689.5</v>
      </c>
      <c r="U49">
        <f>T49/18</f>
        <v>1932260.5277777778</v>
      </c>
    </row>
    <row r="50" spans="9:21" x14ac:dyDescent="0.25">
      <c r="I50" s="20">
        <v>154000</v>
      </c>
    </row>
    <row r="51" spans="9:21" x14ac:dyDescent="0.25">
      <c r="I51" s="19">
        <v>461625</v>
      </c>
      <c r="S51">
        <v>1468600</v>
      </c>
      <c r="T51">
        <f>S51/18</f>
        <v>81588.888888888891</v>
      </c>
    </row>
    <row r="52" spans="9:21" x14ac:dyDescent="0.25">
      <c r="I52" s="19">
        <v>650000</v>
      </c>
    </row>
    <row r="53" spans="9:21" x14ac:dyDescent="0.25">
      <c r="I53" s="19">
        <v>45000</v>
      </c>
    </row>
    <row r="54" spans="9:21" x14ac:dyDescent="0.25">
      <c r="I54" s="19">
        <v>14990</v>
      </c>
    </row>
    <row r="55" spans="9:21" x14ac:dyDescent="0.25">
      <c r="I55" s="18">
        <f>0.3*(SUM(I47:I54))</f>
        <v>663922.19999999995</v>
      </c>
    </row>
  </sheetData>
  <mergeCells count="1">
    <mergeCell ref="F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2017-12-09T09:59:41Z</dcterms:modified>
</cp:coreProperties>
</file>