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21.cash.flow\01.input\04.code\"/>
    </mc:Choice>
  </mc:AlternateContent>
  <xr:revisionPtr revIDLastSave="0" documentId="13_ncr:1_{D9226E98-554E-4499-9F86-355D226FBD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eeded" sheetId="2" r:id="rId1"/>
    <sheet name="budget_cost" sheetId="1" r:id="rId2"/>
  </sheets>
  <definedNames>
    <definedName name="_xlnm.Print_Area" localSheetId="1">budget_cost!$A$1:$E$24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24" i="1"/>
  <c r="E23" i="1"/>
  <c r="E24" i="1" s="1"/>
  <c r="D23" i="1"/>
  <c r="B23" i="2"/>
  <c r="B21" i="2"/>
  <c r="B20" i="2"/>
</calcChain>
</file>

<file path=xl/sharedStrings.xml><?xml version="1.0" encoding="utf-8"?>
<sst xmlns="http://schemas.openxmlformats.org/spreadsheetml/2006/main" count="40" uniqueCount="40">
  <si>
    <t>work_package</t>
  </si>
  <si>
    <t>actual_cost</t>
  </si>
  <si>
    <t>eac</t>
  </si>
  <si>
    <t>start month</t>
  </si>
  <si>
    <t>finish month</t>
  </si>
  <si>
    <t>revised boq</t>
  </si>
  <si>
    <t>latest invoice</t>
  </si>
  <si>
    <t>% of marksup without risk</t>
  </si>
  <si>
    <t>matksup to date cost</t>
  </si>
  <si>
    <t>value</t>
  </si>
  <si>
    <t>item</t>
  </si>
  <si>
    <t>note</t>
  </si>
  <si>
    <t>= % marksup x latest invoice</t>
  </si>
  <si>
    <t>marksup at completion</t>
  </si>
  <si>
    <t>= % marksup x revised boq</t>
  </si>
  <si>
    <t>marksup cost dist</t>
  </si>
  <si>
    <t>marksup cash</t>
  </si>
  <si>
    <t>less than marksup to date cost</t>
  </si>
  <si>
    <t>= same as marksup cost dist</t>
  </si>
  <si>
    <t>2 - Indirect Cost</t>
  </si>
  <si>
    <t>3- Taxes And Insurance</t>
  </si>
  <si>
    <t>project finish month</t>
  </si>
  <si>
    <t>project start month</t>
  </si>
  <si>
    <t>remaining_cost</t>
  </si>
  <si>
    <t>cost dist month</t>
  </si>
  <si>
    <t>remaining_duration_months</t>
  </si>
  <si>
    <t>Excavation</t>
  </si>
  <si>
    <t>Backfill</t>
  </si>
  <si>
    <t>Demolish</t>
  </si>
  <si>
    <t>Piles</t>
  </si>
  <si>
    <t>Formwork</t>
  </si>
  <si>
    <t>Steel Rft.</t>
  </si>
  <si>
    <t>Concrete</t>
  </si>
  <si>
    <t>Post Tension</t>
  </si>
  <si>
    <t>Joints</t>
  </si>
  <si>
    <t>Insulation</t>
  </si>
  <si>
    <t>Paint</t>
  </si>
  <si>
    <t>Bearings</t>
  </si>
  <si>
    <t>Plumbing Works</t>
  </si>
  <si>
    <t>Electrical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</si>
</sst>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858D-4220-4ECE-BEF5-D988FB18424D}">
  <dimension ref="A1:C28"/>
  <sheetViews>
    <sheetView workbookViewId="0">
      <selection activeCell="A7" sqref="A7"/>
    </sheetView>
  </sheetViews>
  <sheetFormatPr defaultRowHeight="14.4" x14ac:dyDescent="0.3"/>
  <cols>
    <col min="1" max="2" width="26.33203125" customWidth="1"/>
    <col min="3" max="3" width="35.109375" customWidth="1"/>
  </cols>
  <sheetData>
    <row r="1" spans="1:3" x14ac:dyDescent="0.3">
      <c r="A1" t="s">
        <v>10</v>
      </c>
      <c r="B1" t="s">
        <v>9</v>
      </c>
      <c r="C1" t="s">
        <v>11</v>
      </c>
    </row>
    <row r="2" spans="1:3" x14ac:dyDescent="0.3">
      <c r="A2" t="s">
        <v>5</v>
      </c>
      <c r="B2" s="4"/>
      <c r="C2" s="5"/>
    </row>
    <row r="3" spans="1:3" x14ac:dyDescent="0.3">
      <c r="A3" t="s">
        <v>6</v>
      </c>
      <c r="B3" s="4"/>
      <c r="C3" s="5"/>
    </row>
    <row r="4" spans="1:3" x14ac:dyDescent="0.3">
      <c r="A4" t="s">
        <v>7</v>
      </c>
      <c r="C4" s="5"/>
    </row>
    <row r="5" spans="1:3" x14ac:dyDescent="0.3">
      <c r="A5" t="s">
        <v>22</v>
      </c>
      <c r="B5" s="3"/>
      <c r="C5" s="5"/>
    </row>
    <row r="6" spans="1:3" x14ac:dyDescent="0.3">
      <c r="A6" t="s">
        <v>24</v>
      </c>
      <c r="B6" s="3"/>
      <c r="C6" s="5"/>
    </row>
    <row r="7" spans="1:3" x14ac:dyDescent="0.3">
      <c r="A7" t="s">
        <v>21</v>
      </c>
      <c r="B7" s="3"/>
      <c r="C7" s="5"/>
    </row>
    <row r="8" spans="1:3" x14ac:dyDescent="0.3">
      <c r="C8" s="5"/>
    </row>
    <row r="9" spans="1:3" x14ac:dyDescent="0.3">
      <c r="C9" s="5"/>
    </row>
    <row r="10" spans="1:3" x14ac:dyDescent="0.3">
      <c r="C10" s="5"/>
    </row>
    <row r="11" spans="1:3" x14ac:dyDescent="0.3">
      <c r="C11" s="5"/>
    </row>
    <row r="12" spans="1:3" x14ac:dyDescent="0.3">
      <c r="C12" s="5"/>
    </row>
    <row r="13" spans="1:3" x14ac:dyDescent="0.3">
      <c r="C13" s="5"/>
    </row>
    <row r="14" spans="1:3" x14ac:dyDescent="0.3">
      <c r="C14" s="5"/>
    </row>
    <row r="15" spans="1:3" x14ac:dyDescent="0.3">
      <c r="C15" s="5"/>
    </row>
    <row r="16" spans="1:3" x14ac:dyDescent="0.3">
      <c r="C16" s="5"/>
    </row>
    <row r="17" spans="1:3" x14ac:dyDescent="0.3">
      <c r="C17" s="5"/>
    </row>
    <row r="18" spans="1:3" x14ac:dyDescent="0.3">
      <c r="C18" s="5"/>
    </row>
    <row r="19" spans="1:3" x14ac:dyDescent="0.3">
      <c r="C19" s="5"/>
    </row>
    <row r="20" spans="1:3" x14ac:dyDescent="0.3">
      <c r="A20" t="s">
        <v>8</v>
      </c>
      <c r="B20" s="4">
        <f>B4*B3</f>
        <v>0</v>
      </c>
      <c r="C20" s="6" t="s">
        <v>12</v>
      </c>
    </row>
    <row r="21" spans="1:3" x14ac:dyDescent="0.3">
      <c r="A21" t="s">
        <v>13</v>
      </c>
      <c r="B21" s="4">
        <f>B4*B2</f>
        <v>0</v>
      </c>
      <c r="C21" s="6" t="s">
        <v>14</v>
      </c>
    </row>
    <row r="22" spans="1:3" x14ac:dyDescent="0.3">
      <c r="A22" t="s">
        <v>15</v>
      </c>
      <c r="B22" s="4"/>
      <c r="C22" s="6" t="s">
        <v>17</v>
      </c>
    </row>
    <row r="23" spans="1:3" x14ac:dyDescent="0.3">
      <c r="A23" t="s">
        <v>16</v>
      </c>
      <c r="B23" s="4">
        <f>B22</f>
        <v>0</v>
      </c>
      <c r="C23" s="6" t="s">
        <v>18</v>
      </c>
    </row>
    <row r="24" spans="1:3" x14ac:dyDescent="0.3">
      <c r="B24" s="4"/>
      <c r="C24" s="6"/>
    </row>
    <row r="25" spans="1:3" x14ac:dyDescent="0.3">
      <c r="C25" s="6"/>
    </row>
    <row r="26" spans="1:3" x14ac:dyDescent="0.3">
      <c r="C26" s="6"/>
    </row>
    <row r="27" spans="1:3" x14ac:dyDescent="0.3">
      <c r="C27" s="6"/>
    </row>
    <row r="28" spans="1:3" x14ac:dyDescent="0.3">
      <c r="C2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view="pageBreakPreview" zoomScaleNormal="100" zoomScaleSheetLayoutView="100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24.88671875" customWidth="1"/>
    <col min="2" max="6" width="17.109375" customWidth="1"/>
    <col min="7" max="7" width="25.33203125" customWidth="1"/>
    <col min="8" max="8" width="22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25</v>
      </c>
    </row>
    <row r="2" spans="1:7" x14ac:dyDescent="0.3">
      <c r="A2" t="s">
        <v>26</v>
      </c>
      <c r="B2" s="2">
        <v>1481132</v>
      </c>
      <c r="C2" s="2">
        <v>3369576</v>
      </c>
      <c r="D2" s="3"/>
      <c r="E2" s="3"/>
      <c r="F2" s="2">
        <f>C2-B2</f>
        <v>1888444</v>
      </c>
      <c r="G2" s="4">
        <f>(budget_cost!E2-needed!$B$6)/30</f>
        <v>0</v>
      </c>
    </row>
    <row r="3" spans="1:7" x14ac:dyDescent="0.3">
      <c r="A3" t="s">
        <v>27</v>
      </c>
      <c r="B3" s="2">
        <v>2067745</v>
      </c>
      <c r="C3" s="2">
        <v>2645733</v>
      </c>
      <c r="D3" s="3"/>
      <c r="E3" s="3"/>
      <c r="F3" s="2">
        <f t="shared" ref="F3:F24" si="0">C3-B3</f>
        <v>577988</v>
      </c>
      <c r="G3" s="4">
        <f>(budget_cost!E3-needed!$B$6)/30</f>
        <v>0</v>
      </c>
    </row>
    <row r="4" spans="1:7" x14ac:dyDescent="0.3">
      <c r="A4" t="s">
        <v>28</v>
      </c>
      <c r="B4" s="2">
        <v>7271</v>
      </c>
      <c r="C4" s="2">
        <v>259456</v>
      </c>
      <c r="D4" s="3"/>
      <c r="E4" s="3"/>
      <c r="F4" s="2">
        <f t="shared" si="0"/>
        <v>252185</v>
      </c>
      <c r="G4" s="4">
        <f>(budget_cost!E4-needed!$B$6)/30</f>
        <v>0</v>
      </c>
    </row>
    <row r="5" spans="1:7" x14ac:dyDescent="0.3">
      <c r="A5" t="s">
        <v>29</v>
      </c>
      <c r="B5" s="2">
        <v>45840449</v>
      </c>
      <c r="C5" s="2">
        <v>50668906</v>
      </c>
      <c r="D5" s="3"/>
      <c r="E5" s="3"/>
      <c r="F5" s="2">
        <f t="shared" si="0"/>
        <v>4828457</v>
      </c>
      <c r="G5" s="4">
        <f>(budget_cost!E5-needed!$B$6)/30</f>
        <v>0</v>
      </c>
    </row>
    <row r="6" spans="1:7" x14ac:dyDescent="0.3">
      <c r="A6" t="s">
        <v>30</v>
      </c>
      <c r="B6" s="2">
        <v>15631794</v>
      </c>
      <c r="C6" s="2">
        <v>48244250</v>
      </c>
      <c r="D6" s="3"/>
      <c r="E6" s="3"/>
      <c r="F6" s="2">
        <f t="shared" si="0"/>
        <v>32612456</v>
      </c>
      <c r="G6" s="4">
        <f>(budget_cost!E6-needed!$B$6)/30</f>
        <v>0</v>
      </c>
    </row>
    <row r="7" spans="1:7" x14ac:dyDescent="0.3">
      <c r="A7" t="s">
        <v>31</v>
      </c>
      <c r="B7" s="2">
        <v>96911824</v>
      </c>
      <c r="C7" s="2">
        <v>296215615</v>
      </c>
      <c r="D7" s="3"/>
      <c r="E7" s="3"/>
      <c r="F7" s="2">
        <f t="shared" si="0"/>
        <v>199303791</v>
      </c>
      <c r="G7" s="4">
        <f>(budget_cost!E7-needed!$B$6)/30</f>
        <v>0</v>
      </c>
    </row>
    <row r="8" spans="1:7" x14ac:dyDescent="0.3">
      <c r="A8" t="s">
        <v>32</v>
      </c>
      <c r="B8" s="2">
        <v>30047668</v>
      </c>
      <c r="C8" s="2">
        <v>97722844</v>
      </c>
      <c r="D8" s="3"/>
      <c r="E8" s="3"/>
      <c r="F8" s="2">
        <f t="shared" si="0"/>
        <v>67675176</v>
      </c>
      <c r="G8" s="4">
        <f>(budget_cost!E8-needed!$B$6)/30</f>
        <v>0</v>
      </c>
    </row>
    <row r="9" spans="1:7" x14ac:dyDescent="0.3">
      <c r="A9" t="s">
        <v>33</v>
      </c>
      <c r="B9" s="2">
        <v>1157750</v>
      </c>
      <c r="C9" s="2">
        <v>51007583</v>
      </c>
      <c r="D9" s="3"/>
      <c r="E9" s="3"/>
      <c r="F9" s="2">
        <f t="shared" si="0"/>
        <v>49849833</v>
      </c>
      <c r="G9" s="4">
        <f>(budget_cost!E9-needed!$B$6)/30</f>
        <v>0</v>
      </c>
    </row>
    <row r="10" spans="1:7" x14ac:dyDescent="0.3">
      <c r="A10" t="s">
        <v>34</v>
      </c>
      <c r="B10" s="2">
        <v>0</v>
      </c>
      <c r="C10" s="2">
        <v>29027778</v>
      </c>
      <c r="D10" s="3"/>
      <c r="E10" s="3"/>
      <c r="F10" s="2">
        <f t="shared" si="0"/>
        <v>29027778</v>
      </c>
      <c r="G10" s="4">
        <f>(budget_cost!E10-needed!$B$6)/30</f>
        <v>0</v>
      </c>
    </row>
    <row r="11" spans="1:7" x14ac:dyDescent="0.3">
      <c r="A11" t="s">
        <v>35</v>
      </c>
      <c r="B11" s="2">
        <v>54533</v>
      </c>
      <c r="C11" s="2">
        <v>2564072</v>
      </c>
      <c r="D11" s="3"/>
      <c r="E11" s="3"/>
      <c r="F11" s="2">
        <f t="shared" si="0"/>
        <v>2509539</v>
      </c>
      <c r="G11" s="4">
        <f>(budget_cost!E11-needed!$B$6)/30</f>
        <v>0</v>
      </c>
    </row>
    <row r="12" spans="1:7" x14ac:dyDescent="0.3">
      <c r="A12" t="s">
        <v>36</v>
      </c>
      <c r="B12" s="2">
        <v>161397</v>
      </c>
      <c r="C12" s="2">
        <v>5001397</v>
      </c>
      <c r="D12" s="3"/>
      <c r="E12" s="3"/>
      <c r="F12" s="2">
        <f t="shared" si="0"/>
        <v>4840000</v>
      </c>
      <c r="G12" s="4">
        <f>(budget_cost!E12-needed!$B$6)/30</f>
        <v>0</v>
      </c>
    </row>
    <row r="13" spans="1:7" x14ac:dyDescent="0.3">
      <c r="A13" t="s">
        <v>37</v>
      </c>
      <c r="B13" s="2">
        <v>0</v>
      </c>
      <c r="C13" s="2">
        <v>76105856</v>
      </c>
      <c r="D13" s="3"/>
      <c r="E13" s="3"/>
      <c r="F13" s="2">
        <f t="shared" si="0"/>
        <v>76105856</v>
      </c>
      <c r="G13" s="4">
        <f>(budget_cost!E13-needed!$B$6)/30</f>
        <v>0</v>
      </c>
    </row>
    <row r="14" spans="1:7" x14ac:dyDescent="0.3">
      <c r="A14" t="s">
        <v>38</v>
      </c>
      <c r="B14" s="2">
        <v>0</v>
      </c>
      <c r="C14" s="2">
        <v>1488010</v>
      </c>
      <c r="D14" s="3"/>
      <c r="E14" s="3"/>
      <c r="F14" s="2">
        <f t="shared" si="0"/>
        <v>1488010</v>
      </c>
      <c r="G14" s="4">
        <f>(budget_cost!E14-needed!$B$6)/30</f>
        <v>0</v>
      </c>
    </row>
    <row r="15" spans="1:7" x14ac:dyDescent="0.3">
      <c r="A15" t="s">
        <v>39</v>
      </c>
      <c r="B15" s="2">
        <v>262464</v>
      </c>
      <c r="C15" s="2">
        <v>2820009</v>
      </c>
      <c r="D15" s="3"/>
      <c r="E15" s="3"/>
      <c r="F15" s="2">
        <f t="shared" si="0"/>
        <v>2557545</v>
      </c>
      <c r="G15" s="4">
        <f>(budget_cost!E15-needed!$B$6)/30</f>
        <v>0</v>
      </c>
    </row>
    <row r="16" spans="1:7" x14ac:dyDescent="0.3">
      <c r="B16" s="2"/>
      <c r="C16" s="2"/>
      <c r="D16" s="3"/>
      <c r="E16" s="3"/>
      <c r="F16" s="2">
        <f t="shared" si="0"/>
        <v>0</v>
      </c>
      <c r="G16" s="4">
        <f>(budget_cost!E16-needed!$B$6)/30</f>
        <v>0</v>
      </c>
    </row>
    <row r="17" spans="1:7" x14ac:dyDescent="0.3">
      <c r="B17" s="2"/>
      <c r="C17" s="2"/>
      <c r="D17" s="3"/>
      <c r="E17" s="3"/>
      <c r="F17" s="2">
        <f t="shared" si="0"/>
        <v>0</v>
      </c>
      <c r="G17" s="4">
        <f>(budget_cost!E17-needed!$B$6)/30</f>
        <v>0</v>
      </c>
    </row>
    <row r="18" spans="1:7" x14ac:dyDescent="0.3">
      <c r="B18" s="2"/>
      <c r="C18" s="2"/>
      <c r="D18" s="3"/>
      <c r="E18" s="3"/>
      <c r="F18" s="2">
        <f t="shared" si="0"/>
        <v>0</v>
      </c>
      <c r="G18" s="4">
        <f>(budget_cost!E18-needed!$B$6)/30</f>
        <v>0</v>
      </c>
    </row>
    <row r="19" spans="1:7" x14ac:dyDescent="0.3">
      <c r="B19" s="2"/>
      <c r="C19" s="2"/>
      <c r="D19" s="3"/>
      <c r="E19" s="3"/>
      <c r="F19" s="2">
        <f t="shared" si="0"/>
        <v>0</v>
      </c>
      <c r="G19" s="4">
        <f>(budget_cost!E19-needed!$B$6)/30</f>
        <v>0</v>
      </c>
    </row>
    <row r="20" spans="1:7" x14ac:dyDescent="0.3">
      <c r="B20" s="2"/>
      <c r="C20" s="2"/>
      <c r="D20" s="3"/>
      <c r="E20" s="3"/>
      <c r="F20" s="2">
        <f t="shared" si="0"/>
        <v>0</v>
      </c>
      <c r="G20" s="4">
        <f>(budget_cost!E20-needed!$B$6)/30</f>
        <v>0</v>
      </c>
    </row>
    <row r="21" spans="1:7" x14ac:dyDescent="0.3">
      <c r="B21" s="2"/>
      <c r="C21" s="2"/>
      <c r="D21" s="3"/>
      <c r="E21" s="3"/>
      <c r="F21" s="2">
        <f t="shared" si="0"/>
        <v>0</v>
      </c>
      <c r="G21" s="4">
        <f>(budget_cost!E21-needed!$B$6)/30</f>
        <v>0</v>
      </c>
    </row>
    <row r="22" spans="1:7" x14ac:dyDescent="0.3">
      <c r="B22" s="2"/>
      <c r="C22" s="2"/>
      <c r="D22" s="3"/>
      <c r="E22" s="3"/>
      <c r="F22" s="2">
        <f t="shared" si="0"/>
        <v>0</v>
      </c>
      <c r="G22" s="4">
        <f>(budget_cost!E22-needed!$B$6)/30</f>
        <v>0</v>
      </c>
    </row>
    <row r="23" spans="1:7" x14ac:dyDescent="0.3">
      <c r="A23" t="s">
        <v>19</v>
      </c>
      <c r="B23" s="2"/>
      <c r="C23" s="2"/>
      <c r="D23" s="3">
        <f>needed!B5</f>
        <v>0</v>
      </c>
      <c r="E23" s="3">
        <f>needed!B7</f>
        <v>0</v>
      </c>
      <c r="F23" s="2">
        <f t="shared" si="0"/>
        <v>0</v>
      </c>
      <c r="G23" s="4">
        <f>(budget_cost!E23-needed!$B$6)/30</f>
        <v>0</v>
      </c>
    </row>
    <row r="24" spans="1:7" x14ac:dyDescent="0.3">
      <c r="A24" t="s">
        <v>20</v>
      </c>
      <c r="B24" s="2"/>
      <c r="C24" s="2"/>
      <c r="D24" s="3">
        <f>D23+62</f>
        <v>62</v>
      </c>
      <c r="E24" s="3">
        <f>E23+62</f>
        <v>62</v>
      </c>
      <c r="F24" s="2">
        <f t="shared" si="0"/>
        <v>0</v>
      </c>
      <c r="G24" s="4">
        <f>(budget_cost!E24-needed!$B$6)/30</f>
        <v>2.0666666666666669</v>
      </c>
    </row>
    <row r="25" spans="1:7" x14ac:dyDescent="0.3">
      <c r="B25" s="2"/>
      <c r="C25" s="2"/>
      <c r="D25" s="3"/>
      <c r="E25" s="3"/>
      <c r="F25" s="2"/>
    </row>
    <row r="26" spans="1:7" x14ac:dyDescent="0.3">
      <c r="D26" s="3"/>
      <c r="E26" s="3"/>
    </row>
  </sheetData>
  <pageMargins left="0.7" right="0.7" top="0.75" bottom="0.75" header="0.3" footer="0.3"/>
  <pageSetup scale="9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needed</vt:lpstr>
      <vt:lpstr>budget_cost</vt:lpstr>
      <vt:lpstr>budget_cost!Print_Area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2015-06-05T18:17:20Z</dcterms:created>
  <dcterms:modified xsi:type="dcterms:W3CDTF">2024-07-21T08:31:14Z</dcterms:modified>
</cp:coreProperties>
</file>