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90" documentId="8_{F0E46670-1783-4128-961B-C42C924DC0A0}" xr6:coauthVersionLast="47" xr6:coauthVersionMax="47" xr10:uidLastSave="{D653A42D-9798-4E77-8E15-2E63C1C3893E}"/>
  <bookViews>
    <workbookView xWindow="-108" yWindow="-108" windowWidth="23256" windowHeight="12576" tabRatio="622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Sheet1" sheetId="7" r:id="rId7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eslam.data!$A$1:$AK$1685</definedName>
    <definedName name="_xlnm._FilterDatabase" localSheetId="4" hidden="1">'eslam-to-invoicing'!$A$1:$B$316</definedName>
    <definedName name="_xlnm.Print_Area" localSheetId="0">eslam.data!$A$1:$AK$1690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2" i="1"/>
  <c r="N1690" i="1"/>
  <c r="AH141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AH4" i="1"/>
  <c r="AP4" i="1" s="1"/>
  <c r="AH5" i="1"/>
  <c r="AP5" i="1" s="1"/>
  <c r="AH6" i="1"/>
  <c r="AP6" i="1" s="1"/>
  <c r="AH7" i="1"/>
  <c r="AP7" i="1" s="1"/>
  <c r="AH8" i="1"/>
  <c r="AP8" i="1" s="1"/>
  <c r="AH9" i="1"/>
  <c r="AP9" i="1" s="1"/>
  <c r="AH10" i="1"/>
  <c r="AP10" i="1" s="1"/>
  <c r="AH11" i="1"/>
  <c r="AP11" i="1" s="1"/>
  <c r="AH12" i="1"/>
  <c r="AP12" i="1" s="1"/>
  <c r="AH13" i="1"/>
  <c r="AP13" i="1" s="1"/>
  <c r="AH14" i="1"/>
  <c r="AP14" i="1" s="1"/>
  <c r="AH15" i="1"/>
  <c r="AP15" i="1" s="1"/>
  <c r="AH16" i="1"/>
  <c r="AP16" i="1" s="1"/>
  <c r="AH17" i="1"/>
  <c r="AP17" i="1" s="1"/>
  <c r="AH18" i="1"/>
  <c r="AP18" i="1" s="1"/>
  <c r="AH19" i="1"/>
  <c r="AP19" i="1" s="1"/>
  <c r="AH20" i="1"/>
  <c r="AP20" i="1" s="1"/>
  <c r="AH21" i="1"/>
  <c r="AP21" i="1" s="1"/>
  <c r="AH22" i="1"/>
  <c r="AP22" i="1" s="1"/>
  <c r="AH23" i="1"/>
  <c r="AP23" i="1" s="1"/>
  <c r="AH24" i="1"/>
  <c r="AP24" i="1" s="1"/>
  <c r="AH25" i="1"/>
  <c r="AP25" i="1" s="1"/>
  <c r="AH26" i="1"/>
  <c r="AP26" i="1" s="1"/>
  <c r="AH27" i="1"/>
  <c r="AP27" i="1" s="1"/>
  <c r="AH28" i="1"/>
  <c r="AP28" i="1" s="1"/>
  <c r="AH29" i="1"/>
  <c r="AP29" i="1" s="1"/>
  <c r="AH30" i="1"/>
  <c r="AP30" i="1" s="1"/>
  <c r="AH31" i="1"/>
  <c r="AP31" i="1" s="1"/>
  <c r="AH32" i="1"/>
  <c r="AP32" i="1" s="1"/>
  <c r="AH33" i="1"/>
  <c r="AP33" i="1" s="1"/>
  <c r="AH34" i="1"/>
  <c r="AP34" i="1" s="1"/>
  <c r="AH35" i="1"/>
  <c r="AP35" i="1" s="1"/>
  <c r="AH36" i="1"/>
  <c r="AP36" i="1" s="1"/>
  <c r="AH37" i="1"/>
  <c r="AP37" i="1" s="1"/>
  <c r="AH38" i="1"/>
  <c r="AP38" i="1" s="1"/>
  <c r="AH39" i="1"/>
  <c r="AP39" i="1" s="1"/>
  <c r="AH40" i="1"/>
  <c r="AP40" i="1" s="1"/>
  <c r="AH41" i="1"/>
  <c r="AP41" i="1" s="1"/>
  <c r="AH42" i="1"/>
  <c r="AP42" i="1" s="1"/>
  <c r="AH43" i="1"/>
  <c r="AP43" i="1" s="1"/>
  <c r="AH44" i="1"/>
  <c r="AP44" i="1" s="1"/>
  <c r="AH45" i="1"/>
  <c r="AP45" i="1" s="1"/>
  <c r="AH46" i="1"/>
  <c r="AP46" i="1" s="1"/>
  <c r="AH47" i="1"/>
  <c r="AP47" i="1" s="1"/>
  <c r="AH48" i="1"/>
  <c r="AP48" i="1" s="1"/>
  <c r="AH49" i="1"/>
  <c r="AP49" i="1" s="1"/>
  <c r="AH50" i="1"/>
  <c r="AP50" i="1" s="1"/>
  <c r="AH51" i="1"/>
  <c r="AP51" i="1" s="1"/>
  <c r="AH52" i="1"/>
  <c r="AP52" i="1" s="1"/>
  <c r="AH53" i="1"/>
  <c r="AP53" i="1" s="1"/>
  <c r="AH54" i="1"/>
  <c r="AP54" i="1" s="1"/>
  <c r="AH55" i="1"/>
  <c r="AP55" i="1" s="1"/>
  <c r="AH57" i="1"/>
  <c r="AP57" i="1" s="1"/>
  <c r="AH58" i="1"/>
  <c r="AP58" i="1" s="1"/>
  <c r="AH59" i="1"/>
  <c r="AP59" i="1" s="1"/>
  <c r="AH60" i="1"/>
  <c r="AP60" i="1" s="1"/>
  <c r="AH61" i="1"/>
  <c r="AP61" i="1" s="1"/>
  <c r="AH62" i="1"/>
  <c r="AP62" i="1" s="1"/>
  <c r="AH63" i="1"/>
  <c r="AP63" i="1" s="1"/>
  <c r="AH64" i="1"/>
  <c r="AP64" i="1" s="1"/>
  <c r="AH65" i="1"/>
  <c r="AP65" i="1" s="1"/>
  <c r="AH66" i="1"/>
  <c r="AP66" i="1" s="1"/>
  <c r="AH67" i="1"/>
  <c r="AP67" i="1" s="1"/>
  <c r="AH68" i="1"/>
  <c r="AP68" i="1" s="1"/>
  <c r="AH69" i="1"/>
  <c r="AP69" i="1" s="1"/>
  <c r="AH70" i="1"/>
  <c r="AP70" i="1" s="1"/>
  <c r="AH71" i="1"/>
  <c r="AP71" i="1" s="1"/>
  <c r="AH72" i="1"/>
  <c r="AP72" i="1" s="1"/>
  <c r="AH73" i="1"/>
  <c r="AP73" i="1" s="1"/>
  <c r="AH74" i="1"/>
  <c r="AP74" i="1" s="1"/>
  <c r="AH75" i="1"/>
  <c r="AP75" i="1" s="1"/>
  <c r="AH76" i="1"/>
  <c r="AP76" i="1" s="1"/>
  <c r="AH77" i="1"/>
  <c r="AP77" i="1" s="1"/>
  <c r="AH78" i="1"/>
  <c r="AP78" i="1" s="1"/>
  <c r="AH79" i="1"/>
  <c r="AP79" i="1" s="1"/>
  <c r="AH80" i="1"/>
  <c r="AP80" i="1" s="1"/>
  <c r="AH81" i="1"/>
  <c r="AP81" i="1" s="1"/>
  <c r="AH83" i="1"/>
  <c r="AP83" i="1" s="1"/>
  <c r="AH84" i="1"/>
  <c r="AP84" i="1" s="1"/>
  <c r="AH85" i="1"/>
  <c r="AP85" i="1" s="1"/>
  <c r="AH86" i="1"/>
  <c r="AP86" i="1" s="1"/>
  <c r="AH87" i="1"/>
  <c r="AP87" i="1" s="1"/>
  <c r="AH89" i="1"/>
  <c r="AP89" i="1" s="1"/>
  <c r="AH90" i="1"/>
  <c r="AP90" i="1" s="1"/>
  <c r="AH91" i="1"/>
  <c r="AP91" i="1" s="1"/>
  <c r="AH92" i="1"/>
  <c r="AP92" i="1" s="1"/>
  <c r="AH93" i="1"/>
  <c r="AP93" i="1" s="1"/>
  <c r="AH94" i="1"/>
  <c r="AP94" i="1" s="1"/>
  <c r="AH95" i="1"/>
  <c r="AP95" i="1" s="1"/>
  <c r="AH96" i="1"/>
  <c r="AP96" i="1" s="1"/>
  <c r="AH97" i="1"/>
  <c r="AP97" i="1" s="1"/>
  <c r="AH98" i="1"/>
  <c r="AP98" i="1" s="1"/>
  <c r="AH99" i="1"/>
  <c r="AP99" i="1" s="1"/>
  <c r="AH100" i="1"/>
  <c r="AP100" i="1" s="1"/>
  <c r="AH101" i="1"/>
  <c r="AP101" i="1" s="1"/>
  <c r="AH103" i="1"/>
  <c r="AP103" i="1" s="1"/>
  <c r="AH104" i="1"/>
  <c r="AP104" i="1" s="1"/>
  <c r="AH105" i="1"/>
  <c r="AP105" i="1" s="1"/>
  <c r="AH106" i="1"/>
  <c r="AP106" i="1" s="1"/>
  <c r="AH107" i="1"/>
  <c r="AP107" i="1" s="1"/>
  <c r="AH108" i="1"/>
  <c r="AP108" i="1" s="1"/>
  <c r="AH109" i="1"/>
  <c r="AP109" i="1" s="1"/>
  <c r="AH111" i="1"/>
  <c r="AP111" i="1" s="1"/>
  <c r="AH112" i="1"/>
  <c r="AP112" i="1" s="1"/>
  <c r="AH113" i="1"/>
  <c r="AP113" i="1" s="1"/>
  <c r="AH114" i="1"/>
  <c r="AP114" i="1" s="1"/>
  <c r="AH115" i="1"/>
  <c r="AP115" i="1" s="1"/>
  <c r="AH116" i="1"/>
  <c r="AP116" i="1" s="1"/>
  <c r="AH117" i="1"/>
  <c r="AP117" i="1" s="1"/>
  <c r="AH118" i="1"/>
  <c r="AP118" i="1" s="1"/>
  <c r="AH119" i="1"/>
  <c r="AP119" i="1" s="1"/>
  <c r="AH120" i="1"/>
  <c r="AP120" i="1" s="1"/>
  <c r="AH121" i="1"/>
  <c r="AP121" i="1" s="1"/>
  <c r="AH122" i="1"/>
  <c r="AP122" i="1" s="1"/>
  <c r="AH123" i="1"/>
  <c r="AP123" i="1" s="1"/>
  <c r="AH124" i="1"/>
  <c r="AP124" i="1" s="1"/>
  <c r="AH125" i="1"/>
  <c r="AP125" i="1" s="1"/>
  <c r="AH126" i="1"/>
  <c r="AP126" i="1" s="1"/>
  <c r="AH127" i="1"/>
  <c r="AP127" i="1" s="1"/>
  <c r="AH128" i="1"/>
  <c r="AP128" i="1" s="1"/>
  <c r="AH129" i="1"/>
  <c r="AP129" i="1" s="1"/>
  <c r="AH130" i="1"/>
  <c r="AP130" i="1" s="1"/>
  <c r="AH131" i="1"/>
  <c r="AP131" i="1" s="1"/>
  <c r="AH132" i="1"/>
  <c r="AP132" i="1" s="1"/>
  <c r="AH133" i="1"/>
  <c r="AP133" i="1" s="1"/>
  <c r="AH134" i="1"/>
  <c r="AP134" i="1" s="1"/>
  <c r="AH135" i="1"/>
  <c r="AP135" i="1" s="1"/>
  <c r="AH136" i="1"/>
  <c r="AP136" i="1" s="1"/>
  <c r="AH137" i="1"/>
  <c r="AP137" i="1" s="1"/>
  <c r="AH138" i="1"/>
  <c r="AP138" i="1" s="1"/>
  <c r="AH139" i="1"/>
  <c r="AP139" i="1" s="1"/>
  <c r="AP141" i="1"/>
  <c r="AH142" i="1"/>
  <c r="AP142" i="1" s="1"/>
  <c r="AH143" i="1"/>
  <c r="AP143" i="1" s="1"/>
  <c r="AH144" i="1"/>
  <c r="AP144" i="1" s="1"/>
  <c r="AH145" i="1"/>
  <c r="AP145" i="1" s="1"/>
  <c r="AH147" i="1"/>
  <c r="AP147" i="1" s="1"/>
  <c r="AH148" i="1"/>
  <c r="AP148" i="1" s="1"/>
  <c r="AH149" i="1"/>
  <c r="AP149" i="1" s="1"/>
  <c r="AH150" i="1"/>
  <c r="AP150" i="1" s="1"/>
  <c r="AH151" i="1"/>
  <c r="AP151" i="1" s="1"/>
  <c r="AH152" i="1"/>
  <c r="AP152" i="1" s="1"/>
  <c r="AH153" i="1"/>
  <c r="AP153" i="1" s="1"/>
  <c r="AH154" i="1"/>
  <c r="AP154" i="1" s="1"/>
  <c r="AH155" i="1"/>
  <c r="AP155" i="1" s="1"/>
  <c r="AH156" i="1"/>
  <c r="AP156" i="1" s="1"/>
  <c r="AH157" i="1"/>
  <c r="AP157" i="1" s="1"/>
  <c r="AH158" i="1"/>
  <c r="AP158" i="1" s="1"/>
  <c r="AH159" i="1"/>
  <c r="AP159" i="1" s="1"/>
  <c r="AH160" i="1"/>
  <c r="AP160" i="1" s="1"/>
  <c r="AH161" i="1"/>
  <c r="AP161" i="1" s="1"/>
  <c r="AH162" i="1"/>
  <c r="AP162" i="1" s="1"/>
  <c r="AH163" i="1"/>
  <c r="AP163" i="1" s="1"/>
  <c r="AH164" i="1"/>
  <c r="AP164" i="1" s="1"/>
  <c r="AH165" i="1"/>
  <c r="AP165" i="1" s="1"/>
  <c r="AH166" i="1"/>
  <c r="AP166" i="1" s="1"/>
  <c r="AH168" i="1"/>
  <c r="AP168" i="1" s="1"/>
  <c r="AH169" i="1"/>
  <c r="AP169" i="1" s="1"/>
  <c r="AH170" i="1"/>
  <c r="AP170" i="1" s="1"/>
  <c r="AH171" i="1"/>
  <c r="AP171" i="1" s="1"/>
  <c r="AH173" i="1"/>
  <c r="AP173" i="1" s="1"/>
  <c r="AH174" i="1"/>
  <c r="AP174" i="1" s="1"/>
  <c r="AH175" i="1"/>
  <c r="AP175" i="1" s="1"/>
  <c r="AH176" i="1"/>
  <c r="AP176" i="1" s="1"/>
  <c r="AH177" i="1"/>
  <c r="AP177" i="1" s="1"/>
  <c r="AH178" i="1"/>
  <c r="AP178" i="1" s="1"/>
  <c r="AH179" i="1"/>
  <c r="AP179" i="1" s="1"/>
  <c r="AH180" i="1"/>
  <c r="AP180" i="1" s="1"/>
  <c r="AH181" i="1"/>
  <c r="AP181" i="1" s="1"/>
  <c r="AH182" i="1"/>
  <c r="AP182" i="1" s="1"/>
  <c r="AH183" i="1"/>
  <c r="AP183" i="1" s="1"/>
  <c r="AH184" i="1"/>
  <c r="AP184" i="1" s="1"/>
  <c r="AH185" i="1"/>
  <c r="AP185" i="1" s="1"/>
  <c r="AH186" i="1"/>
  <c r="AP186" i="1" s="1"/>
  <c r="AH187" i="1"/>
  <c r="AP187" i="1" s="1"/>
  <c r="AH188" i="1"/>
  <c r="AP188" i="1" s="1"/>
  <c r="AH189" i="1"/>
  <c r="AP189" i="1" s="1"/>
  <c r="AH190" i="1"/>
  <c r="AP190" i="1" s="1"/>
  <c r="AH191" i="1"/>
  <c r="AP191" i="1" s="1"/>
  <c r="AH192" i="1"/>
  <c r="AP192" i="1" s="1"/>
  <c r="AH193" i="1"/>
  <c r="AP193" i="1" s="1"/>
  <c r="AH194" i="1"/>
  <c r="AP194" i="1" s="1"/>
  <c r="AH195" i="1"/>
  <c r="AP195" i="1" s="1"/>
  <c r="AH196" i="1"/>
  <c r="AP196" i="1" s="1"/>
  <c r="AH197" i="1"/>
  <c r="AP197" i="1" s="1"/>
  <c r="AH198" i="1"/>
  <c r="AP198" i="1" s="1"/>
  <c r="AH199" i="1"/>
  <c r="AP199" i="1" s="1"/>
  <c r="AH200" i="1"/>
  <c r="AP200" i="1" s="1"/>
  <c r="AH201" i="1"/>
  <c r="AP201" i="1" s="1"/>
  <c r="AH202" i="1"/>
  <c r="AP202" i="1" s="1"/>
  <c r="AH203" i="1"/>
  <c r="AP203" i="1" s="1"/>
  <c r="AH204" i="1"/>
  <c r="AP204" i="1" s="1"/>
  <c r="AH205" i="1"/>
  <c r="AP205" i="1" s="1"/>
  <c r="AH206" i="1"/>
  <c r="AP206" i="1" s="1"/>
  <c r="AH207" i="1"/>
  <c r="AP207" i="1" s="1"/>
  <c r="AH208" i="1"/>
  <c r="AP208" i="1" s="1"/>
  <c r="AH209" i="1"/>
  <c r="AP209" i="1" s="1"/>
  <c r="AH211" i="1"/>
  <c r="AP211" i="1" s="1"/>
  <c r="AH212" i="1"/>
  <c r="AP212" i="1" s="1"/>
  <c r="AH213" i="1"/>
  <c r="AP213" i="1" s="1"/>
  <c r="AH214" i="1"/>
  <c r="AP214" i="1" s="1"/>
  <c r="AH215" i="1"/>
  <c r="AP215" i="1" s="1"/>
  <c r="AH216" i="1"/>
  <c r="AP216" i="1" s="1"/>
  <c r="AH217" i="1"/>
  <c r="AP217" i="1" s="1"/>
  <c r="AH218" i="1"/>
  <c r="AP218" i="1" s="1"/>
  <c r="AH219" i="1"/>
  <c r="AP219" i="1" s="1"/>
  <c r="AH220" i="1"/>
  <c r="AP220" i="1" s="1"/>
  <c r="AH221" i="1"/>
  <c r="AP221" i="1" s="1"/>
  <c r="AH222" i="1"/>
  <c r="AP222" i="1" s="1"/>
  <c r="AH223" i="1"/>
  <c r="AP223" i="1" s="1"/>
  <c r="AH224" i="1"/>
  <c r="AP224" i="1" s="1"/>
  <c r="AH226" i="1"/>
  <c r="AP226" i="1" s="1"/>
  <c r="AH227" i="1"/>
  <c r="AP227" i="1" s="1"/>
  <c r="AH228" i="1"/>
  <c r="AP228" i="1" s="1"/>
  <c r="AH229" i="1"/>
  <c r="AP229" i="1" s="1"/>
  <c r="AH230" i="1"/>
  <c r="AP230" i="1" s="1"/>
  <c r="AH231" i="1"/>
  <c r="AP231" i="1" s="1"/>
  <c r="AH232" i="1"/>
  <c r="AP232" i="1" s="1"/>
  <c r="AH233" i="1"/>
  <c r="AP233" i="1" s="1"/>
  <c r="AH234" i="1"/>
  <c r="AP234" i="1" s="1"/>
  <c r="AH235" i="1"/>
  <c r="AP235" i="1" s="1"/>
  <c r="AH236" i="1"/>
  <c r="AP236" i="1" s="1"/>
  <c r="AH237" i="1"/>
  <c r="AP237" i="1" s="1"/>
  <c r="AH238" i="1"/>
  <c r="AP238" i="1" s="1"/>
  <c r="AH239" i="1"/>
  <c r="AP239" i="1" s="1"/>
  <c r="AH240" i="1"/>
  <c r="AP240" i="1" s="1"/>
  <c r="AH241" i="1"/>
  <c r="AP241" i="1" s="1"/>
  <c r="AH242" i="1"/>
  <c r="AP242" i="1" s="1"/>
  <c r="AH243" i="1"/>
  <c r="AP243" i="1" s="1"/>
  <c r="AH244" i="1"/>
  <c r="AP244" i="1" s="1"/>
  <c r="AH245" i="1"/>
  <c r="AP245" i="1" s="1"/>
  <c r="AH246" i="1"/>
  <c r="AP246" i="1" s="1"/>
  <c r="AH247" i="1"/>
  <c r="AP247" i="1" s="1"/>
  <c r="AH248" i="1"/>
  <c r="AP248" i="1" s="1"/>
  <c r="AH249" i="1"/>
  <c r="AP249" i="1" s="1"/>
  <c r="AH250" i="1"/>
  <c r="AP250" i="1" s="1"/>
  <c r="AH251" i="1"/>
  <c r="AP251" i="1" s="1"/>
  <c r="AH252" i="1"/>
  <c r="AP252" i="1" s="1"/>
  <c r="AH253" i="1"/>
  <c r="AP253" i="1" s="1"/>
  <c r="AH254" i="1"/>
  <c r="AP254" i="1" s="1"/>
  <c r="AH255" i="1"/>
  <c r="AP255" i="1" s="1"/>
  <c r="AH256" i="1"/>
  <c r="AP256" i="1" s="1"/>
  <c r="AH257" i="1"/>
  <c r="AP257" i="1" s="1"/>
  <c r="F257" i="1" s="1"/>
  <c r="AH258" i="1"/>
  <c r="AP258" i="1" s="1"/>
  <c r="AH259" i="1"/>
  <c r="AP259" i="1" s="1"/>
  <c r="AH260" i="1"/>
  <c r="AP260" i="1" s="1"/>
  <c r="AH261" i="1"/>
  <c r="AP261" i="1" s="1"/>
  <c r="AH262" i="1"/>
  <c r="AP262" i="1" s="1"/>
  <c r="AH263" i="1"/>
  <c r="AP263" i="1" s="1"/>
  <c r="AH264" i="1"/>
  <c r="AP264" i="1" s="1"/>
  <c r="AH265" i="1"/>
  <c r="AP265" i="1" s="1"/>
  <c r="AH266" i="1"/>
  <c r="AP266" i="1" s="1"/>
  <c r="AH267" i="1"/>
  <c r="AP267" i="1" s="1"/>
  <c r="AH268" i="1"/>
  <c r="AP268" i="1" s="1"/>
  <c r="AH269" i="1"/>
  <c r="AP269" i="1" s="1"/>
  <c r="AH270" i="1"/>
  <c r="AP270" i="1" s="1"/>
  <c r="AH271" i="1"/>
  <c r="AP271" i="1" s="1"/>
  <c r="AH272" i="1"/>
  <c r="AP272" i="1" s="1"/>
  <c r="AH273" i="1"/>
  <c r="AP273" i="1" s="1"/>
  <c r="AH274" i="1"/>
  <c r="AP274" i="1" s="1"/>
  <c r="AH275" i="1"/>
  <c r="AP275" i="1" s="1"/>
  <c r="AH276" i="1"/>
  <c r="AP276" i="1" s="1"/>
  <c r="AH277" i="1"/>
  <c r="AP277" i="1" s="1"/>
  <c r="AH278" i="1"/>
  <c r="AP278" i="1" s="1"/>
  <c r="AH279" i="1"/>
  <c r="AP279" i="1" s="1"/>
  <c r="AH280" i="1"/>
  <c r="AP280" i="1" s="1"/>
  <c r="AH281" i="1"/>
  <c r="AP281" i="1" s="1"/>
  <c r="AH282" i="1"/>
  <c r="AP282" i="1" s="1"/>
  <c r="AH283" i="1"/>
  <c r="AP283" i="1" s="1"/>
  <c r="AH284" i="1"/>
  <c r="AP284" i="1" s="1"/>
  <c r="AH285" i="1"/>
  <c r="AP285" i="1" s="1"/>
  <c r="AH286" i="1"/>
  <c r="AP286" i="1" s="1"/>
  <c r="AH287" i="1"/>
  <c r="AP287" i="1" s="1"/>
  <c r="AH288" i="1"/>
  <c r="AP288" i="1" s="1"/>
  <c r="AH289" i="1"/>
  <c r="AP289" i="1" s="1"/>
  <c r="AH290" i="1"/>
  <c r="AP290" i="1" s="1"/>
  <c r="AH291" i="1"/>
  <c r="AP291" i="1" s="1"/>
  <c r="AH292" i="1"/>
  <c r="AP292" i="1" s="1"/>
  <c r="AH293" i="1"/>
  <c r="AP293" i="1" s="1"/>
  <c r="AH294" i="1"/>
  <c r="AP294" i="1" s="1"/>
  <c r="AH295" i="1"/>
  <c r="AP295" i="1" s="1"/>
  <c r="AH296" i="1"/>
  <c r="AP296" i="1" s="1"/>
  <c r="AH297" i="1"/>
  <c r="AP297" i="1" s="1"/>
  <c r="AH298" i="1"/>
  <c r="AP298" i="1" s="1"/>
  <c r="AH299" i="1"/>
  <c r="AP299" i="1" s="1"/>
  <c r="AH300" i="1"/>
  <c r="AP300" i="1" s="1"/>
  <c r="AH301" i="1"/>
  <c r="AP301" i="1" s="1"/>
  <c r="AH302" i="1"/>
  <c r="AP302" i="1" s="1"/>
  <c r="AH303" i="1"/>
  <c r="AP303" i="1" s="1"/>
  <c r="AH304" i="1"/>
  <c r="AP304" i="1" s="1"/>
  <c r="AH305" i="1"/>
  <c r="AP305" i="1" s="1"/>
  <c r="AH306" i="1"/>
  <c r="AP306" i="1" s="1"/>
  <c r="AH307" i="1"/>
  <c r="AP307" i="1" s="1"/>
  <c r="AH308" i="1"/>
  <c r="AP308" i="1" s="1"/>
  <c r="AH310" i="1"/>
  <c r="AP310" i="1" s="1"/>
  <c r="AH311" i="1"/>
  <c r="AP311" i="1" s="1"/>
  <c r="AH312" i="1"/>
  <c r="AP312" i="1" s="1"/>
  <c r="AH313" i="1"/>
  <c r="AP313" i="1" s="1"/>
  <c r="AH314" i="1"/>
  <c r="AP314" i="1" s="1"/>
  <c r="AH315" i="1"/>
  <c r="AP315" i="1" s="1"/>
  <c r="AH316" i="1"/>
  <c r="AP316" i="1" s="1"/>
  <c r="AH317" i="1"/>
  <c r="AP317" i="1" s="1"/>
  <c r="AH318" i="1"/>
  <c r="AP318" i="1" s="1"/>
  <c r="AH319" i="1"/>
  <c r="AP319" i="1" s="1"/>
  <c r="AH320" i="1"/>
  <c r="AP320" i="1" s="1"/>
  <c r="AH321" i="1"/>
  <c r="AP321" i="1" s="1"/>
  <c r="AH322" i="1"/>
  <c r="AP322" i="1" s="1"/>
  <c r="AH323" i="1"/>
  <c r="AP323" i="1" s="1"/>
  <c r="AH324" i="1"/>
  <c r="AP324" i="1" s="1"/>
  <c r="AH325" i="1"/>
  <c r="AP325" i="1" s="1"/>
  <c r="AH326" i="1"/>
  <c r="AP326" i="1" s="1"/>
  <c r="AH327" i="1"/>
  <c r="AP327" i="1" s="1"/>
  <c r="AH328" i="1"/>
  <c r="AP328" i="1" s="1"/>
  <c r="AH329" i="1"/>
  <c r="AP329" i="1" s="1"/>
  <c r="AH331" i="1"/>
  <c r="AP331" i="1" s="1"/>
  <c r="AH332" i="1"/>
  <c r="AP332" i="1" s="1"/>
  <c r="AH333" i="1"/>
  <c r="AP333" i="1" s="1"/>
  <c r="AH334" i="1"/>
  <c r="AP334" i="1" s="1"/>
  <c r="AH335" i="1"/>
  <c r="AP335" i="1" s="1"/>
  <c r="AH336" i="1"/>
  <c r="AP336" i="1" s="1"/>
  <c r="AH337" i="1"/>
  <c r="AP337" i="1" s="1"/>
  <c r="AH338" i="1"/>
  <c r="AP338" i="1" s="1"/>
  <c r="AH339" i="1"/>
  <c r="AP339" i="1" s="1"/>
  <c r="AH340" i="1"/>
  <c r="AP340" i="1" s="1"/>
  <c r="AH341" i="1"/>
  <c r="AP341" i="1" s="1"/>
  <c r="AH342" i="1"/>
  <c r="AP342" i="1" s="1"/>
  <c r="AH343" i="1"/>
  <c r="AP343" i="1" s="1"/>
  <c r="AH344" i="1"/>
  <c r="AP344" i="1" s="1"/>
  <c r="AH345" i="1"/>
  <c r="AP345" i="1" s="1"/>
  <c r="AH346" i="1"/>
  <c r="AP346" i="1" s="1"/>
  <c r="AH347" i="1"/>
  <c r="AP347" i="1" s="1"/>
  <c r="AH348" i="1"/>
  <c r="AP348" i="1" s="1"/>
  <c r="AH349" i="1"/>
  <c r="AP349" i="1" s="1"/>
  <c r="AH350" i="1"/>
  <c r="AP350" i="1" s="1"/>
  <c r="AH351" i="1"/>
  <c r="AP351" i="1" s="1"/>
  <c r="AH352" i="1"/>
  <c r="AP352" i="1" s="1"/>
  <c r="AH353" i="1"/>
  <c r="AP353" i="1" s="1"/>
  <c r="AH354" i="1"/>
  <c r="AP354" i="1" s="1"/>
  <c r="AH355" i="1"/>
  <c r="AP355" i="1" s="1"/>
  <c r="AH356" i="1"/>
  <c r="AP356" i="1" s="1"/>
  <c r="AH357" i="1"/>
  <c r="AP357" i="1" s="1"/>
  <c r="AH358" i="1"/>
  <c r="AP358" i="1" s="1"/>
  <c r="AH359" i="1"/>
  <c r="AP359" i="1" s="1"/>
  <c r="AH360" i="1"/>
  <c r="AP360" i="1" s="1"/>
  <c r="AH361" i="1"/>
  <c r="AP361" i="1" s="1"/>
  <c r="AH362" i="1"/>
  <c r="AP362" i="1" s="1"/>
  <c r="AH364" i="1"/>
  <c r="AP364" i="1" s="1"/>
  <c r="AH365" i="1"/>
  <c r="AP365" i="1" s="1"/>
  <c r="AH366" i="1"/>
  <c r="AP366" i="1" s="1"/>
  <c r="AH367" i="1"/>
  <c r="AP367" i="1" s="1"/>
  <c r="AH368" i="1"/>
  <c r="AP368" i="1" s="1"/>
  <c r="AH369" i="1"/>
  <c r="AP369" i="1" s="1"/>
  <c r="AH370" i="1"/>
  <c r="AP370" i="1" s="1"/>
  <c r="AH371" i="1"/>
  <c r="AP371" i="1" s="1"/>
  <c r="AH372" i="1"/>
  <c r="AP372" i="1" s="1"/>
  <c r="AH373" i="1"/>
  <c r="AP373" i="1" s="1"/>
  <c r="AH374" i="1"/>
  <c r="AP374" i="1" s="1"/>
  <c r="AH375" i="1"/>
  <c r="AP375" i="1" s="1"/>
  <c r="AH376" i="1"/>
  <c r="AP376" i="1" s="1"/>
  <c r="AH377" i="1"/>
  <c r="AP377" i="1" s="1"/>
  <c r="AH378" i="1"/>
  <c r="AP378" i="1" s="1"/>
  <c r="AH379" i="1"/>
  <c r="AP379" i="1" s="1"/>
  <c r="AH380" i="1"/>
  <c r="AP380" i="1" s="1"/>
  <c r="AH381" i="1"/>
  <c r="AP381" i="1" s="1"/>
  <c r="AH382" i="1"/>
  <c r="AP382" i="1" s="1"/>
  <c r="AH383" i="1"/>
  <c r="AP383" i="1" s="1"/>
  <c r="AH384" i="1"/>
  <c r="AP384" i="1" s="1"/>
  <c r="AH385" i="1"/>
  <c r="AP385" i="1" s="1"/>
  <c r="AH386" i="1"/>
  <c r="AP386" i="1" s="1"/>
  <c r="AH387" i="1"/>
  <c r="AP387" i="1" s="1"/>
  <c r="AH388" i="1"/>
  <c r="AP388" i="1" s="1"/>
  <c r="AH389" i="1"/>
  <c r="AP389" i="1" s="1"/>
  <c r="AH390" i="1"/>
  <c r="AP390" i="1" s="1"/>
  <c r="AH391" i="1"/>
  <c r="AP391" i="1" s="1"/>
  <c r="AH392" i="1"/>
  <c r="AP392" i="1" s="1"/>
  <c r="AH393" i="1"/>
  <c r="AP393" i="1" s="1"/>
  <c r="AH394" i="1"/>
  <c r="AP394" i="1" s="1"/>
  <c r="AH395" i="1"/>
  <c r="AP395" i="1" s="1"/>
  <c r="AH396" i="1"/>
  <c r="AP396" i="1" s="1"/>
  <c r="AH397" i="1"/>
  <c r="AP397" i="1" s="1"/>
  <c r="AH398" i="1"/>
  <c r="AP398" i="1" s="1"/>
  <c r="AH399" i="1"/>
  <c r="AP399" i="1" s="1"/>
  <c r="AH400" i="1"/>
  <c r="AP400" i="1" s="1"/>
  <c r="AH401" i="1"/>
  <c r="AP401" i="1" s="1"/>
  <c r="AH402" i="1"/>
  <c r="AP402" i="1" s="1"/>
  <c r="AH403" i="1"/>
  <c r="AP403" i="1" s="1"/>
  <c r="AH404" i="1"/>
  <c r="AP404" i="1" s="1"/>
  <c r="AH405" i="1"/>
  <c r="AP405" i="1" s="1"/>
  <c r="AH406" i="1"/>
  <c r="AP406" i="1" s="1"/>
  <c r="AH407" i="1"/>
  <c r="AP407" i="1" s="1"/>
  <c r="AH408" i="1"/>
  <c r="AP408" i="1" s="1"/>
  <c r="AH409" i="1"/>
  <c r="AP409" i="1" s="1"/>
  <c r="AH410" i="1"/>
  <c r="AP410" i="1" s="1"/>
  <c r="AH412" i="1"/>
  <c r="AP412" i="1" s="1"/>
  <c r="AH413" i="1"/>
  <c r="AP413" i="1" s="1"/>
  <c r="AH414" i="1"/>
  <c r="AP414" i="1" s="1"/>
  <c r="AH415" i="1"/>
  <c r="AP415" i="1" s="1"/>
  <c r="AH416" i="1"/>
  <c r="AP416" i="1" s="1"/>
  <c r="AH417" i="1"/>
  <c r="AP417" i="1" s="1"/>
  <c r="AH418" i="1"/>
  <c r="AP418" i="1" s="1"/>
  <c r="AH419" i="1"/>
  <c r="AP419" i="1" s="1"/>
  <c r="AH420" i="1"/>
  <c r="AP420" i="1" s="1"/>
  <c r="AH421" i="1"/>
  <c r="AP421" i="1" s="1"/>
  <c r="AH422" i="1"/>
  <c r="AP422" i="1" s="1"/>
  <c r="AH423" i="1"/>
  <c r="AP423" i="1" s="1"/>
  <c r="AH424" i="1"/>
  <c r="AP424" i="1" s="1"/>
  <c r="AH425" i="1"/>
  <c r="AP425" i="1" s="1"/>
  <c r="AH426" i="1"/>
  <c r="AP426" i="1" s="1"/>
  <c r="AH427" i="1"/>
  <c r="AP427" i="1" s="1"/>
  <c r="AH428" i="1"/>
  <c r="AP428" i="1" s="1"/>
  <c r="AH429" i="1"/>
  <c r="AP429" i="1" s="1"/>
  <c r="AH430" i="1"/>
  <c r="AP430" i="1" s="1"/>
  <c r="AH431" i="1"/>
  <c r="AP431" i="1" s="1"/>
  <c r="AH432" i="1"/>
  <c r="AP432" i="1" s="1"/>
  <c r="AH433" i="1"/>
  <c r="AP433" i="1" s="1"/>
  <c r="AH434" i="1"/>
  <c r="AP434" i="1" s="1"/>
  <c r="AH435" i="1"/>
  <c r="AP435" i="1" s="1"/>
  <c r="AH436" i="1"/>
  <c r="AP436" i="1" s="1"/>
  <c r="AH437" i="1"/>
  <c r="AP437" i="1" s="1"/>
  <c r="AH438" i="1"/>
  <c r="AP438" i="1" s="1"/>
  <c r="AH439" i="1"/>
  <c r="AP439" i="1" s="1"/>
  <c r="AH441" i="1"/>
  <c r="AP441" i="1" s="1"/>
  <c r="AH442" i="1"/>
  <c r="AP442" i="1" s="1"/>
  <c r="AH443" i="1"/>
  <c r="AP443" i="1" s="1"/>
  <c r="AH444" i="1"/>
  <c r="AP444" i="1" s="1"/>
  <c r="AH446" i="1"/>
  <c r="AP446" i="1" s="1"/>
  <c r="AH447" i="1"/>
  <c r="AP447" i="1" s="1"/>
  <c r="AH448" i="1"/>
  <c r="AP448" i="1" s="1"/>
  <c r="AH449" i="1"/>
  <c r="AP449" i="1" s="1"/>
  <c r="AH450" i="1"/>
  <c r="AP450" i="1" s="1"/>
  <c r="AH451" i="1"/>
  <c r="AP451" i="1" s="1"/>
  <c r="AH452" i="1"/>
  <c r="AP452" i="1" s="1"/>
  <c r="AH453" i="1"/>
  <c r="AP453" i="1" s="1"/>
  <c r="AH454" i="1"/>
  <c r="AP454" i="1" s="1"/>
  <c r="AH455" i="1"/>
  <c r="AP455" i="1" s="1"/>
  <c r="AH456" i="1"/>
  <c r="AP456" i="1" s="1"/>
  <c r="AH457" i="1"/>
  <c r="AP457" i="1" s="1"/>
  <c r="AH458" i="1"/>
  <c r="AP458" i="1" s="1"/>
  <c r="AH459" i="1"/>
  <c r="AP459" i="1" s="1"/>
  <c r="AH460" i="1"/>
  <c r="AP460" i="1" s="1"/>
  <c r="AH461" i="1"/>
  <c r="AP461" i="1" s="1"/>
  <c r="AH462" i="1"/>
  <c r="AP462" i="1" s="1"/>
  <c r="AH463" i="1"/>
  <c r="AP463" i="1" s="1"/>
  <c r="AH464" i="1"/>
  <c r="AP464" i="1" s="1"/>
  <c r="AH465" i="1"/>
  <c r="AP465" i="1" s="1"/>
  <c r="AH466" i="1"/>
  <c r="AP466" i="1" s="1"/>
  <c r="AH467" i="1"/>
  <c r="AP467" i="1" s="1"/>
  <c r="AH468" i="1"/>
  <c r="AP468" i="1" s="1"/>
  <c r="AH469" i="1"/>
  <c r="AP469" i="1" s="1"/>
  <c r="AH470" i="1"/>
  <c r="AP470" i="1" s="1"/>
  <c r="AH472" i="1"/>
  <c r="AP472" i="1" s="1"/>
  <c r="AH473" i="1"/>
  <c r="AP473" i="1" s="1"/>
  <c r="AH474" i="1"/>
  <c r="AP474" i="1" s="1"/>
  <c r="AH475" i="1"/>
  <c r="AP475" i="1" s="1"/>
  <c r="AH476" i="1"/>
  <c r="AP476" i="1" s="1"/>
  <c r="AH477" i="1"/>
  <c r="AP477" i="1" s="1"/>
  <c r="AH478" i="1"/>
  <c r="AP478" i="1" s="1"/>
  <c r="AH479" i="1"/>
  <c r="AP479" i="1" s="1"/>
  <c r="AH480" i="1"/>
  <c r="AP480" i="1" s="1"/>
  <c r="AH481" i="1"/>
  <c r="AP481" i="1" s="1"/>
  <c r="AH482" i="1"/>
  <c r="AP482" i="1" s="1"/>
  <c r="AH483" i="1"/>
  <c r="AP483" i="1" s="1"/>
  <c r="AH484" i="1"/>
  <c r="AP484" i="1" s="1"/>
  <c r="AH485" i="1"/>
  <c r="AP485" i="1" s="1"/>
  <c r="AH486" i="1"/>
  <c r="AP486" i="1" s="1"/>
  <c r="AH488" i="1"/>
  <c r="AP488" i="1" s="1"/>
  <c r="AH489" i="1"/>
  <c r="AP489" i="1" s="1"/>
  <c r="AH490" i="1"/>
  <c r="AP490" i="1" s="1"/>
  <c r="AH491" i="1"/>
  <c r="AP491" i="1" s="1"/>
  <c r="AH492" i="1"/>
  <c r="AP492" i="1" s="1"/>
  <c r="AH493" i="1"/>
  <c r="AP493" i="1" s="1"/>
  <c r="AH494" i="1"/>
  <c r="AP494" i="1" s="1"/>
  <c r="AH495" i="1"/>
  <c r="AP495" i="1" s="1"/>
  <c r="AH496" i="1"/>
  <c r="AP496" i="1" s="1"/>
  <c r="AH497" i="1"/>
  <c r="AP497" i="1" s="1"/>
  <c r="AH498" i="1"/>
  <c r="AP498" i="1" s="1"/>
  <c r="AH499" i="1"/>
  <c r="AP499" i="1" s="1"/>
  <c r="AH500" i="1"/>
  <c r="AP500" i="1" s="1"/>
  <c r="AH501" i="1"/>
  <c r="AP501" i="1" s="1"/>
  <c r="AH502" i="1"/>
  <c r="AP502" i="1" s="1"/>
  <c r="AH503" i="1"/>
  <c r="AP503" i="1" s="1"/>
  <c r="AH505" i="1"/>
  <c r="AP505" i="1" s="1"/>
  <c r="AH506" i="1"/>
  <c r="AP506" i="1" s="1"/>
  <c r="AH507" i="1"/>
  <c r="AP507" i="1" s="1"/>
  <c r="AH508" i="1"/>
  <c r="AP508" i="1" s="1"/>
  <c r="AH509" i="1"/>
  <c r="AP509" i="1" s="1"/>
  <c r="AH510" i="1"/>
  <c r="AP510" i="1" s="1"/>
  <c r="AH511" i="1"/>
  <c r="AP511" i="1" s="1"/>
  <c r="AH512" i="1"/>
  <c r="AP512" i="1" s="1"/>
  <c r="AH513" i="1"/>
  <c r="AP513" i="1" s="1"/>
  <c r="AH514" i="1"/>
  <c r="AP514" i="1" s="1"/>
  <c r="AH516" i="1"/>
  <c r="AP516" i="1" s="1"/>
  <c r="AH517" i="1"/>
  <c r="AP517" i="1" s="1"/>
  <c r="AH518" i="1"/>
  <c r="AP518" i="1" s="1"/>
  <c r="AH519" i="1"/>
  <c r="AP519" i="1" s="1"/>
  <c r="AH520" i="1"/>
  <c r="AP520" i="1" s="1"/>
  <c r="AH521" i="1"/>
  <c r="AP521" i="1" s="1"/>
  <c r="AH522" i="1"/>
  <c r="AP522" i="1" s="1"/>
  <c r="AH523" i="1"/>
  <c r="AP523" i="1" s="1"/>
  <c r="AH524" i="1"/>
  <c r="AP524" i="1" s="1"/>
  <c r="AH525" i="1"/>
  <c r="AP525" i="1" s="1"/>
  <c r="AH526" i="1"/>
  <c r="AP526" i="1" s="1"/>
  <c r="AH527" i="1"/>
  <c r="AP527" i="1" s="1"/>
  <c r="AH528" i="1"/>
  <c r="AP528" i="1" s="1"/>
  <c r="AH529" i="1"/>
  <c r="AP529" i="1" s="1"/>
  <c r="AH530" i="1"/>
  <c r="AP530" i="1" s="1"/>
  <c r="AH531" i="1"/>
  <c r="AP531" i="1" s="1"/>
  <c r="AH532" i="1"/>
  <c r="AP532" i="1" s="1"/>
  <c r="AH533" i="1"/>
  <c r="AP533" i="1" s="1"/>
  <c r="AH534" i="1"/>
  <c r="AP534" i="1" s="1"/>
  <c r="AH535" i="1"/>
  <c r="AP535" i="1" s="1"/>
  <c r="AH536" i="1"/>
  <c r="AP536" i="1" s="1"/>
  <c r="AH537" i="1"/>
  <c r="AP537" i="1" s="1"/>
  <c r="AH538" i="1"/>
  <c r="AP538" i="1" s="1"/>
  <c r="AH539" i="1"/>
  <c r="AP539" i="1" s="1"/>
  <c r="AH540" i="1"/>
  <c r="AP540" i="1" s="1"/>
  <c r="AH541" i="1"/>
  <c r="AP541" i="1" s="1"/>
  <c r="AH542" i="1"/>
  <c r="AP542" i="1" s="1"/>
  <c r="AH543" i="1"/>
  <c r="AP543" i="1" s="1"/>
  <c r="AH544" i="1"/>
  <c r="AP544" i="1" s="1"/>
  <c r="AH545" i="1"/>
  <c r="AP545" i="1" s="1"/>
  <c r="AH546" i="1"/>
  <c r="AP546" i="1" s="1"/>
  <c r="AH547" i="1"/>
  <c r="AP547" i="1" s="1"/>
  <c r="AH548" i="1"/>
  <c r="AP548" i="1" s="1"/>
  <c r="AH549" i="1"/>
  <c r="AP549" i="1" s="1"/>
  <c r="AH550" i="1"/>
  <c r="AP550" i="1" s="1"/>
  <c r="AH551" i="1"/>
  <c r="AP551" i="1" s="1"/>
  <c r="AH552" i="1"/>
  <c r="AP552" i="1" s="1"/>
  <c r="AH553" i="1"/>
  <c r="AP553" i="1" s="1"/>
  <c r="AH554" i="1"/>
  <c r="AP554" i="1" s="1"/>
  <c r="AH555" i="1"/>
  <c r="AP555" i="1" s="1"/>
  <c r="AH556" i="1"/>
  <c r="AP556" i="1" s="1"/>
  <c r="AH557" i="1"/>
  <c r="AP557" i="1" s="1"/>
  <c r="AH558" i="1"/>
  <c r="AP558" i="1" s="1"/>
  <c r="AH559" i="1"/>
  <c r="AP559" i="1" s="1"/>
  <c r="AH560" i="1"/>
  <c r="AP560" i="1" s="1"/>
  <c r="AH561" i="1"/>
  <c r="AP561" i="1" s="1"/>
  <c r="AH562" i="1"/>
  <c r="AP562" i="1" s="1"/>
  <c r="AH563" i="1"/>
  <c r="AP563" i="1" s="1"/>
  <c r="AH564" i="1"/>
  <c r="AP564" i="1" s="1"/>
  <c r="AH565" i="1"/>
  <c r="AP565" i="1" s="1"/>
  <c r="AH566" i="1"/>
  <c r="AP566" i="1" s="1"/>
  <c r="AH567" i="1"/>
  <c r="AP567" i="1" s="1"/>
  <c r="AH568" i="1"/>
  <c r="AP568" i="1" s="1"/>
  <c r="AH569" i="1"/>
  <c r="AP569" i="1" s="1"/>
  <c r="AH570" i="1"/>
  <c r="AP570" i="1" s="1"/>
  <c r="AH571" i="1"/>
  <c r="AP571" i="1" s="1"/>
  <c r="AH572" i="1"/>
  <c r="AP572" i="1" s="1"/>
  <c r="AH573" i="1"/>
  <c r="AP573" i="1" s="1"/>
  <c r="AH574" i="1"/>
  <c r="AP574" i="1" s="1"/>
  <c r="AH575" i="1"/>
  <c r="AP575" i="1" s="1"/>
  <c r="AH576" i="1"/>
  <c r="AP576" i="1" s="1"/>
  <c r="AH577" i="1"/>
  <c r="AP577" i="1" s="1"/>
  <c r="AH578" i="1"/>
  <c r="AP578" i="1" s="1"/>
  <c r="AH579" i="1"/>
  <c r="AP579" i="1" s="1"/>
  <c r="AH581" i="1"/>
  <c r="AP581" i="1" s="1"/>
  <c r="AH582" i="1"/>
  <c r="AP582" i="1" s="1"/>
  <c r="AH583" i="1"/>
  <c r="AP583" i="1" s="1"/>
  <c r="AH584" i="1"/>
  <c r="AP584" i="1" s="1"/>
  <c r="AH585" i="1"/>
  <c r="AP585" i="1" s="1"/>
  <c r="AH586" i="1"/>
  <c r="AP586" i="1" s="1"/>
  <c r="AH587" i="1"/>
  <c r="AP587" i="1" s="1"/>
  <c r="AH588" i="1"/>
  <c r="AP588" i="1" s="1"/>
  <c r="AH589" i="1"/>
  <c r="AP589" i="1" s="1"/>
  <c r="AH590" i="1"/>
  <c r="AP590" i="1" s="1"/>
  <c r="AH591" i="1"/>
  <c r="AP591" i="1" s="1"/>
  <c r="AH592" i="1"/>
  <c r="AP592" i="1" s="1"/>
  <c r="AH593" i="1"/>
  <c r="AP593" i="1" s="1"/>
  <c r="AH594" i="1"/>
  <c r="AP594" i="1" s="1"/>
  <c r="AH595" i="1"/>
  <c r="AP595" i="1" s="1"/>
  <c r="AH596" i="1"/>
  <c r="AP596" i="1" s="1"/>
  <c r="AH597" i="1"/>
  <c r="AP597" i="1" s="1"/>
  <c r="AH598" i="1"/>
  <c r="AP598" i="1" s="1"/>
  <c r="AH599" i="1"/>
  <c r="AP599" i="1" s="1"/>
  <c r="AH601" i="1"/>
  <c r="AP601" i="1" s="1"/>
  <c r="AH602" i="1"/>
  <c r="AP602" i="1" s="1"/>
  <c r="AH603" i="1"/>
  <c r="AP603" i="1" s="1"/>
  <c r="AH604" i="1"/>
  <c r="AP604" i="1" s="1"/>
  <c r="AH605" i="1"/>
  <c r="AP605" i="1" s="1"/>
  <c r="AH606" i="1"/>
  <c r="AP606" i="1" s="1"/>
  <c r="AH607" i="1"/>
  <c r="AP607" i="1" s="1"/>
  <c r="AH608" i="1"/>
  <c r="AP608" i="1" s="1"/>
  <c r="AH609" i="1"/>
  <c r="AP609" i="1" s="1"/>
  <c r="AH610" i="1"/>
  <c r="AP610" i="1" s="1"/>
  <c r="AH611" i="1"/>
  <c r="AP611" i="1" s="1"/>
  <c r="AH612" i="1"/>
  <c r="AP612" i="1" s="1"/>
  <c r="AH613" i="1"/>
  <c r="AP613" i="1" s="1"/>
  <c r="AH614" i="1"/>
  <c r="AP614" i="1" s="1"/>
  <c r="AH615" i="1"/>
  <c r="AP615" i="1" s="1"/>
  <c r="AH616" i="1"/>
  <c r="AP616" i="1" s="1"/>
  <c r="AH617" i="1"/>
  <c r="AP617" i="1" s="1"/>
  <c r="AH618" i="1"/>
  <c r="AP618" i="1" s="1"/>
  <c r="AH619" i="1"/>
  <c r="AP619" i="1" s="1"/>
  <c r="AH620" i="1"/>
  <c r="AP620" i="1" s="1"/>
  <c r="AH621" i="1"/>
  <c r="AP621" i="1" s="1"/>
  <c r="AH622" i="1"/>
  <c r="AP622" i="1" s="1"/>
  <c r="AH623" i="1"/>
  <c r="AP623" i="1" s="1"/>
  <c r="AH624" i="1"/>
  <c r="AP624" i="1" s="1"/>
  <c r="AH625" i="1"/>
  <c r="AP625" i="1" s="1"/>
  <c r="AH626" i="1"/>
  <c r="AP626" i="1" s="1"/>
  <c r="AH627" i="1"/>
  <c r="AP627" i="1" s="1"/>
  <c r="AH628" i="1"/>
  <c r="AP628" i="1" s="1"/>
  <c r="AH629" i="1"/>
  <c r="AP629" i="1" s="1"/>
  <c r="AH630" i="1"/>
  <c r="AP630" i="1" s="1"/>
  <c r="AH631" i="1"/>
  <c r="AP631" i="1" s="1"/>
  <c r="AH632" i="1"/>
  <c r="AP632" i="1" s="1"/>
  <c r="AH633" i="1"/>
  <c r="AP633" i="1" s="1"/>
  <c r="AH634" i="1"/>
  <c r="AP634" i="1" s="1"/>
  <c r="AH635" i="1"/>
  <c r="AP635" i="1" s="1"/>
  <c r="AH636" i="1"/>
  <c r="AP636" i="1" s="1"/>
  <c r="AH637" i="1"/>
  <c r="AP637" i="1" s="1"/>
  <c r="AH638" i="1"/>
  <c r="AP638" i="1" s="1"/>
  <c r="AH639" i="1"/>
  <c r="AP639" i="1" s="1"/>
  <c r="AH640" i="1"/>
  <c r="AP640" i="1" s="1"/>
  <c r="AH641" i="1"/>
  <c r="AP641" i="1" s="1"/>
  <c r="AH642" i="1"/>
  <c r="AP642" i="1" s="1"/>
  <c r="AH643" i="1"/>
  <c r="AP643" i="1" s="1"/>
  <c r="AH644" i="1"/>
  <c r="AP644" i="1" s="1"/>
  <c r="AH645" i="1"/>
  <c r="AP645" i="1" s="1"/>
  <c r="AH646" i="1"/>
  <c r="AP646" i="1" s="1"/>
  <c r="AH647" i="1"/>
  <c r="AP647" i="1" s="1"/>
  <c r="AH648" i="1"/>
  <c r="AP648" i="1" s="1"/>
  <c r="AH649" i="1"/>
  <c r="AP649" i="1" s="1"/>
  <c r="AH650" i="1"/>
  <c r="AP650" i="1" s="1"/>
  <c r="AH651" i="1"/>
  <c r="AP651" i="1" s="1"/>
  <c r="AH652" i="1"/>
  <c r="AP652" i="1" s="1"/>
  <c r="AH653" i="1"/>
  <c r="AP653" i="1" s="1"/>
  <c r="AH654" i="1"/>
  <c r="AP654" i="1" s="1"/>
  <c r="AH655" i="1"/>
  <c r="AP655" i="1" s="1"/>
  <c r="AH656" i="1"/>
  <c r="AP656" i="1" s="1"/>
  <c r="AH657" i="1"/>
  <c r="AP657" i="1" s="1"/>
  <c r="AH658" i="1"/>
  <c r="AP658" i="1" s="1"/>
  <c r="AH659" i="1"/>
  <c r="AP659" i="1" s="1"/>
  <c r="AH660" i="1"/>
  <c r="AP660" i="1" s="1"/>
  <c r="AH661" i="1"/>
  <c r="AP661" i="1" s="1"/>
  <c r="AH662" i="1"/>
  <c r="AP662" i="1" s="1"/>
  <c r="AH663" i="1"/>
  <c r="AP663" i="1" s="1"/>
  <c r="AH664" i="1"/>
  <c r="AP664" i="1" s="1"/>
  <c r="AH665" i="1"/>
  <c r="AP665" i="1" s="1"/>
  <c r="AH666" i="1"/>
  <c r="AP666" i="1" s="1"/>
  <c r="AH667" i="1"/>
  <c r="AP667" i="1" s="1"/>
  <c r="AH668" i="1"/>
  <c r="AP668" i="1" s="1"/>
  <c r="AH669" i="1"/>
  <c r="AP669" i="1" s="1"/>
  <c r="AH670" i="1"/>
  <c r="AP670" i="1" s="1"/>
  <c r="AH671" i="1"/>
  <c r="AP671" i="1" s="1"/>
  <c r="AH672" i="1"/>
  <c r="AP672" i="1" s="1"/>
  <c r="AH673" i="1"/>
  <c r="AP673" i="1" s="1"/>
  <c r="AH674" i="1"/>
  <c r="AP674" i="1" s="1"/>
  <c r="AH675" i="1"/>
  <c r="AP675" i="1" s="1"/>
  <c r="AH676" i="1"/>
  <c r="AP676" i="1" s="1"/>
  <c r="AH677" i="1"/>
  <c r="AP677" i="1" s="1"/>
  <c r="AH678" i="1"/>
  <c r="AP678" i="1" s="1"/>
  <c r="AH679" i="1"/>
  <c r="AP679" i="1" s="1"/>
  <c r="AH680" i="1"/>
  <c r="AP680" i="1" s="1"/>
  <c r="AH681" i="1"/>
  <c r="AP681" i="1" s="1"/>
  <c r="AH682" i="1"/>
  <c r="AP682" i="1" s="1"/>
  <c r="AH683" i="1"/>
  <c r="AP683" i="1" s="1"/>
  <c r="AH684" i="1"/>
  <c r="AP684" i="1" s="1"/>
  <c r="AH685" i="1"/>
  <c r="AP685" i="1" s="1"/>
  <c r="AH686" i="1"/>
  <c r="AP686" i="1" s="1"/>
  <c r="AH687" i="1"/>
  <c r="AP687" i="1" s="1"/>
  <c r="AH688" i="1"/>
  <c r="AP688" i="1" s="1"/>
  <c r="AH689" i="1"/>
  <c r="AP689" i="1" s="1"/>
  <c r="AH690" i="1"/>
  <c r="AP690" i="1" s="1"/>
  <c r="AH691" i="1"/>
  <c r="AP691" i="1" s="1"/>
  <c r="AH692" i="1"/>
  <c r="AP692" i="1" s="1"/>
  <c r="AH694" i="1"/>
  <c r="AP694" i="1" s="1"/>
  <c r="AH695" i="1"/>
  <c r="AP695" i="1" s="1"/>
  <c r="AH696" i="1"/>
  <c r="AP696" i="1" s="1"/>
  <c r="AH697" i="1"/>
  <c r="AP697" i="1" s="1"/>
  <c r="AH698" i="1"/>
  <c r="AP698" i="1" s="1"/>
  <c r="AH699" i="1"/>
  <c r="AP699" i="1" s="1"/>
  <c r="AH700" i="1"/>
  <c r="AP700" i="1" s="1"/>
  <c r="AH701" i="1"/>
  <c r="AP701" i="1" s="1"/>
  <c r="AH702" i="1"/>
  <c r="AP702" i="1" s="1"/>
  <c r="AH703" i="1"/>
  <c r="AP703" i="1" s="1"/>
  <c r="AH704" i="1"/>
  <c r="AP704" i="1" s="1"/>
  <c r="AH706" i="1"/>
  <c r="AP706" i="1" s="1"/>
  <c r="AH707" i="1"/>
  <c r="AP707" i="1" s="1"/>
  <c r="AH708" i="1"/>
  <c r="AP708" i="1" s="1"/>
  <c r="AH709" i="1"/>
  <c r="AP709" i="1" s="1"/>
  <c r="AH710" i="1"/>
  <c r="AP710" i="1" s="1"/>
  <c r="AH711" i="1"/>
  <c r="AP711" i="1" s="1"/>
  <c r="AH712" i="1"/>
  <c r="AP712" i="1" s="1"/>
  <c r="AH713" i="1"/>
  <c r="AP713" i="1" s="1"/>
  <c r="AH714" i="1"/>
  <c r="AP714" i="1" s="1"/>
  <c r="AH715" i="1"/>
  <c r="AP715" i="1" s="1"/>
  <c r="AH716" i="1"/>
  <c r="AP716" i="1" s="1"/>
  <c r="AH717" i="1"/>
  <c r="AP717" i="1" s="1"/>
  <c r="AH718" i="1"/>
  <c r="AP718" i="1" s="1"/>
  <c r="AH719" i="1"/>
  <c r="AP719" i="1" s="1"/>
  <c r="AH720" i="1"/>
  <c r="AP720" i="1" s="1"/>
  <c r="AH721" i="1"/>
  <c r="AP721" i="1" s="1"/>
  <c r="AH722" i="1"/>
  <c r="AP722" i="1" s="1"/>
  <c r="AH723" i="1"/>
  <c r="AP723" i="1" s="1"/>
  <c r="AH724" i="1"/>
  <c r="AP724" i="1" s="1"/>
  <c r="AH725" i="1"/>
  <c r="AP725" i="1" s="1"/>
  <c r="AH726" i="1"/>
  <c r="AP726" i="1" s="1"/>
  <c r="AH727" i="1"/>
  <c r="AP727" i="1" s="1"/>
  <c r="AH728" i="1"/>
  <c r="AP728" i="1" s="1"/>
  <c r="AH729" i="1"/>
  <c r="AP729" i="1" s="1"/>
  <c r="AH730" i="1"/>
  <c r="AP730" i="1" s="1"/>
  <c r="AH731" i="1"/>
  <c r="AP731" i="1" s="1"/>
  <c r="AH732" i="1"/>
  <c r="AP732" i="1" s="1"/>
  <c r="AH733" i="1"/>
  <c r="AP733" i="1" s="1"/>
  <c r="AH734" i="1"/>
  <c r="AP734" i="1" s="1"/>
  <c r="AH735" i="1"/>
  <c r="AP735" i="1" s="1"/>
  <c r="AH736" i="1"/>
  <c r="AP736" i="1" s="1"/>
  <c r="AH737" i="1"/>
  <c r="AP737" i="1" s="1"/>
  <c r="AH738" i="1"/>
  <c r="AP738" i="1" s="1"/>
  <c r="AH739" i="1"/>
  <c r="AP739" i="1" s="1"/>
  <c r="AH740" i="1"/>
  <c r="AP740" i="1" s="1"/>
  <c r="AH741" i="1"/>
  <c r="AP741" i="1" s="1"/>
  <c r="AH742" i="1"/>
  <c r="AP742" i="1" s="1"/>
  <c r="AH743" i="1"/>
  <c r="AP743" i="1" s="1"/>
  <c r="AH744" i="1"/>
  <c r="AP744" i="1" s="1"/>
  <c r="AH745" i="1"/>
  <c r="AP745" i="1" s="1"/>
  <c r="AH746" i="1"/>
  <c r="AP746" i="1" s="1"/>
  <c r="AH747" i="1"/>
  <c r="AP747" i="1" s="1"/>
  <c r="AH748" i="1"/>
  <c r="AP748" i="1" s="1"/>
  <c r="AH749" i="1"/>
  <c r="AP749" i="1" s="1"/>
  <c r="AH750" i="1"/>
  <c r="AP750" i="1" s="1"/>
  <c r="AH751" i="1"/>
  <c r="AP751" i="1" s="1"/>
  <c r="AH752" i="1"/>
  <c r="AP752" i="1" s="1"/>
  <c r="AH753" i="1"/>
  <c r="AP753" i="1" s="1"/>
  <c r="AH754" i="1"/>
  <c r="AP754" i="1" s="1"/>
  <c r="AH755" i="1"/>
  <c r="AP755" i="1" s="1"/>
  <c r="AH756" i="1"/>
  <c r="AP756" i="1" s="1"/>
  <c r="AH757" i="1"/>
  <c r="AP757" i="1" s="1"/>
  <c r="AH758" i="1"/>
  <c r="AP758" i="1" s="1"/>
  <c r="AH759" i="1"/>
  <c r="AP759" i="1" s="1"/>
  <c r="AH760" i="1"/>
  <c r="AP760" i="1" s="1"/>
  <c r="AH761" i="1"/>
  <c r="AP761" i="1" s="1"/>
  <c r="AH762" i="1"/>
  <c r="AP762" i="1" s="1"/>
  <c r="AH763" i="1"/>
  <c r="AP763" i="1" s="1"/>
  <c r="AH764" i="1"/>
  <c r="AP764" i="1" s="1"/>
  <c r="AH765" i="1"/>
  <c r="AP765" i="1" s="1"/>
  <c r="AH766" i="1"/>
  <c r="AP766" i="1" s="1"/>
  <c r="AH767" i="1"/>
  <c r="AP767" i="1" s="1"/>
  <c r="AH768" i="1"/>
  <c r="AP768" i="1" s="1"/>
  <c r="AH769" i="1"/>
  <c r="AP769" i="1" s="1"/>
  <c r="AH770" i="1"/>
  <c r="AP770" i="1" s="1"/>
  <c r="AH771" i="1"/>
  <c r="AP771" i="1" s="1"/>
  <c r="AH772" i="1"/>
  <c r="AP772" i="1" s="1"/>
  <c r="AH774" i="1"/>
  <c r="AP774" i="1" s="1"/>
  <c r="AH775" i="1"/>
  <c r="AP775" i="1" s="1"/>
  <c r="AH776" i="1"/>
  <c r="AP776" i="1" s="1"/>
  <c r="AH777" i="1"/>
  <c r="AP777" i="1" s="1"/>
  <c r="AH778" i="1"/>
  <c r="AP778" i="1" s="1"/>
  <c r="AH779" i="1"/>
  <c r="AP779" i="1" s="1"/>
  <c r="AH780" i="1"/>
  <c r="AP780" i="1" s="1"/>
  <c r="AH781" i="1"/>
  <c r="AP781" i="1" s="1"/>
  <c r="AH782" i="1"/>
  <c r="AP782" i="1" s="1"/>
  <c r="AH783" i="1"/>
  <c r="AP783" i="1" s="1"/>
  <c r="AH784" i="1"/>
  <c r="AP784" i="1" s="1"/>
  <c r="AH785" i="1"/>
  <c r="AP785" i="1" s="1"/>
  <c r="AH786" i="1"/>
  <c r="AP786" i="1" s="1"/>
  <c r="AH787" i="1"/>
  <c r="AP787" i="1" s="1"/>
  <c r="AH788" i="1"/>
  <c r="AP788" i="1" s="1"/>
  <c r="AH789" i="1"/>
  <c r="AP789" i="1" s="1"/>
  <c r="AH790" i="1"/>
  <c r="AP790" i="1" s="1"/>
  <c r="AH791" i="1"/>
  <c r="AP791" i="1" s="1"/>
  <c r="AH792" i="1"/>
  <c r="AP792" i="1" s="1"/>
  <c r="AH793" i="1"/>
  <c r="AP793" i="1" s="1"/>
  <c r="AH794" i="1"/>
  <c r="AP794" i="1" s="1"/>
  <c r="AH795" i="1"/>
  <c r="AP795" i="1" s="1"/>
  <c r="AH796" i="1"/>
  <c r="AP796" i="1" s="1"/>
  <c r="AH797" i="1"/>
  <c r="AP797" i="1" s="1"/>
  <c r="AH798" i="1"/>
  <c r="AP798" i="1" s="1"/>
  <c r="AH799" i="1"/>
  <c r="AP799" i="1" s="1"/>
  <c r="AH800" i="1"/>
  <c r="AP800" i="1" s="1"/>
  <c r="AH801" i="1"/>
  <c r="AP801" i="1" s="1"/>
  <c r="AH802" i="1"/>
  <c r="AP802" i="1" s="1"/>
  <c r="AH803" i="1"/>
  <c r="AP803" i="1" s="1"/>
  <c r="AH804" i="1"/>
  <c r="AP804" i="1" s="1"/>
  <c r="AH805" i="1"/>
  <c r="AP805" i="1" s="1"/>
  <c r="AH807" i="1"/>
  <c r="AP807" i="1" s="1"/>
  <c r="AH808" i="1"/>
  <c r="AP808" i="1" s="1"/>
  <c r="AH809" i="1"/>
  <c r="AP809" i="1" s="1"/>
  <c r="AH810" i="1"/>
  <c r="AP810" i="1" s="1"/>
  <c r="AH811" i="1"/>
  <c r="AP811" i="1" s="1"/>
  <c r="AH812" i="1"/>
  <c r="AP812" i="1" s="1"/>
  <c r="AH813" i="1"/>
  <c r="AP813" i="1" s="1"/>
  <c r="AH814" i="1"/>
  <c r="AP814" i="1" s="1"/>
  <c r="AH815" i="1"/>
  <c r="AP815" i="1" s="1"/>
  <c r="AH816" i="1"/>
  <c r="AP816" i="1" s="1"/>
  <c r="AH817" i="1"/>
  <c r="AP817" i="1" s="1"/>
  <c r="AH818" i="1"/>
  <c r="AP818" i="1" s="1"/>
  <c r="AH819" i="1"/>
  <c r="AP819" i="1" s="1"/>
  <c r="AH820" i="1"/>
  <c r="AP820" i="1" s="1"/>
  <c r="AH821" i="1"/>
  <c r="AP821" i="1" s="1"/>
  <c r="AH822" i="1"/>
  <c r="AP822" i="1" s="1"/>
  <c r="AH823" i="1"/>
  <c r="AP823" i="1" s="1"/>
  <c r="AH824" i="1"/>
  <c r="AP824" i="1" s="1"/>
  <c r="AH825" i="1"/>
  <c r="AP825" i="1" s="1"/>
  <c r="AH826" i="1"/>
  <c r="AP826" i="1" s="1"/>
  <c r="AH827" i="1"/>
  <c r="AP827" i="1" s="1"/>
  <c r="AH828" i="1"/>
  <c r="AP828" i="1" s="1"/>
  <c r="AH829" i="1"/>
  <c r="AP829" i="1" s="1"/>
  <c r="AH830" i="1"/>
  <c r="AP830" i="1" s="1"/>
  <c r="AH831" i="1"/>
  <c r="AP831" i="1" s="1"/>
  <c r="AH832" i="1"/>
  <c r="AP832" i="1" s="1"/>
  <c r="AH833" i="1"/>
  <c r="AP833" i="1" s="1"/>
  <c r="AH834" i="1"/>
  <c r="AP834" i="1" s="1"/>
  <c r="AH835" i="1"/>
  <c r="AP835" i="1" s="1"/>
  <c r="AH836" i="1"/>
  <c r="AP836" i="1" s="1"/>
  <c r="AH837" i="1"/>
  <c r="AP837" i="1" s="1"/>
  <c r="AH838" i="1"/>
  <c r="AP838" i="1" s="1"/>
  <c r="AH839" i="1"/>
  <c r="AP839" i="1" s="1"/>
  <c r="AH840" i="1"/>
  <c r="AP840" i="1" s="1"/>
  <c r="AH841" i="1"/>
  <c r="AP841" i="1" s="1"/>
  <c r="AH842" i="1"/>
  <c r="AP842" i="1" s="1"/>
  <c r="AH843" i="1"/>
  <c r="AP843" i="1" s="1"/>
  <c r="AH844" i="1"/>
  <c r="AP844" i="1" s="1"/>
  <c r="AH845" i="1"/>
  <c r="AP845" i="1" s="1"/>
  <c r="AH846" i="1"/>
  <c r="AP846" i="1" s="1"/>
  <c r="AH847" i="1"/>
  <c r="AP847" i="1" s="1"/>
  <c r="AH848" i="1"/>
  <c r="AP848" i="1" s="1"/>
  <c r="AH849" i="1"/>
  <c r="AP849" i="1" s="1"/>
  <c r="AH850" i="1"/>
  <c r="AP850" i="1" s="1"/>
  <c r="AH851" i="1"/>
  <c r="AP851" i="1" s="1"/>
  <c r="AH852" i="1"/>
  <c r="AP852" i="1" s="1"/>
  <c r="AH853" i="1"/>
  <c r="AP853" i="1" s="1"/>
  <c r="AH854" i="1"/>
  <c r="AP854" i="1" s="1"/>
  <c r="AH855" i="1"/>
  <c r="AP855" i="1" s="1"/>
  <c r="J855" i="1" s="1"/>
  <c r="AH856" i="1"/>
  <c r="AP856" i="1" s="1"/>
  <c r="AH857" i="1"/>
  <c r="AP857" i="1" s="1"/>
  <c r="AH858" i="1"/>
  <c r="AP858" i="1" s="1"/>
  <c r="AH859" i="1"/>
  <c r="AP859" i="1" s="1"/>
  <c r="AH860" i="1"/>
  <c r="AP860" i="1" s="1"/>
  <c r="AH861" i="1"/>
  <c r="AP861" i="1" s="1"/>
  <c r="AH862" i="1"/>
  <c r="AP862" i="1" s="1"/>
  <c r="AH863" i="1"/>
  <c r="AP863" i="1" s="1"/>
  <c r="AH864" i="1"/>
  <c r="AP864" i="1" s="1"/>
  <c r="AH865" i="1"/>
  <c r="AP865" i="1" s="1"/>
  <c r="AH866" i="1"/>
  <c r="AP866" i="1" s="1"/>
  <c r="AH867" i="1"/>
  <c r="AP867" i="1" s="1"/>
  <c r="AH868" i="1"/>
  <c r="AP868" i="1" s="1"/>
  <c r="AH869" i="1"/>
  <c r="AP869" i="1" s="1"/>
  <c r="AH870" i="1"/>
  <c r="AP870" i="1" s="1"/>
  <c r="AH871" i="1"/>
  <c r="AP871" i="1" s="1"/>
  <c r="AH872" i="1"/>
  <c r="AP872" i="1" s="1"/>
  <c r="AH873" i="1"/>
  <c r="AP873" i="1" s="1"/>
  <c r="AH874" i="1"/>
  <c r="AP874" i="1" s="1"/>
  <c r="AH875" i="1"/>
  <c r="AP875" i="1" s="1"/>
  <c r="AH876" i="1"/>
  <c r="AP876" i="1" s="1"/>
  <c r="AH877" i="1"/>
  <c r="AP877" i="1" s="1"/>
  <c r="AH878" i="1"/>
  <c r="AP878" i="1" s="1"/>
  <c r="AH879" i="1"/>
  <c r="AP879" i="1" s="1"/>
  <c r="AH880" i="1"/>
  <c r="AP880" i="1" s="1"/>
  <c r="AH881" i="1"/>
  <c r="AP881" i="1" s="1"/>
  <c r="AH882" i="1"/>
  <c r="AP882" i="1" s="1"/>
  <c r="AH883" i="1"/>
  <c r="AP883" i="1" s="1"/>
  <c r="AH884" i="1"/>
  <c r="AP884" i="1" s="1"/>
  <c r="AH885" i="1"/>
  <c r="AP885" i="1" s="1"/>
  <c r="AH886" i="1"/>
  <c r="AP886" i="1" s="1"/>
  <c r="AH887" i="1"/>
  <c r="AP887" i="1" s="1"/>
  <c r="AH888" i="1"/>
  <c r="AP888" i="1" s="1"/>
  <c r="AH889" i="1"/>
  <c r="AP889" i="1" s="1"/>
  <c r="AH890" i="1"/>
  <c r="AP890" i="1" s="1"/>
  <c r="AH891" i="1"/>
  <c r="AP891" i="1" s="1"/>
  <c r="AH892" i="1"/>
  <c r="AP892" i="1" s="1"/>
  <c r="AH893" i="1"/>
  <c r="AP893" i="1" s="1"/>
  <c r="AH894" i="1"/>
  <c r="AP894" i="1" s="1"/>
  <c r="AH895" i="1"/>
  <c r="AP895" i="1" s="1"/>
  <c r="AH896" i="1"/>
  <c r="AP896" i="1" s="1"/>
  <c r="AH897" i="1"/>
  <c r="AP897" i="1" s="1"/>
  <c r="AH898" i="1"/>
  <c r="AP898" i="1" s="1"/>
  <c r="AH899" i="1"/>
  <c r="AP899" i="1" s="1"/>
  <c r="AH900" i="1"/>
  <c r="AP900" i="1" s="1"/>
  <c r="AH901" i="1"/>
  <c r="AP901" i="1" s="1"/>
  <c r="AH902" i="1"/>
  <c r="AP902" i="1" s="1"/>
  <c r="AH903" i="1"/>
  <c r="AP903" i="1" s="1"/>
  <c r="AH904" i="1"/>
  <c r="AP904" i="1" s="1"/>
  <c r="AH905" i="1"/>
  <c r="AP905" i="1" s="1"/>
  <c r="AH906" i="1"/>
  <c r="AP906" i="1" s="1"/>
  <c r="AH907" i="1"/>
  <c r="AP907" i="1" s="1"/>
  <c r="AH908" i="1"/>
  <c r="AP908" i="1" s="1"/>
  <c r="AH909" i="1"/>
  <c r="AP909" i="1" s="1"/>
  <c r="AH910" i="1"/>
  <c r="AP910" i="1" s="1"/>
  <c r="AH911" i="1"/>
  <c r="AP911" i="1" s="1"/>
  <c r="AH912" i="1"/>
  <c r="AP912" i="1" s="1"/>
  <c r="AH913" i="1"/>
  <c r="AP913" i="1" s="1"/>
  <c r="AH914" i="1"/>
  <c r="AP914" i="1" s="1"/>
  <c r="AH915" i="1"/>
  <c r="AP915" i="1" s="1"/>
  <c r="AH917" i="1"/>
  <c r="AP917" i="1" s="1"/>
  <c r="AH918" i="1"/>
  <c r="AP918" i="1" s="1"/>
  <c r="AH919" i="1"/>
  <c r="AP919" i="1" s="1"/>
  <c r="AH920" i="1"/>
  <c r="AP920" i="1" s="1"/>
  <c r="AH921" i="1"/>
  <c r="AP921" i="1" s="1"/>
  <c r="AH922" i="1"/>
  <c r="AP922" i="1" s="1"/>
  <c r="AH923" i="1"/>
  <c r="AP923" i="1" s="1"/>
  <c r="AH924" i="1"/>
  <c r="AP924" i="1" s="1"/>
  <c r="AH925" i="1"/>
  <c r="AP925" i="1" s="1"/>
  <c r="AH926" i="1"/>
  <c r="AP926" i="1" s="1"/>
  <c r="AH927" i="1"/>
  <c r="AP927" i="1" s="1"/>
  <c r="AH928" i="1"/>
  <c r="AP928" i="1" s="1"/>
  <c r="AH929" i="1"/>
  <c r="AP929" i="1" s="1"/>
  <c r="AH930" i="1"/>
  <c r="AP930" i="1" s="1"/>
  <c r="AH931" i="1"/>
  <c r="AP931" i="1" s="1"/>
  <c r="AH932" i="1"/>
  <c r="AP932" i="1" s="1"/>
  <c r="AH933" i="1"/>
  <c r="AP933" i="1" s="1"/>
  <c r="AH934" i="1"/>
  <c r="AP934" i="1" s="1"/>
  <c r="AH935" i="1"/>
  <c r="AP935" i="1" s="1"/>
  <c r="AH936" i="1"/>
  <c r="AP936" i="1" s="1"/>
  <c r="AH937" i="1"/>
  <c r="AP937" i="1" s="1"/>
  <c r="AH938" i="1"/>
  <c r="AP938" i="1" s="1"/>
  <c r="AH939" i="1"/>
  <c r="AP939" i="1" s="1"/>
  <c r="AH940" i="1"/>
  <c r="AP940" i="1" s="1"/>
  <c r="AH941" i="1"/>
  <c r="AP941" i="1" s="1"/>
  <c r="AH942" i="1"/>
  <c r="AP942" i="1" s="1"/>
  <c r="AH943" i="1"/>
  <c r="AP943" i="1" s="1"/>
  <c r="AH944" i="1"/>
  <c r="AP944" i="1" s="1"/>
  <c r="AH945" i="1"/>
  <c r="AP945" i="1" s="1"/>
  <c r="AH946" i="1"/>
  <c r="AP946" i="1" s="1"/>
  <c r="AH947" i="1"/>
  <c r="AP947" i="1" s="1"/>
  <c r="AH948" i="1"/>
  <c r="AP948" i="1" s="1"/>
  <c r="AH949" i="1"/>
  <c r="AP949" i="1" s="1"/>
  <c r="AH950" i="1"/>
  <c r="AP950" i="1" s="1"/>
  <c r="AH951" i="1"/>
  <c r="AP951" i="1" s="1"/>
  <c r="AH952" i="1"/>
  <c r="AP952" i="1" s="1"/>
  <c r="AH953" i="1"/>
  <c r="AP953" i="1" s="1"/>
  <c r="AH954" i="1"/>
  <c r="AP954" i="1" s="1"/>
  <c r="AH955" i="1"/>
  <c r="AP955" i="1" s="1"/>
  <c r="AH956" i="1"/>
  <c r="AP956" i="1" s="1"/>
  <c r="AH957" i="1"/>
  <c r="AP957" i="1" s="1"/>
  <c r="AH958" i="1"/>
  <c r="AP958" i="1" s="1"/>
  <c r="AH959" i="1"/>
  <c r="AP959" i="1" s="1"/>
  <c r="AH960" i="1"/>
  <c r="AP960" i="1" s="1"/>
  <c r="AH961" i="1"/>
  <c r="AP961" i="1" s="1"/>
  <c r="AH962" i="1"/>
  <c r="AP962" i="1" s="1"/>
  <c r="AH963" i="1"/>
  <c r="AP963" i="1" s="1"/>
  <c r="AH964" i="1"/>
  <c r="AP964" i="1" s="1"/>
  <c r="AH965" i="1"/>
  <c r="AP965" i="1" s="1"/>
  <c r="AH966" i="1"/>
  <c r="AP966" i="1" s="1"/>
  <c r="AH967" i="1"/>
  <c r="AP967" i="1" s="1"/>
  <c r="AH968" i="1"/>
  <c r="AP968" i="1" s="1"/>
  <c r="AH969" i="1"/>
  <c r="AP969" i="1" s="1"/>
  <c r="AH971" i="1"/>
  <c r="AP971" i="1" s="1"/>
  <c r="AH972" i="1"/>
  <c r="AP972" i="1" s="1"/>
  <c r="AH973" i="1"/>
  <c r="AP973" i="1" s="1"/>
  <c r="AH974" i="1"/>
  <c r="AP974" i="1" s="1"/>
  <c r="AH975" i="1"/>
  <c r="AP975" i="1" s="1"/>
  <c r="AH976" i="1"/>
  <c r="AP976" i="1" s="1"/>
  <c r="AH977" i="1"/>
  <c r="AP977" i="1" s="1"/>
  <c r="AH978" i="1"/>
  <c r="AP978" i="1" s="1"/>
  <c r="AH979" i="1"/>
  <c r="AP979" i="1" s="1"/>
  <c r="AH980" i="1"/>
  <c r="AP980" i="1" s="1"/>
  <c r="AH981" i="1"/>
  <c r="AP981" i="1" s="1"/>
  <c r="AH982" i="1"/>
  <c r="AP982" i="1" s="1"/>
  <c r="AH983" i="1"/>
  <c r="AP983" i="1" s="1"/>
  <c r="AH984" i="1"/>
  <c r="AP984" i="1" s="1"/>
  <c r="AH985" i="1"/>
  <c r="AP985" i="1" s="1"/>
  <c r="AH986" i="1"/>
  <c r="AP986" i="1" s="1"/>
  <c r="AH987" i="1"/>
  <c r="AP987" i="1" s="1"/>
  <c r="AH988" i="1"/>
  <c r="AP988" i="1" s="1"/>
  <c r="AH989" i="1"/>
  <c r="AP989" i="1" s="1"/>
  <c r="AH990" i="1"/>
  <c r="AP990" i="1" s="1"/>
  <c r="AH991" i="1"/>
  <c r="AP991" i="1" s="1"/>
  <c r="AH992" i="1"/>
  <c r="AP992" i="1" s="1"/>
  <c r="AH993" i="1"/>
  <c r="AP993" i="1" s="1"/>
  <c r="AH994" i="1"/>
  <c r="AP994" i="1" s="1"/>
  <c r="AH995" i="1"/>
  <c r="AP995" i="1" s="1"/>
  <c r="AH996" i="1"/>
  <c r="AP996" i="1" s="1"/>
  <c r="AH997" i="1"/>
  <c r="AP997" i="1" s="1"/>
  <c r="AH998" i="1"/>
  <c r="AP998" i="1" s="1"/>
  <c r="AH999" i="1"/>
  <c r="AP999" i="1" s="1"/>
  <c r="AH1000" i="1"/>
  <c r="AP1000" i="1" s="1"/>
  <c r="AH1001" i="1"/>
  <c r="AP1001" i="1" s="1"/>
  <c r="AH1002" i="1"/>
  <c r="AP1002" i="1" s="1"/>
  <c r="AH1003" i="1"/>
  <c r="AP1003" i="1" s="1"/>
  <c r="AH1004" i="1"/>
  <c r="AP1004" i="1" s="1"/>
  <c r="AH1005" i="1"/>
  <c r="AP1005" i="1" s="1"/>
  <c r="AH1006" i="1"/>
  <c r="AP1006" i="1" s="1"/>
  <c r="AH1007" i="1"/>
  <c r="AP1007" i="1" s="1"/>
  <c r="AH1008" i="1"/>
  <c r="AP1008" i="1" s="1"/>
  <c r="AH1009" i="1"/>
  <c r="AP1009" i="1" s="1"/>
  <c r="AH1010" i="1"/>
  <c r="AP1010" i="1" s="1"/>
  <c r="AH1011" i="1"/>
  <c r="AP1011" i="1" s="1"/>
  <c r="AH1012" i="1"/>
  <c r="AP1012" i="1" s="1"/>
  <c r="AH1013" i="1"/>
  <c r="AP1013" i="1" s="1"/>
  <c r="AH1014" i="1"/>
  <c r="AP1014" i="1" s="1"/>
  <c r="AH1015" i="1"/>
  <c r="AP1015" i="1" s="1"/>
  <c r="AH1016" i="1"/>
  <c r="AP1016" i="1" s="1"/>
  <c r="AH1017" i="1"/>
  <c r="AP1017" i="1" s="1"/>
  <c r="AH1018" i="1"/>
  <c r="AP1018" i="1" s="1"/>
  <c r="AH1019" i="1"/>
  <c r="AP1019" i="1" s="1"/>
  <c r="AH1020" i="1"/>
  <c r="AP1020" i="1" s="1"/>
  <c r="AH1021" i="1"/>
  <c r="AP1021" i="1" s="1"/>
  <c r="AH1022" i="1"/>
  <c r="AP1022" i="1" s="1"/>
  <c r="AH1023" i="1"/>
  <c r="AP1023" i="1" s="1"/>
  <c r="AH1024" i="1"/>
  <c r="AP1024" i="1" s="1"/>
  <c r="AH1025" i="1"/>
  <c r="AP1025" i="1" s="1"/>
  <c r="AH1026" i="1"/>
  <c r="AP1026" i="1" s="1"/>
  <c r="AH1027" i="1"/>
  <c r="AP1027" i="1" s="1"/>
  <c r="AH1028" i="1"/>
  <c r="AP1028" i="1" s="1"/>
  <c r="AH1029" i="1"/>
  <c r="AP1029" i="1" s="1"/>
  <c r="AH1030" i="1"/>
  <c r="AP1030" i="1" s="1"/>
  <c r="AH1031" i="1"/>
  <c r="AP1031" i="1" s="1"/>
  <c r="AH1032" i="1"/>
  <c r="AP1032" i="1" s="1"/>
  <c r="AH1033" i="1"/>
  <c r="AP1033" i="1" s="1"/>
  <c r="AH1034" i="1"/>
  <c r="AP1034" i="1" s="1"/>
  <c r="AH1035" i="1"/>
  <c r="AP1035" i="1" s="1"/>
  <c r="AH1036" i="1"/>
  <c r="AP1036" i="1" s="1"/>
  <c r="AH1037" i="1"/>
  <c r="AP1037" i="1" s="1"/>
  <c r="AH1038" i="1"/>
  <c r="AP1038" i="1" s="1"/>
  <c r="AH1039" i="1"/>
  <c r="AP1039" i="1" s="1"/>
  <c r="AH1040" i="1"/>
  <c r="AP1040" i="1" s="1"/>
  <c r="AH1041" i="1"/>
  <c r="AP1041" i="1" s="1"/>
  <c r="AH1042" i="1"/>
  <c r="AP1042" i="1" s="1"/>
  <c r="AH1043" i="1"/>
  <c r="AP1043" i="1" s="1"/>
  <c r="AH1044" i="1"/>
  <c r="AP1044" i="1" s="1"/>
  <c r="AH1045" i="1"/>
  <c r="AP1045" i="1" s="1"/>
  <c r="AH1046" i="1"/>
  <c r="AP1046" i="1" s="1"/>
  <c r="AH1047" i="1"/>
  <c r="AP1047" i="1" s="1"/>
  <c r="AH1048" i="1"/>
  <c r="AP1048" i="1" s="1"/>
  <c r="AH1049" i="1"/>
  <c r="AP1049" i="1" s="1"/>
  <c r="AH1050" i="1"/>
  <c r="AP1050" i="1" s="1"/>
  <c r="AH1051" i="1"/>
  <c r="AP1051" i="1" s="1"/>
  <c r="AH1052" i="1"/>
  <c r="AP1052" i="1" s="1"/>
  <c r="AH1053" i="1"/>
  <c r="AP1053" i="1" s="1"/>
  <c r="AH1054" i="1"/>
  <c r="AP1054" i="1" s="1"/>
  <c r="AH1055" i="1"/>
  <c r="AP1055" i="1" s="1"/>
  <c r="AH1056" i="1"/>
  <c r="AP1056" i="1" s="1"/>
  <c r="AH1057" i="1"/>
  <c r="AP1057" i="1" s="1"/>
  <c r="AH1058" i="1"/>
  <c r="AP1058" i="1" s="1"/>
  <c r="AH1059" i="1"/>
  <c r="AP1059" i="1" s="1"/>
  <c r="AH1060" i="1"/>
  <c r="AP1060" i="1" s="1"/>
  <c r="AH1061" i="1"/>
  <c r="AP1061" i="1" s="1"/>
  <c r="AH1062" i="1"/>
  <c r="AP1062" i="1" s="1"/>
  <c r="AH1063" i="1"/>
  <c r="AP1063" i="1" s="1"/>
  <c r="AH1064" i="1"/>
  <c r="AP1064" i="1" s="1"/>
  <c r="AH1065" i="1"/>
  <c r="AP1065" i="1" s="1"/>
  <c r="AH1066" i="1"/>
  <c r="AP1066" i="1" s="1"/>
  <c r="AH1067" i="1"/>
  <c r="AP1067" i="1" s="1"/>
  <c r="AH1068" i="1"/>
  <c r="AP1068" i="1" s="1"/>
  <c r="AH1069" i="1"/>
  <c r="AP1069" i="1" s="1"/>
  <c r="AH1070" i="1"/>
  <c r="AP1070" i="1" s="1"/>
  <c r="AH1071" i="1"/>
  <c r="AP1071" i="1" s="1"/>
  <c r="AH1072" i="1"/>
  <c r="AP1072" i="1" s="1"/>
  <c r="AH1073" i="1"/>
  <c r="AP1073" i="1" s="1"/>
  <c r="AH1074" i="1"/>
  <c r="AP1074" i="1" s="1"/>
  <c r="AH1075" i="1"/>
  <c r="AP1075" i="1" s="1"/>
  <c r="AH1076" i="1"/>
  <c r="AP1076" i="1" s="1"/>
  <c r="AH1077" i="1"/>
  <c r="AP1077" i="1" s="1"/>
  <c r="AH1078" i="1"/>
  <c r="AP1078" i="1" s="1"/>
  <c r="AH1079" i="1"/>
  <c r="AP1079" i="1" s="1"/>
  <c r="AH1080" i="1"/>
  <c r="AP1080" i="1" s="1"/>
  <c r="AH1081" i="1"/>
  <c r="AP1081" i="1" s="1"/>
  <c r="AH1082" i="1"/>
  <c r="AP1082" i="1" s="1"/>
  <c r="AH1083" i="1"/>
  <c r="AP1083" i="1" s="1"/>
  <c r="AH1084" i="1"/>
  <c r="AP1084" i="1" s="1"/>
  <c r="AH1085" i="1"/>
  <c r="AP1085" i="1" s="1"/>
  <c r="AH1086" i="1"/>
  <c r="AP1086" i="1" s="1"/>
  <c r="AH1087" i="1"/>
  <c r="AP1087" i="1" s="1"/>
  <c r="AH1088" i="1"/>
  <c r="AP1088" i="1" s="1"/>
  <c r="AH1089" i="1"/>
  <c r="AP1089" i="1" s="1"/>
  <c r="AH1090" i="1"/>
  <c r="AP1090" i="1" s="1"/>
  <c r="AH1091" i="1"/>
  <c r="AP1091" i="1" s="1"/>
  <c r="AH1092" i="1"/>
  <c r="AP1092" i="1" s="1"/>
  <c r="AH1093" i="1"/>
  <c r="AP1093" i="1" s="1"/>
  <c r="AH1094" i="1"/>
  <c r="AP1094" i="1" s="1"/>
  <c r="AH1095" i="1"/>
  <c r="AP1095" i="1" s="1"/>
  <c r="AH1096" i="1"/>
  <c r="AP1096" i="1" s="1"/>
  <c r="AH1097" i="1"/>
  <c r="AP1097" i="1" s="1"/>
  <c r="AH1098" i="1"/>
  <c r="AP1098" i="1" s="1"/>
  <c r="AH1099" i="1"/>
  <c r="AP1099" i="1" s="1"/>
  <c r="AH1100" i="1"/>
  <c r="AP1100" i="1" s="1"/>
  <c r="AH1101" i="1"/>
  <c r="AP1101" i="1" s="1"/>
  <c r="AH1102" i="1"/>
  <c r="AP1102" i="1" s="1"/>
  <c r="AH1103" i="1"/>
  <c r="AP1103" i="1" s="1"/>
  <c r="AH1104" i="1"/>
  <c r="AP1104" i="1" s="1"/>
  <c r="AH1105" i="1"/>
  <c r="AP1105" i="1" s="1"/>
  <c r="AH1106" i="1"/>
  <c r="AP1106" i="1" s="1"/>
  <c r="AH1107" i="1"/>
  <c r="AP1107" i="1" s="1"/>
  <c r="AH1108" i="1"/>
  <c r="AP1108" i="1" s="1"/>
  <c r="AH1109" i="1"/>
  <c r="AP1109" i="1" s="1"/>
  <c r="AH1110" i="1"/>
  <c r="AP1110" i="1" s="1"/>
  <c r="AH1111" i="1"/>
  <c r="AP1111" i="1" s="1"/>
  <c r="AH1112" i="1"/>
  <c r="AP1112" i="1" s="1"/>
  <c r="AH1113" i="1"/>
  <c r="AP1113" i="1" s="1"/>
  <c r="AH1114" i="1"/>
  <c r="AP1114" i="1" s="1"/>
  <c r="AH1115" i="1"/>
  <c r="AP1115" i="1" s="1"/>
  <c r="AH1116" i="1"/>
  <c r="AP1116" i="1" s="1"/>
  <c r="AH1117" i="1"/>
  <c r="AP1117" i="1" s="1"/>
  <c r="AH1118" i="1"/>
  <c r="AP1118" i="1" s="1"/>
  <c r="AH1119" i="1"/>
  <c r="AP1119" i="1" s="1"/>
  <c r="AH1120" i="1"/>
  <c r="AP1120" i="1" s="1"/>
  <c r="AH1121" i="1"/>
  <c r="AP1121" i="1" s="1"/>
  <c r="AH1122" i="1"/>
  <c r="AP1122" i="1" s="1"/>
  <c r="AH1123" i="1"/>
  <c r="AP1123" i="1" s="1"/>
  <c r="AH1124" i="1"/>
  <c r="AP1124" i="1" s="1"/>
  <c r="AH1125" i="1"/>
  <c r="AP1125" i="1" s="1"/>
  <c r="AH1126" i="1"/>
  <c r="AP1126" i="1" s="1"/>
  <c r="AH1127" i="1"/>
  <c r="AP1127" i="1" s="1"/>
  <c r="AH1128" i="1"/>
  <c r="AP1128" i="1" s="1"/>
  <c r="AH1129" i="1"/>
  <c r="AP1129" i="1" s="1"/>
  <c r="AH1130" i="1"/>
  <c r="AP1130" i="1" s="1"/>
  <c r="AH1131" i="1"/>
  <c r="AP1131" i="1" s="1"/>
  <c r="AH1132" i="1"/>
  <c r="AP1132" i="1" s="1"/>
  <c r="AH1133" i="1"/>
  <c r="AP1133" i="1" s="1"/>
  <c r="AH1134" i="1"/>
  <c r="AP1134" i="1" s="1"/>
  <c r="AH1135" i="1"/>
  <c r="AP1135" i="1" s="1"/>
  <c r="AH1136" i="1"/>
  <c r="AP1136" i="1" s="1"/>
  <c r="AH1137" i="1"/>
  <c r="AP1137" i="1" s="1"/>
  <c r="AH1138" i="1"/>
  <c r="AP1138" i="1" s="1"/>
  <c r="AH1139" i="1"/>
  <c r="AP1139" i="1" s="1"/>
  <c r="AH1140" i="1"/>
  <c r="AP1140" i="1" s="1"/>
  <c r="AH1141" i="1"/>
  <c r="AP1141" i="1" s="1"/>
  <c r="AH1142" i="1"/>
  <c r="AP1142" i="1" s="1"/>
  <c r="AH1143" i="1"/>
  <c r="AP1143" i="1" s="1"/>
  <c r="AH1144" i="1"/>
  <c r="AP1144" i="1" s="1"/>
  <c r="AH1145" i="1"/>
  <c r="AP1145" i="1" s="1"/>
  <c r="AH1146" i="1"/>
  <c r="AP1146" i="1" s="1"/>
  <c r="AH1147" i="1"/>
  <c r="AP1147" i="1" s="1"/>
  <c r="AH1148" i="1"/>
  <c r="AP1148" i="1" s="1"/>
  <c r="AH1149" i="1"/>
  <c r="AP1149" i="1" s="1"/>
  <c r="AH1151" i="1"/>
  <c r="AP1151" i="1" s="1"/>
  <c r="AH1152" i="1"/>
  <c r="AP1152" i="1" s="1"/>
  <c r="AH1153" i="1"/>
  <c r="AP1153" i="1" s="1"/>
  <c r="AH1154" i="1"/>
  <c r="AP1154" i="1" s="1"/>
  <c r="AH1155" i="1"/>
  <c r="AP1155" i="1" s="1"/>
  <c r="AH1156" i="1"/>
  <c r="AP1156" i="1" s="1"/>
  <c r="AH1157" i="1"/>
  <c r="AP1157" i="1" s="1"/>
  <c r="AH1158" i="1"/>
  <c r="AP1158" i="1" s="1"/>
  <c r="AH1159" i="1"/>
  <c r="AP1159" i="1" s="1"/>
  <c r="AH1150" i="1"/>
  <c r="AP1150" i="1" s="1"/>
  <c r="AH1160" i="1"/>
  <c r="AP1160" i="1" s="1"/>
  <c r="AH1161" i="1"/>
  <c r="AP1161" i="1" s="1"/>
  <c r="AH1162" i="1"/>
  <c r="AP1162" i="1" s="1"/>
  <c r="AH1163" i="1"/>
  <c r="AP1163" i="1" s="1"/>
  <c r="AH1164" i="1"/>
  <c r="AP1164" i="1" s="1"/>
  <c r="AH1165" i="1"/>
  <c r="AP1165" i="1" s="1"/>
  <c r="AH1166" i="1"/>
  <c r="AP1166" i="1" s="1"/>
  <c r="AH1167" i="1"/>
  <c r="AP1167" i="1" s="1"/>
  <c r="AH1168" i="1"/>
  <c r="AP1168" i="1" s="1"/>
  <c r="AH1169" i="1"/>
  <c r="AP1169" i="1" s="1"/>
  <c r="AH1170" i="1"/>
  <c r="AP1170" i="1" s="1"/>
  <c r="AH1171" i="1"/>
  <c r="AP1171" i="1" s="1"/>
  <c r="AH1172" i="1"/>
  <c r="AP1172" i="1" s="1"/>
  <c r="AH1173" i="1"/>
  <c r="AP1173" i="1" s="1"/>
  <c r="AH1174" i="1"/>
  <c r="AP1174" i="1" s="1"/>
  <c r="AH1175" i="1"/>
  <c r="AP1175" i="1" s="1"/>
  <c r="AH1176" i="1"/>
  <c r="AP1176" i="1" s="1"/>
  <c r="AH1177" i="1"/>
  <c r="AP1177" i="1" s="1"/>
  <c r="AH1178" i="1"/>
  <c r="AP1178" i="1" s="1"/>
  <c r="AH1179" i="1"/>
  <c r="AP1179" i="1" s="1"/>
  <c r="AH1180" i="1"/>
  <c r="AP1180" i="1" s="1"/>
  <c r="AH1181" i="1"/>
  <c r="AP1181" i="1" s="1"/>
  <c r="AH1182" i="1"/>
  <c r="AP1182" i="1" s="1"/>
  <c r="AH1183" i="1"/>
  <c r="AP1183" i="1" s="1"/>
  <c r="AH1184" i="1"/>
  <c r="AP1184" i="1" s="1"/>
  <c r="AH1185" i="1"/>
  <c r="AP1185" i="1" s="1"/>
  <c r="AH1186" i="1"/>
  <c r="AP1186" i="1" s="1"/>
  <c r="AH1187" i="1"/>
  <c r="AP1187" i="1" s="1"/>
  <c r="AH1188" i="1"/>
  <c r="AP1188" i="1" s="1"/>
  <c r="AH1189" i="1"/>
  <c r="AP1189" i="1" s="1"/>
  <c r="AH1190" i="1"/>
  <c r="AP1190" i="1" s="1"/>
  <c r="AH1191" i="1"/>
  <c r="AP1191" i="1" s="1"/>
  <c r="AH1192" i="1"/>
  <c r="AP1192" i="1" s="1"/>
  <c r="AH1193" i="1"/>
  <c r="AP1193" i="1" s="1"/>
  <c r="AH1194" i="1"/>
  <c r="AP1194" i="1" s="1"/>
  <c r="AH1195" i="1"/>
  <c r="AP1195" i="1" s="1"/>
  <c r="AH1196" i="1"/>
  <c r="AP1196" i="1" s="1"/>
  <c r="AH1197" i="1"/>
  <c r="AP1197" i="1" s="1"/>
  <c r="AH1198" i="1"/>
  <c r="AP1198" i="1" s="1"/>
  <c r="AH1199" i="1"/>
  <c r="AP1199" i="1" s="1"/>
  <c r="AH1200" i="1"/>
  <c r="AP1200" i="1" s="1"/>
  <c r="AH1201" i="1"/>
  <c r="AP1201" i="1" s="1"/>
  <c r="AH1202" i="1"/>
  <c r="AP1202" i="1" s="1"/>
  <c r="AH1203" i="1"/>
  <c r="AP1203" i="1" s="1"/>
  <c r="AH1204" i="1"/>
  <c r="AP1204" i="1" s="1"/>
  <c r="AH1205" i="1"/>
  <c r="AP1205" i="1" s="1"/>
  <c r="AH1206" i="1"/>
  <c r="AP1206" i="1" s="1"/>
  <c r="AH1207" i="1"/>
  <c r="AP1207" i="1" s="1"/>
  <c r="AH1208" i="1"/>
  <c r="AP1208" i="1" s="1"/>
  <c r="AH1209" i="1"/>
  <c r="AP1209" i="1" s="1"/>
  <c r="AH1210" i="1"/>
  <c r="AP1210" i="1" s="1"/>
  <c r="AH1211" i="1"/>
  <c r="AP1211" i="1" s="1"/>
  <c r="AH1212" i="1"/>
  <c r="AP1212" i="1" s="1"/>
  <c r="AH1213" i="1"/>
  <c r="AP1213" i="1" s="1"/>
  <c r="AH1214" i="1"/>
  <c r="AP1214" i="1" s="1"/>
  <c r="AH1215" i="1"/>
  <c r="AP1215" i="1" s="1"/>
  <c r="AH1216" i="1"/>
  <c r="AP1216" i="1" s="1"/>
  <c r="AH1217" i="1"/>
  <c r="AP1217" i="1" s="1"/>
  <c r="AH1218" i="1"/>
  <c r="AP1218" i="1" s="1"/>
  <c r="AH1219" i="1"/>
  <c r="AP1219" i="1" s="1"/>
  <c r="AH1220" i="1"/>
  <c r="AP1220" i="1" s="1"/>
  <c r="AH1221" i="1"/>
  <c r="AP1221" i="1" s="1"/>
  <c r="AH1222" i="1"/>
  <c r="AP1222" i="1" s="1"/>
  <c r="AH1223" i="1"/>
  <c r="AP1223" i="1" s="1"/>
  <c r="AH1224" i="1"/>
  <c r="AP1224" i="1" s="1"/>
  <c r="AH1225" i="1"/>
  <c r="AP1225" i="1" s="1"/>
  <c r="AH1226" i="1"/>
  <c r="AP1226" i="1" s="1"/>
  <c r="AH1227" i="1"/>
  <c r="AP1227" i="1" s="1"/>
  <c r="AH1228" i="1"/>
  <c r="AP1228" i="1" s="1"/>
  <c r="AH1229" i="1"/>
  <c r="AP1229" i="1" s="1"/>
  <c r="AH1230" i="1"/>
  <c r="AP1230" i="1" s="1"/>
  <c r="AH1231" i="1"/>
  <c r="AP1231" i="1" s="1"/>
  <c r="AH1232" i="1"/>
  <c r="AP1232" i="1" s="1"/>
  <c r="AH1233" i="1"/>
  <c r="AP1233" i="1" s="1"/>
  <c r="AH1234" i="1"/>
  <c r="AP1234" i="1" s="1"/>
  <c r="AH1235" i="1"/>
  <c r="AP1235" i="1" s="1"/>
  <c r="AH1236" i="1"/>
  <c r="AP1236" i="1" s="1"/>
  <c r="AH1237" i="1"/>
  <c r="AP1237" i="1" s="1"/>
  <c r="AH1238" i="1"/>
  <c r="AP1238" i="1" s="1"/>
  <c r="AH1239" i="1"/>
  <c r="AP1239" i="1" s="1"/>
  <c r="AH1240" i="1"/>
  <c r="AP1240" i="1" s="1"/>
  <c r="AH1241" i="1"/>
  <c r="AP1241" i="1" s="1"/>
  <c r="AH1242" i="1"/>
  <c r="AP1242" i="1" s="1"/>
  <c r="AH1243" i="1"/>
  <c r="AP1243" i="1" s="1"/>
  <c r="AH1244" i="1"/>
  <c r="AP1244" i="1" s="1"/>
  <c r="AH1245" i="1"/>
  <c r="AP1245" i="1" s="1"/>
  <c r="AH1246" i="1"/>
  <c r="AP1246" i="1" s="1"/>
  <c r="AH1247" i="1"/>
  <c r="AP1247" i="1" s="1"/>
  <c r="AH1248" i="1"/>
  <c r="AP1248" i="1" s="1"/>
  <c r="AH1249" i="1"/>
  <c r="AP1249" i="1" s="1"/>
  <c r="AH1250" i="1"/>
  <c r="AP1250" i="1" s="1"/>
  <c r="AH1251" i="1"/>
  <c r="AP1251" i="1" s="1"/>
  <c r="AH1252" i="1"/>
  <c r="AP1252" i="1" s="1"/>
  <c r="AH1253" i="1"/>
  <c r="AP1253" i="1" s="1"/>
  <c r="AH1254" i="1"/>
  <c r="AP1254" i="1" s="1"/>
  <c r="AH1255" i="1"/>
  <c r="AP1255" i="1" s="1"/>
  <c r="AH1256" i="1"/>
  <c r="AP1256" i="1" s="1"/>
  <c r="AH1257" i="1"/>
  <c r="AP1257" i="1" s="1"/>
  <c r="AH1258" i="1"/>
  <c r="AP1258" i="1" s="1"/>
  <c r="AH1259" i="1"/>
  <c r="AP1259" i="1" s="1"/>
  <c r="AH1260" i="1"/>
  <c r="AP1260" i="1" s="1"/>
  <c r="AH1261" i="1"/>
  <c r="AP1261" i="1" s="1"/>
  <c r="AH1262" i="1"/>
  <c r="AP1262" i="1" s="1"/>
  <c r="AH1263" i="1"/>
  <c r="AP1263" i="1" s="1"/>
  <c r="AH1264" i="1"/>
  <c r="AP1264" i="1" s="1"/>
  <c r="AH1265" i="1"/>
  <c r="AP1265" i="1" s="1"/>
  <c r="AH1266" i="1"/>
  <c r="AP1266" i="1" s="1"/>
  <c r="AH1267" i="1"/>
  <c r="AP1267" i="1" s="1"/>
  <c r="AH1268" i="1"/>
  <c r="AP1268" i="1" s="1"/>
  <c r="AH1269" i="1"/>
  <c r="AP1269" i="1" s="1"/>
  <c r="AH1270" i="1"/>
  <c r="AP1270" i="1" s="1"/>
  <c r="AH1271" i="1"/>
  <c r="AP1271" i="1" s="1"/>
  <c r="AH1272" i="1"/>
  <c r="AP1272" i="1" s="1"/>
  <c r="AH1273" i="1"/>
  <c r="AP1273" i="1" s="1"/>
  <c r="AH1274" i="1"/>
  <c r="AP1274" i="1" s="1"/>
  <c r="AH1275" i="1"/>
  <c r="AP1275" i="1" s="1"/>
  <c r="AH1276" i="1"/>
  <c r="AP1276" i="1" s="1"/>
  <c r="AH1277" i="1"/>
  <c r="AP1277" i="1" s="1"/>
  <c r="AH1278" i="1"/>
  <c r="AP1278" i="1" s="1"/>
  <c r="AH1279" i="1"/>
  <c r="AP1279" i="1" s="1"/>
  <c r="AH1280" i="1"/>
  <c r="AP1280" i="1" s="1"/>
  <c r="AH1281" i="1"/>
  <c r="AP1281" i="1" s="1"/>
  <c r="AH1282" i="1"/>
  <c r="AP1282" i="1" s="1"/>
  <c r="AH1283" i="1"/>
  <c r="AP1283" i="1" s="1"/>
  <c r="AH1284" i="1"/>
  <c r="AP1284" i="1" s="1"/>
  <c r="AH1285" i="1"/>
  <c r="AP1285" i="1" s="1"/>
  <c r="AH1286" i="1"/>
  <c r="AP1286" i="1" s="1"/>
  <c r="AH1287" i="1"/>
  <c r="AP1287" i="1" s="1"/>
  <c r="AH1288" i="1"/>
  <c r="AP1288" i="1" s="1"/>
  <c r="AH1289" i="1"/>
  <c r="AP1289" i="1" s="1"/>
  <c r="AH1290" i="1"/>
  <c r="AP1290" i="1" s="1"/>
  <c r="AH1291" i="1"/>
  <c r="AP1291" i="1" s="1"/>
  <c r="AH1292" i="1"/>
  <c r="AP1292" i="1" s="1"/>
  <c r="AH1293" i="1"/>
  <c r="AP1293" i="1" s="1"/>
  <c r="AH1294" i="1"/>
  <c r="AP1294" i="1" s="1"/>
  <c r="AH1295" i="1"/>
  <c r="AP1295" i="1" s="1"/>
  <c r="AH1296" i="1"/>
  <c r="AP1296" i="1" s="1"/>
  <c r="AH1297" i="1"/>
  <c r="AP1297" i="1" s="1"/>
  <c r="AH1298" i="1"/>
  <c r="AP1298" i="1" s="1"/>
  <c r="AH1299" i="1"/>
  <c r="AP1299" i="1" s="1"/>
  <c r="AH1300" i="1"/>
  <c r="AP1300" i="1" s="1"/>
  <c r="AH1301" i="1"/>
  <c r="AP1301" i="1" s="1"/>
  <c r="AH1302" i="1"/>
  <c r="AP1302" i="1" s="1"/>
  <c r="AH1303" i="1"/>
  <c r="AP1303" i="1" s="1"/>
  <c r="AH1304" i="1"/>
  <c r="AP1304" i="1" s="1"/>
  <c r="AH1305" i="1"/>
  <c r="AP1305" i="1" s="1"/>
  <c r="AH1306" i="1"/>
  <c r="AP1306" i="1" s="1"/>
  <c r="AH1307" i="1"/>
  <c r="AP1307" i="1" s="1"/>
  <c r="AH1308" i="1"/>
  <c r="AP1308" i="1" s="1"/>
  <c r="AH1309" i="1"/>
  <c r="AP1309" i="1" s="1"/>
  <c r="AH1310" i="1"/>
  <c r="AP1310" i="1" s="1"/>
  <c r="AH1311" i="1"/>
  <c r="AP1311" i="1" s="1"/>
  <c r="AH1312" i="1"/>
  <c r="AP1312" i="1" s="1"/>
  <c r="AH1313" i="1"/>
  <c r="AP1313" i="1" s="1"/>
  <c r="AH1314" i="1"/>
  <c r="AP1314" i="1" s="1"/>
  <c r="AH1315" i="1"/>
  <c r="AP1315" i="1" s="1"/>
  <c r="AH1316" i="1"/>
  <c r="AP1316" i="1" s="1"/>
  <c r="AH1317" i="1"/>
  <c r="AP1317" i="1" s="1"/>
  <c r="AH1318" i="1"/>
  <c r="AP1318" i="1" s="1"/>
  <c r="AH1319" i="1"/>
  <c r="AP1319" i="1" s="1"/>
  <c r="AH1320" i="1"/>
  <c r="AP1320" i="1" s="1"/>
  <c r="AH1321" i="1"/>
  <c r="AP1321" i="1" s="1"/>
  <c r="AH1322" i="1"/>
  <c r="AP1322" i="1" s="1"/>
  <c r="AH1323" i="1"/>
  <c r="AP1323" i="1" s="1"/>
  <c r="AH1324" i="1"/>
  <c r="AP1324" i="1" s="1"/>
  <c r="AH1325" i="1"/>
  <c r="AP1325" i="1" s="1"/>
  <c r="AH1326" i="1"/>
  <c r="AP1326" i="1" s="1"/>
  <c r="AH1327" i="1"/>
  <c r="AP1327" i="1" s="1"/>
  <c r="AH1328" i="1"/>
  <c r="AP1328" i="1" s="1"/>
  <c r="AH1329" i="1"/>
  <c r="AP1329" i="1" s="1"/>
  <c r="AH1330" i="1"/>
  <c r="AP1330" i="1" s="1"/>
  <c r="AH1331" i="1"/>
  <c r="AP1331" i="1" s="1"/>
  <c r="AH1332" i="1"/>
  <c r="AP1332" i="1" s="1"/>
  <c r="AH1333" i="1"/>
  <c r="AP1333" i="1" s="1"/>
  <c r="AH1334" i="1"/>
  <c r="AP1334" i="1" s="1"/>
  <c r="AH1335" i="1"/>
  <c r="AP1335" i="1" s="1"/>
  <c r="AH1336" i="1"/>
  <c r="AP1336" i="1" s="1"/>
  <c r="AH1337" i="1"/>
  <c r="AP1337" i="1" s="1"/>
  <c r="AH1338" i="1"/>
  <c r="AP1338" i="1" s="1"/>
  <c r="AH1339" i="1"/>
  <c r="AP1339" i="1" s="1"/>
  <c r="AH1340" i="1"/>
  <c r="AP1340" i="1" s="1"/>
  <c r="AH1341" i="1"/>
  <c r="AP1341" i="1" s="1"/>
  <c r="AH1342" i="1"/>
  <c r="AP1342" i="1" s="1"/>
  <c r="AH1343" i="1"/>
  <c r="AP1343" i="1" s="1"/>
  <c r="AH1344" i="1"/>
  <c r="AP1344" i="1" s="1"/>
  <c r="AH1345" i="1"/>
  <c r="AP1345" i="1" s="1"/>
  <c r="AH1346" i="1"/>
  <c r="AP1346" i="1" s="1"/>
  <c r="AH1347" i="1"/>
  <c r="AP1347" i="1" s="1"/>
  <c r="AH1348" i="1"/>
  <c r="AP1348" i="1" s="1"/>
  <c r="AH1349" i="1"/>
  <c r="AP1349" i="1" s="1"/>
  <c r="AH1350" i="1"/>
  <c r="AP1350" i="1" s="1"/>
  <c r="AH1351" i="1"/>
  <c r="AP1351" i="1" s="1"/>
  <c r="AH1352" i="1"/>
  <c r="AP1352" i="1" s="1"/>
  <c r="AH1353" i="1"/>
  <c r="AP1353" i="1" s="1"/>
  <c r="AH1354" i="1"/>
  <c r="AP1354" i="1" s="1"/>
  <c r="AH1355" i="1"/>
  <c r="AP1355" i="1" s="1"/>
  <c r="AH1356" i="1"/>
  <c r="AP1356" i="1" s="1"/>
  <c r="AH1357" i="1"/>
  <c r="AP1357" i="1" s="1"/>
  <c r="AH1358" i="1"/>
  <c r="AP1358" i="1" s="1"/>
  <c r="AH1359" i="1"/>
  <c r="AP1359" i="1" s="1"/>
  <c r="AH1360" i="1"/>
  <c r="AP1360" i="1" s="1"/>
  <c r="AH1361" i="1"/>
  <c r="AP1361" i="1" s="1"/>
  <c r="AH1362" i="1"/>
  <c r="AP1362" i="1" s="1"/>
  <c r="AH1363" i="1"/>
  <c r="AP1363" i="1" s="1"/>
  <c r="AH1364" i="1"/>
  <c r="AP1364" i="1" s="1"/>
  <c r="AH1365" i="1"/>
  <c r="AP1365" i="1" s="1"/>
  <c r="AH1366" i="1"/>
  <c r="AP1366" i="1" s="1"/>
  <c r="AH1367" i="1"/>
  <c r="AP1367" i="1" s="1"/>
  <c r="AH1368" i="1"/>
  <c r="AP1368" i="1" s="1"/>
  <c r="AH1369" i="1"/>
  <c r="AP1369" i="1" s="1"/>
  <c r="AH1370" i="1"/>
  <c r="AP1370" i="1" s="1"/>
  <c r="AH1371" i="1"/>
  <c r="AP1371" i="1" s="1"/>
  <c r="AH1372" i="1"/>
  <c r="AP1372" i="1" s="1"/>
  <c r="AH1373" i="1"/>
  <c r="AP1373" i="1" s="1"/>
  <c r="AH1374" i="1"/>
  <c r="AP1374" i="1" s="1"/>
  <c r="AH1375" i="1"/>
  <c r="AP1375" i="1" s="1"/>
  <c r="AH1376" i="1"/>
  <c r="AP1376" i="1" s="1"/>
  <c r="AH1377" i="1"/>
  <c r="AP1377" i="1" s="1"/>
  <c r="AH1378" i="1"/>
  <c r="AP1378" i="1" s="1"/>
  <c r="AH1379" i="1"/>
  <c r="AP1379" i="1" s="1"/>
  <c r="AH1380" i="1"/>
  <c r="AP1380" i="1" s="1"/>
  <c r="AH1381" i="1"/>
  <c r="AP1381" i="1" s="1"/>
  <c r="AH1382" i="1"/>
  <c r="AP1382" i="1" s="1"/>
  <c r="AH1383" i="1"/>
  <c r="AP1383" i="1" s="1"/>
  <c r="AH1384" i="1"/>
  <c r="AP1384" i="1" s="1"/>
  <c r="AH1385" i="1"/>
  <c r="AP1385" i="1" s="1"/>
  <c r="AH1386" i="1"/>
  <c r="AP1386" i="1" s="1"/>
  <c r="AH1387" i="1"/>
  <c r="AP1387" i="1" s="1"/>
  <c r="AH1388" i="1"/>
  <c r="AP1388" i="1" s="1"/>
  <c r="AH1389" i="1"/>
  <c r="AP1389" i="1" s="1"/>
  <c r="AH1390" i="1"/>
  <c r="AP1390" i="1" s="1"/>
  <c r="AH1391" i="1"/>
  <c r="AP1391" i="1" s="1"/>
  <c r="AH1392" i="1"/>
  <c r="AP1392" i="1" s="1"/>
  <c r="AH1393" i="1"/>
  <c r="AP1393" i="1" s="1"/>
  <c r="AH1394" i="1"/>
  <c r="AP1394" i="1" s="1"/>
  <c r="AH1395" i="1"/>
  <c r="AP1395" i="1" s="1"/>
  <c r="AH1396" i="1"/>
  <c r="AP1396" i="1" s="1"/>
  <c r="AH1397" i="1"/>
  <c r="AP1397" i="1" s="1"/>
  <c r="AH1398" i="1"/>
  <c r="AP1398" i="1" s="1"/>
  <c r="AH1399" i="1"/>
  <c r="AP1399" i="1" s="1"/>
  <c r="AH1400" i="1"/>
  <c r="AP1400" i="1" s="1"/>
  <c r="AH1401" i="1"/>
  <c r="AP1401" i="1" s="1"/>
  <c r="AH1402" i="1"/>
  <c r="AP1402" i="1" s="1"/>
  <c r="AH1403" i="1"/>
  <c r="AP1403" i="1" s="1"/>
  <c r="AH1404" i="1"/>
  <c r="AP1404" i="1" s="1"/>
  <c r="AH1405" i="1"/>
  <c r="AP1405" i="1" s="1"/>
  <c r="AH1406" i="1"/>
  <c r="AP1406" i="1" s="1"/>
  <c r="AH1407" i="1"/>
  <c r="AP1407" i="1" s="1"/>
  <c r="AH1408" i="1"/>
  <c r="AP1408" i="1" s="1"/>
  <c r="AH1409" i="1"/>
  <c r="AP1409" i="1" s="1"/>
  <c r="AH1410" i="1"/>
  <c r="AP1410" i="1" s="1"/>
  <c r="AH1411" i="1"/>
  <c r="AP1411" i="1" s="1"/>
  <c r="AH1412" i="1"/>
  <c r="AP1412" i="1" s="1"/>
  <c r="AH1413" i="1"/>
  <c r="AP1413" i="1" s="1"/>
  <c r="AH1414" i="1"/>
  <c r="AP1414" i="1" s="1"/>
  <c r="AH1415" i="1"/>
  <c r="AP1415" i="1" s="1"/>
  <c r="AH1416" i="1"/>
  <c r="AP1416" i="1" s="1"/>
  <c r="AH1417" i="1"/>
  <c r="AP1417" i="1" s="1"/>
  <c r="AH1418" i="1"/>
  <c r="AP1418" i="1" s="1"/>
  <c r="AH1419" i="1"/>
  <c r="AP1419" i="1" s="1"/>
  <c r="AH1420" i="1"/>
  <c r="AP1420" i="1" s="1"/>
  <c r="AH1421" i="1"/>
  <c r="AP1421" i="1" s="1"/>
  <c r="AH1422" i="1"/>
  <c r="AP1422" i="1" s="1"/>
  <c r="AH1423" i="1"/>
  <c r="AP1423" i="1" s="1"/>
  <c r="AH1424" i="1"/>
  <c r="AP1424" i="1" s="1"/>
  <c r="AH1425" i="1"/>
  <c r="AP1425" i="1" s="1"/>
  <c r="AH1426" i="1"/>
  <c r="AP1426" i="1" s="1"/>
  <c r="AH1427" i="1"/>
  <c r="AP1427" i="1" s="1"/>
  <c r="AH1428" i="1"/>
  <c r="AP1428" i="1" s="1"/>
  <c r="AH1429" i="1"/>
  <c r="AP1429" i="1" s="1"/>
  <c r="AH1430" i="1"/>
  <c r="AP1430" i="1" s="1"/>
  <c r="AH1431" i="1"/>
  <c r="AP1431" i="1" s="1"/>
  <c r="AH1432" i="1"/>
  <c r="AP1432" i="1" s="1"/>
  <c r="AH1433" i="1"/>
  <c r="AP1433" i="1" s="1"/>
  <c r="AH1434" i="1"/>
  <c r="AP1434" i="1" s="1"/>
  <c r="AH1435" i="1"/>
  <c r="AP1435" i="1" s="1"/>
  <c r="AH1436" i="1"/>
  <c r="AP1436" i="1" s="1"/>
  <c r="AH1437" i="1"/>
  <c r="AP1437" i="1" s="1"/>
  <c r="AH1438" i="1"/>
  <c r="AP1438" i="1" s="1"/>
  <c r="AH1439" i="1"/>
  <c r="AP1439" i="1" s="1"/>
  <c r="AH1440" i="1"/>
  <c r="AP1440" i="1" s="1"/>
  <c r="AH1441" i="1"/>
  <c r="AP1441" i="1" s="1"/>
  <c r="AH1442" i="1"/>
  <c r="AP1442" i="1" s="1"/>
  <c r="AH1443" i="1"/>
  <c r="AP1443" i="1" s="1"/>
  <c r="AH1444" i="1"/>
  <c r="AP1444" i="1" s="1"/>
  <c r="AH1445" i="1"/>
  <c r="AP1445" i="1" s="1"/>
  <c r="AH1446" i="1"/>
  <c r="AP1446" i="1" s="1"/>
  <c r="AH1447" i="1"/>
  <c r="AP1447" i="1" s="1"/>
  <c r="AH1448" i="1"/>
  <c r="AP1448" i="1" s="1"/>
  <c r="AH1449" i="1"/>
  <c r="AP1449" i="1" s="1"/>
  <c r="AH1450" i="1"/>
  <c r="AP1450" i="1" s="1"/>
  <c r="AH1451" i="1"/>
  <c r="AP1451" i="1" s="1"/>
  <c r="AH1452" i="1"/>
  <c r="AP1452" i="1" s="1"/>
  <c r="AH1453" i="1"/>
  <c r="AP1453" i="1" s="1"/>
  <c r="AH1454" i="1"/>
  <c r="AP1454" i="1" s="1"/>
  <c r="AH1455" i="1"/>
  <c r="AP1455" i="1" s="1"/>
  <c r="AH1456" i="1"/>
  <c r="AP1456" i="1" s="1"/>
  <c r="AH1457" i="1"/>
  <c r="AP1457" i="1" s="1"/>
  <c r="AH1458" i="1"/>
  <c r="AP1458" i="1" s="1"/>
  <c r="AH1459" i="1"/>
  <c r="AP1459" i="1" s="1"/>
  <c r="AH1460" i="1"/>
  <c r="AP1460" i="1" s="1"/>
  <c r="AH1461" i="1"/>
  <c r="AP1461" i="1" s="1"/>
  <c r="AH1462" i="1"/>
  <c r="AP1462" i="1" s="1"/>
  <c r="AH1463" i="1"/>
  <c r="AP1463" i="1" s="1"/>
  <c r="AH1464" i="1"/>
  <c r="AP1464" i="1" s="1"/>
  <c r="AH1465" i="1"/>
  <c r="AP1465" i="1" s="1"/>
  <c r="AH1466" i="1"/>
  <c r="AP1466" i="1" s="1"/>
  <c r="AH1467" i="1"/>
  <c r="AP1467" i="1" s="1"/>
  <c r="AH1468" i="1"/>
  <c r="AP1468" i="1" s="1"/>
  <c r="AH1469" i="1"/>
  <c r="AP1469" i="1" s="1"/>
  <c r="AH1470" i="1"/>
  <c r="AP1470" i="1" s="1"/>
  <c r="AH1471" i="1"/>
  <c r="AP1471" i="1" s="1"/>
  <c r="AH1472" i="1"/>
  <c r="AP1472" i="1" s="1"/>
  <c r="AH1473" i="1"/>
  <c r="AP1473" i="1" s="1"/>
  <c r="AH1474" i="1"/>
  <c r="AP1474" i="1" s="1"/>
  <c r="AH1475" i="1"/>
  <c r="AP1475" i="1" s="1"/>
  <c r="AH1476" i="1"/>
  <c r="AP1476" i="1" s="1"/>
  <c r="AH1477" i="1"/>
  <c r="AP1477" i="1" s="1"/>
  <c r="AH1478" i="1"/>
  <c r="AP1478" i="1" s="1"/>
  <c r="AH1479" i="1"/>
  <c r="AP1479" i="1" s="1"/>
  <c r="AH1480" i="1"/>
  <c r="AP1480" i="1" s="1"/>
  <c r="AH1481" i="1"/>
  <c r="AP1481" i="1" s="1"/>
  <c r="AH1482" i="1"/>
  <c r="AP1482" i="1" s="1"/>
  <c r="AH1483" i="1"/>
  <c r="AP1483" i="1" s="1"/>
  <c r="AH1484" i="1"/>
  <c r="AP1484" i="1" s="1"/>
  <c r="AH1485" i="1"/>
  <c r="AP1485" i="1" s="1"/>
  <c r="AH1486" i="1"/>
  <c r="AP1486" i="1" s="1"/>
  <c r="AH1487" i="1"/>
  <c r="AP1487" i="1" s="1"/>
  <c r="AH1488" i="1"/>
  <c r="AP1488" i="1" s="1"/>
  <c r="AH1489" i="1"/>
  <c r="AP1489" i="1" s="1"/>
  <c r="AH1490" i="1"/>
  <c r="AP1490" i="1" s="1"/>
  <c r="AH1491" i="1"/>
  <c r="AP1491" i="1" s="1"/>
  <c r="AH1492" i="1"/>
  <c r="AP1492" i="1" s="1"/>
  <c r="AH1493" i="1"/>
  <c r="AP1493" i="1" s="1"/>
  <c r="AH1494" i="1"/>
  <c r="AP1494" i="1" s="1"/>
  <c r="AH1495" i="1"/>
  <c r="AP1495" i="1" s="1"/>
  <c r="AH1496" i="1"/>
  <c r="AP1496" i="1" s="1"/>
  <c r="AH1497" i="1"/>
  <c r="AP1497" i="1" s="1"/>
  <c r="AH1498" i="1"/>
  <c r="AP1498" i="1" s="1"/>
  <c r="AH1499" i="1"/>
  <c r="AP1499" i="1" s="1"/>
  <c r="AH1500" i="1"/>
  <c r="AP1500" i="1" s="1"/>
  <c r="AH1501" i="1"/>
  <c r="AP1501" i="1" s="1"/>
  <c r="AH1502" i="1"/>
  <c r="AP1502" i="1" s="1"/>
  <c r="AH1503" i="1"/>
  <c r="AP1503" i="1" s="1"/>
  <c r="AH1504" i="1"/>
  <c r="AP1504" i="1" s="1"/>
  <c r="AH1505" i="1"/>
  <c r="AP1505" i="1" s="1"/>
  <c r="AH1506" i="1"/>
  <c r="AP1506" i="1" s="1"/>
  <c r="AH1507" i="1"/>
  <c r="AP1507" i="1" s="1"/>
  <c r="AH1508" i="1"/>
  <c r="AP1508" i="1" s="1"/>
  <c r="AH1509" i="1"/>
  <c r="AP1509" i="1" s="1"/>
  <c r="AH1510" i="1"/>
  <c r="AP1510" i="1" s="1"/>
  <c r="AH1511" i="1"/>
  <c r="AP1511" i="1" s="1"/>
  <c r="AH1512" i="1"/>
  <c r="AP1512" i="1" s="1"/>
  <c r="AH1513" i="1"/>
  <c r="AP1513" i="1" s="1"/>
  <c r="AH1514" i="1"/>
  <c r="AP1514" i="1" s="1"/>
  <c r="AH1515" i="1"/>
  <c r="AP1515" i="1" s="1"/>
  <c r="AH1516" i="1"/>
  <c r="AP1516" i="1" s="1"/>
  <c r="AH1517" i="1"/>
  <c r="AP1517" i="1" s="1"/>
  <c r="AH1518" i="1"/>
  <c r="AP1518" i="1" s="1"/>
  <c r="AH1519" i="1"/>
  <c r="AP1519" i="1" s="1"/>
  <c r="AH1520" i="1"/>
  <c r="AP1520" i="1" s="1"/>
  <c r="AH1521" i="1"/>
  <c r="AP1521" i="1" s="1"/>
  <c r="AH1522" i="1"/>
  <c r="AP1522" i="1" s="1"/>
  <c r="AH1523" i="1"/>
  <c r="AP1523" i="1" s="1"/>
  <c r="AH1524" i="1"/>
  <c r="AP1524" i="1" s="1"/>
  <c r="AH1525" i="1"/>
  <c r="AP1525" i="1" s="1"/>
  <c r="AH1526" i="1"/>
  <c r="AP1526" i="1" s="1"/>
  <c r="AH1527" i="1"/>
  <c r="AP1527" i="1" s="1"/>
  <c r="AH1528" i="1"/>
  <c r="AP1528" i="1" s="1"/>
  <c r="AH1529" i="1"/>
  <c r="AP1529" i="1" s="1"/>
  <c r="AH1530" i="1"/>
  <c r="AP1530" i="1" s="1"/>
  <c r="AH1531" i="1"/>
  <c r="AP1531" i="1" s="1"/>
  <c r="AH1532" i="1"/>
  <c r="AP1532" i="1" s="1"/>
  <c r="AH1533" i="1"/>
  <c r="AP1533" i="1" s="1"/>
  <c r="AH1534" i="1"/>
  <c r="AP1534" i="1" s="1"/>
  <c r="AH1535" i="1"/>
  <c r="AP1535" i="1" s="1"/>
  <c r="AH1536" i="1"/>
  <c r="AP1536" i="1" s="1"/>
  <c r="AH1537" i="1"/>
  <c r="AP1537" i="1" s="1"/>
  <c r="AH1538" i="1"/>
  <c r="AP1538" i="1" s="1"/>
  <c r="AH1539" i="1"/>
  <c r="AP1539" i="1" s="1"/>
  <c r="AH1540" i="1"/>
  <c r="AP1540" i="1" s="1"/>
  <c r="AH1541" i="1"/>
  <c r="AP1541" i="1" s="1"/>
  <c r="AH1542" i="1"/>
  <c r="AP1542" i="1" s="1"/>
  <c r="AH1543" i="1"/>
  <c r="AP1543" i="1" s="1"/>
  <c r="AH1544" i="1"/>
  <c r="AP1544" i="1" s="1"/>
  <c r="AH1545" i="1"/>
  <c r="AP1545" i="1" s="1"/>
  <c r="AH1546" i="1"/>
  <c r="AP1546" i="1" s="1"/>
  <c r="AH1547" i="1"/>
  <c r="AP1547" i="1" s="1"/>
  <c r="AH1548" i="1"/>
  <c r="AP1548" i="1" s="1"/>
  <c r="AH1549" i="1"/>
  <c r="AP1549" i="1" s="1"/>
  <c r="AH1550" i="1"/>
  <c r="AP1550" i="1" s="1"/>
  <c r="AH1551" i="1"/>
  <c r="AP1551" i="1" s="1"/>
  <c r="AH1552" i="1"/>
  <c r="AP1552" i="1" s="1"/>
  <c r="AH1553" i="1"/>
  <c r="AP1553" i="1" s="1"/>
  <c r="AH1554" i="1"/>
  <c r="AP1554" i="1" s="1"/>
  <c r="AH1555" i="1"/>
  <c r="AP1555" i="1" s="1"/>
  <c r="AH1556" i="1"/>
  <c r="AP1556" i="1" s="1"/>
  <c r="AH1557" i="1"/>
  <c r="AP1557" i="1" s="1"/>
  <c r="AH1558" i="1"/>
  <c r="AP1558" i="1" s="1"/>
  <c r="AH1559" i="1"/>
  <c r="AP1559" i="1" s="1"/>
  <c r="AH1560" i="1"/>
  <c r="AP1560" i="1" s="1"/>
  <c r="AH1561" i="1"/>
  <c r="AP1561" i="1" s="1"/>
  <c r="AH1562" i="1"/>
  <c r="AP1562" i="1" s="1"/>
  <c r="AH1563" i="1"/>
  <c r="AP1563" i="1" s="1"/>
  <c r="AH1564" i="1"/>
  <c r="AP1564" i="1" s="1"/>
  <c r="AH1565" i="1"/>
  <c r="AP1565" i="1" s="1"/>
  <c r="AH1566" i="1"/>
  <c r="AP1566" i="1" s="1"/>
  <c r="AH1567" i="1"/>
  <c r="AP1567" i="1" s="1"/>
  <c r="AH1568" i="1"/>
  <c r="AP1568" i="1" s="1"/>
  <c r="AH1569" i="1"/>
  <c r="AP1569" i="1" s="1"/>
  <c r="AH1570" i="1"/>
  <c r="AP1570" i="1" s="1"/>
  <c r="AH1571" i="1"/>
  <c r="AP1571" i="1" s="1"/>
  <c r="AH1572" i="1"/>
  <c r="AP1572" i="1" s="1"/>
  <c r="AH1573" i="1"/>
  <c r="AP1573" i="1" s="1"/>
  <c r="AH1574" i="1"/>
  <c r="AP1574" i="1" s="1"/>
  <c r="AH1575" i="1"/>
  <c r="AP1575" i="1" s="1"/>
  <c r="AH1576" i="1"/>
  <c r="AP1576" i="1" s="1"/>
  <c r="AH1577" i="1"/>
  <c r="AP1577" i="1" s="1"/>
  <c r="AH1578" i="1"/>
  <c r="AP1578" i="1" s="1"/>
  <c r="AH1579" i="1"/>
  <c r="AP1579" i="1" s="1"/>
  <c r="AH1580" i="1"/>
  <c r="AP1580" i="1" s="1"/>
  <c r="AH1581" i="1"/>
  <c r="AP1581" i="1" s="1"/>
  <c r="AH1582" i="1"/>
  <c r="AP1582" i="1" s="1"/>
  <c r="AH1583" i="1"/>
  <c r="AP1583" i="1" s="1"/>
  <c r="AH1584" i="1"/>
  <c r="AP1584" i="1" s="1"/>
  <c r="AH1585" i="1"/>
  <c r="AP1585" i="1" s="1"/>
  <c r="AH1586" i="1"/>
  <c r="AP1586" i="1" s="1"/>
  <c r="AH1587" i="1"/>
  <c r="AP1587" i="1" s="1"/>
  <c r="AH1588" i="1"/>
  <c r="AP1588" i="1" s="1"/>
  <c r="AH1589" i="1"/>
  <c r="AP1589" i="1" s="1"/>
  <c r="AH1590" i="1"/>
  <c r="AP1590" i="1" s="1"/>
  <c r="AH1591" i="1"/>
  <c r="AP1591" i="1" s="1"/>
  <c r="AH1592" i="1"/>
  <c r="AP1592" i="1" s="1"/>
  <c r="AH1593" i="1"/>
  <c r="AP1593" i="1" s="1"/>
  <c r="AH1594" i="1"/>
  <c r="AP1594" i="1" s="1"/>
  <c r="AH1595" i="1"/>
  <c r="AP1595" i="1" s="1"/>
  <c r="AH1596" i="1"/>
  <c r="AP1596" i="1" s="1"/>
  <c r="AH1597" i="1"/>
  <c r="AP1597" i="1" s="1"/>
  <c r="AH1598" i="1"/>
  <c r="AP1598" i="1" s="1"/>
  <c r="AH1599" i="1"/>
  <c r="AP1599" i="1" s="1"/>
  <c r="AH1600" i="1"/>
  <c r="AP1600" i="1" s="1"/>
  <c r="AH1601" i="1"/>
  <c r="AP1601" i="1" s="1"/>
  <c r="AH1602" i="1"/>
  <c r="AP1602" i="1" s="1"/>
  <c r="AH1603" i="1"/>
  <c r="AP1603" i="1" s="1"/>
  <c r="AH1604" i="1"/>
  <c r="AP1604" i="1" s="1"/>
  <c r="AH1605" i="1"/>
  <c r="AP1605" i="1" s="1"/>
  <c r="AH1606" i="1"/>
  <c r="AP1606" i="1" s="1"/>
  <c r="AH1607" i="1"/>
  <c r="AP1607" i="1" s="1"/>
  <c r="AH1608" i="1"/>
  <c r="AP1608" i="1" s="1"/>
  <c r="AH1609" i="1"/>
  <c r="AP1609" i="1" s="1"/>
  <c r="AH1610" i="1"/>
  <c r="AP1610" i="1" s="1"/>
  <c r="AH1611" i="1"/>
  <c r="AP1611" i="1" s="1"/>
  <c r="AH1612" i="1"/>
  <c r="AP1612" i="1" s="1"/>
  <c r="AH1613" i="1"/>
  <c r="AP1613" i="1" s="1"/>
  <c r="AH1614" i="1"/>
  <c r="AP1614" i="1" s="1"/>
  <c r="AH1615" i="1"/>
  <c r="AP1615" i="1" s="1"/>
  <c r="AH1616" i="1"/>
  <c r="AP1616" i="1" s="1"/>
  <c r="AH1617" i="1"/>
  <c r="AP1617" i="1" s="1"/>
  <c r="AH1618" i="1"/>
  <c r="AP1618" i="1" s="1"/>
  <c r="AH1619" i="1"/>
  <c r="AP1619" i="1" s="1"/>
  <c r="AH1620" i="1"/>
  <c r="AP1620" i="1" s="1"/>
  <c r="AH1621" i="1"/>
  <c r="AP1621" i="1" s="1"/>
  <c r="AH1622" i="1"/>
  <c r="AP1622" i="1" s="1"/>
  <c r="AH1623" i="1"/>
  <c r="AP1623" i="1" s="1"/>
  <c r="AH1624" i="1"/>
  <c r="AP1624" i="1" s="1"/>
  <c r="AH1625" i="1"/>
  <c r="AP1625" i="1" s="1"/>
  <c r="AH1626" i="1"/>
  <c r="AP1626" i="1" s="1"/>
  <c r="AH1627" i="1"/>
  <c r="AP1627" i="1" s="1"/>
  <c r="AH1628" i="1"/>
  <c r="AP1628" i="1" s="1"/>
  <c r="AH1629" i="1"/>
  <c r="AP1629" i="1" s="1"/>
  <c r="AH1630" i="1"/>
  <c r="AP1630" i="1" s="1"/>
  <c r="AH1631" i="1"/>
  <c r="AP1631" i="1" s="1"/>
  <c r="AH1632" i="1"/>
  <c r="AP1632" i="1" s="1"/>
  <c r="AH1633" i="1"/>
  <c r="AP1633" i="1" s="1"/>
  <c r="AH1634" i="1"/>
  <c r="AP1634" i="1" s="1"/>
  <c r="AH1635" i="1"/>
  <c r="AP1635" i="1" s="1"/>
  <c r="AH1636" i="1"/>
  <c r="AP1636" i="1" s="1"/>
  <c r="AH1637" i="1"/>
  <c r="AP1637" i="1" s="1"/>
  <c r="AH1638" i="1"/>
  <c r="AP1638" i="1" s="1"/>
  <c r="AH1639" i="1"/>
  <c r="AP1639" i="1" s="1"/>
  <c r="AH1640" i="1"/>
  <c r="AP1640" i="1" s="1"/>
  <c r="AH1641" i="1"/>
  <c r="AP1641" i="1" s="1"/>
  <c r="AH1642" i="1"/>
  <c r="AP1642" i="1" s="1"/>
  <c r="AH1643" i="1"/>
  <c r="AP1643" i="1" s="1"/>
  <c r="AH1644" i="1"/>
  <c r="AP1644" i="1" s="1"/>
  <c r="AH1645" i="1"/>
  <c r="AP1645" i="1" s="1"/>
  <c r="AH1646" i="1"/>
  <c r="AP1646" i="1" s="1"/>
  <c r="AH1647" i="1"/>
  <c r="AP1647" i="1" s="1"/>
  <c r="AH1648" i="1"/>
  <c r="AP1648" i="1" s="1"/>
  <c r="AH1649" i="1"/>
  <c r="AP1649" i="1" s="1"/>
  <c r="AH1650" i="1"/>
  <c r="AP1650" i="1" s="1"/>
  <c r="AH1651" i="1"/>
  <c r="AP1651" i="1" s="1"/>
  <c r="AH1652" i="1"/>
  <c r="AP1652" i="1" s="1"/>
  <c r="AH1653" i="1"/>
  <c r="AP1653" i="1" s="1"/>
  <c r="AH1654" i="1"/>
  <c r="AP1654" i="1" s="1"/>
  <c r="AH1655" i="1"/>
  <c r="AP1655" i="1" s="1"/>
  <c r="AH1656" i="1"/>
  <c r="AP1656" i="1" s="1"/>
  <c r="AH1657" i="1"/>
  <c r="AP1657" i="1" s="1"/>
  <c r="AH1658" i="1"/>
  <c r="AP1658" i="1" s="1"/>
  <c r="AH1659" i="1"/>
  <c r="AP1659" i="1" s="1"/>
  <c r="AH1660" i="1"/>
  <c r="AP1660" i="1" s="1"/>
  <c r="AH1661" i="1"/>
  <c r="AP1661" i="1" s="1"/>
  <c r="AH1662" i="1"/>
  <c r="AP1662" i="1" s="1"/>
  <c r="AH1663" i="1"/>
  <c r="AP1663" i="1" s="1"/>
  <c r="AH1664" i="1"/>
  <c r="AP1664" i="1" s="1"/>
  <c r="AH1665" i="1"/>
  <c r="AP1665" i="1" s="1"/>
  <c r="AH1666" i="1"/>
  <c r="AP1666" i="1" s="1"/>
  <c r="AH1667" i="1"/>
  <c r="AP1667" i="1" s="1"/>
  <c r="AH1668" i="1"/>
  <c r="AP1668" i="1" s="1"/>
  <c r="AH1669" i="1"/>
  <c r="AP1669" i="1" s="1"/>
  <c r="AH1670" i="1"/>
  <c r="AP1670" i="1" s="1"/>
  <c r="AH1671" i="1"/>
  <c r="AP1671" i="1" s="1"/>
  <c r="AH1672" i="1"/>
  <c r="AP1672" i="1" s="1"/>
  <c r="AH1673" i="1"/>
  <c r="AP1673" i="1" s="1"/>
  <c r="AH1674" i="1"/>
  <c r="AP1674" i="1" s="1"/>
  <c r="AH1675" i="1"/>
  <c r="AP1675" i="1" s="1"/>
  <c r="AH1676" i="1"/>
  <c r="AP1676" i="1" s="1"/>
  <c r="AH1677" i="1"/>
  <c r="AP1677" i="1" s="1"/>
  <c r="AH1678" i="1"/>
  <c r="AP1678" i="1" s="1"/>
  <c r="AH1679" i="1"/>
  <c r="AP1679" i="1" s="1"/>
  <c r="AH1680" i="1"/>
  <c r="AP1680" i="1" s="1"/>
  <c r="AH1681" i="1"/>
  <c r="AP1681" i="1" s="1"/>
  <c r="AH1682" i="1"/>
  <c r="AP1682" i="1" s="1"/>
  <c r="AH1683" i="1"/>
  <c r="AP1683" i="1" s="1"/>
  <c r="AH1684" i="1"/>
  <c r="AP1684" i="1" s="1"/>
  <c r="AH1685" i="1"/>
  <c r="AP1685" i="1" s="1"/>
  <c r="AH2" i="1"/>
  <c r="AP2" i="1" s="1"/>
  <c r="J2" i="1" s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47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11" i="1"/>
  <c r="E1690" i="1"/>
  <c r="L1690" i="1"/>
  <c r="M1690" i="1"/>
  <c r="P1690" i="1"/>
  <c r="X1690" i="1"/>
  <c r="Y1690" i="1"/>
  <c r="Z1690" i="1"/>
  <c r="AA1690" i="1"/>
  <c r="AB1690" i="1"/>
  <c r="AC1690" i="1"/>
  <c r="AD1690" i="1"/>
  <c r="AO3" i="1"/>
  <c r="AG3" i="1" s="1"/>
  <c r="AO4" i="1"/>
  <c r="AG4" i="1" s="1"/>
  <c r="AO5" i="1"/>
  <c r="AG5" i="1" s="1"/>
  <c r="AO6" i="1"/>
  <c r="AO7" i="1"/>
  <c r="AO8" i="1"/>
  <c r="AG8" i="1" s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5" i="1"/>
  <c r="AG15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49" i="1"/>
  <c r="AG49" i="1" s="1"/>
  <c r="AO50" i="1"/>
  <c r="AG50" i="1" s="1"/>
  <c r="AO51" i="1"/>
  <c r="AO52" i="1"/>
  <c r="AG52" i="1" s="1"/>
  <c r="AO53" i="1"/>
  <c r="AG53" i="1" s="1"/>
  <c r="AO54" i="1"/>
  <c r="AG54" i="1" s="1"/>
  <c r="AO55" i="1"/>
  <c r="AG55" i="1" s="1"/>
  <c r="AO57" i="1"/>
  <c r="AG57" i="1" s="1"/>
  <c r="AO58" i="1"/>
  <c r="AG58" i="1" s="1"/>
  <c r="AO59" i="1"/>
  <c r="AG59" i="1" s="1"/>
  <c r="AO60" i="1"/>
  <c r="AG60" i="1" s="1"/>
  <c r="AO61" i="1"/>
  <c r="AG61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E79" i="1" s="1"/>
  <c r="AO80" i="1"/>
  <c r="AG80" i="1" s="1"/>
  <c r="AO81" i="1"/>
  <c r="AG81" i="1" s="1"/>
  <c r="AO83" i="1"/>
  <c r="AG83" i="1" s="1"/>
  <c r="AO84" i="1"/>
  <c r="AG84" i="1" s="1"/>
  <c r="AO85" i="1"/>
  <c r="AG85" i="1" s="1"/>
  <c r="AO86" i="1"/>
  <c r="AG86" i="1" s="1"/>
  <c r="AO87" i="1"/>
  <c r="AG87" i="1" s="1"/>
  <c r="AO89" i="1"/>
  <c r="AG89" i="1" s="1"/>
  <c r="AO90" i="1"/>
  <c r="AG90" i="1" s="1"/>
  <c r="AO91" i="1"/>
  <c r="AG91" i="1" s="1"/>
  <c r="AO92" i="1"/>
  <c r="AG92" i="1" s="1"/>
  <c r="AO93" i="1"/>
  <c r="AG93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3" i="1"/>
  <c r="AG103" i="1" s="1"/>
  <c r="AO104" i="1"/>
  <c r="AG104" i="1" s="1"/>
  <c r="AO105" i="1"/>
  <c r="AG105" i="1" s="1"/>
  <c r="AO106" i="1"/>
  <c r="AG106" i="1" s="1"/>
  <c r="AO107" i="1"/>
  <c r="AG107" i="1" s="1"/>
  <c r="AO108" i="1"/>
  <c r="AG108" i="1" s="1"/>
  <c r="AO109" i="1"/>
  <c r="AG109" i="1" s="1"/>
  <c r="AO111" i="1"/>
  <c r="AG111" i="1" s="1"/>
  <c r="AO112" i="1"/>
  <c r="AG112" i="1" s="1"/>
  <c r="AO113" i="1"/>
  <c r="AG113" i="1" s="1"/>
  <c r="AO114" i="1"/>
  <c r="AG114" i="1" s="1"/>
  <c r="AO115" i="1"/>
  <c r="AG115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1" i="1"/>
  <c r="AO142" i="1"/>
  <c r="AG142" i="1" s="1"/>
  <c r="AO143" i="1"/>
  <c r="AG143" i="1" s="1"/>
  <c r="AO144" i="1"/>
  <c r="AG144" i="1" s="1"/>
  <c r="AO145" i="1"/>
  <c r="AG145" i="1" s="1"/>
  <c r="AO147" i="1"/>
  <c r="AG147" i="1" s="1"/>
  <c r="AO148" i="1"/>
  <c r="AG148" i="1" s="1"/>
  <c r="AO149" i="1"/>
  <c r="AG149" i="1" s="1"/>
  <c r="AO150" i="1"/>
  <c r="AG150" i="1" s="1"/>
  <c r="AO151" i="1"/>
  <c r="AG151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O158" i="1"/>
  <c r="AG158" i="1" s="1"/>
  <c r="AO159" i="1"/>
  <c r="AG159" i="1" s="1"/>
  <c r="AO160" i="1"/>
  <c r="AG160" i="1" s="1"/>
  <c r="AO161" i="1"/>
  <c r="AG161" i="1" s="1"/>
  <c r="AO162" i="1"/>
  <c r="AG162" i="1" s="1"/>
  <c r="AO163" i="1"/>
  <c r="AG163" i="1" s="1"/>
  <c r="AO164" i="1"/>
  <c r="AG164" i="1" s="1"/>
  <c r="AO165" i="1"/>
  <c r="AG165" i="1" s="1"/>
  <c r="AO166" i="1"/>
  <c r="AG166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7" i="1"/>
  <c r="AG177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1" i="1"/>
  <c r="AG211" i="1" s="1"/>
  <c r="AO212" i="1"/>
  <c r="AG212" i="1" s="1"/>
  <c r="AO213" i="1"/>
  <c r="AG213" i="1" s="1"/>
  <c r="AO214" i="1"/>
  <c r="AG214" i="1" s="1"/>
  <c r="AO215" i="1"/>
  <c r="AG215" i="1" s="1"/>
  <c r="AO216" i="1"/>
  <c r="AG216" i="1" s="1"/>
  <c r="AO217" i="1"/>
  <c r="AO218" i="1"/>
  <c r="AG218" i="1" s="1"/>
  <c r="AO219" i="1"/>
  <c r="AG219" i="1" s="1"/>
  <c r="AO220" i="1"/>
  <c r="AG220" i="1" s="1"/>
  <c r="AO221" i="1"/>
  <c r="AG221" i="1" s="1"/>
  <c r="AO222" i="1"/>
  <c r="AG222" i="1" s="1"/>
  <c r="AO223" i="1"/>
  <c r="AG223" i="1" s="1"/>
  <c r="AO224" i="1"/>
  <c r="AG224" i="1" s="1"/>
  <c r="AO226" i="1"/>
  <c r="AG226" i="1" s="1"/>
  <c r="AO227" i="1"/>
  <c r="AG227" i="1" s="1"/>
  <c r="AO228" i="1"/>
  <c r="AG228" i="1" s="1"/>
  <c r="AO229" i="1"/>
  <c r="AG229" i="1" s="1"/>
  <c r="AO230" i="1"/>
  <c r="AG230" i="1" s="1"/>
  <c r="AO231" i="1"/>
  <c r="AG231" i="1" s="1"/>
  <c r="AO232" i="1"/>
  <c r="AG232" i="1" s="1"/>
  <c r="AO233" i="1"/>
  <c r="AG233" i="1" s="1"/>
  <c r="AO234" i="1"/>
  <c r="AO235" i="1"/>
  <c r="AG235" i="1" s="1"/>
  <c r="AO236" i="1"/>
  <c r="AG236" i="1" s="1"/>
  <c r="AO237" i="1"/>
  <c r="AG237" i="1" s="1"/>
  <c r="AO238" i="1"/>
  <c r="AG238" i="1" s="1"/>
  <c r="AO239" i="1"/>
  <c r="AG239" i="1" s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O267" i="1"/>
  <c r="AG267" i="1" s="1"/>
  <c r="AO268" i="1"/>
  <c r="AG268" i="1" s="1"/>
  <c r="AO269" i="1"/>
  <c r="AG269" i="1" s="1"/>
  <c r="AO270" i="1"/>
  <c r="AG270" i="1" s="1"/>
  <c r="AO271" i="1"/>
  <c r="AG271" i="1" s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10" i="1"/>
  <c r="AG310" i="1" s="1"/>
  <c r="AO311" i="1"/>
  <c r="AG311" i="1" s="1"/>
  <c r="AO312" i="1"/>
  <c r="AG312" i="1" s="1"/>
  <c r="AO313" i="1"/>
  <c r="AG313" i="1" s="1"/>
  <c r="AO314" i="1"/>
  <c r="AG314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1" i="1"/>
  <c r="AG331" i="1" s="1"/>
  <c r="AO332" i="1"/>
  <c r="AG332" i="1" s="1"/>
  <c r="AO333" i="1"/>
  <c r="AG333" i="1" s="1"/>
  <c r="AO334" i="1"/>
  <c r="AG334" i="1" s="1"/>
  <c r="AO335" i="1"/>
  <c r="AG335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O349" i="1"/>
  <c r="AG349" i="1" s="1"/>
  <c r="AO350" i="1"/>
  <c r="AG350" i="1" s="1"/>
  <c r="AO351" i="1"/>
  <c r="AG351" i="1" s="1"/>
  <c r="AO352" i="1"/>
  <c r="AG352" i="1" s="1"/>
  <c r="AO353" i="1"/>
  <c r="AG353" i="1" s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4" i="1"/>
  <c r="AG364" i="1" s="1"/>
  <c r="AO365" i="1"/>
  <c r="AG365" i="1" s="1"/>
  <c r="AO366" i="1"/>
  <c r="AG366" i="1" s="1"/>
  <c r="AO367" i="1"/>
  <c r="AG367" i="1" s="1"/>
  <c r="AO368" i="1"/>
  <c r="AG368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O398" i="1"/>
  <c r="AG398" i="1" s="1"/>
  <c r="AO399" i="1"/>
  <c r="AG399" i="1" s="1"/>
  <c r="AO400" i="1"/>
  <c r="AG400" i="1" s="1"/>
  <c r="AO401" i="1"/>
  <c r="AG401" i="1" s="1"/>
  <c r="AO402" i="1"/>
  <c r="AG402" i="1" s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2" i="1"/>
  <c r="AG412" i="1" s="1"/>
  <c r="AO413" i="1"/>
  <c r="AG413" i="1" s="1"/>
  <c r="AO414" i="1"/>
  <c r="AG414" i="1" s="1"/>
  <c r="AO415" i="1"/>
  <c r="AG415" i="1" s="1"/>
  <c r="AO416" i="1"/>
  <c r="AG416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0" i="1"/>
  <c r="AG450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2" i="1"/>
  <c r="AG472" i="1" s="1"/>
  <c r="AO473" i="1"/>
  <c r="AO474" i="1"/>
  <c r="AG474" i="1" s="1"/>
  <c r="AO475" i="1"/>
  <c r="AG475" i="1" s="1"/>
  <c r="AO476" i="1"/>
  <c r="AG476" i="1" s="1"/>
  <c r="AO477" i="1"/>
  <c r="AG477" i="1" s="1"/>
  <c r="AO478" i="1"/>
  <c r="AG478" i="1" s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8" i="1"/>
  <c r="AG488" i="1" s="1"/>
  <c r="AO489" i="1"/>
  <c r="AG489" i="1" s="1"/>
  <c r="AO490" i="1"/>
  <c r="AG490" i="1" s="1"/>
  <c r="AO491" i="1"/>
  <c r="AG491" i="1" s="1"/>
  <c r="AO492" i="1"/>
  <c r="AG492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5" i="1"/>
  <c r="AG505" i="1" s="1"/>
  <c r="AO506" i="1"/>
  <c r="AG506" i="1" s="1"/>
  <c r="AO507" i="1"/>
  <c r="AG507" i="1" s="1"/>
  <c r="AO508" i="1"/>
  <c r="AG508" i="1" s="1"/>
  <c r="AO509" i="1"/>
  <c r="AG509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6" i="1"/>
  <c r="AG516" i="1" s="1"/>
  <c r="AO517" i="1"/>
  <c r="AG517" i="1" s="1"/>
  <c r="AO518" i="1"/>
  <c r="AG518" i="1" s="1"/>
  <c r="AO519" i="1"/>
  <c r="AG519" i="1" s="1"/>
  <c r="AO520" i="1"/>
  <c r="AG520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1" i="1"/>
  <c r="AG581" i="1" s="1"/>
  <c r="AO582" i="1"/>
  <c r="AG582" i="1" s="1"/>
  <c r="AO583" i="1"/>
  <c r="AG583" i="1" s="1"/>
  <c r="AO584" i="1"/>
  <c r="AG584" i="1" s="1"/>
  <c r="AO585" i="1"/>
  <c r="AG585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1" i="1"/>
  <c r="AG601" i="1" s="1"/>
  <c r="AO602" i="1"/>
  <c r="AG602" i="1" s="1"/>
  <c r="AO603" i="1"/>
  <c r="AG603" i="1" s="1"/>
  <c r="AO604" i="1"/>
  <c r="AG604" i="1" s="1"/>
  <c r="AO605" i="1"/>
  <c r="AG605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4" i="1"/>
  <c r="AG694" i="1" s="1"/>
  <c r="AO695" i="1"/>
  <c r="AG695" i="1" s="1"/>
  <c r="AO696" i="1"/>
  <c r="AG696" i="1" s="1"/>
  <c r="AO697" i="1"/>
  <c r="AG697" i="1" s="1"/>
  <c r="AO698" i="1"/>
  <c r="AG698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6" i="1"/>
  <c r="AG706" i="1" s="1"/>
  <c r="AO707" i="1"/>
  <c r="AG707" i="1" s="1"/>
  <c r="AO708" i="1"/>
  <c r="AG708" i="1" s="1"/>
  <c r="AO709" i="1"/>
  <c r="AG709" i="1" s="1"/>
  <c r="AO710" i="1"/>
  <c r="AG710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4" i="1"/>
  <c r="AG774" i="1" s="1"/>
  <c r="AO775" i="1"/>
  <c r="AG775" i="1" s="1"/>
  <c r="AO776" i="1"/>
  <c r="AG776" i="1" s="1"/>
  <c r="AO777" i="1"/>
  <c r="AG777" i="1" s="1"/>
  <c r="AO778" i="1"/>
  <c r="AG778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7" i="1"/>
  <c r="AG807" i="1" s="1"/>
  <c r="AO808" i="1"/>
  <c r="AG808" i="1" s="1"/>
  <c r="AO809" i="1"/>
  <c r="AG809" i="1" s="1"/>
  <c r="AO810" i="1"/>
  <c r="AG810" i="1" s="1"/>
  <c r="AO811" i="1"/>
  <c r="AG811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7" i="1"/>
  <c r="AG917" i="1" s="1"/>
  <c r="AO918" i="1"/>
  <c r="AG918" i="1" s="1"/>
  <c r="AO919" i="1"/>
  <c r="AG919" i="1" s="1"/>
  <c r="AO920" i="1"/>
  <c r="AG920" i="1" s="1"/>
  <c r="AO921" i="1"/>
  <c r="AG921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1" i="1"/>
  <c r="AG971" i="1" s="1"/>
  <c r="AO972" i="1"/>
  <c r="AG972" i="1" s="1"/>
  <c r="AO973" i="1"/>
  <c r="AG973" i="1" s="1"/>
  <c r="AO974" i="1"/>
  <c r="AG974" i="1" s="1"/>
  <c r="AO975" i="1"/>
  <c r="AG975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1" i="1"/>
  <c r="AG1151" i="1" s="1"/>
  <c r="AO1152" i="1"/>
  <c r="AG1152" i="1" s="1"/>
  <c r="AO1153" i="1"/>
  <c r="AG1153" i="1" s="1"/>
  <c r="AO1154" i="1"/>
  <c r="AG1154" i="1" s="1"/>
  <c r="AO1155" i="1"/>
  <c r="AG1155" i="1" s="1"/>
  <c r="AO1156" i="1"/>
  <c r="AG1156" i="1" s="1"/>
  <c r="AO1157" i="1"/>
  <c r="AG1157" i="1" s="1"/>
  <c r="AO1158" i="1"/>
  <c r="AG1158" i="1" s="1"/>
  <c r="AO1159" i="1"/>
  <c r="AG1159" i="1" s="1"/>
  <c r="AO1150" i="1"/>
  <c r="AG1150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5" i="1"/>
  <c r="AG1455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1680" i="1" l="1"/>
  <c r="F1680" i="1"/>
  <c r="G1680" i="1" s="1"/>
  <c r="J1672" i="1"/>
  <c r="F1672" i="1"/>
  <c r="G1672" i="1" s="1"/>
  <c r="J1664" i="1"/>
  <c r="F1664" i="1"/>
  <c r="G1664" i="1" s="1"/>
  <c r="J1656" i="1"/>
  <c r="F1656" i="1"/>
  <c r="G1656" i="1" s="1"/>
  <c r="J1648" i="1"/>
  <c r="F1648" i="1"/>
  <c r="G1648" i="1" s="1"/>
  <c r="J1640" i="1"/>
  <c r="F1640" i="1"/>
  <c r="G1640" i="1" s="1"/>
  <c r="J1632" i="1"/>
  <c r="F1632" i="1"/>
  <c r="G1632" i="1" s="1"/>
  <c r="J1624" i="1"/>
  <c r="F1624" i="1"/>
  <c r="G1624" i="1" s="1"/>
  <c r="J1616" i="1"/>
  <c r="F1616" i="1"/>
  <c r="G1616" i="1" s="1"/>
  <c r="J1608" i="1"/>
  <c r="F1608" i="1"/>
  <c r="G1608" i="1" s="1"/>
  <c r="J1600" i="1"/>
  <c r="F1600" i="1"/>
  <c r="G1600" i="1" s="1"/>
  <c r="J1592" i="1"/>
  <c r="F1592" i="1"/>
  <c r="G1592" i="1" s="1"/>
  <c r="J1584" i="1"/>
  <c r="F1584" i="1"/>
  <c r="G1584" i="1" s="1"/>
  <c r="J1576" i="1"/>
  <c r="F1576" i="1"/>
  <c r="G1576" i="1" s="1"/>
  <c r="J1568" i="1"/>
  <c r="F1568" i="1"/>
  <c r="G1568" i="1" s="1"/>
  <c r="J1560" i="1"/>
  <c r="F1560" i="1"/>
  <c r="G1560" i="1" s="1"/>
  <c r="J1552" i="1"/>
  <c r="F1552" i="1"/>
  <c r="G1552" i="1" s="1"/>
  <c r="J1544" i="1"/>
  <c r="F1544" i="1"/>
  <c r="G1544" i="1" s="1"/>
  <c r="J1536" i="1"/>
  <c r="F1536" i="1"/>
  <c r="G1536" i="1" s="1"/>
  <c r="J1528" i="1"/>
  <c r="F1528" i="1"/>
  <c r="G1528" i="1" s="1"/>
  <c r="J1520" i="1"/>
  <c r="F1520" i="1"/>
  <c r="G1520" i="1" s="1"/>
  <c r="J1512" i="1"/>
  <c r="F1512" i="1"/>
  <c r="G1512" i="1" s="1"/>
  <c r="J1504" i="1"/>
  <c r="F1504" i="1"/>
  <c r="G1504" i="1" s="1"/>
  <c r="J1496" i="1"/>
  <c r="F1496" i="1"/>
  <c r="G1496" i="1" s="1"/>
  <c r="J1488" i="1"/>
  <c r="F1488" i="1"/>
  <c r="G1488" i="1" s="1"/>
  <c r="J1480" i="1"/>
  <c r="F1480" i="1"/>
  <c r="G1480" i="1" s="1"/>
  <c r="J1472" i="1"/>
  <c r="F1472" i="1"/>
  <c r="G1472" i="1" s="1"/>
  <c r="J1464" i="1"/>
  <c r="F1464" i="1"/>
  <c r="G1464" i="1" s="1"/>
  <c r="J1456" i="1"/>
  <c r="F1456" i="1"/>
  <c r="G1456" i="1" s="1"/>
  <c r="J1448" i="1"/>
  <c r="F1448" i="1"/>
  <c r="G1448" i="1" s="1"/>
  <c r="J1440" i="1"/>
  <c r="F1440" i="1"/>
  <c r="G1440" i="1" s="1"/>
  <c r="J1432" i="1"/>
  <c r="F1432" i="1"/>
  <c r="G1432" i="1" s="1"/>
  <c r="J1424" i="1"/>
  <c r="F1424" i="1"/>
  <c r="G1424" i="1" s="1"/>
  <c r="J1416" i="1"/>
  <c r="F1416" i="1"/>
  <c r="G1416" i="1" s="1"/>
  <c r="J1408" i="1"/>
  <c r="F1408" i="1"/>
  <c r="G1408" i="1" s="1"/>
  <c r="J1400" i="1"/>
  <c r="F1400" i="1"/>
  <c r="G1400" i="1" s="1"/>
  <c r="J1392" i="1"/>
  <c r="F1392" i="1"/>
  <c r="G1392" i="1" s="1"/>
  <c r="J1384" i="1"/>
  <c r="F1384" i="1"/>
  <c r="G1384" i="1" s="1"/>
  <c r="J1376" i="1"/>
  <c r="F1376" i="1"/>
  <c r="G1376" i="1" s="1"/>
  <c r="J1368" i="1"/>
  <c r="F1368" i="1"/>
  <c r="G1368" i="1" s="1"/>
  <c r="J1360" i="1"/>
  <c r="F1360" i="1"/>
  <c r="G1360" i="1" s="1"/>
  <c r="J1352" i="1"/>
  <c r="F1352" i="1"/>
  <c r="G1352" i="1" s="1"/>
  <c r="J1344" i="1"/>
  <c r="F1344" i="1"/>
  <c r="G1344" i="1" s="1"/>
  <c r="J1336" i="1"/>
  <c r="F1336" i="1"/>
  <c r="G1336" i="1" s="1"/>
  <c r="J1328" i="1"/>
  <c r="F1328" i="1"/>
  <c r="G1328" i="1" s="1"/>
  <c r="J1320" i="1"/>
  <c r="F1320" i="1"/>
  <c r="G1320" i="1" s="1"/>
  <c r="J1312" i="1"/>
  <c r="F1312" i="1"/>
  <c r="G1312" i="1" s="1"/>
  <c r="J1304" i="1"/>
  <c r="F1304" i="1"/>
  <c r="G1304" i="1" s="1"/>
  <c r="J1296" i="1"/>
  <c r="F1296" i="1"/>
  <c r="G1296" i="1" s="1"/>
  <c r="J1288" i="1"/>
  <c r="F1288" i="1"/>
  <c r="G1288" i="1" s="1"/>
  <c r="J1280" i="1"/>
  <c r="F1280" i="1"/>
  <c r="G1280" i="1" s="1"/>
  <c r="J1272" i="1"/>
  <c r="F1272" i="1"/>
  <c r="G1272" i="1" s="1"/>
  <c r="J1264" i="1"/>
  <c r="F1264" i="1"/>
  <c r="G1264" i="1" s="1"/>
  <c r="J1256" i="1"/>
  <c r="F1256" i="1"/>
  <c r="G1256" i="1" s="1"/>
  <c r="J1248" i="1"/>
  <c r="F1248" i="1"/>
  <c r="G1248" i="1" s="1"/>
  <c r="J1240" i="1"/>
  <c r="F1240" i="1"/>
  <c r="G1240" i="1" s="1"/>
  <c r="J1232" i="1"/>
  <c r="F1232" i="1"/>
  <c r="G1232" i="1" s="1"/>
  <c r="J1224" i="1"/>
  <c r="F1224" i="1"/>
  <c r="G1224" i="1" s="1"/>
  <c r="J1216" i="1"/>
  <c r="F1216" i="1"/>
  <c r="G1216" i="1" s="1"/>
  <c r="J1208" i="1"/>
  <c r="F1208" i="1"/>
  <c r="G1208" i="1" s="1"/>
  <c r="J1200" i="1"/>
  <c r="F1200" i="1"/>
  <c r="G1200" i="1" s="1"/>
  <c r="J1192" i="1"/>
  <c r="F1192" i="1"/>
  <c r="G1192" i="1" s="1"/>
  <c r="J1184" i="1"/>
  <c r="F1184" i="1"/>
  <c r="G1184" i="1" s="1"/>
  <c r="J1176" i="1"/>
  <c r="F1176" i="1"/>
  <c r="G1176" i="1" s="1"/>
  <c r="J1168" i="1"/>
  <c r="F1168" i="1"/>
  <c r="G1168" i="1" s="1"/>
  <c r="J1160" i="1"/>
  <c r="F1160" i="1"/>
  <c r="G1160" i="1" s="1"/>
  <c r="J1153" i="1"/>
  <c r="F1153" i="1"/>
  <c r="G1153" i="1" s="1"/>
  <c r="J1144" i="1"/>
  <c r="F1144" i="1"/>
  <c r="G1144" i="1" s="1"/>
  <c r="J1136" i="1"/>
  <c r="F1136" i="1"/>
  <c r="G1136" i="1" s="1"/>
  <c r="J1128" i="1"/>
  <c r="F1128" i="1"/>
  <c r="G1128" i="1" s="1"/>
  <c r="J1120" i="1"/>
  <c r="F1120" i="1"/>
  <c r="G1120" i="1" s="1"/>
  <c r="J1112" i="1"/>
  <c r="F1112" i="1"/>
  <c r="G1112" i="1" s="1"/>
  <c r="J1104" i="1"/>
  <c r="F1104" i="1"/>
  <c r="G1104" i="1" s="1"/>
  <c r="J1096" i="1"/>
  <c r="F1096" i="1"/>
  <c r="G1096" i="1" s="1"/>
  <c r="J1088" i="1"/>
  <c r="F1088" i="1"/>
  <c r="G1088" i="1" s="1"/>
  <c r="J1080" i="1"/>
  <c r="F1080" i="1"/>
  <c r="G1080" i="1" s="1"/>
  <c r="J1072" i="1"/>
  <c r="F1072" i="1"/>
  <c r="G1072" i="1" s="1"/>
  <c r="J1064" i="1"/>
  <c r="F1064" i="1"/>
  <c r="G1064" i="1" s="1"/>
  <c r="J1056" i="1"/>
  <c r="F1056" i="1"/>
  <c r="G1056" i="1" s="1"/>
  <c r="J1048" i="1"/>
  <c r="F1048" i="1"/>
  <c r="G1048" i="1" s="1"/>
  <c r="J1040" i="1"/>
  <c r="F1040" i="1"/>
  <c r="G1040" i="1" s="1"/>
  <c r="J1032" i="1"/>
  <c r="F1032" i="1"/>
  <c r="G1032" i="1" s="1"/>
  <c r="J1024" i="1"/>
  <c r="F1024" i="1"/>
  <c r="G1024" i="1" s="1"/>
  <c r="J1016" i="1"/>
  <c r="F1016" i="1"/>
  <c r="G1016" i="1" s="1"/>
  <c r="J1008" i="1"/>
  <c r="F1008" i="1"/>
  <c r="G1008" i="1" s="1"/>
  <c r="J1000" i="1"/>
  <c r="F1000" i="1"/>
  <c r="G1000" i="1" s="1"/>
  <c r="J992" i="1"/>
  <c r="F992" i="1"/>
  <c r="G992" i="1" s="1"/>
  <c r="J984" i="1"/>
  <c r="F984" i="1"/>
  <c r="G984" i="1" s="1"/>
  <c r="J976" i="1"/>
  <c r="F976" i="1"/>
  <c r="G976" i="1" s="1"/>
  <c r="J967" i="1"/>
  <c r="F967" i="1"/>
  <c r="G967" i="1" s="1"/>
  <c r="J959" i="1"/>
  <c r="F959" i="1"/>
  <c r="G959" i="1" s="1"/>
  <c r="J951" i="1"/>
  <c r="F951" i="1"/>
  <c r="G951" i="1" s="1"/>
  <c r="J943" i="1"/>
  <c r="F943" i="1"/>
  <c r="G943" i="1" s="1"/>
  <c r="J935" i="1"/>
  <c r="F935" i="1"/>
  <c r="G935" i="1" s="1"/>
  <c r="J927" i="1"/>
  <c r="F927" i="1"/>
  <c r="G927" i="1" s="1"/>
  <c r="J919" i="1"/>
  <c r="F919" i="1"/>
  <c r="G919" i="1" s="1"/>
  <c r="J910" i="1"/>
  <c r="F910" i="1"/>
  <c r="G910" i="1" s="1"/>
  <c r="J902" i="1"/>
  <c r="F902" i="1"/>
  <c r="G902" i="1" s="1"/>
  <c r="J894" i="1"/>
  <c r="F894" i="1"/>
  <c r="G894" i="1" s="1"/>
  <c r="J886" i="1"/>
  <c r="F886" i="1"/>
  <c r="G886" i="1" s="1"/>
  <c r="J878" i="1"/>
  <c r="F878" i="1"/>
  <c r="G878" i="1" s="1"/>
  <c r="J870" i="1"/>
  <c r="F870" i="1"/>
  <c r="G870" i="1" s="1"/>
  <c r="J862" i="1"/>
  <c r="F862" i="1"/>
  <c r="G862" i="1" s="1"/>
  <c r="J854" i="1"/>
  <c r="F854" i="1"/>
  <c r="G854" i="1" s="1"/>
  <c r="J846" i="1"/>
  <c r="F846" i="1"/>
  <c r="G846" i="1" s="1"/>
  <c r="J838" i="1"/>
  <c r="F838" i="1"/>
  <c r="G838" i="1" s="1"/>
  <c r="J830" i="1"/>
  <c r="F830" i="1"/>
  <c r="G830" i="1" s="1"/>
  <c r="J822" i="1"/>
  <c r="F822" i="1"/>
  <c r="G822" i="1" s="1"/>
  <c r="J814" i="1"/>
  <c r="F814" i="1"/>
  <c r="G814" i="1" s="1"/>
  <c r="J805" i="1"/>
  <c r="F805" i="1"/>
  <c r="G805" i="1" s="1"/>
  <c r="J797" i="1"/>
  <c r="F797" i="1"/>
  <c r="G797" i="1" s="1"/>
  <c r="J789" i="1"/>
  <c r="F789" i="1"/>
  <c r="G789" i="1" s="1"/>
  <c r="J781" i="1"/>
  <c r="F781" i="1"/>
  <c r="G781" i="1" s="1"/>
  <c r="J772" i="1"/>
  <c r="F772" i="1"/>
  <c r="G772" i="1" s="1"/>
  <c r="J764" i="1"/>
  <c r="F764" i="1"/>
  <c r="G764" i="1" s="1"/>
  <c r="J756" i="1"/>
  <c r="F756" i="1"/>
  <c r="G756" i="1" s="1"/>
  <c r="J748" i="1"/>
  <c r="F748" i="1"/>
  <c r="G748" i="1" s="1"/>
  <c r="J740" i="1"/>
  <c r="F740" i="1"/>
  <c r="G740" i="1" s="1"/>
  <c r="J732" i="1"/>
  <c r="F732" i="1"/>
  <c r="G732" i="1" s="1"/>
  <c r="J724" i="1"/>
  <c r="F724" i="1"/>
  <c r="G724" i="1" s="1"/>
  <c r="J716" i="1"/>
  <c r="F716" i="1"/>
  <c r="G716" i="1" s="1"/>
  <c r="J708" i="1"/>
  <c r="F708" i="1"/>
  <c r="G708" i="1" s="1"/>
  <c r="J699" i="1"/>
  <c r="F699" i="1"/>
  <c r="G699" i="1" s="1"/>
  <c r="J690" i="1"/>
  <c r="F690" i="1"/>
  <c r="G690" i="1" s="1"/>
  <c r="J682" i="1"/>
  <c r="F682" i="1"/>
  <c r="G682" i="1" s="1"/>
  <c r="J674" i="1"/>
  <c r="F674" i="1"/>
  <c r="G674" i="1" s="1"/>
  <c r="J666" i="1"/>
  <c r="F666" i="1"/>
  <c r="G666" i="1" s="1"/>
  <c r="J658" i="1"/>
  <c r="F658" i="1"/>
  <c r="G658" i="1" s="1"/>
  <c r="J650" i="1"/>
  <c r="F650" i="1"/>
  <c r="G650" i="1" s="1"/>
  <c r="J642" i="1"/>
  <c r="F642" i="1"/>
  <c r="G642" i="1" s="1"/>
  <c r="J634" i="1"/>
  <c r="F634" i="1"/>
  <c r="G634" i="1" s="1"/>
  <c r="J626" i="1"/>
  <c r="F626" i="1"/>
  <c r="G626" i="1" s="1"/>
  <c r="J618" i="1"/>
  <c r="F618" i="1"/>
  <c r="G618" i="1" s="1"/>
  <c r="J610" i="1"/>
  <c r="F610" i="1"/>
  <c r="G610" i="1" s="1"/>
  <c r="J602" i="1"/>
  <c r="F602" i="1"/>
  <c r="G602" i="1" s="1"/>
  <c r="J593" i="1"/>
  <c r="F593" i="1"/>
  <c r="G593" i="1" s="1"/>
  <c r="J585" i="1"/>
  <c r="F585" i="1"/>
  <c r="G585" i="1" s="1"/>
  <c r="J576" i="1"/>
  <c r="F576" i="1"/>
  <c r="G576" i="1" s="1"/>
  <c r="J568" i="1"/>
  <c r="F568" i="1"/>
  <c r="G568" i="1" s="1"/>
  <c r="J560" i="1"/>
  <c r="F560" i="1"/>
  <c r="G560" i="1" s="1"/>
  <c r="J552" i="1"/>
  <c r="F552" i="1"/>
  <c r="G552" i="1" s="1"/>
  <c r="J544" i="1"/>
  <c r="F544" i="1"/>
  <c r="G544" i="1" s="1"/>
  <c r="J536" i="1"/>
  <c r="F536" i="1"/>
  <c r="G536" i="1" s="1"/>
  <c r="J528" i="1"/>
  <c r="F528" i="1"/>
  <c r="G528" i="1" s="1"/>
  <c r="J520" i="1"/>
  <c r="F520" i="1"/>
  <c r="G520" i="1" s="1"/>
  <c r="J511" i="1"/>
  <c r="F511" i="1"/>
  <c r="G511" i="1" s="1"/>
  <c r="J502" i="1"/>
  <c r="F502" i="1"/>
  <c r="G502" i="1" s="1"/>
  <c r="J494" i="1"/>
  <c r="F494" i="1"/>
  <c r="G494" i="1" s="1"/>
  <c r="J485" i="1"/>
  <c r="F485" i="1"/>
  <c r="G485" i="1" s="1"/>
  <c r="J477" i="1"/>
  <c r="F477" i="1"/>
  <c r="G477" i="1" s="1"/>
  <c r="J468" i="1"/>
  <c r="F468" i="1"/>
  <c r="G468" i="1" s="1"/>
  <c r="J460" i="1"/>
  <c r="F460" i="1"/>
  <c r="G460" i="1" s="1"/>
  <c r="J452" i="1"/>
  <c r="F452" i="1"/>
  <c r="G452" i="1" s="1"/>
  <c r="J443" i="1"/>
  <c r="F443" i="1"/>
  <c r="G443" i="1" s="1"/>
  <c r="J434" i="1"/>
  <c r="F434" i="1"/>
  <c r="G434" i="1" s="1"/>
  <c r="J426" i="1"/>
  <c r="F426" i="1"/>
  <c r="G426" i="1" s="1"/>
  <c r="J418" i="1"/>
  <c r="F418" i="1"/>
  <c r="G418" i="1" s="1"/>
  <c r="J409" i="1"/>
  <c r="F409" i="1"/>
  <c r="G409" i="1" s="1"/>
  <c r="J401" i="1"/>
  <c r="F401" i="1"/>
  <c r="G401" i="1" s="1"/>
  <c r="J393" i="1"/>
  <c r="F393" i="1"/>
  <c r="G393" i="1" s="1"/>
  <c r="J385" i="1"/>
  <c r="F385" i="1"/>
  <c r="G385" i="1" s="1"/>
  <c r="J377" i="1"/>
  <c r="F377" i="1"/>
  <c r="G377" i="1" s="1"/>
  <c r="J369" i="1"/>
  <c r="F369" i="1"/>
  <c r="G369" i="1" s="1"/>
  <c r="J360" i="1"/>
  <c r="F360" i="1"/>
  <c r="G360" i="1" s="1"/>
  <c r="J352" i="1"/>
  <c r="F352" i="1"/>
  <c r="G352" i="1" s="1"/>
  <c r="J344" i="1"/>
  <c r="F344" i="1"/>
  <c r="G344" i="1" s="1"/>
  <c r="J336" i="1"/>
  <c r="F336" i="1"/>
  <c r="G336" i="1" s="1"/>
  <c r="J327" i="1"/>
  <c r="F327" i="1"/>
  <c r="G327" i="1" s="1"/>
  <c r="J319" i="1"/>
  <c r="F319" i="1"/>
  <c r="G319" i="1" s="1"/>
  <c r="J311" i="1"/>
  <c r="F311" i="1"/>
  <c r="G311" i="1" s="1"/>
  <c r="J302" i="1"/>
  <c r="F302" i="1"/>
  <c r="G302" i="1" s="1"/>
  <c r="J294" i="1"/>
  <c r="F294" i="1"/>
  <c r="G294" i="1" s="1"/>
  <c r="J286" i="1"/>
  <c r="F286" i="1"/>
  <c r="G286" i="1" s="1"/>
  <c r="J278" i="1"/>
  <c r="F278" i="1"/>
  <c r="G278" i="1" s="1"/>
  <c r="J270" i="1"/>
  <c r="F270" i="1"/>
  <c r="G270" i="1" s="1"/>
  <c r="J262" i="1"/>
  <c r="F262" i="1"/>
  <c r="G262" i="1" s="1"/>
  <c r="J254" i="1"/>
  <c r="F254" i="1"/>
  <c r="G254" i="1" s="1"/>
  <c r="J246" i="1"/>
  <c r="F246" i="1"/>
  <c r="G246" i="1" s="1"/>
  <c r="J238" i="1"/>
  <c r="F238" i="1"/>
  <c r="G238" i="1" s="1"/>
  <c r="J230" i="1"/>
  <c r="F230" i="1"/>
  <c r="G230" i="1" s="1"/>
  <c r="J221" i="1"/>
  <c r="F221" i="1"/>
  <c r="G221" i="1" s="1"/>
  <c r="J213" i="1"/>
  <c r="F213" i="1"/>
  <c r="G213" i="1" s="1"/>
  <c r="J204" i="1"/>
  <c r="F204" i="1"/>
  <c r="G204" i="1" s="1"/>
  <c r="J196" i="1"/>
  <c r="F196" i="1"/>
  <c r="G196" i="1" s="1"/>
  <c r="J188" i="1"/>
  <c r="F188" i="1"/>
  <c r="G188" i="1" s="1"/>
  <c r="J180" i="1"/>
  <c r="F180" i="1"/>
  <c r="G180" i="1" s="1"/>
  <c r="J171" i="1"/>
  <c r="F171" i="1"/>
  <c r="G171" i="1" s="1"/>
  <c r="J162" i="1"/>
  <c r="F162" i="1"/>
  <c r="G162" i="1" s="1"/>
  <c r="J154" i="1"/>
  <c r="F154" i="1"/>
  <c r="G154" i="1" s="1"/>
  <c r="J145" i="1"/>
  <c r="F145" i="1"/>
  <c r="G145" i="1" s="1"/>
  <c r="J136" i="1"/>
  <c r="F136" i="1"/>
  <c r="G136" i="1" s="1"/>
  <c r="J128" i="1"/>
  <c r="F128" i="1"/>
  <c r="G128" i="1" s="1"/>
  <c r="J120" i="1"/>
  <c r="F120" i="1"/>
  <c r="G120" i="1" s="1"/>
  <c r="J112" i="1"/>
  <c r="F112" i="1"/>
  <c r="G112" i="1" s="1"/>
  <c r="J103" i="1"/>
  <c r="F103" i="1"/>
  <c r="G103" i="1" s="1"/>
  <c r="J94" i="1"/>
  <c r="F94" i="1"/>
  <c r="G94" i="1" s="1"/>
  <c r="J85" i="1"/>
  <c r="F85" i="1"/>
  <c r="G85" i="1" s="1"/>
  <c r="J76" i="1"/>
  <c r="F76" i="1"/>
  <c r="G76" i="1" s="1"/>
  <c r="J68" i="1"/>
  <c r="F68" i="1"/>
  <c r="G68" i="1" s="1"/>
  <c r="J60" i="1"/>
  <c r="F60" i="1"/>
  <c r="G60" i="1" s="1"/>
  <c r="J51" i="1"/>
  <c r="F51" i="1"/>
  <c r="G51" i="1" s="1"/>
  <c r="J43" i="1"/>
  <c r="F43" i="1"/>
  <c r="G43" i="1" s="1"/>
  <c r="J35" i="1"/>
  <c r="F35" i="1"/>
  <c r="G35" i="1" s="1"/>
  <c r="J27" i="1"/>
  <c r="F27" i="1"/>
  <c r="G27" i="1" s="1"/>
  <c r="J19" i="1"/>
  <c r="F19" i="1"/>
  <c r="G19" i="1" s="1"/>
  <c r="J11" i="1"/>
  <c r="F11" i="1"/>
  <c r="G11" i="1" s="1"/>
  <c r="J3" i="1"/>
  <c r="F3" i="1"/>
  <c r="G3" i="1" s="1"/>
  <c r="J1647" i="1"/>
  <c r="F1647" i="1"/>
  <c r="G1647" i="1" s="1"/>
  <c r="J1503" i="1"/>
  <c r="F1503" i="1"/>
  <c r="G1503" i="1" s="1"/>
  <c r="J1662" i="1"/>
  <c r="F1662" i="1"/>
  <c r="G1662" i="1" s="1"/>
  <c r="J1638" i="1"/>
  <c r="F1638" i="1"/>
  <c r="G1638" i="1" s="1"/>
  <c r="J1630" i="1"/>
  <c r="F1630" i="1"/>
  <c r="G1630" i="1" s="1"/>
  <c r="J1622" i="1"/>
  <c r="F1622" i="1"/>
  <c r="G1622" i="1" s="1"/>
  <c r="J1614" i="1"/>
  <c r="F1614" i="1"/>
  <c r="G1614" i="1" s="1"/>
  <c r="J1606" i="1"/>
  <c r="F1606" i="1"/>
  <c r="G1606" i="1" s="1"/>
  <c r="J1598" i="1"/>
  <c r="F1598" i="1"/>
  <c r="G1598" i="1" s="1"/>
  <c r="J1590" i="1"/>
  <c r="F1590" i="1"/>
  <c r="G1590" i="1" s="1"/>
  <c r="J1582" i="1"/>
  <c r="F1582" i="1"/>
  <c r="G1582" i="1" s="1"/>
  <c r="J1574" i="1"/>
  <c r="F1574" i="1"/>
  <c r="G1574" i="1" s="1"/>
  <c r="J1566" i="1"/>
  <c r="F1566" i="1"/>
  <c r="G1566" i="1" s="1"/>
  <c r="J1558" i="1"/>
  <c r="F1558" i="1"/>
  <c r="G1558" i="1" s="1"/>
  <c r="J1534" i="1"/>
  <c r="F1534" i="1"/>
  <c r="G1534" i="1" s="1"/>
  <c r="J1526" i="1"/>
  <c r="F1526" i="1"/>
  <c r="G1526" i="1" s="1"/>
  <c r="J1518" i="1"/>
  <c r="F1518" i="1"/>
  <c r="G1518" i="1" s="1"/>
  <c r="J1510" i="1"/>
  <c r="F1510" i="1"/>
  <c r="G1510" i="1" s="1"/>
  <c r="J1502" i="1"/>
  <c r="F1502" i="1"/>
  <c r="G1502" i="1" s="1"/>
  <c r="F1494" i="1"/>
  <c r="G1494" i="1" s="1"/>
  <c r="J1494" i="1"/>
  <c r="J1486" i="1"/>
  <c r="F1486" i="1"/>
  <c r="G1486" i="1" s="1"/>
  <c r="J1478" i="1"/>
  <c r="F1478" i="1"/>
  <c r="G1478" i="1" s="1"/>
  <c r="J1470" i="1"/>
  <c r="F1470" i="1"/>
  <c r="G1470" i="1" s="1"/>
  <c r="J1462" i="1"/>
  <c r="F1462" i="1"/>
  <c r="G1462" i="1" s="1"/>
  <c r="J1454" i="1"/>
  <c r="F1454" i="1"/>
  <c r="G1454" i="1" s="1"/>
  <c r="J1446" i="1"/>
  <c r="F1446" i="1"/>
  <c r="G1446" i="1" s="1"/>
  <c r="J1438" i="1"/>
  <c r="F1438" i="1"/>
  <c r="G1438" i="1" s="1"/>
  <c r="J1430" i="1"/>
  <c r="F1430" i="1"/>
  <c r="G1430" i="1" s="1"/>
  <c r="J1422" i="1"/>
  <c r="F1422" i="1"/>
  <c r="G1422" i="1" s="1"/>
  <c r="F1414" i="1"/>
  <c r="G1414" i="1" s="1"/>
  <c r="J1414" i="1"/>
  <c r="J1406" i="1"/>
  <c r="F1406" i="1"/>
  <c r="G1406" i="1" s="1"/>
  <c r="J1398" i="1"/>
  <c r="F1398" i="1"/>
  <c r="G1398" i="1" s="1"/>
  <c r="J1390" i="1"/>
  <c r="F1390" i="1"/>
  <c r="G1390" i="1" s="1"/>
  <c r="J1382" i="1"/>
  <c r="F1382" i="1"/>
  <c r="G1382" i="1" s="1"/>
  <c r="J1374" i="1"/>
  <c r="F1374" i="1"/>
  <c r="G1374" i="1" s="1"/>
  <c r="F1366" i="1"/>
  <c r="G1366" i="1" s="1"/>
  <c r="J1366" i="1"/>
  <c r="J1358" i="1"/>
  <c r="F1358" i="1"/>
  <c r="G1358" i="1" s="1"/>
  <c r="J1350" i="1"/>
  <c r="F1350" i="1"/>
  <c r="G1350" i="1" s="1"/>
  <c r="J1342" i="1"/>
  <c r="F1342" i="1"/>
  <c r="G1342" i="1" s="1"/>
  <c r="J1334" i="1"/>
  <c r="F1334" i="1"/>
  <c r="G1334" i="1" s="1"/>
  <c r="J1326" i="1"/>
  <c r="F1326" i="1"/>
  <c r="G1326" i="1" s="1"/>
  <c r="J1318" i="1"/>
  <c r="F1318" i="1"/>
  <c r="G1318" i="1" s="1"/>
  <c r="J1310" i="1"/>
  <c r="F1310" i="1"/>
  <c r="G1310" i="1" s="1"/>
  <c r="J1302" i="1"/>
  <c r="F1302" i="1"/>
  <c r="G1302" i="1" s="1"/>
  <c r="J1294" i="1"/>
  <c r="F1294" i="1"/>
  <c r="G1294" i="1" s="1"/>
  <c r="J1286" i="1"/>
  <c r="F1286" i="1"/>
  <c r="G1286" i="1" s="1"/>
  <c r="J1278" i="1"/>
  <c r="F1278" i="1"/>
  <c r="G1278" i="1" s="1"/>
  <c r="J1270" i="1"/>
  <c r="F1270" i="1"/>
  <c r="G1270" i="1" s="1"/>
  <c r="J1262" i="1"/>
  <c r="F1262" i="1"/>
  <c r="G1262" i="1" s="1"/>
  <c r="J1254" i="1"/>
  <c r="F1254" i="1"/>
  <c r="G1254" i="1" s="1"/>
  <c r="J1246" i="1"/>
  <c r="F1246" i="1"/>
  <c r="G1246" i="1" s="1"/>
  <c r="J1238" i="1"/>
  <c r="F1238" i="1"/>
  <c r="G1238" i="1" s="1"/>
  <c r="J1230" i="1"/>
  <c r="F1230" i="1"/>
  <c r="G1230" i="1" s="1"/>
  <c r="J1222" i="1"/>
  <c r="F1222" i="1"/>
  <c r="G1222" i="1" s="1"/>
  <c r="J1214" i="1"/>
  <c r="F1214" i="1"/>
  <c r="G1214" i="1" s="1"/>
  <c r="J1206" i="1"/>
  <c r="F1206" i="1"/>
  <c r="G1206" i="1" s="1"/>
  <c r="J1198" i="1"/>
  <c r="F1198" i="1"/>
  <c r="G1198" i="1" s="1"/>
  <c r="J1190" i="1"/>
  <c r="F1190" i="1"/>
  <c r="G1190" i="1" s="1"/>
  <c r="J1182" i="1"/>
  <c r="F1182" i="1"/>
  <c r="G1182" i="1" s="1"/>
  <c r="J1174" i="1"/>
  <c r="F1174" i="1"/>
  <c r="G1174" i="1" s="1"/>
  <c r="J1166" i="1"/>
  <c r="F1166" i="1"/>
  <c r="G1166" i="1" s="1"/>
  <c r="J1159" i="1"/>
  <c r="F1159" i="1"/>
  <c r="G1159" i="1" s="1"/>
  <c r="J1151" i="1"/>
  <c r="F1151" i="1"/>
  <c r="G1151" i="1" s="1"/>
  <c r="J1142" i="1"/>
  <c r="F1142" i="1"/>
  <c r="G1142" i="1" s="1"/>
  <c r="J1134" i="1"/>
  <c r="F1134" i="1"/>
  <c r="G1134" i="1" s="1"/>
  <c r="J1126" i="1"/>
  <c r="F1126" i="1"/>
  <c r="G1126" i="1" s="1"/>
  <c r="J1118" i="1"/>
  <c r="F1118" i="1"/>
  <c r="G1118" i="1" s="1"/>
  <c r="J1110" i="1"/>
  <c r="F1110" i="1"/>
  <c r="G1110" i="1" s="1"/>
  <c r="J1102" i="1"/>
  <c r="F1102" i="1"/>
  <c r="G1102" i="1" s="1"/>
  <c r="J1094" i="1"/>
  <c r="F1094" i="1"/>
  <c r="G1094" i="1" s="1"/>
  <c r="J1086" i="1"/>
  <c r="F1086" i="1"/>
  <c r="G1086" i="1" s="1"/>
  <c r="J1078" i="1"/>
  <c r="F1078" i="1"/>
  <c r="G1078" i="1" s="1"/>
  <c r="J1070" i="1"/>
  <c r="F1070" i="1"/>
  <c r="G1070" i="1" s="1"/>
  <c r="J1062" i="1"/>
  <c r="F1062" i="1"/>
  <c r="G1062" i="1" s="1"/>
  <c r="J1054" i="1"/>
  <c r="F1054" i="1"/>
  <c r="G1054" i="1" s="1"/>
  <c r="J1046" i="1"/>
  <c r="F1046" i="1"/>
  <c r="G1046" i="1" s="1"/>
  <c r="J1038" i="1"/>
  <c r="F1038" i="1"/>
  <c r="G1038" i="1" s="1"/>
  <c r="J1030" i="1"/>
  <c r="F1030" i="1"/>
  <c r="G1030" i="1" s="1"/>
  <c r="J1022" i="1"/>
  <c r="F1022" i="1"/>
  <c r="G1022" i="1" s="1"/>
  <c r="J1014" i="1"/>
  <c r="F1014" i="1"/>
  <c r="G1014" i="1" s="1"/>
  <c r="J1006" i="1"/>
  <c r="F1006" i="1"/>
  <c r="G1006" i="1" s="1"/>
  <c r="J998" i="1"/>
  <c r="F998" i="1"/>
  <c r="G998" i="1" s="1"/>
  <c r="J990" i="1"/>
  <c r="F990" i="1"/>
  <c r="G990" i="1" s="1"/>
  <c r="J982" i="1"/>
  <c r="F982" i="1"/>
  <c r="G982" i="1" s="1"/>
  <c r="J974" i="1"/>
  <c r="F974" i="1"/>
  <c r="G974" i="1" s="1"/>
  <c r="J965" i="1"/>
  <c r="F965" i="1"/>
  <c r="G965" i="1" s="1"/>
  <c r="J957" i="1"/>
  <c r="F957" i="1"/>
  <c r="G957" i="1" s="1"/>
  <c r="J949" i="1"/>
  <c r="F949" i="1"/>
  <c r="G949" i="1" s="1"/>
  <c r="J941" i="1"/>
  <c r="F941" i="1"/>
  <c r="G941" i="1" s="1"/>
  <c r="J933" i="1"/>
  <c r="F933" i="1"/>
  <c r="G933" i="1" s="1"/>
  <c r="J925" i="1"/>
  <c r="F925" i="1"/>
  <c r="G925" i="1" s="1"/>
  <c r="J917" i="1"/>
  <c r="F917" i="1"/>
  <c r="G917" i="1" s="1"/>
  <c r="J908" i="1"/>
  <c r="F908" i="1"/>
  <c r="G908" i="1" s="1"/>
  <c r="J900" i="1"/>
  <c r="F900" i="1"/>
  <c r="G900" i="1" s="1"/>
  <c r="J892" i="1"/>
  <c r="F892" i="1"/>
  <c r="G892" i="1" s="1"/>
  <c r="J884" i="1"/>
  <c r="F884" i="1"/>
  <c r="G884" i="1" s="1"/>
  <c r="J876" i="1"/>
  <c r="F876" i="1"/>
  <c r="G876" i="1" s="1"/>
  <c r="J868" i="1"/>
  <c r="F868" i="1"/>
  <c r="G868" i="1" s="1"/>
  <c r="J860" i="1"/>
  <c r="F860" i="1"/>
  <c r="G860" i="1" s="1"/>
  <c r="J852" i="1"/>
  <c r="F852" i="1"/>
  <c r="G852" i="1" s="1"/>
  <c r="J844" i="1"/>
  <c r="F844" i="1"/>
  <c r="G844" i="1" s="1"/>
  <c r="J836" i="1"/>
  <c r="F836" i="1"/>
  <c r="G836" i="1" s="1"/>
  <c r="J828" i="1"/>
  <c r="F828" i="1"/>
  <c r="G828" i="1" s="1"/>
  <c r="J820" i="1"/>
  <c r="F820" i="1"/>
  <c r="G820" i="1" s="1"/>
  <c r="J812" i="1"/>
  <c r="F812" i="1"/>
  <c r="G812" i="1" s="1"/>
  <c r="J803" i="1"/>
  <c r="F803" i="1"/>
  <c r="G803" i="1" s="1"/>
  <c r="J795" i="1"/>
  <c r="F795" i="1"/>
  <c r="G795" i="1" s="1"/>
  <c r="J787" i="1"/>
  <c r="F787" i="1"/>
  <c r="G787" i="1" s="1"/>
  <c r="J779" i="1"/>
  <c r="F779" i="1"/>
  <c r="G779" i="1" s="1"/>
  <c r="J770" i="1"/>
  <c r="F770" i="1"/>
  <c r="G770" i="1" s="1"/>
  <c r="J762" i="1"/>
  <c r="F762" i="1"/>
  <c r="G762" i="1" s="1"/>
  <c r="J754" i="1"/>
  <c r="F754" i="1"/>
  <c r="G754" i="1" s="1"/>
  <c r="J746" i="1"/>
  <c r="F746" i="1"/>
  <c r="G746" i="1" s="1"/>
  <c r="J738" i="1"/>
  <c r="F738" i="1"/>
  <c r="G738" i="1" s="1"/>
  <c r="J730" i="1"/>
  <c r="F730" i="1"/>
  <c r="G730" i="1" s="1"/>
  <c r="J722" i="1"/>
  <c r="F722" i="1"/>
  <c r="G722" i="1" s="1"/>
  <c r="J714" i="1"/>
  <c r="F714" i="1"/>
  <c r="G714" i="1" s="1"/>
  <c r="J706" i="1"/>
  <c r="F706" i="1"/>
  <c r="G706" i="1" s="1"/>
  <c r="J697" i="1"/>
  <c r="F697" i="1"/>
  <c r="G697" i="1" s="1"/>
  <c r="J688" i="1"/>
  <c r="F688" i="1"/>
  <c r="G688" i="1" s="1"/>
  <c r="J680" i="1"/>
  <c r="F680" i="1"/>
  <c r="G680" i="1" s="1"/>
  <c r="J672" i="1"/>
  <c r="F672" i="1"/>
  <c r="G672" i="1" s="1"/>
  <c r="J664" i="1"/>
  <c r="F664" i="1"/>
  <c r="G664" i="1" s="1"/>
  <c r="J656" i="1"/>
  <c r="F656" i="1"/>
  <c r="G656" i="1" s="1"/>
  <c r="J648" i="1"/>
  <c r="F648" i="1"/>
  <c r="G648" i="1" s="1"/>
  <c r="J640" i="1"/>
  <c r="F640" i="1"/>
  <c r="G640" i="1" s="1"/>
  <c r="J632" i="1"/>
  <c r="F632" i="1"/>
  <c r="G632" i="1" s="1"/>
  <c r="J624" i="1"/>
  <c r="F624" i="1"/>
  <c r="G624" i="1" s="1"/>
  <c r="J616" i="1"/>
  <c r="F616" i="1"/>
  <c r="G616" i="1" s="1"/>
  <c r="J608" i="1"/>
  <c r="F608" i="1"/>
  <c r="G608" i="1" s="1"/>
  <c r="J599" i="1"/>
  <c r="F599" i="1"/>
  <c r="G599" i="1" s="1"/>
  <c r="J591" i="1"/>
  <c r="F591" i="1"/>
  <c r="G591" i="1" s="1"/>
  <c r="J583" i="1"/>
  <c r="F583" i="1"/>
  <c r="G583" i="1" s="1"/>
  <c r="J574" i="1"/>
  <c r="F574" i="1"/>
  <c r="G574" i="1" s="1"/>
  <c r="J566" i="1"/>
  <c r="F566" i="1"/>
  <c r="G566" i="1" s="1"/>
  <c r="J558" i="1"/>
  <c r="F558" i="1"/>
  <c r="G558" i="1" s="1"/>
  <c r="J550" i="1"/>
  <c r="F550" i="1"/>
  <c r="G550" i="1" s="1"/>
  <c r="J542" i="1"/>
  <c r="F542" i="1"/>
  <c r="G542" i="1" s="1"/>
  <c r="J534" i="1"/>
  <c r="F534" i="1"/>
  <c r="G534" i="1" s="1"/>
  <c r="J526" i="1"/>
  <c r="F526" i="1"/>
  <c r="G526" i="1" s="1"/>
  <c r="J518" i="1"/>
  <c r="F518" i="1"/>
  <c r="G518" i="1" s="1"/>
  <c r="J509" i="1"/>
  <c r="F509" i="1"/>
  <c r="G509" i="1" s="1"/>
  <c r="J500" i="1"/>
  <c r="F500" i="1"/>
  <c r="G500" i="1" s="1"/>
  <c r="J492" i="1"/>
  <c r="F492" i="1"/>
  <c r="G492" i="1" s="1"/>
  <c r="J483" i="1"/>
  <c r="F483" i="1"/>
  <c r="G483" i="1" s="1"/>
  <c r="J475" i="1"/>
  <c r="F475" i="1"/>
  <c r="G475" i="1" s="1"/>
  <c r="J466" i="1"/>
  <c r="F466" i="1"/>
  <c r="G466" i="1" s="1"/>
  <c r="J458" i="1"/>
  <c r="F458" i="1"/>
  <c r="G458" i="1" s="1"/>
  <c r="J450" i="1"/>
  <c r="F450" i="1"/>
  <c r="G450" i="1" s="1"/>
  <c r="J441" i="1"/>
  <c r="F441" i="1"/>
  <c r="G441" i="1" s="1"/>
  <c r="J432" i="1"/>
  <c r="F432" i="1"/>
  <c r="G432" i="1" s="1"/>
  <c r="J424" i="1"/>
  <c r="F424" i="1"/>
  <c r="G424" i="1" s="1"/>
  <c r="J416" i="1"/>
  <c r="F416" i="1"/>
  <c r="G416" i="1" s="1"/>
  <c r="J407" i="1"/>
  <c r="F407" i="1"/>
  <c r="G407" i="1" s="1"/>
  <c r="J399" i="1"/>
  <c r="F399" i="1"/>
  <c r="G399" i="1" s="1"/>
  <c r="J391" i="1"/>
  <c r="F391" i="1"/>
  <c r="G391" i="1" s="1"/>
  <c r="J383" i="1"/>
  <c r="F383" i="1"/>
  <c r="G383" i="1" s="1"/>
  <c r="J375" i="1"/>
  <c r="F375" i="1"/>
  <c r="G375" i="1" s="1"/>
  <c r="J367" i="1"/>
  <c r="F367" i="1"/>
  <c r="G367" i="1" s="1"/>
  <c r="J358" i="1"/>
  <c r="F358" i="1"/>
  <c r="G358" i="1" s="1"/>
  <c r="J350" i="1"/>
  <c r="F350" i="1"/>
  <c r="G350" i="1" s="1"/>
  <c r="J342" i="1"/>
  <c r="F342" i="1"/>
  <c r="G342" i="1" s="1"/>
  <c r="J334" i="1"/>
  <c r="F334" i="1"/>
  <c r="G334" i="1" s="1"/>
  <c r="J325" i="1"/>
  <c r="F325" i="1"/>
  <c r="G325" i="1" s="1"/>
  <c r="J317" i="1"/>
  <c r="F317" i="1"/>
  <c r="G317" i="1" s="1"/>
  <c r="J308" i="1"/>
  <c r="F308" i="1"/>
  <c r="G308" i="1" s="1"/>
  <c r="J300" i="1"/>
  <c r="F300" i="1"/>
  <c r="G300" i="1" s="1"/>
  <c r="J292" i="1"/>
  <c r="F292" i="1"/>
  <c r="G292" i="1" s="1"/>
  <c r="J284" i="1"/>
  <c r="F284" i="1"/>
  <c r="G284" i="1" s="1"/>
  <c r="J276" i="1"/>
  <c r="F276" i="1"/>
  <c r="G276" i="1" s="1"/>
  <c r="J268" i="1"/>
  <c r="F268" i="1"/>
  <c r="G268" i="1" s="1"/>
  <c r="J260" i="1"/>
  <c r="F260" i="1"/>
  <c r="G260" i="1" s="1"/>
  <c r="J252" i="1"/>
  <c r="F252" i="1"/>
  <c r="G252" i="1" s="1"/>
  <c r="J244" i="1"/>
  <c r="F244" i="1"/>
  <c r="G244" i="1" s="1"/>
  <c r="J236" i="1"/>
  <c r="F236" i="1"/>
  <c r="G236" i="1" s="1"/>
  <c r="J228" i="1"/>
  <c r="F228" i="1"/>
  <c r="G228" i="1" s="1"/>
  <c r="J219" i="1"/>
  <c r="F219" i="1"/>
  <c r="G219" i="1" s="1"/>
  <c r="J211" i="1"/>
  <c r="F211" i="1"/>
  <c r="G211" i="1" s="1"/>
  <c r="J202" i="1"/>
  <c r="F202" i="1"/>
  <c r="G202" i="1" s="1"/>
  <c r="J194" i="1"/>
  <c r="F194" i="1"/>
  <c r="G194" i="1" s="1"/>
  <c r="J186" i="1"/>
  <c r="F186" i="1"/>
  <c r="G186" i="1" s="1"/>
  <c r="J178" i="1"/>
  <c r="F178" i="1"/>
  <c r="G178" i="1" s="1"/>
  <c r="J169" i="1"/>
  <c r="F169" i="1"/>
  <c r="G169" i="1" s="1"/>
  <c r="J160" i="1"/>
  <c r="F160" i="1"/>
  <c r="G160" i="1" s="1"/>
  <c r="J152" i="1"/>
  <c r="F152" i="1"/>
  <c r="G152" i="1" s="1"/>
  <c r="J143" i="1"/>
  <c r="F143" i="1"/>
  <c r="G143" i="1" s="1"/>
  <c r="J134" i="1"/>
  <c r="F134" i="1"/>
  <c r="G134" i="1" s="1"/>
  <c r="J126" i="1"/>
  <c r="F126" i="1"/>
  <c r="G126" i="1" s="1"/>
  <c r="J118" i="1"/>
  <c r="F118" i="1"/>
  <c r="G118" i="1" s="1"/>
  <c r="J109" i="1"/>
  <c r="F109" i="1"/>
  <c r="G109" i="1" s="1"/>
  <c r="J100" i="1"/>
  <c r="F100" i="1"/>
  <c r="G100" i="1" s="1"/>
  <c r="J92" i="1"/>
  <c r="F92" i="1"/>
  <c r="G92" i="1" s="1"/>
  <c r="J83" i="1"/>
  <c r="F83" i="1"/>
  <c r="G83" i="1" s="1"/>
  <c r="J74" i="1"/>
  <c r="F74" i="1"/>
  <c r="G74" i="1" s="1"/>
  <c r="J66" i="1"/>
  <c r="F66" i="1"/>
  <c r="G66" i="1" s="1"/>
  <c r="J58" i="1"/>
  <c r="F58" i="1"/>
  <c r="G58" i="1" s="1"/>
  <c r="J49" i="1"/>
  <c r="F49" i="1"/>
  <c r="G49" i="1" s="1"/>
  <c r="J41" i="1"/>
  <c r="F41" i="1"/>
  <c r="G41" i="1" s="1"/>
  <c r="J33" i="1"/>
  <c r="F33" i="1"/>
  <c r="G33" i="1" s="1"/>
  <c r="J25" i="1"/>
  <c r="F25" i="1"/>
  <c r="G25" i="1" s="1"/>
  <c r="J17" i="1"/>
  <c r="F17" i="1"/>
  <c r="G17" i="1" s="1"/>
  <c r="J9" i="1"/>
  <c r="F9" i="1"/>
  <c r="G9" i="1" s="1"/>
  <c r="J1679" i="1"/>
  <c r="F1679" i="1"/>
  <c r="G1679" i="1" s="1"/>
  <c r="J1639" i="1"/>
  <c r="F1639" i="1"/>
  <c r="G1639" i="1" s="1"/>
  <c r="J1607" i="1"/>
  <c r="F1607" i="1"/>
  <c r="G1607" i="1" s="1"/>
  <c r="J1575" i="1"/>
  <c r="F1575" i="1"/>
  <c r="G1575" i="1" s="1"/>
  <c r="J1543" i="1"/>
  <c r="F1543" i="1"/>
  <c r="G1543" i="1" s="1"/>
  <c r="J1511" i="1"/>
  <c r="F1511" i="1"/>
  <c r="G1511" i="1" s="1"/>
  <c r="J1471" i="1"/>
  <c r="F1471" i="1"/>
  <c r="G1471" i="1" s="1"/>
  <c r="J1439" i="1"/>
  <c r="F1439" i="1"/>
  <c r="G1439" i="1" s="1"/>
  <c r="J1407" i="1"/>
  <c r="F1407" i="1"/>
  <c r="G1407" i="1" s="1"/>
  <c r="J1359" i="1"/>
  <c r="F1359" i="1"/>
  <c r="G1359" i="1" s="1"/>
  <c r="J1335" i="1"/>
  <c r="F1335" i="1"/>
  <c r="G1335" i="1" s="1"/>
  <c r="J1311" i="1"/>
  <c r="F1311" i="1"/>
  <c r="G1311" i="1" s="1"/>
  <c r="J1263" i="1"/>
  <c r="F1263" i="1"/>
  <c r="G1263" i="1" s="1"/>
  <c r="J609" i="1"/>
  <c r="F609" i="1"/>
  <c r="G609" i="1" s="1"/>
  <c r="J592" i="1"/>
  <c r="F592" i="1"/>
  <c r="G592" i="1" s="1"/>
  <c r="J551" i="1"/>
  <c r="F551" i="1"/>
  <c r="G551" i="1" s="1"/>
  <c r="J527" i="1"/>
  <c r="F527" i="1"/>
  <c r="G527" i="1" s="1"/>
  <c r="J493" i="1"/>
  <c r="F493" i="1"/>
  <c r="G493" i="1" s="1"/>
  <c r="J459" i="1"/>
  <c r="F459" i="1"/>
  <c r="G459" i="1" s="1"/>
  <c r="J417" i="1"/>
  <c r="F417" i="1"/>
  <c r="G417" i="1" s="1"/>
  <c r="J384" i="1"/>
  <c r="F384" i="1"/>
  <c r="G384" i="1" s="1"/>
  <c r="J343" i="1"/>
  <c r="F343" i="1"/>
  <c r="G343" i="1" s="1"/>
  <c r="J301" i="1"/>
  <c r="F301" i="1"/>
  <c r="G301" i="1" s="1"/>
  <c r="J269" i="1"/>
  <c r="F269" i="1"/>
  <c r="G269" i="1" s="1"/>
  <c r="J229" i="1"/>
  <c r="F229" i="1"/>
  <c r="G229" i="1" s="1"/>
  <c r="J187" i="1"/>
  <c r="F187" i="1"/>
  <c r="G187" i="1" s="1"/>
  <c r="J144" i="1"/>
  <c r="F144" i="1"/>
  <c r="G144" i="1" s="1"/>
  <c r="J93" i="1"/>
  <c r="F93" i="1"/>
  <c r="G93" i="1" s="1"/>
  <c r="J50" i="1"/>
  <c r="F50" i="1"/>
  <c r="G50" i="1" s="1"/>
  <c r="J18" i="1"/>
  <c r="F18" i="1"/>
  <c r="G18" i="1" s="1"/>
  <c r="J1678" i="1"/>
  <c r="F1678" i="1"/>
  <c r="G1678" i="1" s="1"/>
  <c r="F1654" i="1"/>
  <c r="G1654" i="1" s="1"/>
  <c r="J1654" i="1"/>
  <c r="J1542" i="1"/>
  <c r="F1542" i="1"/>
  <c r="G1542" i="1" s="1"/>
  <c r="AK162" i="1"/>
  <c r="AK154" i="1"/>
  <c r="J1685" i="1"/>
  <c r="F1685" i="1"/>
  <c r="G1685" i="1" s="1"/>
  <c r="J1677" i="1"/>
  <c r="F1677" i="1"/>
  <c r="G1677" i="1" s="1"/>
  <c r="J1669" i="1"/>
  <c r="F1669" i="1"/>
  <c r="G1669" i="1" s="1"/>
  <c r="J1661" i="1"/>
  <c r="F1661" i="1"/>
  <c r="G1661" i="1" s="1"/>
  <c r="J1653" i="1"/>
  <c r="F1653" i="1"/>
  <c r="G1653" i="1" s="1"/>
  <c r="J1645" i="1"/>
  <c r="F1645" i="1"/>
  <c r="G1645" i="1" s="1"/>
  <c r="J1637" i="1"/>
  <c r="F1637" i="1"/>
  <c r="G1637" i="1" s="1"/>
  <c r="J1629" i="1"/>
  <c r="F1629" i="1"/>
  <c r="G1629" i="1" s="1"/>
  <c r="J1621" i="1"/>
  <c r="F1621" i="1"/>
  <c r="G1621" i="1" s="1"/>
  <c r="J1613" i="1"/>
  <c r="F1613" i="1"/>
  <c r="G1613" i="1" s="1"/>
  <c r="J1605" i="1"/>
  <c r="F1605" i="1"/>
  <c r="G1605" i="1" s="1"/>
  <c r="J1597" i="1"/>
  <c r="F1597" i="1"/>
  <c r="G1597" i="1" s="1"/>
  <c r="J1589" i="1"/>
  <c r="F1589" i="1"/>
  <c r="G1589" i="1" s="1"/>
  <c r="J1581" i="1"/>
  <c r="F1581" i="1"/>
  <c r="G1581" i="1" s="1"/>
  <c r="J1573" i="1"/>
  <c r="F1573" i="1"/>
  <c r="G1573" i="1" s="1"/>
  <c r="J1565" i="1"/>
  <c r="F1565" i="1"/>
  <c r="G1565" i="1" s="1"/>
  <c r="J1557" i="1"/>
  <c r="F1557" i="1"/>
  <c r="G1557" i="1" s="1"/>
  <c r="J1549" i="1"/>
  <c r="F1549" i="1"/>
  <c r="G1549" i="1" s="1"/>
  <c r="J1541" i="1"/>
  <c r="F1541" i="1"/>
  <c r="G1541" i="1" s="1"/>
  <c r="J1533" i="1"/>
  <c r="F1533" i="1"/>
  <c r="G1533" i="1" s="1"/>
  <c r="J1525" i="1"/>
  <c r="F1525" i="1"/>
  <c r="G1525" i="1" s="1"/>
  <c r="J1517" i="1"/>
  <c r="F1517" i="1"/>
  <c r="G1517" i="1" s="1"/>
  <c r="J1509" i="1"/>
  <c r="F1509" i="1"/>
  <c r="G1509" i="1" s="1"/>
  <c r="J1501" i="1"/>
  <c r="F1501" i="1"/>
  <c r="G1501" i="1" s="1"/>
  <c r="J1493" i="1"/>
  <c r="F1493" i="1"/>
  <c r="G1493" i="1" s="1"/>
  <c r="J1485" i="1"/>
  <c r="F1485" i="1"/>
  <c r="G1485" i="1" s="1"/>
  <c r="J1477" i="1"/>
  <c r="F1477" i="1"/>
  <c r="G1477" i="1" s="1"/>
  <c r="J1469" i="1"/>
  <c r="F1469" i="1"/>
  <c r="G1469" i="1" s="1"/>
  <c r="J1461" i="1"/>
  <c r="F1461" i="1"/>
  <c r="G1461" i="1" s="1"/>
  <c r="J1453" i="1"/>
  <c r="F1453" i="1"/>
  <c r="G1453" i="1" s="1"/>
  <c r="J1445" i="1"/>
  <c r="F1445" i="1"/>
  <c r="G1445" i="1" s="1"/>
  <c r="J1437" i="1"/>
  <c r="F1437" i="1"/>
  <c r="G1437" i="1" s="1"/>
  <c r="J1429" i="1"/>
  <c r="F1429" i="1"/>
  <c r="G1429" i="1" s="1"/>
  <c r="J1421" i="1"/>
  <c r="F1421" i="1"/>
  <c r="G1421" i="1" s="1"/>
  <c r="J1413" i="1"/>
  <c r="F1413" i="1"/>
  <c r="G1413" i="1" s="1"/>
  <c r="J1405" i="1"/>
  <c r="F1405" i="1"/>
  <c r="G1405" i="1" s="1"/>
  <c r="J1397" i="1"/>
  <c r="F1397" i="1"/>
  <c r="G1397" i="1" s="1"/>
  <c r="J1389" i="1"/>
  <c r="F1389" i="1"/>
  <c r="G1389" i="1" s="1"/>
  <c r="J1381" i="1"/>
  <c r="F1381" i="1"/>
  <c r="G1381" i="1" s="1"/>
  <c r="J1373" i="1"/>
  <c r="F1373" i="1"/>
  <c r="G1373" i="1" s="1"/>
  <c r="J1365" i="1"/>
  <c r="F1365" i="1"/>
  <c r="G1365" i="1" s="1"/>
  <c r="J1357" i="1"/>
  <c r="F1357" i="1"/>
  <c r="G1357" i="1" s="1"/>
  <c r="J1349" i="1"/>
  <c r="F1349" i="1"/>
  <c r="G1349" i="1" s="1"/>
  <c r="J1341" i="1"/>
  <c r="F1341" i="1"/>
  <c r="G1341" i="1" s="1"/>
  <c r="J1333" i="1"/>
  <c r="F1333" i="1"/>
  <c r="G1333" i="1" s="1"/>
  <c r="J1325" i="1"/>
  <c r="F1325" i="1"/>
  <c r="G1325" i="1" s="1"/>
  <c r="J1317" i="1"/>
  <c r="F1317" i="1"/>
  <c r="G1317" i="1" s="1"/>
  <c r="J1309" i="1"/>
  <c r="F1309" i="1"/>
  <c r="G1309" i="1" s="1"/>
  <c r="J1301" i="1"/>
  <c r="F1301" i="1"/>
  <c r="G1301" i="1" s="1"/>
  <c r="J1293" i="1"/>
  <c r="F1293" i="1"/>
  <c r="G1293" i="1" s="1"/>
  <c r="J1285" i="1"/>
  <c r="F1285" i="1"/>
  <c r="G1285" i="1" s="1"/>
  <c r="J1277" i="1"/>
  <c r="F1277" i="1"/>
  <c r="G1277" i="1" s="1"/>
  <c r="J1269" i="1"/>
  <c r="F1269" i="1"/>
  <c r="G1269" i="1" s="1"/>
  <c r="J1261" i="1"/>
  <c r="F1261" i="1"/>
  <c r="G1261" i="1" s="1"/>
  <c r="J1253" i="1"/>
  <c r="F1253" i="1"/>
  <c r="G1253" i="1" s="1"/>
  <c r="J1245" i="1"/>
  <c r="F1245" i="1"/>
  <c r="G1245" i="1" s="1"/>
  <c r="J1237" i="1"/>
  <c r="F1237" i="1"/>
  <c r="G1237" i="1" s="1"/>
  <c r="J1229" i="1"/>
  <c r="F1229" i="1"/>
  <c r="G1229" i="1" s="1"/>
  <c r="J1221" i="1"/>
  <c r="F1221" i="1"/>
  <c r="G1221" i="1" s="1"/>
  <c r="J1213" i="1"/>
  <c r="F1213" i="1"/>
  <c r="G1213" i="1" s="1"/>
  <c r="J1205" i="1"/>
  <c r="F1205" i="1"/>
  <c r="G1205" i="1" s="1"/>
  <c r="J1197" i="1"/>
  <c r="F1197" i="1"/>
  <c r="G1197" i="1" s="1"/>
  <c r="J1189" i="1"/>
  <c r="F1189" i="1"/>
  <c r="G1189" i="1" s="1"/>
  <c r="J1181" i="1"/>
  <c r="F1181" i="1"/>
  <c r="G1181" i="1" s="1"/>
  <c r="J1173" i="1"/>
  <c r="F1173" i="1"/>
  <c r="G1173" i="1" s="1"/>
  <c r="F1165" i="1"/>
  <c r="G1165" i="1" s="1"/>
  <c r="J1165" i="1"/>
  <c r="J1158" i="1"/>
  <c r="F1158" i="1"/>
  <c r="G1158" i="1" s="1"/>
  <c r="J1149" i="1"/>
  <c r="F1149" i="1"/>
  <c r="G1149" i="1" s="1"/>
  <c r="J1141" i="1"/>
  <c r="F1141" i="1"/>
  <c r="G1141" i="1" s="1"/>
  <c r="J1133" i="1"/>
  <c r="F1133" i="1"/>
  <c r="G1133" i="1" s="1"/>
  <c r="J1125" i="1"/>
  <c r="F1125" i="1"/>
  <c r="G1125" i="1" s="1"/>
  <c r="J1117" i="1"/>
  <c r="F1117" i="1"/>
  <c r="G1117" i="1" s="1"/>
  <c r="J1109" i="1"/>
  <c r="F1109" i="1"/>
  <c r="G1109" i="1" s="1"/>
  <c r="J1101" i="1"/>
  <c r="F1101" i="1"/>
  <c r="G1101" i="1" s="1"/>
  <c r="J1093" i="1"/>
  <c r="F1093" i="1"/>
  <c r="G1093" i="1" s="1"/>
  <c r="J1085" i="1"/>
  <c r="F1085" i="1"/>
  <c r="G1085" i="1" s="1"/>
  <c r="J1077" i="1"/>
  <c r="F1077" i="1"/>
  <c r="G1077" i="1" s="1"/>
  <c r="J1069" i="1"/>
  <c r="F1069" i="1"/>
  <c r="G1069" i="1" s="1"/>
  <c r="J1061" i="1"/>
  <c r="F1061" i="1"/>
  <c r="G1061" i="1" s="1"/>
  <c r="J1053" i="1"/>
  <c r="F1053" i="1"/>
  <c r="G1053" i="1" s="1"/>
  <c r="F1045" i="1"/>
  <c r="G1045" i="1" s="1"/>
  <c r="J1045" i="1"/>
  <c r="J1037" i="1"/>
  <c r="F1037" i="1"/>
  <c r="G1037" i="1" s="1"/>
  <c r="J1029" i="1"/>
  <c r="F1029" i="1"/>
  <c r="G1029" i="1" s="1"/>
  <c r="J1021" i="1"/>
  <c r="F1021" i="1"/>
  <c r="G1021" i="1" s="1"/>
  <c r="F1013" i="1"/>
  <c r="G1013" i="1" s="1"/>
  <c r="J1013" i="1"/>
  <c r="J1005" i="1"/>
  <c r="F1005" i="1"/>
  <c r="G1005" i="1" s="1"/>
  <c r="J997" i="1"/>
  <c r="F997" i="1"/>
  <c r="G997" i="1" s="1"/>
  <c r="J989" i="1"/>
  <c r="F989" i="1"/>
  <c r="G989" i="1" s="1"/>
  <c r="J981" i="1"/>
  <c r="F981" i="1"/>
  <c r="G981" i="1" s="1"/>
  <c r="J973" i="1"/>
  <c r="F973" i="1"/>
  <c r="G973" i="1" s="1"/>
  <c r="J964" i="1"/>
  <c r="F964" i="1"/>
  <c r="G964" i="1" s="1"/>
  <c r="J956" i="1"/>
  <c r="F956" i="1"/>
  <c r="G956" i="1" s="1"/>
  <c r="J948" i="1"/>
  <c r="F948" i="1"/>
  <c r="G948" i="1" s="1"/>
  <c r="J940" i="1"/>
  <c r="F940" i="1"/>
  <c r="G940" i="1" s="1"/>
  <c r="J932" i="1"/>
  <c r="F932" i="1"/>
  <c r="G932" i="1" s="1"/>
  <c r="J924" i="1"/>
  <c r="F924" i="1"/>
  <c r="G924" i="1" s="1"/>
  <c r="J915" i="1"/>
  <c r="F915" i="1"/>
  <c r="G915" i="1" s="1"/>
  <c r="J907" i="1"/>
  <c r="F907" i="1"/>
  <c r="G907" i="1" s="1"/>
  <c r="J899" i="1"/>
  <c r="F899" i="1"/>
  <c r="G899" i="1" s="1"/>
  <c r="J891" i="1"/>
  <c r="F891" i="1"/>
  <c r="G891" i="1" s="1"/>
  <c r="J883" i="1"/>
  <c r="F883" i="1"/>
  <c r="G883" i="1" s="1"/>
  <c r="J875" i="1"/>
  <c r="F875" i="1"/>
  <c r="G875" i="1" s="1"/>
  <c r="J867" i="1"/>
  <c r="F867" i="1"/>
  <c r="G867" i="1" s="1"/>
  <c r="J859" i="1"/>
  <c r="F859" i="1"/>
  <c r="G859" i="1" s="1"/>
  <c r="J851" i="1"/>
  <c r="F851" i="1"/>
  <c r="G851" i="1" s="1"/>
  <c r="J843" i="1"/>
  <c r="F843" i="1"/>
  <c r="G843" i="1" s="1"/>
  <c r="J835" i="1"/>
  <c r="F835" i="1"/>
  <c r="G835" i="1" s="1"/>
  <c r="J827" i="1"/>
  <c r="F827" i="1"/>
  <c r="G827" i="1" s="1"/>
  <c r="J819" i="1"/>
  <c r="F819" i="1"/>
  <c r="G819" i="1" s="1"/>
  <c r="J811" i="1"/>
  <c r="F811" i="1"/>
  <c r="G811" i="1" s="1"/>
  <c r="J802" i="1"/>
  <c r="F802" i="1"/>
  <c r="G802" i="1" s="1"/>
  <c r="J794" i="1"/>
  <c r="F794" i="1"/>
  <c r="G794" i="1" s="1"/>
  <c r="J786" i="1"/>
  <c r="F786" i="1"/>
  <c r="G786" i="1" s="1"/>
  <c r="J778" i="1"/>
  <c r="F778" i="1"/>
  <c r="G778" i="1" s="1"/>
  <c r="J769" i="1"/>
  <c r="F769" i="1"/>
  <c r="G769" i="1" s="1"/>
  <c r="J761" i="1"/>
  <c r="F761" i="1"/>
  <c r="G761" i="1" s="1"/>
  <c r="J753" i="1"/>
  <c r="F753" i="1"/>
  <c r="G753" i="1" s="1"/>
  <c r="J745" i="1"/>
  <c r="F745" i="1"/>
  <c r="G745" i="1" s="1"/>
  <c r="J737" i="1"/>
  <c r="F737" i="1"/>
  <c r="G737" i="1" s="1"/>
  <c r="J729" i="1"/>
  <c r="F729" i="1"/>
  <c r="G729" i="1" s="1"/>
  <c r="J721" i="1"/>
  <c r="F721" i="1"/>
  <c r="G721" i="1" s="1"/>
  <c r="J713" i="1"/>
  <c r="F713" i="1"/>
  <c r="G713" i="1" s="1"/>
  <c r="J704" i="1"/>
  <c r="F704" i="1"/>
  <c r="G704" i="1" s="1"/>
  <c r="J696" i="1"/>
  <c r="F696" i="1"/>
  <c r="G696" i="1" s="1"/>
  <c r="J687" i="1"/>
  <c r="F687" i="1"/>
  <c r="G687" i="1" s="1"/>
  <c r="J679" i="1"/>
  <c r="F679" i="1"/>
  <c r="G679" i="1" s="1"/>
  <c r="J671" i="1"/>
  <c r="F671" i="1"/>
  <c r="G671" i="1" s="1"/>
  <c r="J663" i="1"/>
  <c r="F663" i="1"/>
  <c r="G663" i="1" s="1"/>
  <c r="J655" i="1"/>
  <c r="F655" i="1"/>
  <c r="G655" i="1" s="1"/>
  <c r="J647" i="1"/>
  <c r="F647" i="1"/>
  <c r="G647" i="1" s="1"/>
  <c r="J639" i="1"/>
  <c r="F639" i="1"/>
  <c r="G639" i="1" s="1"/>
  <c r="J631" i="1"/>
  <c r="F631" i="1"/>
  <c r="G631" i="1" s="1"/>
  <c r="J623" i="1"/>
  <c r="F623" i="1"/>
  <c r="G623" i="1" s="1"/>
  <c r="J615" i="1"/>
  <c r="F615" i="1"/>
  <c r="G615" i="1" s="1"/>
  <c r="J607" i="1"/>
  <c r="F607" i="1"/>
  <c r="G607" i="1" s="1"/>
  <c r="J598" i="1"/>
  <c r="F598" i="1"/>
  <c r="G598" i="1" s="1"/>
  <c r="J590" i="1"/>
  <c r="F590" i="1"/>
  <c r="G590" i="1" s="1"/>
  <c r="J582" i="1"/>
  <c r="F582" i="1"/>
  <c r="G582" i="1" s="1"/>
  <c r="J573" i="1"/>
  <c r="F573" i="1"/>
  <c r="G573" i="1" s="1"/>
  <c r="J565" i="1"/>
  <c r="F565" i="1"/>
  <c r="G565" i="1" s="1"/>
  <c r="J557" i="1"/>
  <c r="F557" i="1"/>
  <c r="G557" i="1" s="1"/>
  <c r="J549" i="1"/>
  <c r="F549" i="1"/>
  <c r="G549" i="1" s="1"/>
  <c r="J541" i="1"/>
  <c r="F541" i="1"/>
  <c r="G541" i="1" s="1"/>
  <c r="J533" i="1"/>
  <c r="F533" i="1"/>
  <c r="G533" i="1" s="1"/>
  <c r="J525" i="1"/>
  <c r="F525" i="1"/>
  <c r="G525" i="1" s="1"/>
  <c r="J517" i="1"/>
  <c r="F517" i="1"/>
  <c r="G517" i="1" s="1"/>
  <c r="J508" i="1"/>
  <c r="F508" i="1"/>
  <c r="G508" i="1" s="1"/>
  <c r="J499" i="1"/>
  <c r="F499" i="1"/>
  <c r="G499" i="1" s="1"/>
  <c r="J491" i="1"/>
  <c r="F491" i="1"/>
  <c r="G491" i="1" s="1"/>
  <c r="J482" i="1"/>
  <c r="F482" i="1"/>
  <c r="G482" i="1" s="1"/>
  <c r="J474" i="1"/>
  <c r="F474" i="1"/>
  <c r="G474" i="1" s="1"/>
  <c r="J465" i="1"/>
  <c r="F465" i="1"/>
  <c r="G465" i="1" s="1"/>
  <c r="J457" i="1"/>
  <c r="F457" i="1"/>
  <c r="G457" i="1" s="1"/>
  <c r="J449" i="1"/>
  <c r="F449" i="1"/>
  <c r="G449" i="1" s="1"/>
  <c r="J439" i="1"/>
  <c r="F439" i="1"/>
  <c r="G439" i="1" s="1"/>
  <c r="J431" i="1"/>
  <c r="F431" i="1"/>
  <c r="G431" i="1" s="1"/>
  <c r="J423" i="1"/>
  <c r="F423" i="1"/>
  <c r="G423" i="1" s="1"/>
  <c r="J415" i="1"/>
  <c r="F415" i="1"/>
  <c r="G415" i="1" s="1"/>
  <c r="J406" i="1"/>
  <c r="F406" i="1"/>
  <c r="G406" i="1" s="1"/>
  <c r="J398" i="1"/>
  <c r="F398" i="1"/>
  <c r="G398" i="1" s="1"/>
  <c r="F390" i="1"/>
  <c r="G390" i="1" s="1"/>
  <c r="J390" i="1"/>
  <c r="F382" i="1"/>
  <c r="G382" i="1" s="1"/>
  <c r="J382" i="1"/>
  <c r="J374" i="1"/>
  <c r="F374" i="1"/>
  <c r="G374" i="1" s="1"/>
  <c r="J366" i="1"/>
  <c r="F366" i="1"/>
  <c r="G366" i="1" s="1"/>
  <c r="J357" i="1"/>
  <c r="F357" i="1"/>
  <c r="G357" i="1" s="1"/>
  <c r="J349" i="1"/>
  <c r="F349" i="1"/>
  <c r="G349" i="1" s="1"/>
  <c r="J341" i="1"/>
  <c r="F341" i="1"/>
  <c r="G341" i="1" s="1"/>
  <c r="J333" i="1"/>
  <c r="F333" i="1"/>
  <c r="G333" i="1" s="1"/>
  <c r="J324" i="1"/>
  <c r="F324" i="1"/>
  <c r="G324" i="1" s="1"/>
  <c r="J316" i="1"/>
  <c r="F316" i="1"/>
  <c r="G316" i="1" s="1"/>
  <c r="J307" i="1"/>
  <c r="F307" i="1"/>
  <c r="G307" i="1" s="1"/>
  <c r="J299" i="1"/>
  <c r="F299" i="1"/>
  <c r="G299" i="1" s="1"/>
  <c r="J291" i="1"/>
  <c r="F291" i="1"/>
  <c r="G291" i="1" s="1"/>
  <c r="J283" i="1"/>
  <c r="F283" i="1"/>
  <c r="G283" i="1" s="1"/>
  <c r="J275" i="1"/>
  <c r="F275" i="1"/>
  <c r="G275" i="1" s="1"/>
  <c r="J267" i="1"/>
  <c r="F267" i="1"/>
  <c r="G267" i="1" s="1"/>
  <c r="J259" i="1"/>
  <c r="F259" i="1"/>
  <c r="G259" i="1" s="1"/>
  <c r="J251" i="1"/>
  <c r="F251" i="1"/>
  <c r="G251" i="1" s="1"/>
  <c r="J243" i="1"/>
  <c r="F243" i="1"/>
  <c r="G243" i="1" s="1"/>
  <c r="J235" i="1"/>
  <c r="F235" i="1"/>
  <c r="G235" i="1" s="1"/>
  <c r="J227" i="1"/>
  <c r="F227" i="1"/>
  <c r="G227" i="1" s="1"/>
  <c r="J218" i="1"/>
  <c r="F218" i="1"/>
  <c r="G218" i="1" s="1"/>
  <c r="J209" i="1"/>
  <c r="F209" i="1"/>
  <c r="G209" i="1" s="1"/>
  <c r="J201" i="1"/>
  <c r="F201" i="1"/>
  <c r="G201" i="1" s="1"/>
  <c r="J193" i="1"/>
  <c r="F193" i="1"/>
  <c r="G193" i="1" s="1"/>
  <c r="J185" i="1"/>
  <c r="F185" i="1"/>
  <c r="G185" i="1" s="1"/>
  <c r="J177" i="1"/>
  <c r="F177" i="1"/>
  <c r="G177" i="1" s="1"/>
  <c r="J168" i="1"/>
  <c r="F168" i="1"/>
  <c r="G168" i="1" s="1"/>
  <c r="F159" i="1"/>
  <c r="G159" i="1" s="1"/>
  <c r="J159" i="1"/>
  <c r="J151" i="1"/>
  <c r="F151" i="1"/>
  <c r="G151" i="1" s="1"/>
  <c r="J142" i="1"/>
  <c r="F142" i="1"/>
  <c r="G142" i="1" s="1"/>
  <c r="J133" i="1"/>
  <c r="F133" i="1"/>
  <c r="G133" i="1" s="1"/>
  <c r="J125" i="1"/>
  <c r="F125" i="1"/>
  <c r="G125" i="1" s="1"/>
  <c r="J117" i="1"/>
  <c r="F117" i="1"/>
  <c r="G117" i="1" s="1"/>
  <c r="J108" i="1"/>
  <c r="F108" i="1"/>
  <c r="G108" i="1" s="1"/>
  <c r="J99" i="1"/>
  <c r="F99" i="1"/>
  <c r="G99" i="1" s="1"/>
  <c r="J91" i="1"/>
  <c r="F91" i="1"/>
  <c r="G91" i="1" s="1"/>
  <c r="J81" i="1"/>
  <c r="F81" i="1"/>
  <c r="G81" i="1" s="1"/>
  <c r="J73" i="1"/>
  <c r="F73" i="1"/>
  <c r="G73" i="1" s="1"/>
  <c r="J65" i="1"/>
  <c r="F65" i="1"/>
  <c r="G65" i="1" s="1"/>
  <c r="J48" i="1"/>
  <c r="F48" i="1"/>
  <c r="G48" i="1" s="1"/>
  <c r="J40" i="1"/>
  <c r="F40" i="1"/>
  <c r="G40" i="1" s="1"/>
  <c r="J32" i="1"/>
  <c r="F32" i="1"/>
  <c r="G32" i="1" s="1"/>
  <c r="J24" i="1"/>
  <c r="F24" i="1"/>
  <c r="G24" i="1" s="1"/>
  <c r="J16" i="1"/>
  <c r="F16" i="1"/>
  <c r="G16" i="1" s="1"/>
  <c r="J8" i="1"/>
  <c r="F8" i="1"/>
  <c r="G8" i="1" s="1"/>
  <c r="AK125" i="1"/>
  <c r="J1671" i="1"/>
  <c r="F1671" i="1"/>
  <c r="G1671" i="1" s="1"/>
  <c r="J1623" i="1"/>
  <c r="F1623" i="1"/>
  <c r="G1623" i="1" s="1"/>
  <c r="J1583" i="1"/>
  <c r="F1583" i="1"/>
  <c r="G1583" i="1" s="1"/>
  <c r="J1567" i="1"/>
  <c r="F1567" i="1"/>
  <c r="G1567" i="1" s="1"/>
  <c r="J1527" i="1"/>
  <c r="F1527" i="1"/>
  <c r="G1527" i="1" s="1"/>
  <c r="F1487" i="1"/>
  <c r="G1487" i="1" s="1"/>
  <c r="J1487" i="1"/>
  <c r="J1447" i="1"/>
  <c r="F1447" i="1"/>
  <c r="G1447" i="1" s="1"/>
  <c r="J1415" i="1"/>
  <c r="F1415" i="1"/>
  <c r="G1415" i="1" s="1"/>
  <c r="J1383" i="1"/>
  <c r="F1383" i="1"/>
  <c r="G1383" i="1" s="1"/>
  <c r="J1271" i="1"/>
  <c r="F1271" i="1"/>
  <c r="G1271" i="1" s="1"/>
  <c r="J1207" i="1"/>
  <c r="F1207" i="1"/>
  <c r="G1207" i="1" s="1"/>
  <c r="J1055" i="1"/>
  <c r="F1055" i="1"/>
  <c r="G1055" i="1" s="1"/>
  <c r="J950" i="1"/>
  <c r="F950" i="1"/>
  <c r="G950" i="1" s="1"/>
  <c r="J918" i="1"/>
  <c r="F918" i="1"/>
  <c r="G918" i="1" s="1"/>
  <c r="J893" i="1"/>
  <c r="F893" i="1"/>
  <c r="G893" i="1" s="1"/>
  <c r="J853" i="1"/>
  <c r="F853" i="1"/>
  <c r="G853" i="1" s="1"/>
  <c r="J821" i="1"/>
  <c r="F821" i="1"/>
  <c r="G821" i="1" s="1"/>
  <c r="J780" i="1"/>
  <c r="F780" i="1"/>
  <c r="G780" i="1" s="1"/>
  <c r="J755" i="1"/>
  <c r="F755" i="1"/>
  <c r="G755" i="1" s="1"/>
  <c r="J723" i="1"/>
  <c r="F723" i="1"/>
  <c r="G723" i="1" s="1"/>
  <c r="J707" i="1"/>
  <c r="F707" i="1"/>
  <c r="G707" i="1" s="1"/>
  <c r="J673" i="1"/>
  <c r="F673" i="1"/>
  <c r="G673" i="1" s="1"/>
  <c r="J649" i="1"/>
  <c r="F649" i="1"/>
  <c r="G649" i="1" s="1"/>
  <c r="J617" i="1"/>
  <c r="F617" i="1"/>
  <c r="G617" i="1" s="1"/>
  <c r="J584" i="1"/>
  <c r="F584" i="1"/>
  <c r="G584" i="1" s="1"/>
  <c r="J559" i="1"/>
  <c r="F559" i="1"/>
  <c r="G559" i="1" s="1"/>
  <c r="J519" i="1"/>
  <c r="F519" i="1"/>
  <c r="G519" i="1" s="1"/>
  <c r="J484" i="1"/>
  <c r="F484" i="1"/>
  <c r="G484" i="1" s="1"/>
  <c r="J451" i="1"/>
  <c r="F451" i="1"/>
  <c r="G451" i="1" s="1"/>
  <c r="J425" i="1"/>
  <c r="F425" i="1"/>
  <c r="G425" i="1" s="1"/>
  <c r="J392" i="1"/>
  <c r="F392" i="1"/>
  <c r="G392" i="1" s="1"/>
  <c r="J351" i="1"/>
  <c r="F351" i="1"/>
  <c r="G351" i="1" s="1"/>
  <c r="J318" i="1"/>
  <c r="F318" i="1"/>
  <c r="G318" i="1" s="1"/>
  <c r="J277" i="1"/>
  <c r="F277" i="1"/>
  <c r="G277" i="1" s="1"/>
  <c r="J237" i="1"/>
  <c r="F237" i="1"/>
  <c r="G237" i="1" s="1"/>
  <c r="J195" i="1"/>
  <c r="F195" i="1"/>
  <c r="G195" i="1" s="1"/>
  <c r="J153" i="1"/>
  <c r="F153" i="1"/>
  <c r="G153" i="1" s="1"/>
  <c r="J101" i="1"/>
  <c r="F101" i="1"/>
  <c r="G101" i="1" s="1"/>
  <c r="J59" i="1"/>
  <c r="F59" i="1"/>
  <c r="G59" i="1" s="1"/>
  <c r="J10" i="1"/>
  <c r="F10" i="1"/>
  <c r="G10" i="1" s="1"/>
  <c r="J1670" i="1"/>
  <c r="F1670" i="1"/>
  <c r="G1670" i="1" s="1"/>
  <c r="J1646" i="1"/>
  <c r="F1646" i="1"/>
  <c r="G1646" i="1" s="1"/>
  <c r="J1550" i="1"/>
  <c r="F1550" i="1"/>
  <c r="G1550" i="1" s="1"/>
  <c r="J1684" i="1"/>
  <c r="F1684" i="1"/>
  <c r="G1684" i="1" s="1"/>
  <c r="J1676" i="1"/>
  <c r="F1676" i="1"/>
  <c r="G1676" i="1" s="1"/>
  <c r="J1668" i="1"/>
  <c r="F1668" i="1"/>
  <c r="G1668" i="1" s="1"/>
  <c r="J1660" i="1"/>
  <c r="F1660" i="1"/>
  <c r="G1660" i="1" s="1"/>
  <c r="J1652" i="1"/>
  <c r="F1652" i="1"/>
  <c r="G1652" i="1" s="1"/>
  <c r="J1644" i="1"/>
  <c r="F1644" i="1"/>
  <c r="G1644" i="1" s="1"/>
  <c r="J1636" i="1"/>
  <c r="F1636" i="1"/>
  <c r="G1636" i="1" s="1"/>
  <c r="J1628" i="1"/>
  <c r="F1628" i="1"/>
  <c r="G1628" i="1" s="1"/>
  <c r="J1620" i="1"/>
  <c r="F1620" i="1"/>
  <c r="G1620" i="1" s="1"/>
  <c r="J1612" i="1"/>
  <c r="F1612" i="1"/>
  <c r="G1612" i="1" s="1"/>
  <c r="J1604" i="1"/>
  <c r="F1604" i="1"/>
  <c r="G1604" i="1" s="1"/>
  <c r="J1596" i="1"/>
  <c r="F1596" i="1"/>
  <c r="G1596" i="1" s="1"/>
  <c r="J1588" i="1"/>
  <c r="F1588" i="1"/>
  <c r="G1588" i="1" s="1"/>
  <c r="J1580" i="1"/>
  <c r="F1580" i="1"/>
  <c r="G1580" i="1" s="1"/>
  <c r="J1572" i="1"/>
  <c r="F1572" i="1"/>
  <c r="G1572" i="1" s="1"/>
  <c r="J1564" i="1"/>
  <c r="F1564" i="1"/>
  <c r="G1564" i="1" s="1"/>
  <c r="J1556" i="1"/>
  <c r="F1556" i="1"/>
  <c r="G1556" i="1" s="1"/>
  <c r="J1548" i="1"/>
  <c r="F1548" i="1"/>
  <c r="G1548" i="1" s="1"/>
  <c r="J1540" i="1"/>
  <c r="F1540" i="1"/>
  <c r="G1540" i="1" s="1"/>
  <c r="J1532" i="1"/>
  <c r="F1532" i="1"/>
  <c r="G1532" i="1" s="1"/>
  <c r="J1524" i="1"/>
  <c r="F1524" i="1"/>
  <c r="G1524" i="1" s="1"/>
  <c r="J1516" i="1"/>
  <c r="F1516" i="1"/>
  <c r="G1516" i="1" s="1"/>
  <c r="J1508" i="1"/>
  <c r="F1508" i="1"/>
  <c r="G1508" i="1" s="1"/>
  <c r="J1500" i="1"/>
  <c r="F1500" i="1"/>
  <c r="G1500" i="1" s="1"/>
  <c r="J1492" i="1"/>
  <c r="F1492" i="1"/>
  <c r="G1492" i="1" s="1"/>
  <c r="J1484" i="1"/>
  <c r="F1484" i="1"/>
  <c r="G1484" i="1" s="1"/>
  <c r="J1476" i="1"/>
  <c r="F1476" i="1"/>
  <c r="G1476" i="1" s="1"/>
  <c r="J1468" i="1"/>
  <c r="F1468" i="1"/>
  <c r="G1468" i="1" s="1"/>
  <c r="J1460" i="1"/>
  <c r="F1460" i="1"/>
  <c r="G1460" i="1" s="1"/>
  <c r="J1452" i="1"/>
  <c r="F1452" i="1"/>
  <c r="G1452" i="1" s="1"/>
  <c r="J1444" i="1"/>
  <c r="F1444" i="1"/>
  <c r="G1444" i="1" s="1"/>
  <c r="J1436" i="1"/>
  <c r="F1436" i="1"/>
  <c r="G1436" i="1" s="1"/>
  <c r="J1428" i="1"/>
  <c r="F1428" i="1"/>
  <c r="G1428" i="1" s="1"/>
  <c r="J1420" i="1"/>
  <c r="F1420" i="1"/>
  <c r="G1420" i="1" s="1"/>
  <c r="J1412" i="1"/>
  <c r="F1412" i="1"/>
  <c r="G1412" i="1" s="1"/>
  <c r="J1404" i="1"/>
  <c r="F1404" i="1"/>
  <c r="G1404" i="1" s="1"/>
  <c r="J1396" i="1"/>
  <c r="F1396" i="1"/>
  <c r="G1396" i="1" s="1"/>
  <c r="J1388" i="1"/>
  <c r="F1388" i="1"/>
  <c r="G1388" i="1" s="1"/>
  <c r="J1380" i="1"/>
  <c r="F1380" i="1"/>
  <c r="G1380" i="1" s="1"/>
  <c r="J1372" i="1"/>
  <c r="F1372" i="1"/>
  <c r="G1372" i="1" s="1"/>
  <c r="J1364" i="1"/>
  <c r="F1364" i="1"/>
  <c r="G1364" i="1" s="1"/>
  <c r="J1356" i="1"/>
  <c r="F1356" i="1"/>
  <c r="G1356" i="1" s="1"/>
  <c r="J1348" i="1"/>
  <c r="F1348" i="1"/>
  <c r="G1348" i="1" s="1"/>
  <c r="J1340" i="1"/>
  <c r="F1340" i="1"/>
  <c r="G1340" i="1" s="1"/>
  <c r="J1332" i="1"/>
  <c r="F1332" i="1"/>
  <c r="G1332" i="1" s="1"/>
  <c r="J1324" i="1"/>
  <c r="F1324" i="1"/>
  <c r="G1324" i="1" s="1"/>
  <c r="J1316" i="1"/>
  <c r="F1316" i="1"/>
  <c r="G1316" i="1" s="1"/>
  <c r="J1308" i="1"/>
  <c r="F1308" i="1"/>
  <c r="G1308" i="1" s="1"/>
  <c r="J1300" i="1"/>
  <c r="F1300" i="1"/>
  <c r="G1300" i="1" s="1"/>
  <c r="J1292" i="1"/>
  <c r="F1292" i="1"/>
  <c r="G1292" i="1" s="1"/>
  <c r="J1284" i="1"/>
  <c r="F1284" i="1"/>
  <c r="G1284" i="1" s="1"/>
  <c r="J1276" i="1"/>
  <c r="F1276" i="1"/>
  <c r="G1276" i="1" s="1"/>
  <c r="J1268" i="1"/>
  <c r="F1268" i="1"/>
  <c r="G1268" i="1" s="1"/>
  <c r="J1260" i="1"/>
  <c r="F1260" i="1"/>
  <c r="G1260" i="1" s="1"/>
  <c r="J1252" i="1"/>
  <c r="F1252" i="1"/>
  <c r="G1252" i="1" s="1"/>
  <c r="J1244" i="1"/>
  <c r="F1244" i="1"/>
  <c r="G1244" i="1" s="1"/>
  <c r="J1236" i="1"/>
  <c r="F1236" i="1"/>
  <c r="G1236" i="1" s="1"/>
  <c r="J1228" i="1"/>
  <c r="F1228" i="1"/>
  <c r="G1228" i="1" s="1"/>
  <c r="J1220" i="1"/>
  <c r="F1220" i="1"/>
  <c r="G1220" i="1" s="1"/>
  <c r="J1212" i="1"/>
  <c r="F1212" i="1"/>
  <c r="G1212" i="1" s="1"/>
  <c r="J1204" i="1"/>
  <c r="F1204" i="1"/>
  <c r="G1204" i="1" s="1"/>
  <c r="J1196" i="1"/>
  <c r="F1196" i="1"/>
  <c r="G1196" i="1" s="1"/>
  <c r="J1188" i="1"/>
  <c r="F1188" i="1"/>
  <c r="G1188" i="1" s="1"/>
  <c r="J1180" i="1"/>
  <c r="F1180" i="1"/>
  <c r="G1180" i="1" s="1"/>
  <c r="J1172" i="1"/>
  <c r="F1172" i="1"/>
  <c r="G1172" i="1" s="1"/>
  <c r="J1164" i="1"/>
  <c r="F1164" i="1"/>
  <c r="G1164" i="1" s="1"/>
  <c r="J1157" i="1"/>
  <c r="F1157" i="1"/>
  <c r="G1157" i="1" s="1"/>
  <c r="J1148" i="1"/>
  <c r="F1148" i="1"/>
  <c r="G1148" i="1" s="1"/>
  <c r="J1140" i="1"/>
  <c r="F1140" i="1"/>
  <c r="G1140" i="1" s="1"/>
  <c r="J1132" i="1"/>
  <c r="F1132" i="1"/>
  <c r="G1132" i="1" s="1"/>
  <c r="J1124" i="1"/>
  <c r="F1124" i="1"/>
  <c r="G1124" i="1" s="1"/>
  <c r="J1116" i="1"/>
  <c r="F1116" i="1"/>
  <c r="G1116" i="1" s="1"/>
  <c r="J1108" i="1"/>
  <c r="F1108" i="1"/>
  <c r="G1108" i="1" s="1"/>
  <c r="J1100" i="1"/>
  <c r="F1100" i="1"/>
  <c r="G1100" i="1" s="1"/>
  <c r="J1092" i="1"/>
  <c r="F1092" i="1"/>
  <c r="G1092" i="1" s="1"/>
  <c r="J1084" i="1"/>
  <c r="F1084" i="1"/>
  <c r="G1084" i="1" s="1"/>
  <c r="J1076" i="1"/>
  <c r="F1076" i="1"/>
  <c r="G1076" i="1" s="1"/>
  <c r="J1068" i="1"/>
  <c r="F1068" i="1"/>
  <c r="G1068" i="1" s="1"/>
  <c r="J1060" i="1"/>
  <c r="F1060" i="1"/>
  <c r="G1060" i="1" s="1"/>
  <c r="J1052" i="1"/>
  <c r="F1052" i="1"/>
  <c r="G1052" i="1" s="1"/>
  <c r="J1044" i="1"/>
  <c r="F1044" i="1"/>
  <c r="G1044" i="1" s="1"/>
  <c r="J1036" i="1"/>
  <c r="F1036" i="1"/>
  <c r="G1036" i="1" s="1"/>
  <c r="J1028" i="1"/>
  <c r="F1028" i="1"/>
  <c r="G1028" i="1" s="1"/>
  <c r="J1020" i="1"/>
  <c r="F1020" i="1"/>
  <c r="G1020" i="1" s="1"/>
  <c r="J1012" i="1"/>
  <c r="F1012" i="1"/>
  <c r="G1012" i="1" s="1"/>
  <c r="J1004" i="1"/>
  <c r="F1004" i="1"/>
  <c r="G1004" i="1" s="1"/>
  <c r="J996" i="1"/>
  <c r="F996" i="1"/>
  <c r="G996" i="1" s="1"/>
  <c r="J988" i="1"/>
  <c r="F988" i="1"/>
  <c r="G988" i="1" s="1"/>
  <c r="J980" i="1"/>
  <c r="F980" i="1"/>
  <c r="G980" i="1" s="1"/>
  <c r="J972" i="1"/>
  <c r="F972" i="1"/>
  <c r="G972" i="1" s="1"/>
  <c r="J963" i="1"/>
  <c r="F963" i="1"/>
  <c r="G963" i="1" s="1"/>
  <c r="J955" i="1"/>
  <c r="F955" i="1"/>
  <c r="G955" i="1" s="1"/>
  <c r="J947" i="1"/>
  <c r="F947" i="1"/>
  <c r="G947" i="1" s="1"/>
  <c r="J939" i="1"/>
  <c r="F939" i="1"/>
  <c r="G939" i="1" s="1"/>
  <c r="J931" i="1"/>
  <c r="F931" i="1"/>
  <c r="G931" i="1" s="1"/>
  <c r="J923" i="1"/>
  <c r="F923" i="1"/>
  <c r="G923" i="1" s="1"/>
  <c r="J914" i="1"/>
  <c r="F914" i="1"/>
  <c r="G914" i="1" s="1"/>
  <c r="J906" i="1"/>
  <c r="F906" i="1"/>
  <c r="G906" i="1" s="1"/>
  <c r="J898" i="1"/>
  <c r="F898" i="1"/>
  <c r="G898" i="1" s="1"/>
  <c r="J890" i="1"/>
  <c r="F890" i="1"/>
  <c r="G890" i="1" s="1"/>
  <c r="J882" i="1"/>
  <c r="F882" i="1"/>
  <c r="G882" i="1" s="1"/>
  <c r="J874" i="1"/>
  <c r="F874" i="1"/>
  <c r="G874" i="1" s="1"/>
  <c r="J866" i="1"/>
  <c r="F866" i="1"/>
  <c r="G866" i="1" s="1"/>
  <c r="J858" i="1"/>
  <c r="F858" i="1"/>
  <c r="G858" i="1" s="1"/>
  <c r="J850" i="1"/>
  <c r="F850" i="1"/>
  <c r="G850" i="1" s="1"/>
  <c r="J842" i="1"/>
  <c r="F842" i="1"/>
  <c r="G842" i="1" s="1"/>
  <c r="J834" i="1"/>
  <c r="F834" i="1"/>
  <c r="G834" i="1" s="1"/>
  <c r="J826" i="1"/>
  <c r="F826" i="1"/>
  <c r="G826" i="1" s="1"/>
  <c r="J818" i="1"/>
  <c r="F818" i="1"/>
  <c r="G818" i="1" s="1"/>
  <c r="J810" i="1"/>
  <c r="F810" i="1"/>
  <c r="G810" i="1" s="1"/>
  <c r="J801" i="1"/>
  <c r="F801" i="1"/>
  <c r="G801" i="1" s="1"/>
  <c r="J793" i="1"/>
  <c r="F793" i="1"/>
  <c r="G793" i="1" s="1"/>
  <c r="J785" i="1"/>
  <c r="F785" i="1"/>
  <c r="G785" i="1" s="1"/>
  <c r="J777" i="1"/>
  <c r="F777" i="1"/>
  <c r="G777" i="1" s="1"/>
  <c r="J768" i="1"/>
  <c r="F768" i="1"/>
  <c r="G768" i="1" s="1"/>
  <c r="J760" i="1"/>
  <c r="F760" i="1"/>
  <c r="G760" i="1" s="1"/>
  <c r="J752" i="1"/>
  <c r="F752" i="1"/>
  <c r="G752" i="1" s="1"/>
  <c r="J744" i="1"/>
  <c r="F744" i="1"/>
  <c r="G744" i="1" s="1"/>
  <c r="J736" i="1"/>
  <c r="F736" i="1"/>
  <c r="G736" i="1" s="1"/>
  <c r="J728" i="1"/>
  <c r="F728" i="1"/>
  <c r="G728" i="1" s="1"/>
  <c r="J720" i="1"/>
  <c r="F720" i="1"/>
  <c r="G720" i="1" s="1"/>
  <c r="J712" i="1"/>
  <c r="F712" i="1"/>
  <c r="G712" i="1" s="1"/>
  <c r="J703" i="1"/>
  <c r="F703" i="1"/>
  <c r="G703" i="1" s="1"/>
  <c r="J695" i="1"/>
  <c r="F695" i="1"/>
  <c r="G695" i="1" s="1"/>
  <c r="J686" i="1"/>
  <c r="F686" i="1"/>
  <c r="G686" i="1" s="1"/>
  <c r="J678" i="1"/>
  <c r="F678" i="1"/>
  <c r="G678" i="1" s="1"/>
  <c r="J670" i="1"/>
  <c r="F670" i="1"/>
  <c r="G670" i="1" s="1"/>
  <c r="J662" i="1"/>
  <c r="F662" i="1"/>
  <c r="G662" i="1" s="1"/>
  <c r="J654" i="1"/>
  <c r="F654" i="1"/>
  <c r="G654" i="1" s="1"/>
  <c r="J646" i="1"/>
  <c r="F646" i="1"/>
  <c r="G646" i="1" s="1"/>
  <c r="J638" i="1"/>
  <c r="F638" i="1"/>
  <c r="G638" i="1" s="1"/>
  <c r="J630" i="1"/>
  <c r="F630" i="1"/>
  <c r="G630" i="1" s="1"/>
  <c r="J622" i="1"/>
  <c r="F622" i="1"/>
  <c r="G622" i="1" s="1"/>
  <c r="J614" i="1"/>
  <c r="F614" i="1"/>
  <c r="G614" i="1" s="1"/>
  <c r="J606" i="1"/>
  <c r="F606" i="1"/>
  <c r="G606" i="1" s="1"/>
  <c r="J597" i="1"/>
  <c r="F597" i="1"/>
  <c r="G597" i="1" s="1"/>
  <c r="J589" i="1"/>
  <c r="F589" i="1"/>
  <c r="G589" i="1" s="1"/>
  <c r="J581" i="1"/>
  <c r="F581" i="1"/>
  <c r="G581" i="1" s="1"/>
  <c r="J572" i="1"/>
  <c r="F572" i="1"/>
  <c r="G572" i="1" s="1"/>
  <c r="J564" i="1"/>
  <c r="F564" i="1"/>
  <c r="G564" i="1" s="1"/>
  <c r="J556" i="1"/>
  <c r="F556" i="1"/>
  <c r="G556" i="1" s="1"/>
  <c r="J548" i="1"/>
  <c r="F548" i="1"/>
  <c r="G548" i="1" s="1"/>
  <c r="J540" i="1"/>
  <c r="F540" i="1"/>
  <c r="G540" i="1" s="1"/>
  <c r="J532" i="1"/>
  <c r="F532" i="1"/>
  <c r="G532" i="1" s="1"/>
  <c r="J524" i="1"/>
  <c r="F524" i="1"/>
  <c r="G524" i="1" s="1"/>
  <c r="J516" i="1"/>
  <c r="F516" i="1"/>
  <c r="G516" i="1" s="1"/>
  <c r="J507" i="1"/>
  <c r="F507" i="1"/>
  <c r="G507" i="1" s="1"/>
  <c r="J498" i="1"/>
  <c r="F498" i="1"/>
  <c r="G498" i="1" s="1"/>
  <c r="J490" i="1"/>
  <c r="F490" i="1"/>
  <c r="G490" i="1" s="1"/>
  <c r="J481" i="1"/>
  <c r="F481" i="1"/>
  <c r="G481" i="1" s="1"/>
  <c r="J473" i="1"/>
  <c r="F473" i="1"/>
  <c r="G473" i="1" s="1"/>
  <c r="J464" i="1"/>
  <c r="F464" i="1"/>
  <c r="G464" i="1" s="1"/>
  <c r="J456" i="1"/>
  <c r="F456" i="1"/>
  <c r="G456" i="1" s="1"/>
  <c r="J448" i="1"/>
  <c r="F448" i="1"/>
  <c r="G448" i="1" s="1"/>
  <c r="J438" i="1"/>
  <c r="F438" i="1"/>
  <c r="G438" i="1" s="1"/>
  <c r="J430" i="1"/>
  <c r="F430" i="1"/>
  <c r="G430" i="1" s="1"/>
  <c r="J422" i="1"/>
  <c r="F422" i="1"/>
  <c r="G422" i="1" s="1"/>
  <c r="J414" i="1"/>
  <c r="F414" i="1"/>
  <c r="G414" i="1" s="1"/>
  <c r="J405" i="1"/>
  <c r="F405" i="1"/>
  <c r="G405" i="1" s="1"/>
  <c r="J397" i="1"/>
  <c r="F397" i="1"/>
  <c r="G397" i="1" s="1"/>
  <c r="J389" i="1"/>
  <c r="F389" i="1"/>
  <c r="G389" i="1" s="1"/>
  <c r="J381" i="1"/>
  <c r="F381" i="1"/>
  <c r="G381" i="1" s="1"/>
  <c r="J373" i="1"/>
  <c r="F373" i="1"/>
  <c r="G373" i="1" s="1"/>
  <c r="J365" i="1"/>
  <c r="F365" i="1"/>
  <c r="G365" i="1" s="1"/>
  <c r="J356" i="1"/>
  <c r="F356" i="1"/>
  <c r="G356" i="1" s="1"/>
  <c r="J348" i="1"/>
  <c r="F348" i="1"/>
  <c r="G348" i="1" s="1"/>
  <c r="J340" i="1"/>
  <c r="F340" i="1"/>
  <c r="G340" i="1" s="1"/>
  <c r="J332" i="1"/>
  <c r="F332" i="1"/>
  <c r="G332" i="1" s="1"/>
  <c r="J323" i="1"/>
  <c r="F323" i="1"/>
  <c r="G323" i="1" s="1"/>
  <c r="J315" i="1"/>
  <c r="F315" i="1"/>
  <c r="G315" i="1" s="1"/>
  <c r="J306" i="1"/>
  <c r="F306" i="1"/>
  <c r="G306" i="1" s="1"/>
  <c r="J298" i="1"/>
  <c r="F298" i="1"/>
  <c r="G298" i="1" s="1"/>
  <c r="J290" i="1"/>
  <c r="F290" i="1"/>
  <c r="G290" i="1" s="1"/>
  <c r="J282" i="1"/>
  <c r="F282" i="1"/>
  <c r="G282" i="1" s="1"/>
  <c r="J274" i="1"/>
  <c r="F274" i="1"/>
  <c r="G274" i="1" s="1"/>
  <c r="J266" i="1"/>
  <c r="F266" i="1"/>
  <c r="G266" i="1" s="1"/>
  <c r="J258" i="1"/>
  <c r="F258" i="1"/>
  <c r="G258" i="1" s="1"/>
  <c r="J250" i="1"/>
  <c r="F250" i="1"/>
  <c r="G250" i="1" s="1"/>
  <c r="J242" i="1"/>
  <c r="F242" i="1"/>
  <c r="G242" i="1" s="1"/>
  <c r="J234" i="1"/>
  <c r="F234" i="1"/>
  <c r="G234" i="1" s="1"/>
  <c r="J226" i="1"/>
  <c r="F226" i="1"/>
  <c r="G226" i="1" s="1"/>
  <c r="J217" i="1"/>
  <c r="F217" i="1"/>
  <c r="G217" i="1" s="1"/>
  <c r="J208" i="1"/>
  <c r="F208" i="1"/>
  <c r="G208" i="1" s="1"/>
  <c r="J200" i="1"/>
  <c r="F200" i="1"/>
  <c r="G200" i="1" s="1"/>
  <c r="J192" i="1"/>
  <c r="F192" i="1"/>
  <c r="G192" i="1" s="1"/>
  <c r="J184" i="1"/>
  <c r="F184" i="1"/>
  <c r="G184" i="1" s="1"/>
  <c r="J176" i="1"/>
  <c r="F176" i="1"/>
  <c r="G176" i="1" s="1"/>
  <c r="J166" i="1"/>
  <c r="F166" i="1"/>
  <c r="G166" i="1" s="1"/>
  <c r="J158" i="1"/>
  <c r="F158" i="1"/>
  <c r="G158" i="1" s="1"/>
  <c r="J150" i="1"/>
  <c r="F150" i="1"/>
  <c r="G150" i="1" s="1"/>
  <c r="J141" i="1"/>
  <c r="F141" i="1"/>
  <c r="G141" i="1" s="1"/>
  <c r="J132" i="1"/>
  <c r="F132" i="1"/>
  <c r="G132" i="1" s="1"/>
  <c r="J124" i="1"/>
  <c r="F124" i="1"/>
  <c r="G124" i="1" s="1"/>
  <c r="J116" i="1"/>
  <c r="F116" i="1"/>
  <c r="G116" i="1" s="1"/>
  <c r="J107" i="1"/>
  <c r="F107" i="1"/>
  <c r="G107" i="1" s="1"/>
  <c r="J98" i="1"/>
  <c r="F98" i="1"/>
  <c r="G98" i="1" s="1"/>
  <c r="J90" i="1"/>
  <c r="F90" i="1"/>
  <c r="G90" i="1" s="1"/>
  <c r="J80" i="1"/>
  <c r="F80" i="1"/>
  <c r="G80" i="1" s="1"/>
  <c r="J72" i="1"/>
  <c r="F72" i="1"/>
  <c r="G72" i="1" s="1"/>
  <c r="J64" i="1"/>
  <c r="F64" i="1"/>
  <c r="G64" i="1" s="1"/>
  <c r="J55" i="1"/>
  <c r="F55" i="1"/>
  <c r="G55" i="1" s="1"/>
  <c r="J47" i="1"/>
  <c r="F47" i="1"/>
  <c r="G47" i="1" s="1"/>
  <c r="J39" i="1"/>
  <c r="F39" i="1"/>
  <c r="G39" i="1" s="1"/>
  <c r="J31" i="1"/>
  <c r="F31" i="1"/>
  <c r="G31" i="1" s="1"/>
  <c r="J23" i="1"/>
  <c r="F23" i="1"/>
  <c r="G23" i="1" s="1"/>
  <c r="J15" i="1"/>
  <c r="F15" i="1"/>
  <c r="G15" i="1" s="1"/>
  <c r="J7" i="1"/>
  <c r="F7" i="1"/>
  <c r="G7" i="1" s="1"/>
  <c r="J1655" i="1"/>
  <c r="F1655" i="1"/>
  <c r="G1655" i="1" s="1"/>
  <c r="J1615" i="1"/>
  <c r="F1615" i="1"/>
  <c r="G1615" i="1" s="1"/>
  <c r="J1599" i="1"/>
  <c r="F1599" i="1"/>
  <c r="G1599" i="1" s="1"/>
  <c r="J1559" i="1"/>
  <c r="F1559" i="1"/>
  <c r="G1559" i="1" s="1"/>
  <c r="J1535" i="1"/>
  <c r="F1535" i="1"/>
  <c r="G1535" i="1" s="1"/>
  <c r="J1495" i="1"/>
  <c r="F1495" i="1"/>
  <c r="G1495" i="1" s="1"/>
  <c r="J1463" i="1"/>
  <c r="F1463" i="1"/>
  <c r="G1463" i="1" s="1"/>
  <c r="J1431" i="1"/>
  <c r="F1431" i="1"/>
  <c r="G1431" i="1" s="1"/>
  <c r="J1399" i="1"/>
  <c r="F1399" i="1"/>
  <c r="G1399" i="1" s="1"/>
  <c r="F1375" i="1"/>
  <c r="G1375" i="1" s="1"/>
  <c r="J1375" i="1"/>
  <c r="J1343" i="1"/>
  <c r="F1343" i="1"/>
  <c r="G1343" i="1" s="1"/>
  <c r="J1319" i="1"/>
  <c r="F1319" i="1"/>
  <c r="G1319" i="1" s="1"/>
  <c r="J1295" i="1"/>
  <c r="F1295" i="1"/>
  <c r="G1295" i="1" s="1"/>
  <c r="J1279" i="1"/>
  <c r="F1279" i="1"/>
  <c r="G1279" i="1" s="1"/>
  <c r="J1247" i="1"/>
  <c r="F1247" i="1"/>
  <c r="G1247" i="1" s="1"/>
  <c r="J1223" i="1"/>
  <c r="F1223" i="1"/>
  <c r="G1223" i="1" s="1"/>
  <c r="J1191" i="1"/>
  <c r="F1191" i="1"/>
  <c r="G1191" i="1" s="1"/>
  <c r="J1167" i="1"/>
  <c r="F1167" i="1"/>
  <c r="G1167" i="1" s="1"/>
  <c r="J1143" i="1"/>
  <c r="F1143" i="1"/>
  <c r="G1143" i="1" s="1"/>
  <c r="J1119" i="1"/>
  <c r="F1119" i="1"/>
  <c r="G1119" i="1" s="1"/>
  <c r="J1095" i="1"/>
  <c r="F1095" i="1"/>
  <c r="G1095" i="1" s="1"/>
  <c r="J1015" i="1"/>
  <c r="F1015" i="1"/>
  <c r="G1015" i="1" s="1"/>
  <c r="J983" i="1"/>
  <c r="F983" i="1"/>
  <c r="G983" i="1" s="1"/>
  <c r="J958" i="1"/>
  <c r="F958" i="1"/>
  <c r="G958" i="1" s="1"/>
  <c r="J926" i="1"/>
  <c r="F926" i="1"/>
  <c r="G926" i="1" s="1"/>
  <c r="J885" i="1"/>
  <c r="F885" i="1"/>
  <c r="G885" i="1" s="1"/>
  <c r="J861" i="1"/>
  <c r="F861" i="1"/>
  <c r="G861" i="1" s="1"/>
  <c r="J829" i="1"/>
  <c r="F829" i="1"/>
  <c r="G829" i="1" s="1"/>
  <c r="F796" i="1"/>
  <c r="G796" i="1" s="1"/>
  <c r="J796" i="1"/>
  <c r="J763" i="1"/>
  <c r="F763" i="1"/>
  <c r="G763" i="1" s="1"/>
  <c r="J747" i="1"/>
  <c r="F747" i="1"/>
  <c r="G747" i="1" s="1"/>
  <c r="J715" i="1"/>
  <c r="F715" i="1"/>
  <c r="G715" i="1" s="1"/>
  <c r="J689" i="1"/>
  <c r="F689" i="1"/>
  <c r="G689" i="1" s="1"/>
  <c r="J665" i="1"/>
  <c r="F665" i="1"/>
  <c r="G665" i="1" s="1"/>
  <c r="J641" i="1"/>
  <c r="F641" i="1"/>
  <c r="G641" i="1" s="1"/>
  <c r="J633" i="1"/>
  <c r="F633" i="1"/>
  <c r="G633" i="1" s="1"/>
  <c r="J601" i="1"/>
  <c r="F601" i="1"/>
  <c r="G601" i="1" s="1"/>
  <c r="J567" i="1"/>
  <c r="F567" i="1"/>
  <c r="G567" i="1" s="1"/>
  <c r="J535" i="1"/>
  <c r="F535" i="1"/>
  <c r="G535" i="1" s="1"/>
  <c r="J501" i="1"/>
  <c r="F501" i="1"/>
  <c r="G501" i="1" s="1"/>
  <c r="J467" i="1"/>
  <c r="F467" i="1"/>
  <c r="G467" i="1" s="1"/>
  <c r="J433" i="1"/>
  <c r="F433" i="1"/>
  <c r="G433" i="1" s="1"/>
  <c r="J400" i="1"/>
  <c r="F400" i="1"/>
  <c r="G400" i="1" s="1"/>
  <c r="J376" i="1"/>
  <c r="F376" i="1"/>
  <c r="G376" i="1" s="1"/>
  <c r="J335" i="1"/>
  <c r="F335" i="1"/>
  <c r="G335" i="1" s="1"/>
  <c r="J285" i="1"/>
  <c r="F285" i="1"/>
  <c r="G285" i="1" s="1"/>
  <c r="J245" i="1"/>
  <c r="F245" i="1"/>
  <c r="G245" i="1" s="1"/>
  <c r="J203" i="1"/>
  <c r="F203" i="1"/>
  <c r="G203" i="1" s="1"/>
  <c r="J161" i="1"/>
  <c r="F161" i="1"/>
  <c r="G161" i="1" s="1"/>
  <c r="J84" i="1"/>
  <c r="F84" i="1"/>
  <c r="G84" i="1" s="1"/>
  <c r="J42" i="1"/>
  <c r="F42" i="1"/>
  <c r="G42" i="1" s="1"/>
  <c r="AK160" i="1"/>
  <c r="AK152" i="1"/>
  <c r="J1683" i="1"/>
  <c r="F1683" i="1"/>
  <c r="G1683" i="1" s="1"/>
  <c r="J1675" i="1"/>
  <c r="F1675" i="1"/>
  <c r="G1675" i="1" s="1"/>
  <c r="J1667" i="1"/>
  <c r="F1667" i="1"/>
  <c r="G1667" i="1" s="1"/>
  <c r="J1659" i="1"/>
  <c r="F1659" i="1"/>
  <c r="G1659" i="1" s="1"/>
  <c r="J1651" i="1"/>
  <c r="F1651" i="1"/>
  <c r="G1651" i="1" s="1"/>
  <c r="J1643" i="1"/>
  <c r="F1643" i="1"/>
  <c r="G1643" i="1" s="1"/>
  <c r="J1635" i="1"/>
  <c r="F1635" i="1"/>
  <c r="G1635" i="1" s="1"/>
  <c r="J1627" i="1"/>
  <c r="F1627" i="1"/>
  <c r="G1627" i="1" s="1"/>
  <c r="J1619" i="1"/>
  <c r="F1619" i="1"/>
  <c r="G1619" i="1" s="1"/>
  <c r="J1611" i="1"/>
  <c r="F1611" i="1"/>
  <c r="G1611" i="1" s="1"/>
  <c r="J1603" i="1"/>
  <c r="F1603" i="1"/>
  <c r="G1603" i="1" s="1"/>
  <c r="J1595" i="1"/>
  <c r="F1595" i="1"/>
  <c r="G1595" i="1" s="1"/>
  <c r="J1587" i="1"/>
  <c r="F1587" i="1"/>
  <c r="G1587" i="1" s="1"/>
  <c r="J1579" i="1"/>
  <c r="F1579" i="1"/>
  <c r="G1579" i="1" s="1"/>
  <c r="J1571" i="1"/>
  <c r="F1571" i="1"/>
  <c r="G1571" i="1" s="1"/>
  <c r="J1563" i="1"/>
  <c r="F1563" i="1"/>
  <c r="G1563" i="1" s="1"/>
  <c r="J1555" i="1"/>
  <c r="F1555" i="1"/>
  <c r="G1555" i="1" s="1"/>
  <c r="J1547" i="1"/>
  <c r="F1547" i="1"/>
  <c r="G1547" i="1" s="1"/>
  <c r="J1539" i="1"/>
  <c r="F1539" i="1"/>
  <c r="G1539" i="1" s="1"/>
  <c r="J1531" i="1"/>
  <c r="F1531" i="1"/>
  <c r="G1531" i="1" s="1"/>
  <c r="J1523" i="1"/>
  <c r="F1523" i="1"/>
  <c r="G1523" i="1" s="1"/>
  <c r="J1515" i="1"/>
  <c r="F1515" i="1"/>
  <c r="G1515" i="1" s="1"/>
  <c r="J1507" i="1"/>
  <c r="F1507" i="1"/>
  <c r="G1507" i="1" s="1"/>
  <c r="J1499" i="1"/>
  <c r="F1499" i="1"/>
  <c r="G1499" i="1" s="1"/>
  <c r="J1491" i="1"/>
  <c r="F1491" i="1"/>
  <c r="G1491" i="1" s="1"/>
  <c r="J1483" i="1"/>
  <c r="F1483" i="1"/>
  <c r="G1483" i="1" s="1"/>
  <c r="J1475" i="1"/>
  <c r="F1475" i="1"/>
  <c r="G1475" i="1" s="1"/>
  <c r="J1467" i="1"/>
  <c r="F1467" i="1"/>
  <c r="G1467" i="1" s="1"/>
  <c r="J1459" i="1"/>
  <c r="F1459" i="1"/>
  <c r="G1459" i="1" s="1"/>
  <c r="J1451" i="1"/>
  <c r="F1451" i="1"/>
  <c r="G1451" i="1" s="1"/>
  <c r="J1443" i="1"/>
  <c r="F1443" i="1"/>
  <c r="G1443" i="1" s="1"/>
  <c r="J1435" i="1"/>
  <c r="F1435" i="1"/>
  <c r="G1435" i="1" s="1"/>
  <c r="J1427" i="1"/>
  <c r="F1427" i="1"/>
  <c r="G1427" i="1" s="1"/>
  <c r="J1419" i="1"/>
  <c r="F1419" i="1"/>
  <c r="G1419" i="1" s="1"/>
  <c r="J1411" i="1"/>
  <c r="F1411" i="1"/>
  <c r="G1411" i="1" s="1"/>
  <c r="J1403" i="1"/>
  <c r="F1403" i="1"/>
  <c r="G1403" i="1" s="1"/>
  <c r="J1395" i="1"/>
  <c r="F1395" i="1"/>
  <c r="G1395" i="1" s="1"/>
  <c r="J1387" i="1"/>
  <c r="F1387" i="1"/>
  <c r="G1387" i="1" s="1"/>
  <c r="J1379" i="1"/>
  <c r="F1379" i="1"/>
  <c r="G1379" i="1" s="1"/>
  <c r="J1371" i="1"/>
  <c r="F1371" i="1"/>
  <c r="G1371" i="1" s="1"/>
  <c r="J1363" i="1"/>
  <c r="F1363" i="1"/>
  <c r="G1363" i="1" s="1"/>
  <c r="J1355" i="1"/>
  <c r="F1355" i="1"/>
  <c r="G1355" i="1" s="1"/>
  <c r="J1347" i="1"/>
  <c r="F1347" i="1"/>
  <c r="G1347" i="1" s="1"/>
  <c r="J1339" i="1"/>
  <c r="F1339" i="1"/>
  <c r="G1339" i="1" s="1"/>
  <c r="J1331" i="1"/>
  <c r="F1331" i="1"/>
  <c r="G1331" i="1" s="1"/>
  <c r="J1323" i="1"/>
  <c r="F1323" i="1"/>
  <c r="G1323" i="1" s="1"/>
  <c r="J1315" i="1"/>
  <c r="F1315" i="1"/>
  <c r="G1315" i="1" s="1"/>
  <c r="J1307" i="1"/>
  <c r="F1307" i="1"/>
  <c r="G1307" i="1" s="1"/>
  <c r="J1299" i="1"/>
  <c r="F1299" i="1"/>
  <c r="G1299" i="1" s="1"/>
  <c r="J1291" i="1"/>
  <c r="F1291" i="1"/>
  <c r="G1291" i="1" s="1"/>
  <c r="J1283" i="1"/>
  <c r="F1283" i="1"/>
  <c r="G1283" i="1" s="1"/>
  <c r="J1275" i="1"/>
  <c r="F1275" i="1"/>
  <c r="G1275" i="1" s="1"/>
  <c r="J1267" i="1"/>
  <c r="F1267" i="1"/>
  <c r="G1267" i="1" s="1"/>
  <c r="J1259" i="1"/>
  <c r="F1259" i="1"/>
  <c r="G1259" i="1" s="1"/>
  <c r="J1251" i="1"/>
  <c r="F1251" i="1"/>
  <c r="G1251" i="1" s="1"/>
  <c r="J1243" i="1"/>
  <c r="F1243" i="1"/>
  <c r="G1243" i="1" s="1"/>
  <c r="J1235" i="1"/>
  <c r="F1235" i="1"/>
  <c r="G1235" i="1" s="1"/>
  <c r="J1227" i="1"/>
  <c r="F1227" i="1"/>
  <c r="G1227" i="1" s="1"/>
  <c r="J1219" i="1"/>
  <c r="F1219" i="1"/>
  <c r="G1219" i="1" s="1"/>
  <c r="J1211" i="1"/>
  <c r="F1211" i="1"/>
  <c r="G1211" i="1" s="1"/>
  <c r="J1203" i="1"/>
  <c r="F1203" i="1"/>
  <c r="G1203" i="1" s="1"/>
  <c r="J1195" i="1"/>
  <c r="F1195" i="1"/>
  <c r="G1195" i="1" s="1"/>
  <c r="J1187" i="1"/>
  <c r="F1187" i="1"/>
  <c r="G1187" i="1" s="1"/>
  <c r="J1179" i="1"/>
  <c r="F1179" i="1"/>
  <c r="G1179" i="1" s="1"/>
  <c r="J1171" i="1"/>
  <c r="F1171" i="1"/>
  <c r="G1171" i="1" s="1"/>
  <c r="J1163" i="1"/>
  <c r="F1163" i="1"/>
  <c r="G1163" i="1" s="1"/>
  <c r="J1156" i="1"/>
  <c r="F1156" i="1"/>
  <c r="G1156" i="1" s="1"/>
  <c r="J1147" i="1"/>
  <c r="F1147" i="1"/>
  <c r="G1147" i="1" s="1"/>
  <c r="J1139" i="1"/>
  <c r="F1139" i="1"/>
  <c r="G1139" i="1" s="1"/>
  <c r="J1131" i="1"/>
  <c r="F1131" i="1"/>
  <c r="G1131" i="1" s="1"/>
  <c r="J1123" i="1"/>
  <c r="F1123" i="1"/>
  <c r="G1123" i="1" s="1"/>
  <c r="J1115" i="1"/>
  <c r="F1115" i="1"/>
  <c r="G1115" i="1" s="1"/>
  <c r="J1107" i="1"/>
  <c r="F1107" i="1"/>
  <c r="G1107" i="1" s="1"/>
  <c r="J1099" i="1"/>
  <c r="F1099" i="1"/>
  <c r="G1099" i="1" s="1"/>
  <c r="J1091" i="1"/>
  <c r="F1091" i="1"/>
  <c r="G1091" i="1" s="1"/>
  <c r="J1083" i="1"/>
  <c r="F1083" i="1"/>
  <c r="G1083" i="1" s="1"/>
  <c r="J1075" i="1"/>
  <c r="F1075" i="1"/>
  <c r="G1075" i="1" s="1"/>
  <c r="J1067" i="1"/>
  <c r="F1067" i="1"/>
  <c r="G1067" i="1" s="1"/>
  <c r="J1059" i="1"/>
  <c r="F1059" i="1"/>
  <c r="G1059" i="1" s="1"/>
  <c r="J1051" i="1"/>
  <c r="F1051" i="1"/>
  <c r="G1051" i="1" s="1"/>
  <c r="J1043" i="1"/>
  <c r="F1043" i="1"/>
  <c r="G1043" i="1" s="1"/>
  <c r="J1035" i="1"/>
  <c r="F1035" i="1"/>
  <c r="G1035" i="1" s="1"/>
  <c r="J1027" i="1"/>
  <c r="F1027" i="1"/>
  <c r="G1027" i="1" s="1"/>
  <c r="J1019" i="1"/>
  <c r="F1019" i="1"/>
  <c r="G1019" i="1" s="1"/>
  <c r="J1011" i="1"/>
  <c r="F1011" i="1"/>
  <c r="G1011" i="1" s="1"/>
  <c r="J1003" i="1"/>
  <c r="F1003" i="1"/>
  <c r="G1003" i="1" s="1"/>
  <c r="J995" i="1"/>
  <c r="F995" i="1"/>
  <c r="G995" i="1" s="1"/>
  <c r="J987" i="1"/>
  <c r="F987" i="1"/>
  <c r="G987" i="1" s="1"/>
  <c r="J979" i="1"/>
  <c r="F979" i="1"/>
  <c r="G979" i="1" s="1"/>
  <c r="J971" i="1"/>
  <c r="F971" i="1"/>
  <c r="G971" i="1" s="1"/>
  <c r="J962" i="1"/>
  <c r="F962" i="1"/>
  <c r="G962" i="1" s="1"/>
  <c r="J954" i="1"/>
  <c r="F954" i="1"/>
  <c r="G954" i="1" s="1"/>
  <c r="J946" i="1"/>
  <c r="F946" i="1"/>
  <c r="G946" i="1" s="1"/>
  <c r="J938" i="1"/>
  <c r="F938" i="1"/>
  <c r="G938" i="1" s="1"/>
  <c r="J930" i="1"/>
  <c r="F930" i="1"/>
  <c r="G930" i="1" s="1"/>
  <c r="J922" i="1"/>
  <c r="F922" i="1"/>
  <c r="G922" i="1" s="1"/>
  <c r="J913" i="1"/>
  <c r="F913" i="1"/>
  <c r="G913" i="1" s="1"/>
  <c r="J905" i="1"/>
  <c r="F905" i="1"/>
  <c r="G905" i="1" s="1"/>
  <c r="J897" i="1"/>
  <c r="F897" i="1"/>
  <c r="G897" i="1" s="1"/>
  <c r="J889" i="1"/>
  <c r="F889" i="1"/>
  <c r="G889" i="1" s="1"/>
  <c r="J881" i="1"/>
  <c r="F881" i="1"/>
  <c r="G881" i="1" s="1"/>
  <c r="J873" i="1"/>
  <c r="F873" i="1"/>
  <c r="G873" i="1" s="1"/>
  <c r="J865" i="1"/>
  <c r="F865" i="1"/>
  <c r="G865" i="1" s="1"/>
  <c r="J857" i="1"/>
  <c r="F857" i="1"/>
  <c r="G857" i="1" s="1"/>
  <c r="J849" i="1"/>
  <c r="F849" i="1"/>
  <c r="G849" i="1" s="1"/>
  <c r="J841" i="1"/>
  <c r="F841" i="1"/>
  <c r="G841" i="1" s="1"/>
  <c r="J833" i="1"/>
  <c r="F833" i="1"/>
  <c r="G833" i="1" s="1"/>
  <c r="J825" i="1"/>
  <c r="F825" i="1"/>
  <c r="G825" i="1" s="1"/>
  <c r="J817" i="1"/>
  <c r="F817" i="1"/>
  <c r="G817" i="1" s="1"/>
  <c r="J809" i="1"/>
  <c r="F809" i="1"/>
  <c r="G809" i="1" s="1"/>
  <c r="J800" i="1"/>
  <c r="F800" i="1"/>
  <c r="G800" i="1" s="1"/>
  <c r="J792" i="1"/>
  <c r="F792" i="1"/>
  <c r="G792" i="1" s="1"/>
  <c r="J784" i="1"/>
  <c r="F784" i="1"/>
  <c r="G784" i="1" s="1"/>
  <c r="J776" i="1"/>
  <c r="F776" i="1"/>
  <c r="G776" i="1" s="1"/>
  <c r="J767" i="1"/>
  <c r="F767" i="1"/>
  <c r="G767" i="1" s="1"/>
  <c r="J759" i="1"/>
  <c r="F759" i="1"/>
  <c r="G759" i="1" s="1"/>
  <c r="J751" i="1"/>
  <c r="F751" i="1"/>
  <c r="G751" i="1" s="1"/>
  <c r="J743" i="1"/>
  <c r="F743" i="1"/>
  <c r="G743" i="1" s="1"/>
  <c r="J735" i="1"/>
  <c r="F735" i="1"/>
  <c r="G735" i="1" s="1"/>
  <c r="J727" i="1"/>
  <c r="F727" i="1"/>
  <c r="G727" i="1" s="1"/>
  <c r="J719" i="1"/>
  <c r="F719" i="1"/>
  <c r="G719" i="1" s="1"/>
  <c r="J711" i="1"/>
  <c r="F711" i="1"/>
  <c r="G711" i="1" s="1"/>
  <c r="J702" i="1"/>
  <c r="F702" i="1"/>
  <c r="G702" i="1" s="1"/>
  <c r="J694" i="1"/>
  <c r="F694" i="1"/>
  <c r="G694" i="1" s="1"/>
  <c r="J685" i="1"/>
  <c r="F685" i="1"/>
  <c r="G685" i="1" s="1"/>
  <c r="J677" i="1"/>
  <c r="F677" i="1"/>
  <c r="G677" i="1" s="1"/>
  <c r="J669" i="1"/>
  <c r="F669" i="1"/>
  <c r="G669" i="1" s="1"/>
  <c r="J661" i="1"/>
  <c r="F661" i="1"/>
  <c r="G661" i="1" s="1"/>
  <c r="J653" i="1"/>
  <c r="F653" i="1"/>
  <c r="G653" i="1" s="1"/>
  <c r="J645" i="1"/>
  <c r="F645" i="1"/>
  <c r="G645" i="1" s="1"/>
  <c r="J637" i="1"/>
  <c r="F637" i="1"/>
  <c r="G637" i="1" s="1"/>
  <c r="J629" i="1"/>
  <c r="F629" i="1"/>
  <c r="G629" i="1" s="1"/>
  <c r="J621" i="1"/>
  <c r="F621" i="1"/>
  <c r="G621" i="1" s="1"/>
  <c r="J613" i="1"/>
  <c r="F613" i="1"/>
  <c r="G613" i="1" s="1"/>
  <c r="J605" i="1"/>
  <c r="F605" i="1"/>
  <c r="G605" i="1" s="1"/>
  <c r="J596" i="1"/>
  <c r="F596" i="1"/>
  <c r="G596" i="1" s="1"/>
  <c r="J588" i="1"/>
  <c r="F588" i="1"/>
  <c r="G588" i="1" s="1"/>
  <c r="J579" i="1"/>
  <c r="F579" i="1"/>
  <c r="G579" i="1" s="1"/>
  <c r="J571" i="1"/>
  <c r="F571" i="1"/>
  <c r="G571" i="1" s="1"/>
  <c r="J563" i="1"/>
  <c r="F563" i="1"/>
  <c r="G563" i="1" s="1"/>
  <c r="J555" i="1"/>
  <c r="F555" i="1"/>
  <c r="G555" i="1" s="1"/>
  <c r="J547" i="1"/>
  <c r="F547" i="1"/>
  <c r="G547" i="1" s="1"/>
  <c r="J539" i="1"/>
  <c r="F539" i="1"/>
  <c r="G539" i="1" s="1"/>
  <c r="J531" i="1"/>
  <c r="F531" i="1"/>
  <c r="G531" i="1" s="1"/>
  <c r="J523" i="1"/>
  <c r="F523" i="1"/>
  <c r="G523" i="1" s="1"/>
  <c r="J514" i="1"/>
  <c r="F514" i="1"/>
  <c r="G514" i="1" s="1"/>
  <c r="J506" i="1"/>
  <c r="F506" i="1"/>
  <c r="G506" i="1" s="1"/>
  <c r="J497" i="1"/>
  <c r="F497" i="1"/>
  <c r="G497" i="1" s="1"/>
  <c r="J489" i="1"/>
  <c r="F489" i="1"/>
  <c r="G489" i="1" s="1"/>
  <c r="J480" i="1"/>
  <c r="F480" i="1"/>
  <c r="G480" i="1" s="1"/>
  <c r="J472" i="1"/>
  <c r="F472" i="1"/>
  <c r="G472" i="1" s="1"/>
  <c r="J463" i="1"/>
  <c r="F463" i="1"/>
  <c r="G463" i="1" s="1"/>
  <c r="J455" i="1"/>
  <c r="F455" i="1"/>
  <c r="G455" i="1" s="1"/>
  <c r="J447" i="1"/>
  <c r="F447" i="1"/>
  <c r="G447" i="1" s="1"/>
  <c r="J437" i="1"/>
  <c r="F437" i="1"/>
  <c r="G437" i="1" s="1"/>
  <c r="J429" i="1"/>
  <c r="F429" i="1"/>
  <c r="G429" i="1" s="1"/>
  <c r="J421" i="1"/>
  <c r="F421" i="1"/>
  <c r="G421" i="1" s="1"/>
  <c r="J413" i="1"/>
  <c r="F413" i="1"/>
  <c r="G413" i="1" s="1"/>
  <c r="J404" i="1"/>
  <c r="F404" i="1"/>
  <c r="G404" i="1" s="1"/>
  <c r="J396" i="1"/>
  <c r="F396" i="1"/>
  <c r="G396" i="1" s="1"/>
  <c r="J388" i="1"/>
  <c r="F388" i="1"/>
  <c r="G388" i="1" s="1"/>
  <c r="J380" i="1"/>
  <c r="F380" i="1"/>
  <c r="G380" i="1" s="1"/>
  <c r="J372" i="1"/>
  <c r="F372" i="1"/>
  <c r="G372" i="1" s="1"/>
  <c r="J364" i="1"/>
  <c r="F364" i="1"/>
  <c r="G364" i="1" s="1"/>
  <c r="J355" i="1"/>
  <c r="F355" i="1"/>
  <c r="G355" i="1" s="1"/>
  <c r="J347" i="1"/>
  <c r="F347" i="1"/>
  <c r="G347" i="1" s="1"/>
  <c r="J339" i="1"/>
  <c r="F339" i="1"/>
  <c r="G339" i="1" s="1"/>
  <c r="J331" i="1"/>
  <c r="F331" i="1"/>
  <c r="G331" i="1" s="1"/>
  <c r="J322" i="1"/>
  <c r="F322" i="1"/>
  <c r="G322" i="1" s="1"/>
  <c r="J314" i="1"/>
  <c r="F314" i="1"/>
  <c r="G314" i="1" s="1"/>
  <c r="J305" i="1"/>
  <c r="F305" i="1"/>
  <c r="G305" i="1" s="1"/>
  <c r="J297" i="1"/>
  <c r="F297" i="1"/>
  <c r="G297" i="1" s="1"/>
  <c r="J289" i="1"/>
  <c r="F289" i="1"/>
  <c r="G289" i="1" s="1"/>
  <c r="J281" i="1"/>
  <c r="F281" i="1"/>
  <c r="G281" i="1" s="1"/>
  <c r="J273" i="1"/>
  <c r="F273" i="1"/>
  <c r="G273" i="1" s="1"/>
  <c r="J265" i="1"/>
  <c r="F265" i="1"/>
  <c r="G265" i="1" s="1"/>
  <c r="J257" i="1"/>
  <c r="J249" i="1"/>
  <c r="F249" i="1"/>
  <c r="G249" i="1" s="1"/>
  <c r="J241" i="1"/>
  <c r="F241" i="1"/>
  <c r="G241" i="1" s="1"/>
  <c r="J233" i="1"/>
  <c r="F233" i="1"/>
  <c r="G233" i="1" s="1"/>
  <c r="J224" i="1"/>
  <c r="F224" i="1"/>
  <c r="G224" i="1" s="1"/>
  <c r="J216" i="1"/>
  <c r="F216" i="1"/>
  <c r="G216" i="1" s="1"/>
  <c r="J207" i="1"/>
  <c r="F207" i="1"/>
  <c r="G207" i="1" s="1"/>
  <c r="J199" i="1"/>
  <c r="F199" i="1"/>
  <c r="G199" i="1" s="1"/>
  <c r="J191" i="1"/>
  <c r="F191" i="1"/>
  <c r="G191" i="1" s="1"/>
  <c r="J183" i="1"/>
  <c r="F183" i="1"/>
  <c r="G183" i="1" s="1"/>
  <c r="J175" i="1"/>
  <c r="F175" i="1"/>
  <c r="G175" i="1" s="1"/>
  <c r="J165" i="1"/>
  <c r="F165" i="1"/>
  <c r="G165" i="1" s="1"/>
  <c r="J157" i="1"/>
  <c r="F157" i="1"/>
  <c r="G157" i="1" s="1"/>
  <c r="J149" i="1"/>
  <c r="F149" i="1"/>
  <c r="G149" i="1" s="1"/>
  <c r="J139" i="1"/>
  <c r="F139" i="1"/>
  <c r="G139" i="1" s="1"/>
  <c r="J131" i="1"/>
  <c r="F131" i="1"/>
  <c r="G131" i="1" s="1"/>
  <c r="J123" i="1"/>
  <c r="F123" i="1"/>
  <c r="G123" i="1" s="1"/>
  <c r="J115" i="1"/>
  <c r="F115" i="1"/>
  <c r="G115" i="1" s="1"/>
  <c r="J106" i="1"/>
  <c r="F106" i="1"/>
  <c r="G106" i="1" s="1"/>
  <c r="J97" i="1"/>
  <c r="F97" i="1"/>
  <c r="G97" i="1" s="1"/>
  <c r="J89" i="1"/>
  <c r="F89" i="1"/>
  <c r="G89" i="1" s="1"/>
  <c r="J79" i="1"/>
  <c r="F79" i="1"/>
  <c r="G79" i="1" s="1"/>
  <c r="J71" i="1"/>
  <c r="F71" i="1"/>
  <c r="G71" i="1" s="1"/>
  <c r="J63" i="1"/>
  <c r="F63" i="1"/>
  <c r="G63" i="1" s="1"/>
  <c r="J54" i="1"/>
  <c r="F54" i="1"/>
  <c r="G54" i="1" s="1"/>
  <c r="J46" i="1"/>
  <c r="F46" i="1"/>
  <c r="G46" i="1" s="1"/>
  <c r="J38" i="1"/>
  <c r="F38" i="1"/>
  <c r="G38" i="1" s="1"/>
  <c r="J30" i="1"/>
  <c r="F30" i="1"/>
  <c r="G30" i="1" s="1"/>
  <c r="J22" i="1"/>
  <c r="F22" i="1"/>
  <c r="G22" i="1" s="1"/>
  <c r="J14" i="1"/>
  <c r="F14" i="1"/>
  <c r="G14" i="1" s="1"/>
  <c r="J6" i="1"/>
  <c r="F6" i="1"/>
  <c r="G6" i="1" s="1"/>
  <c r="AK133" i="1"/>
  <c r="J1663" i="1"/>
  <c r="F1663" i="1"/>
  <c r="G1663" i="1" s="1"/>
  <c r="J1631" i="1"/>
  <c r="F1631" i="1"/>
  <c r="G1631" i="1" s="1"/>
  <c r="J1591" i="1"/>
  <c r="F1591" i="1"/>
  <c r="G1591" i="1" s="1"/>
  <c r="J1551" i="1"/>
  <c r="F1551" i="1"/>
  <c r="G1551" i="1" s="1"/>
  <c r="J1519" i="1"/>
  <c r="F1519" i="1"/>
  <c r="G1519" i="1" s="1"/>
  <c r="J1479" i="1"/>
  <c r="F1479" i="1"/>
  <c r="G1479" i="1" s="1"/>
  <c r="J1455" i="1"/>
  <c r="F1455" i="1"/>
  <c r="G1455" i="1" s="1"/>
  <c r="J1423" i="1"/>
  <c r="F1423" i="1"/>
  <c r="G1423" i="1" s="1"/>
  <c r="J1391" i="1"/>
  <c r="F1391" i="1"/>
  <c r="G1391" i="1" s="1"/>
  <c r="J1367" i="1"/>
  <c r="F1367" i="1"/>
  <c r="G1367" i="1" s="1"/>
  <c r="J1351" i="1"/>
  <c r="F1351" i="1"/>
  <c r="G1351" i="1" s="1"/>
  <c r="J1327" i="1"/>
  <c r="F1327" i="1"/>
  <c r="G1327" i="1" s="1"/>
  <c r="J1303" i="1"/>
  <c r="F1303" i="1"/>
  <c r="G1303" i="1" s="1"/>
  <c r="J1287" i="1"/>
  <c r="F1287" i="1"/>
  <c r="G1287" i="1" s="1"/>
  <c r="J1255" i="1"/>
  <c r="F1255" i="1"/>
  <c r="G1255" i="1" s="1"/>
  <c r="J1231" i="1"/>
  <c r="F1231" i="1"/>
  <c r="G1231" i="1" s="1"/>
  <c r="J1199" i="1"/>
  <c r="F1199" i="1"/>
  <c r="G1199" i="1" s="1"/>
  <c r="J1175" i="1"/>
  <c r="F1175" i="1"/>
  <c r="G1175" i="1" s="1"/>
  <c r="J1152" i="1"/>
  <c r="F1152" i="1"/>
  <c r="G1152" i="1" s="1"/>
  <c r="J1135" i="1"/>
  <c r="F1135" i="1"/>
  <c r="G1135" i="1" s="1"/>
  <c r="J1111" i="1"/>
  <c r="F1111" i="1"/>
  <c r="G1111" i="1" s="1"/>
  <c r="J1087" i="1"/>
  <c r="F1087" i="1"/>
  <c r="G1087" i="1" s="1"/>
  <c r="J1063" i="1"/>
  <c r="F1063" i="1"/>
  <c r="G1063" i="1" s="1"/>
  <c r="J1039" i="1"/>
  <c r="F1039" i="1"/>
  <c r="G1039" i="1" s="1"/>
  <c r="J1023" i="1"/>
  <c r="F1023" i="1"/>
  <c r="G1023" i="1" s="1"/>
  <c r="J999" i="1"/>
  <c r="F999" i="1"/>
  <c r="G999" i="1" s="1"/>
  <c r="J975" i="1"/>
  <c r="F975" i="1"/>
  <c r="G975" i="1" s="1"/>
  <c r="J942" i="1"/>
  <c r="F942" i="1"/>
  <c r="G942" i="1" s="1"/>
  <c r="J909" i="1"/>
  <c r="F909" i="1"/>
  <c r="G909" i="1" s="1"/>
  <c r="J877" i="1"/>
  <c r="F877" i="1"/>
  <c r="G877" i="1" s="1"/>
  <c r="J845" i="1"/>
  <c r="F845" i="1"/>
  <c r="G845" i="1" s="1"/>
  <c r="J813" i="1"/>
  <c r="F813" i="1"/>
  <c r="G813" i="1" s="1"/>
  <c r="J788" i="1"/>
  <c r="F788" i="1"/>
  <c r="G788" i="1" s="1"/>
  <c r="J771" i="1"/>
  <c r="F771" i="1"/>
  <c r="G771" i="1" s="1"/>
  <c r="J739" i="1"/>
  <c r="F739" i="1"/>
  <c r="G739" i="1" s="1"/>
  <c r="J698" i="1"/>
  <c r="F698" i="1"/>
  <c r="G698" i="1" s="1"/>
  <c r="J681" i="1"/>
  <c r="F681" i="1"/>
  <c r="G681" i="1" s="1"/>
  <c r="J657" i="1"/>
  <c r="F657" i="1"/>
  <c r="G657" i="1" s="1"/>
  <c r="J625" i="1"/>
  <c r="F625" i="1"/>
  <c r="G625" i="1" s="1"/>
  <c r="J575" i="1"/>
  <c r="F575" i="1"/>
  <c r="G575" i="1" s="1"/>
  <c r="J543" i="1"/>
  <c r="F543" i="1"/>
  <c r="G543" i="1" s="1"/>
  <c r="J510" i="1"/>
  <c r="F510" i="1"/>
  <c r="G510" i="1" s="1"/>
  <c r="J476" i="1"/>
  <c r="F476" i="1"/>
  <c r="G476" i="1" s="1"/>
  <c r="J442" i="1"/>
  <c r="F442" i="1"/>
  <c r="G442" i="1" s="1"/>
  <c r="J408" i="1"/>
  <c r="F408" i="1"/>
  <c r="G408" i="1" s="1"/>
  <c r="J359" i="1"/>
  <c r="F359" i="1"/>
  <c r="G359" i="1" s="1"/>
  <c r="J310" i="1"/>
  <c r="F310" i="1"/>
  <c r="G310" i="1" s="1"/>
  <c r="J261" i="1"/>
  <c r="F261" i="1"/>
  <c r="G261" i="1" s="1"/>
  <c r="J220" i="1"/>
  <c r="F220" i="1"/>
  <c r="G220" i="1" s="1"/>
  <c r="J179" i="1"/>
  <c r="F179" i="1"/>
  <c r="G179" i="1" s="1"/>
  <c r="J135" i="1"/>
  <c r="F135" i="1"/>
  <c r="G135" i="1" s="1"/>
  <c r="J119" i="1"/>
  <c r="F119" i="1"/>
  <c r="G119" i="1" s="1"/>
  <c r="J67" i="1"/>
  <c r="F67" i="1"/>
  <c r="G67" i="1" s="1"/>
  <c r="J34" i="1"/>
  <c r="F34" i="1"/>
  <c r="G34" i="1" s="1"/>
  <c r="AK136" i="1"/>
  <c r="AK128" i="1"/>
  <c r="AK120" i="1"/>
  <c r="AK112" i="1"/>
  <c r="AK159" i="1"/>
  <c r="J1682" i="1"/>
  <c r="F1682" i="1"/>
  <c r="G1682" i="1" s="1"/>
  <c r="J1674" i="1"/>
  <c r="F1674" i="1"/>
  <c r="G1674" i="1" s="1"/>
  <c r="J1666" i="1"/>
  <c r="F1666" i="1"/>
  <c r="G1666" i="1" s="1"/>
  <c r="J1658" i="1"/>
  <c r="F1658" i="1"/>
  <c r="G1658" i="1" s="1"/>
  <c r="J1650" i="1"/>
  <c r="F1650" i="1"/>
  <c r="G1650" i="1" s="1"/>
  <c r="J1642" i="1"/>
  <c r="F1642" i="1"/>
  <c r="G1642" i="1" s="1"/>
  <c r="J1634" i="1"/>
  <c r="F1634" i="1"/>
  <c r="G1634" i="1" s="1"/>
  <c r="J1626" i="1"/>
  <c r="F1626" i="1"/>
  <c r="G1626" i="1" s="1"/>
  <c r="J1618" i="1"/>
  <c r="F1618" i="1"/>
  <c r="G1618" i="1" s="1"/>
  <c r="J1610" i="1"/>
  <c r="F1610" i="1"/>
  <c r="G1610" i="1" s="1"/>
  <c r="J1602" i="1"/>
  <c r="F1602" i="1"/>
  <c r="G1602" i="1" s="1"/>
  <c r="J1594" i="1"/>
  <c r="F1594" i="1"/>
  <c r="G1594" i="1" s="1"/>
  <c r="J1586" i="1"/>
  <c r="F1586" i="1"/>
  <c r="G1586" i="1" s="1"/>
  <c r="J1578" i="1"/>
  <c r="F1578" i="1"/>
  <c r="G1578" i="1" s="1"/>
  <c r="J1570" i="1"/>
  <c r="F1570" i="1"/>
  <c r="G1570" i="1" s="1"/>
  <c r="J1562" i="1"/>
  <c r="F1562" i="1"/>
  <c r="G1562" i="1" s="1"/>
  <c r="J1554" i="1"/>
  <c r="F1554" i="1"/>
  <c r="G1554" i="1" s="1"/>
  <c r="J1546" i="1"/>
  <c r="F1546" i="1"/>
  <c r="G1546" i="1" s="1"/>
  <c r="J1538" i="1"/>
  <c r="F1538" i="1"/>
  <c r="G1538" i="1" s="1"/>
  <c r="J1530" i="1"/>
  <c r="F1530" i="1"/>
  <c r="G1530" i="1" s="1"/>
  <c r="J1522" i="1"/>
  <c r="F1522" i="1"/>
  <c r="G1522" i="1" s="1"/>
  <c r="J1514" i="1"/>
  <c r="F1514" i="1"/>
  <c r="G1514" i="1" s="1"/>
  <c r="J1506" i="1"/>
  <c r="F1506" i="1"/>
  <c r="G1506" i="1" s="1"/>
  <c r="J1498" i="1"/>
  <c r="F1498" i="1"/>
  <c r="G1498" i="1" s="1"/>
  <c r="J1490" i="1"/>
  <c r="F1490" i="1"/>
  <c r="G1490" i="1" s="1"/>
  <c r="J1482" i="1"/>
  <c r="F1482" i="1"/>
  <c r="G1482" i="1" s="1"/>
  <c r="J1474" i="1"/>
  <c r="F1474" i="1"/>
  <c r="G1474" i="1" s="1"/>
  <c r="J1466" i="1"/>
  <c r="F1466" i="1"/>
  <c r="G1466" i="1" s="1"/>
  <c r="J1458" i="1"/>
  <c r="F1458" i="1"/>
  <c r="G1458" i="1" s="1"/>
  <c r="J1450" i="1"/>
  <c r="F1450" i="1"/>
  <c r="G1450" i="1" s="1"/>
  <c r="J1442" i="1"/>
  <c r="F1442" i="1"/>
  <c r="G1442" i="1" s="1"/>
  <c r="J1434" i="1"/>
  <c r="F1434" i="1"/>
  <c r="G1434" i="1" s="1"/>
  <c r="J1426" i="1"/>
  <c r="F1426" i="1"/>
  <c r="G1426" i="1" s="1"/>
  <c r="J1418" i="1"/>
  <c r="F1418" i="1"/>
  <c r="G1418" i="1" s="1"/>
  <c r="J1410" i="1"/>
  <c r="F1410" i="1"/>
  <c r="G1410" i="1" s="1"/>
  <c r="J1402" i="1"/>
  <c r="F1402" i="1"/>
  <c r="G1402" i="1" s="1"/>
  <c r="J1394" i="1"/>
  <c r="F1394" i="1"/>
  <c r="G1394" i="1" s="1"/>
  <c r="J1386" i="1"/>
  <c r="F1386" i="1"/>
  <c r="G1386" i="1" s="1"/>
  <c r="J1378" i="1"/>
  <c r="F1378" i="1"/>
  <c r="G1378" i="1" s="1"/>
  <c r="J1370" i="1"/>
  <c r="F1370" i="1"/>
  <c r="G1370" i="1" s="1"/>
  <c r="J1362" i="1"/>
  <c r="F1362" i="1"/>
  <c r="G1362" i="1" s="1"/>
  <c r="J1354" i="1"/>
  <c r="F1354" i="1"/>
  <c r="G1354" i="1" s="1"/>
  <c r="J1346" i="1"/>
  <c r="F1346" i="1"/>
  <c r="G1346" i="1" s="1"/>
  <c r="J1338" i="1"/>
  <c r="F1338" i="1"/>
  <c r="G1338" i="1" s="1"/>
  <c r="J1330" i="1"/>
  <c r="F1330" i="1"/>
  <c r="G1330" i="1" s="1"/>
  <c r="J1322" i="1"/>
  <c r="F1322" i="1"/>
  <c r="G1322" i="1" s="1"/>
  <c r="J1314" i="1"/>
  <c r="F1314" i="1"/>
  <c r="G1314" i="1" s="1"/>
  <c r="J1306" i="1"/>
  <c r="F1306" i="1"/>
  <c r="G1306" i="1" s="1"/>
  <c r="J1298" i="1"/>
  <c r="F1298" i="1"/>
  <c r="G1298" i="1" s="1"/>
  <c r="J1290" i="1"/>
  <c r="F1290" i="1"/>
  <c r="G1290" i="1" s="1"/>
  <c r="J1282" i="1"/>
  <c r="F1282" i="1"/>
  <c r="G1282" i="1" s="1"/>
  <c r="J1274" i="1"/>
  <c r="F1274" i="1"/>
  <c r="G1274" i="1" s="1"/>
  <c r="J1266" i="1"/>
  <c r="F1266" i="1"/>
  <c r="G1266" i="1" s="1"/>
  <c r="J1258" i="1"/>
  <c r="F1258" i="1"/>
  <c r="G1258" i="1" s="1"/>
  <c r="J1250" i="1"/>
  <c r="F1250" i="1"/>
  <c r="G1250" i="1" s="1"/>
  <c r="J1242" i="1"/>
  <c r="F1242" i="1"/>
  <c r="G1242" i="1" s="1"/>
  <c r="J1234" i="1"/>
  <c r="F1234" i="1"/>
  <c r="G1234" i="1" s="1"/>
  <c r="J1226" i="1"/>
  <c r="F1226" i="1"/>
  <c r="G1226" i="1" s="1"/>
  <c r="J1218" i="1"/>
  <c r="F1218" i="1"/>
  <c r="G1218" i="1" s="1"/>
  <c r="J1210" i="1"/>
  <c r="F1210" i="1"/>
  <c r="G1210" i="1" s="1"/>
  <c r="J1202" i="1"/>
  <c r="F1202" i="1"/>
  <c r="G1202" i="1" s="1"/>
  <c r="J1194" i="1"/>
  <c r="F1194" i="1"/>
  <c r="G1194" i="1" s="1"/>
  <c r="J1186" i="1"/>
  <c r="F1186" i="1"/>
  <c r="G1186" i="1" s="1"/>
  <c r="J1178" i="1"/>
  <c r="F1178" i="1"/>
  <c r="G1178" i="1" s="1"/>
  <c r="J1170" i="1"/>
  <c r="F1170" i="1"/>
  <c r="G1170" i="1" s="1"/>
  <c r="J1162" i="1"/>
  <c r="F1162" i="1"/>
  <c r="G1162" i="1" s="1"/>
  <c r="J1155" i="1"/>
  <c r="F1155" i="1"/>
  <c r="G1155" i="1" s="1"/>
  <c r="J1146" i="1"/>
  <c r="F1146" i="1"/>
  <c r="G1146" i="1" s="1"/>
  <c r="J1138" i="1"/>
  <c r="F1138" i="1"/>
  <c r="G1138" i="1" s="1"/>
  <c r="J1130" i="1"/>
  <c r="F1130" i="1"/>
  <c r="G1130" i="1" s="1"/>
  <c r="J1122" i="1"/>
  <c r="F1122" i="1"/>
  <c r="G1122" i="1" s="1"/>
  <c r="J1114" i="1"/>
  <c r="F1114" i="1"/>
  <c r="G1114" i="1" s="1"/>
  <c r="J1106" i="1"/>
  <c r="F1106" i="1"/>
  <c r="G1106" i="1" s="1"/>
  <c r="J1098" i="1"/>
  <c r="F1098" i="1"/>
  <c r="G1098" i="1" s="1"/>
  <c r="J1090" i="1"/>
  <c r="F1090" i="1"/>
  <c r="G1090" i="1" s="1"/>
  <c r="J1082" i="1"/>
  <c r="F1082" i="1"/>
  <c r="G1082" i="1" s="1"/>
  <c r="J1074" i="1"/>
  <c r="F1074" i="1"/>
  <c r="G1074" i="1" s="1"/>
  <c r="J1066" i="1"/>
  <c r="F1066" i="1"/>
  <c r="G1066" i="1" s="1"/>
  <c r="J1058" i="1"/>
  <c r="F1058" i="1"/>
  <c r="G1058" i="1" s="1"/>
  <c r="J1050" i="1"/>
  <c r="F1050" i="1"/>
  <c r="G1050" i="1" s="1"/>
  <c r="J1042" i="1"/>
  <c r="F1042" i="1"/>
  <c r="G1042" i="1" s="1"/>
  <c r="J1034" i="1"/>
  <c r="F1034" i="1"/>
  <c r="G1034" i="1" s="1"/>
  <c r="J1026" i="1"/>
  <c r="F1026" i="1"/>
  <c r="G1026" i="1" s="1"/>
  <c r="J1018" i="1"/>
  <c r="F1018" i="1"/>
  <c r="G1018" i="1" s="1"/>
  <c r="J1010" i="1"/>
  <c r="F1010" i="1"/>
  <c r="G1010" i="1" s="1"/>
  <c r="J1002" i="1"/>
  <c r="F1002" i="1"/>
  <c r="G1002" i="1" s="1"/>
  <c r="J994" i="1"/>
  <c r="F994" i="1"/>
  <c r="G994" i="1" s="1"/>
  <c r="J986" i="1"/>
  <c r="F986" i="1"/>
  <c r="G986" i="1" s="1"/>
  <c r="J978" i="1"/>
  <c r="F978" i="1"/>
  <c r="G978" i="1" s="1"/>
  <c r="J969" i="1"/>
  <c r="F969" i="1"/>
  <c r="G969" i="1" s="1"/>
  <c r="J961" i="1"/>
  <c r="F961" i="1"/>
  <c r="G961" i="1" s="1"/>
  <c r="J953" i="1"/>
  <c r="F953" i="1"/>
  <c r="G953" i="1" s="1"/>
  <c r="J945" i="1"/>
  <c r="F945" i="1"/>
  <c r="G945" i="1" s="1"/>
  <c r="J937" i="1"/>
  <c r="F937" i="1"/>
  <c r="G937" i="1" s="1"/>
  <c r="J929" i="1"/>
  <c r="F929" i="1"/>
  <c r="G929" i="1" s="1"/>
  <c r="J921" i="1"/>
  <c r="F921" i="1"/>
  <c r="G921" i="1" s="1"/>
  <c r="J912" i="1"/>
  <c r="F912" i="1"/>
  <c r="G912" i="1" s="1"/>
  <c r="J904" i="1"/>
  <c r="F904" i="1"/>
  <c r="G904" i="1" s="1"/>
  <c r="J896" i="1"/>
  <c r="F896" i="1"/>
  <c r="G896" i="1" s="1"/>
  <c r="J888" i="1"/>
  <c r="F888" i="1"/>
  <c r="G888" i="1" s="1"/>
  <c r="J880" i="1"/>
  <c r="F880" i="1"/>
  <c r="G880" i="1" s="1"/>
  <c r="J872" i="1"/>
  <c r="F872" i="1"/>
  <c r="G872" i="1" s="1"/>
  <c r="J864" i="1"/>
  <c r="F864" i="1"/>
  <c r="G864" i="1" s="1"/>
  <c r="J856" i="1"/>
  <c r="F856" i="1"/>
  <c r="G856" i="1" s="1"/>
  <c r="J848" i="1"/>
  <c r="F848" i="1"/>
  <c r="G848" i="1" s="1"/>
  <c r="J840" i="1"/>
  <c r="F840" i="1"/>
  <c r="G840" i="1" s="1"/>
  <c r="J832" i="1"/>
  <c r="F832" i="1"/>
  <c r="G832" i="1" s="1"/>
  <c r="J824" i="1"/>
  <c r="F824" i="1"/>
  <c r="G824" i="1" s="1"/>
  <c r="J816" i="1"/>
  <c r="F816" i="1"/>
  <c r="G816" i="1" s="1"/>
  <c r="J808" i="1"/>
  <c r="F808" i="1"/>
  <c r="G808" i="1" s="1"/>
  <c r="J799" i="1"/>
  <c r="F799" i="1"/>
  <c r="G799" i="1" s="1"/>
  <c r="J791" i="1"/>
  <c r="F791" i="1"/>
  <c r="G791" i="1" s="1"/>
  <c r="J783" i="1"/>
  <c r="F783" i="1"/>
  <c r="G783" i="1" s="1"/>
  <c r="J775" i="1"/>
  <c r="F775" i="1"/>
  <c r="G775" i="1" s="1"/>
  <c r="J766" i="1"/>
  <c r="F766" i="1"/>
  <c r="G766" i="1" s="1"/>
  <c r="J758" i="1"/>
  <c r="F758" i="1"/>
  <c r="G758" i="1" s="1"/>
  <c r="J750" i="1"/>
  <c r="F750" i="1"/>
  <c r="G750" i="1" s="1"/>
  <c r="J742" i="1"/>
  <c r="F742" i="1"/>
  <c r="G742" i="1" s="1"/>
  <c r="J734" i="1"/>
  <c r="F734" i="1"/>
  <c r="G734" i="1" s="1"/>
  <c r="J726" i="1"/>
  <c r="F726" i="1"/>
  <c r="G726" i="1" s="1"/>
  <c r="J718" i="1"/>
  <c r="F718" i="1"/>
  <c r="G718" i="1" s="1"/>
  <c r="J710" i="1"/>
  <c r="F710" i="1"/>
  <c r="G710" i="1" s="1"/>
  <c r="J701" i="1"/>
  <c r="F701" i="1"/>
  <c r="G701" i="1" s="1"/>
  <c r="J692" i="1"/>
  <c r="F692" i="1"/>
  <c r="G692" i="1" s="1"/>
  <c r="J684" i="1"/>
  <c r="F684" i="1"/>
  <c r="G684" i="1" s="1"/>
  <c r="J676" i="1"/>
  <c r="F676" i="1"/>
  <c r="G676" i="1" s="1"/>
  <c r="J668" i="1"/>
  <c r="F668" i="1"/>
  <c r="G668" i="1" s="1"/>
  <c r="J660" i="1"/>
  <c r="F660" i="1"/>
  <c r="G660" i="1" s="1"/>
  <c r="J652" i="1"/>
  <c r="F652" i="1"/>
  <c r="G652" i="1" s="1"/>
  <c r="J644" i="1"/>
  <c r="F644" i="1"/>
  <c r="G644" i="1" s="1"/>
  <c r="J636" i="1"/>
  <c r="F636" i="1"/>
  <c r="G636" i="1" s="1"/>
  <c r="J628" i="1"/>
  <c r="F628" i="1"/>
  <c r="G628" i="1" s="1"/>
  <c r="J620" i="1"/>
  <c r="F620" i="1"/>
  <c r="G620" i="1" s="1"/>
  <c r="J612" i="1"/>
  <c r="F612" i="1"/>
  <c r="G612" i="1" s="1"/>
  <c r="J604" i="1"/>
  <c r="F604" i="1"/>
  <c r="G604" i="1" s="1"/>
  <c r="J595" i="1"/>
  <c r="F595" i="1"/>
  <c r="G595" i="1" s="1"/>
  <c r="J587" i="1"/>
  <c r="F587" i="1"/>
  <c r="G587" i="1" s="1"/>
  <c r="J578" i="1"/>
  <c r="F578" i="1"/>
  <c r="G578" i="1" s="1"/>
  <c r="J570" i="1"/>
  <c r="F570" i="1"/>
  <c r="G570" i="1" s="1"/>
  <c r="J562" i="1"/>
  <c r="F562" i="1"/>
  <c r="G562" i="1" s="1"/>
  <c r="J554" i="1"/>
  <c r="F554" i="1"/>
  <c r="G554" i="1" s="1"/>
  <c r="J546" i="1"/>
  <c r="F546" i="1"/>
  <c r="G546" i="1" s="1"/>
  <c r="J538" i="1"/>
  <c r="F538" i="1"/>
  <c r="G538" i="1" s="1"/>
  <c r="J530" i="1"/>
  <c r="F530" i="1"/>
  <c r="G530" i="1" s="1"/>
  <c r="J522" i="1"/>
  <c r="F522" i="1"/>
  <c r="G522" i="1" s="1"/>
  <c r="J513" i="1"/>
  <c r="F513" i="1"/>
  <c r="G513" i="1" s="1"/>
  <c r="J505" i="1"/>
  <c r="F505" i="1"/>
  <c r="G505" i="1" s="1"/>
  <c r="J496" i="1"/>
  <c r="F496" i="1"/>
  <c r="G496" i="1" s="1"/>
  <c r="J488" i="1"/>
  <c r="F488" i="1"/>
  <c r="G488" i="1" s="1"/>
  <c r="J479" i="1"/>
  <c r="F479" i="1"/>
  <c r="G479" i="1" s="1"/>
  <c r="J470" i="1"/>
  <c r="F470" i="1"/>
  <c r="G470" i="1" s="1"/>
  <c r="J462" i="1"/>
  <c r="F462" i="1"/>
  <c r="G462" i="1" s="1"/>
  <c r="J454" i="1"/>
  <c r="F454" i="1"/>
  <c r="G454" i="1" s="1"/>
  <c r="J446" i="1"/>
  <c r="F446" i="1"/>
  <c r="G446" i="1" s="1"/>
  <c r="J436" i="1"/>
  <c r="F436" i="1"/>
  <c r="G436" i="1" s="1"/>
  <c r="J428" i="1"/>
  <c r="F428" i="1"/>
  <c r="G428" i="1" s="1"/>
  <c r="J420" i="1"/>
  <c r="F420" i="1"/>
  <c r="G420" i="1" s="1"/>
  <c r="J412" i="1"/>
  <c r="F412" i="1"/>
  <c r="G412" i="1" s="1"/>
  <c r="J403" i="1"/>
  <c r="F403" i="1"/>
  <c r="G403" i="1" s="1"/>
  <c r="J395" i="1"/>
  <c r="F395" i="1"/>
  <c r="G395" i="1" s="1"/>
  <c r="J387" i="1"/>
  <c r="F387" i="1"/>
  <c r="G387" i="1" s="1"/>
  <c r="J379" i="1"/>
  <c r="F379" i="1"/>
  <c r="G379" i="1" s="1"/>
  <c r="J371" i="1"/>
  <c r="F371" i="1"/>
  <c r="G371" i="1" s="1"/>
  <c r="J362" i="1"/>
  <c r="F362" i="1"/>
  <c r="G362" i="1" s="1"/>
  <c r="J354" i="1"/>
  <c r="F354" i="1"/>
  <c r="G354" i="1" s="1"/>
  <c r="J346" i="1"/>
  <c r="F346" i="1"/>
  <c r="G346" i="1" s="1"/>
  <c r="J338" i="1"/>
  <c r="F338" i="1"/>
  <c r="G338" i="1" s="1"/>
  <c r="J329" i="1"/>
  <c r="F329" i="1"/>
  <c r="G329" i="1" s="1"/>
  <c r="J321" i="1"/>
  <c r="F321" i="1"/>
  <c r="G321" i="1" s="1"/>
  <c r="J313" i="1"/>
  <c r="F313" i="1"/>
  <c r="G313" i="1" s="1"/>
  <c r="J304" i="1"/>
  <c r="F304" i="1"/>
  <c r="G304" i="1" s="1"/>
  <c r="J296" i="1"/>
  <c r="F296" i="1"/>
  <c r="G296" i="1" s="1"/>
  <c r="J288" i="1"/>
  <c r="F288" i="1"/>
  <c r="G288" i="1" s="1"/>
  <c r="J280" i="1"/>
  <c r="F280" i="1"/>
  <c r="G280" i="1" s="1"/>
  <c r="J272" i="1"/>
  <c r="F272" i="1"/>
  <c r="G272" i="1" s="1"/>
  <c r="J264" i="1"/>
  <c r="F264" i="1"/>
  <c r="G264" i="1" s="1"/>
  <c r="J256" i="1"/>
  <c r="F256" i="1"/>
  <c r="G256" i="1" s="1"/>
  <c r="J248" i="1"/>
  <c r="F248" i="1"/>
  <c r="G248" i="1" s="1"/>
  <c r="J240" i="1"/>
  <c r="F240" i="1"/>
  <c r="G240" i="1" s="1"/>
  <c r="J232" i="1"/>
  <c r="F232" i="1"/>
  <c r="G232" i="1" s="1"/>
  <c r="J223" i="1"/>
  <c r="F223" i="1"/>
  <c r="G223" i="1" s="1"/>
  <c r="J215" i="1"/>
  <c r="F215" i="1"/>
  <c r="G215" i="1" s="1"/>
  <c r="J206" i="1"/>
  <c r="F206" i="1"/>
  <c r="G206" i="1" s="1"/>
  <c r="J198" i="1"/>
  <c r="F198" i="1"/>
  <c r="G198" i="1" s="1"/>
  <c r="J190" i="1"/>
  <c r="F190" i="1"/>
  <c r="G190" i="1" s="1"/>
  <c r="J182" i="1"/>
  <c r="F182" i="1"/>
  <c r="G182" i="1" s="1"/>
  <c r="J174" i="1"/>
  <c r="F174" i="1"/>
  <c r="G174" i="1" s="1"/>
  <c r="J164" i="1"/>
  <c r="F164" i="1"/>
  <c r="G164" i="1" s="1"/>
  <c r="J156" i="1"/>
  <c r="F156" i="1"/>
  <c r="G156" i="1" s="1"/>
  <c r="J148" i="1"/>
  <c r="F148" i="1"/>
  <c r="G148" i="1" s="1"/>
  <c r="J138" i="1"/>
  <c r="F138" i="1"/>
  <c r="G138" i="1" s="1"/>
  <c r="J130" i="1"/>
  <c r="F130" i="1"/>
  <c r="G130" i="1" s="1"/>
  <c r="J122" i="1"/>
  <c r="F122" i="1"/>
  <c r="G122" i="1" s="1"/>
  <c r="J114" i="1"/>
  <c r="F114" i="1"/>
  <c r="G114" i="1" s="1"/>
  <c r="J105" i="1"/>
  <c r="F105" i="1"/>
  <c r="G105" i="1" s="1"/>
  <c r="J96" i="1"/>
  <c r="F96" i="1"/>
  <c r="G96" i="1" s="1"/>
  <c r="J87" i="1"/>
  <c r="F87" i="1"/>
  <c r="G87" i="1" s="1"/>
  <c r="J78" i="1"/>
  <c r="F78" i="1"/>
  <c r="G78" i="1" s="1"/>
  <c r="J70" i="1"/>
  <c r="F70" i="1"/>
  <c r="G70" i="1" s="1"/>
  <c r="J62" i="1"/>
  <c r="F62" i="1"/>
  <c r="G62" i="1" s="1"/>
  <c r="J53" i="1"/>
  <c r="F53" i="1"/>
  <c r="G53" i="1" s="1"/>
  <c r="J45" i="1"/>
  <c r="F45" i="1"/>
  <c r="G45" i="1" s="1"/>
  <c r="J37" i="1"/>
  <c r="F37" i="1"/>
  <c r="G37" i="1" s="1"/>
  <c r="J29" i="1"/>
  <c r="F29" i="1"/>
  <c r="G29" i="1" s="1"/>
  <c r="J21" i="1"/>
  <c r="F21" i="1"/>
  <c r="G21" i="1" s="1"/>
  <c r="J13" i="1"/>
  <c r="F13" i="1"/>
  <c r="G13" i="1" s="1"/>
  <c r="J5" i="1"/>
  <c r="F5" i="1"/>
  <c r="G5" i="1" s="1"/>
  <c r="J1239" i="1"/>
  <c r="F1239" i="1"/>
  <c r="G1239" i="1" s="1"/>
  <c r="J1215" i="1"/>
  <c r="F1215" i="1"/>
  <c r="G1215" i="1" s="1"/>
  <c r="J1183" i="1"/>
  <c r="F1183" i="1"/>
  <c r="G1183" i="1" s="1"/>
  <c r="J1150" i="1"/>
  <c r="F1150" i="1"/>
  <c r="G1150" i="1" s="1"/>
  <c r="J1127" i="1"/>
  <c r="F1127" i="1"/>
  <c r="G1127" i="1" s="1"/>
  <c r="J1103" i="1"/>
  <c r="F1103" i="1"/>
  <c r="G1103" i="1" s="1"/>
  <c r="J1079" i="1"/>
  <c r="F1079" i="1"/>
  <c r="G1079" i="1" s="1"/>
  <c r="J1071" i="1"/>
  <c r="F1071" i="1"/>
  <c r="G1071" i="1" s="1"/>
  <c r="J1047" i="1"/>
  <c r="F1047" i="1"/>
  <c r="G1047" i="1" s="1"/>
  <c r="J1031" i="1"/>
  <c r="F1031" i="1"/>
  <c r="G1031" i="1" s="1"/>
  <c r="J1007" i="1"/>
  <c r="F1007" i="1"/>
  <c r="G1007" i="1" s="1"/>
  <c r="J991" i="1"/>
  <c r="F991" i="1"/>
  <c r="G991" i="1" s="1"/>
  <c r="J966" i="1"/>
  <c r="F966" i="1"/>
  <c r="G966" i="1" s="1"/>
  <c r="J934" i="1"/>
  <c r="F934" i="1"/>
  <c r="G934" i="1" s="1"/>
  <c r="J901" i="1"/>
  <c r="F901" i="1"/>
  <c r="G901" i="1" s="1"/>
  <c r="J869" i="1"/>
  <c r="F869" i="1"/>
  <c r="G869" i="1" s="1"/>
  <c r="J837" i="1"/>
  <c r="F837" i="1"/>
  <c r="G837" i="1" s="1"/>
  <c r="J804" i="1"/>
  <c r="F804" i="1"/>
  <c r="G804" i="1" s="1"/>
  <c r="J731" i="1"/>
  <c r="F731" i="1"/>
  <c r="G731" i="1" s="1"/>
  <c r="J368" i="1"/>
  <c r="F368" i="1"/>
  <c r="G368" i="1" s="1"/>
  <c r="J326" i="1"/>
  <c r="F326" i="1"/>
  <c r="G326" i="1" s="1"/>
  <c r="J293" i="1"/>
  <c r="F293" i="1"/>
  <c r="G293" i="1" s="1"/>
  <c r="J253" i="1"/>
  <c r="F253" i="1"/>
  <c r="G253" i="1" s="1"/>
  <c r="J212" i="1"/>
  <c r="F212" i="1"/>
  <c r="G212" i="1" s="1"/>
  <c r="J170" i="1"/>
  <c r="F170" i="1"/>
  <c r="G170" i="1" s="1"/>
  <c r="J127" i="1"/>
  <c r="F127" i="1"/>
  <c r="G127" i="1" s="1"/>
  <c r="J111" i="1"/>
  <c r="F111" i="1"/>
  <c r="G111" i="1" s="1"/>
  <c r="J75" i="1"/>
  <c r="F75" i="1"/>
  <c r="G75" i="1" s="1"/>
  <c r="J26" i="1"/>
  <c r="F26" i="1"/>
  <c r="G26" i="1" s="1"/>
  <c r="AK150" i="1"/>
  <c r="J1681" i="1"/>
  <c r="F1681" i="1"/>
  <c r="G1681" i="1" s="1"/>
  <c r="J1673" i="1"/>
  <c r="F1673" i="1"/>
  <c r="G1673" i="1" s="1"/>
  <c r="J1665" i="1"/>
  <c r="F1665" i="1"/>
  <c r="G1665" i="1" s="1"/>
  <c r="J1657" i="1"/>
  <c r="F1657" i="1"/>
  <c r="G1657" i="1" s="1"/>
  <c r="J1649" i="1"/>
  <c r="F1649" i="1"/>
  <c r="G1649" i="1" s="1"/>
  <c r="J1641" i="1"/>
  <c r="F1641" i="1"/>
  <c r="G1641" i="1" s="1"/>
  <c r="J1633" i="1"/>
  <c r="F1633" i="1"/>
  <c r="G1633" i="1" s="1"/>
  <c r="J1625" i="1"/>
  <c r="F1625" i="1"/>
  <c r="G1625" i="1" s="1"/>
  <c r="J1617" i="1"/>
  <c r="F1617" i="1"/>
  <c r="G1617" i="1" s="1"/>
  <c r="J1609" i="1"/>
  <c r="F1609" i="1"/>
  <c r="G1609" i="1" s="1"/>
  <c r="J1601" i="1"/>
  <c r="F1601" i="1"/>
  <c r="G1601" i="1" s="1"/>
  <c r="J1593" i="1"/>
  <c r="F1593" i="1"/>
  <c r="G1593" i="1" s="1"/>
  <c r="J1585" i="1"/>
  <c r="F1585" i="1"/>
  <c r="G1585" i="1" s="1"/>
  <c r="J1577" i="1"/>
  <c r="F1577" i="1"/>
  <c r="G1577" i="1" s="1"/>
  <c r="J1569" i="1"/>
  <c r="F1569" i="1"/>
  <c r="G1569" i="1" s="1"/>
  <c r="J1561" i="1"/>
  <c r="F1561" i="1"/>
  <c r="G1561" i="1" s="1"/>
  <c r="J1553" i="1"/>
  <c r="F1553" i="1"/>
  <c r="G1553" i="1" s="1"/>
  <c r="J1545" i="1"/>
  <c r="F1545" i="1"/>
  <c r="G1545" i="1" s="1"/>
  <c r="J1537" i="1"/>
  <c r="F1537" i="1"/>
  <c r="G1537" i="1" s="1"/>
  <c r="J1529" i="1"/>
  <c r="F1529" i="1"/>
  <c r="G1529" i="1" s="1"/>
  <c r="J1521" i="1"/>
  <c r="F1521" i="1"/>
  <c r="G1521" i="1" s="1"/>
  <c r="J1513" i="1"/>
  <c r="F1513" i="1"/>
  <c r="G1513" i="1" s="1"/>
  <c r="J1505" i="1"/>
  <c r="F1505" i="1"/>
  <c r="G1505" i="1" s="1"/>
  <c r="J1497" i="1"/>
  <c r="F1497" i="1"/>
  <c r="G1497" i="1" s="1"/>
  <c r="J1489" i="1"/>
  <c r="F1489" i="1"/>
  <c r="G1489" i="1" s="1"/>
  <c r="J1481" i="1"/>
  <c r="F1481" i="1"/>
  <c r="G1481" i="1" s="1"/>
  <c r="J1473" i="1"/>
  <c r="F1473" i="1"/>
  <c r="G1473" i="1" s="1"/>
  <c r="J1465" i="1"/>
  <c r="F1465" i="1"/>
  <c r="G1465" i="1" s="1"/>
  <c r="J1457" i="1"/>
  <c r="F1457" i="1"/>
  <c r="G1457" i="1" s="1"/>
  <c r="J1449" i="1"/>
  <c r="F1449" i="1"/>
  <c r="G1449" i="1" s="1"/>
  <c r="J1441" i="1"/>
  <c r="F1441" i="1"/>
  <c r="G1441" i="1" s="1"/>
  <c r="J1433" i="1"/>
  <c r="F1433" i="1"/>
  <c r="G1433" i="1" s="1"/>
  <c r="J1425" i="1"/>
  <c r="F1425" i="1"/>
  <c r="G1425" i="1" s="1"/>
  <c r="J1417" i="1"/>
  <c r="F1417" i="1"/>
  <c r="G1417" i="1" s="1"/>
  <c r="J1409" i="1"/>
  <c r="F1409" i="1"/>
  <c r="G1409" i="1" s="1"/>
  <c r="J1401" i="1"/>
  <c r="F1401" i="1"/>
  <c r="G1401" i="1" s="1"/>
  <c r="J1393" i="1"/>
  <c r="F1393" i="1"/>
  <c r="G1393" i="1" s="1"/>
  <c r="J1385" i="1"/>
  <c r="F1385" i="1"/>
  <c r="G1385" i="1" s="1"/>
  <c r="J1377" i="1"/>
  <c r="F1377" i="1"/>
  <c r="G1377" i="1" s="1"/>
  <c r="J1369" i="1"/>
  <c r="F1369" i="1"/>
  <c r="G1369" i="1" s="1"/>
  <c r="J1361" i="1"/>
  <c r="F1361" i="1"/>
  <c r="G1361" i="1" s="1"/>
  <c r="J1353" i="1"/>
  <c r="F1353" i="1"/>
  <c r="G1353" i="1" s="1"/>
  <c r="J1345" i="1"/>
  <c r="F1345" i="1"/>
  <c r="G1345" i="1" s="1"/>
  <c r="J1337" i="1"/>
  <c r="F1337" i="1"/>
  <c r="G1337" i="1" s="1"/>
  <c r="J1329" i="1"/>
  <c r="F1329" i="1"/>
  <c r="G1329" i="1" s="1"/>
  <c r="J1321" i="1"/>
  <c r="F1321" i="1"/>
  <c r="G1321" i="1" s="1"/>
  <c r="J1313" i="1"/>
  <c r="F1313" i="1"/>
  <c r="G1313" i="1" s="1"/>
  <c r="J1305" i="1"/>
  <c r="F1305" i="1"/>
  <c r="G1305" i="1" s="1"/>
  <c r="J1297" i="1"/>
  <c r="F1297" i="1"/>
  <c r="G1297" i="1" s="1"/>
  <c r="J1289" i="1"/>
  <c r="F1289" i="1"/>
  <c r="G1289" i="1" s="1"/>
  <c r="J1281" i="1"/>
  <c r="F1281" i="1"/>
  <c r="G1281" i="1" s="1"/>
  <c r="J1273" i="1"/>
  <c r="F1273" i="1"/>
  <c r="G1273" i="1" s="1"/>
  <c r="J1265" i="1"/>
  <c r="F1265" i="1"/>
  <c r="G1265" i="1" s="1"/>
  <c r="J1257" i="1"/>
  <c r="F1257" i="1"/>
  <c r="G1257" i="1" s="1"/>
  <c r="J1249" i="1"/>
  <c r="F1249" i="1"/>
  <c r="G1249" i="1" s="1"/>
  <c r="J1241" i="1"/>
  <c r="F1241" i="1"/>
  <c r="G1241" i="1" s="1"/>
  <c r="J1233" i="1"/>
  <c r="F1233" i="1"/>
  <c r="G1233" i="1" s="1"/>
  <c r="J1225" i="1"/>
  <c r="F1225" i="1"/>
  <c r="G1225" i="1" s="1"/>
  <c r="J1217" i="1"/>
  <c r="F1217" i="1"/>
  <c r="G1217" i="1" s="1"/>
  <c r="J1209" i="1"/>
  <c r="F1209" i="1"/>
  <c r="G1209" i="1" s="1"/>
  <c r="J1201" i="1"/>
  <c r="F1201" i="1"/>
  <c r="G1201" i="1" s="1"/>
  <c r="J1193" i="1"/>
  <c r="F1193" i="1"/>
  <c r="G1193" i="1" s="1"/>
  <c r="J1185" i="1"/>
  <c r="F1185" i="1"/>
  <c r="G1185" i="1" s="1"/>
  <c r="J1177" i="1"/>
  <c r="F1177" i="1"/>
  <c r="G1177" i="1" s="1"/>
  <c r="J1169" i="1"/>
  <c r="F1169" i="1"/>
  <c r="G1169" i="1" s="1"/>
  <c r="J1161" i="1"/>
  <c r="F1161" i="1"/>
  <c r="G1161" i="1" s="1"/>
  <c r="J1154" i="1"/>
  <c r="F1154" i="1"/>
  <c r="G1154" i="1" s="1"/>
  <c r="J1145" i="1"/>
  <c r="F1145" i="1"/>
  <c r="G1145" i="1" s="1"/>
  <c r="J1137" i="1"/>
  <c r="F1137" i="1"/>
  <c r="G1137" i="1" s="1"/>
  <c r="J1129" i="1"/>
  <c r="F1129" i="1"/>
  <c r="G1129" i="1" s="1"/>
  <c r="J1121" i="1"/>
  <c r="F1121" i="1"/>
  <c r="G1121" i="1" s="1"/>
  <c r="J1113" i="1"/>
  <c r="F1113" i="1"/>
  <c r="G1113" i="1" s="1"/>
  <c r="J1105" i="1"/>
  <c r="F1105" i="1"/>
  <c r="G1105" i="1" s="1"/>
  <c r="J1097" i="1"/>
  <c r="F1097" i="1"/>
  <c r="G1097" i="1" s="1"/>
  <c r="J1089" i="1"/>
  <c r="F1089" i="1"/>
  <c r="G1089" i="1" s="1"/>
  <c r="J1081" i="1"/>
  <c r="F1081" i="1"/>
  <c r="G1081" i="1" s="1"/>
  <c r="J1073" i="1"/>
  <c r="F1073" i="1"/>
  <c r="G1073" i="1" s="1"/>
  <c r="J1065" i="1"/>
  <c r="F1065" i="1"/>
  <c r="G1065" i="1" s="1"/>
  <c r="J1057" i="1"/>
  <c r="F1057" i="1"/>
  <c r="G1057" i="1" s="1"/>
  <c r="J1049" i="1"/>
  <c r="F1049" i="1"/>
  <c r="G1049" i="1" s="1"/>
  <c r="J1041" i="1"/>
  <c r="F1041" i="1"/>
  <c r="G1041" i="1" s="1"/>
  <c r="J1033" i="1"/>
  <c r="F1033" i="1"/>
  <c r="G1033" i="1" s="1"/>
  <c r="J1025" i="1"/>
  <c r="F1025" i="1"/>
  <c r="G1025" i="1" s="1"/>
  <c r="J1017" i="1"/>
  <c r="F1017" i="1"/>
  <c r="G1017" i="1" s="1"/>
  <c r="J1009" i="1"/>
  <c r="F1009" i="1"/>
  <c r="G1009" i="1" s="1"/>
  <c r="J1001" i="1"/>
  <c r="F1001" i="1"/>
  <c r="G1001" i="1" s="1"/>
  <c r="J993" i="1"/>
  <c r="F993" i="1"/>
  <c r="G993" i="1" s="1"/>
  <c r="J985" i="1"/>
  <c r="F985" i="1"/>
  <c r="G985" i="1" s="1"/>
  <c r="J977" i="1"/>
  <c r="F977" i="1"/>
  <c r="G977" i="1" s="1"/>
  <c r="J968" i="1"/>
  <c r="F968" i="1"/>
  <c r="G968" i="1" s="1"/>
  <c r="J960" i="1"/>
  <c r="F960" i="1"/>
  <c r="G960" i="1" s="1"/>
  <c r="J952" i="1"/>
  <c r="F952" i="1"/>
  <c r="G952" i="1" s="1"/>
  <c r="J944" i="1"/>
  <c r="F944" i="1"/>
  <c r="G944" i="1" s="1"/>
  <c r="J936" i="1"/>
  <c r="F936" i="1"/>
  <c r="G936" i="1" s="1"/>
  <c r="J928" i="1"/>
  <c r="F928" i="1"/>
  <c r="G928" i="1" s="1"/>
  <c r="J920" i="1"/>
  <c r="F920" i="1"/>
  <c r="G920" i="1" s="1"/>
  <c r="J911" i="1"/>
  <c r="F911" i="1"/>
  <c r="G911" i="1" s="1"/>
  <c r="J903" i="1"/>
  <c r="F903" i="1"/>
  <c r="G903" i="1" s="1"/>
  <c r="J895" i="1"/>
  <c r="F895" i="1"/>
  <c r="G895" i="1" s="1"/>
  <c r="J887" i="1"/>
  <c r="F887" i="1"/>
  <c r="G887" i="1" s="1"/>
  <c r="J879" i="1"/>
  <c r="F879" i="1"/>
  <c r="G879" i="1" s="1"/>
  <c r="J871" i="1"/>
  <c r="F871" i="1"/>
  <c r="G871" i="1" s="1"/>
  <c r="J863" i="1"/>
  <c r="F863" i="1"/>
  <c r="G863" i="1" s="1"/>
  <c r="F855" i="1"/>
  <c r="G855" i="1" s="1"/>
  <c r="J847" i="1"/>
  <c r="F847" i="1"/>
  <c r="G847" i="1" s="1"/>
  <c r="J839" i="1"/>
  <c r="F839" i="1"/>
  <c r="G839" i="1" s="1"/>
  <c r="J831" i="1"/>
  <c r="F831" i="1"/>
  <c r="G831" i="1" s="1"/>
  <c r="J823" i="1"/>
  <c r="F823" i="1"/>
  <c r="G823" i="1" s="1"/>
  <c r="J815" i="1"/>
  <c r="F815" i="1"/>
  <c r="G815" i="1" s="1"/>
  <c r="J807" i="1"/>
  <c r="F807" i="1"/>
  <c r="G807" i="1" s="1"/>
  <c r="J798" i="1"/>
  <c r="F798" i="1"/>
  <c r="G798" i="1" s="1"/>
  <c r="J790" i="1"/>
  <c r="F790" i="1"/>
  <c r="G790" i="1" s="1"/>
  <c r="J782" i="1"/>
  <c r="F782" i="1"/>
  <c r="G782" i="1" s="1"/>
  <c r="J774" i="1"/>
  <c r="F774" i="1"/>
  <c r="G774" i="1" s="1"/>
  <c r="J765" i="1"/>
  <c r="F765" i="1"/>
  <c r="G765" i="1" s="1"/>
  <c r="J757" i="1"/>
  <c r="F757" i="1"/>
  <c r="G757" i="1" s="1"/>
  <c r="J749" i="1"/>
  <c r="F749" i="1"/>
  <c r="G749" i="1" s="1"/>
  <c r="J741" i="1"/>
  <c r="F741" i="1"/>
  <c r="G741" i="1" s="1"/>
  <c r="J733" i="1"/>
  <c r="F733" i="1"/>
  <c r="G733" i="1" s="1"/>
  <c r="J725" i="1"/>
  <c r="F725" i="1"/>
  <c r="G725" i="1" s="1"/>
  <c r="J717" i="1"/>
  <c r="F717" i="1"/>
  <c r="G717" i="1" s="1"/>
  <c r="J709" i="1"/>
  <c r="F709" i="1"/>
  <c r="G709" i="1" s="1"/>
  <c r="J700" i="1"/>
  <c r="F700" i="1"/>
  <c r="G700" i="1" s="1"/>
  <c r="J691" i="1"/>
  <c r="F691" i="1"/>
  <c r="G691" i="1" s="1"/>
  <c r="J683" i="1"/>
  <c r="F683" i="1"/>
  <c r="G683" i="1" s="1"/>
  <c r="J675" i="1"/>
  <c r="F675" i="1"/>
  <c r="G675" i="1" s="1"/>
  <c r="J667" i="1"/>
  <c r="F667" i="1"/>
  <c r="G667" i="1" s="1"/>
  <c r="J659" i="1"/>
  <c r="F659" i="1"/>
  <c r="G659" i="1" s="1"/>
  <c r="J651" i="1"/>
  <c r="F651" i="1"/>
  <c r="G651" i="1" s="1"/>
  <c r="J643" i="1"/>
  <c r="F643" i="1"/>
  <c r="G643" i="1" s="1"/>
  <c r="J635" i="1"/>
  <c r="F635" i="1"/>
  <c r="G635" i="1" s="1"/>
  <c r="J627" i="1"/>
  <c r="F627" i="1"/>
  <c r="G627" i="1" s="1"/>
  <c r="J619" i="1"/>
  <c r="F619" i="1"/>
  <c r="G619" i="1" s="1"/>
  <c r="J611" i="1"/>
  <c r="F611" i="1"/>
  <c r="G611" i="1" s="1"/>
  <c r="J603" i="1"/>
  <c r="F603" i="1"/>
  <c r="G603" i="1" s="1"/>
  <c r="J594" i="1"/>
  <c r="F594" i="1"/>
  <c r="G594" i="1" s="1"/>
  <c r="J586" i="1"/>
  <c r="F586" i="1"/>
  <c r="G586" i="1" s="1"/>
  <c r="J577" i="1"/>
  <c r="F577" i="1"/>
  <c r="G577" i="1" s="1"/>
  <c r="J569" i="1"/>
  <c r="F569" i="1"/>
  <c r="G569" i="1" s="1"/>
  <c r="J561" i="1"/>
  <c r="F561" i="1"/>
  <c r="G561" i="1" s="1"/>
  <c r="J553" i="1"/>
  <c r="F553" i="1"/>
  <c r="G553" i="1" s="1"/>
  <c r="J545" i="1"/>
  <c r="F545" i="1"/>
  <c r="G545" i="1" s="1"/>
  <c r="J537" i="1"/>
  <c r="F537" i="1"/>
  <c r="G537" i="1" s="1"/>
  <c r="J529" i="1"/>
  <c r="F529" i="1"/>
  <c r="G529" i="1" s="1"/>
  <c r="J521" i="1"/>
  <c r="F521" i="1"/>
  <c r="G521" i="1" s="1"/>
  <c r="J512" i="1"/>
  <c r="F512" i="1"/>
  <c r="G512" i="1" s="1"/>
  <c r="J503" i="1"/>
  <c r="F503" i="1"/>
  <c r="G503" i="1" s="1"/>
  <c r="J495" i="1"/>
  <c r="F495" i="1"/>
  <c r="G495" i="1" s="1"/>
  <c r="J486" i="1"/>
  <c r="F486" i="1"/>
  <c r="G486" i="1" s="1"/>
  <c r="J478" i="1"/>
  <c r="F478" i="1"/>
  <c r="G478" i="1" s="1"/>
  <c r="J469" i="1"/>
  <c r="F469" i="1"/>
  <c r="G469" i="1" s="1"/>
  <c r="J461" i="1"/>
  <c r="F461" i="1"/>
  <c r="G461" i="1" s="1"/>
  <c r="J453" i="1"/>
  <c r="F453" i="1"/>
  <c r="G453" i="1" s="1"/>
  <c r="J444" i="1"/>
  <c r="F444" i="1"/>
  <c r="G444" i="1" s="1"/>
  <c r="J435" i="1"/>
  <c r="F435" i="1"/>
  <c r="G435" i="1" s="1"/>
  <c r="J427" i="1"/>
  <c r="F427" i="1"/>
  <c r="G427" i="1" s="1"/>
  <c r="J419" i="1"/>
  <c r="F419" i="1"/>
  <c r="G419" i="1" s="1"/>
  <c r="J410" i="1"/>
  <c r="F410" i="1"/>
  <c r="G410" i="1" s="1"/>
  <c r="J402" i="1"/>
  <c r="F402" i="1"/>
  <c r="G402" i="1" s="1"/>
  <c r="J394" i="1"/>
  <c r="F394" i="1"/>
  <c r="G394" i="1" s="1"/>
  <c r="J386" i="1"/>
  <c r="F386" i="1"/>
  <c r="G386" i="1" s="1"/>
  <c r="J378" i="1"/>
  <c r="F378" i="1"/>
  <c r="G378" i="1" s="1"/>
  <c r="J370" i="1"/>
  <c r="F370" i="1"/>
  <c r="G370" i="1" s="1"/>
  <c r="J361" i="1"/>
  <c r="F361" i="1"/>
  <c r="G361" i="1" s="1"/>
  <c r="J353" i="1"/>
  <c r="F353" i="1"/>
  <c r="G353" i="1" s="1"/>
  <c r="J345" i="1"/>
  <c r="F345" i="1"/>
  <c r="G345" i="1" s="1"/>
  <c r="J337" i="1"/>
  <c r="F337" i="1"/>
  <c r="G337" i="1" s="1"/>
  <c r="J328" i="1"/>
  <c r="F328" i="1"/>
  <c r="G328" i="1" s="1"/>
  <c r="J320" i="1"/>
  <c r="F320" i="1"/>
  <c r="G320" i="1" s="1"/>
  <c r="J312" i="1"/>
  <c r="F312" i="1"/>
  <c r="G312" i="1" s="1"/>
  <c r="J303" i="1"/>
  <c r="F303" i="1"/>
  <c r="G303" i="1" s="1"/>
  <c r="J295" i="1"/>
  <c r="F295" i="1"/>
  <c r="G295" i="1" s="1"/>
  <c r="J287" i="1"/>
  <c r="F287" i="1"/>
  <c r="G287" i="1" s="1"/>
  <c r="J279" i="1"/>
  <c r="F279" i="1"/>
  <c r="G279" i="1" s="1"/>
  <c r="J271" i="1"/>
  <c r="F271" i="1"/>
  <c r="G271" i="1" s="1"/>
  <c r="J263" i="1"/>
  <c r="F263" i="1"/>
  <c r="G263" i="1" s="1"/>
  <c r="J255" i="1"/>
  <c r="F255" i="1"/>
  <c r="G255" i="1" s="1"/>
  <c r="J247" i="1"/>
  <c r="F247" i="1"/>
  <c r="G247" i="1" s="1"/>
  <c r="J239" i="1"/>
  <c r="F239" i="1"/>
  <c r="G239" i="1" s="1"/>
  <c r="J231" i="1"/>
  <c r="F231" i="1"/>
  <c r="G231" i="1" s="1"/>
  <c r="J222" i="1"/>
  <c r="F222" i="1"/>
  <c r="G222" i="1" s="1"/>
  <c r="J214" i="1"/>
  <c r="F214" i="1"/>
  <c r="G214" i="1" s="1"/>
  <c r="J205" i="1"/>
  <c r="F205" i="1"/>
  <c r="G205" i="1" s="1"/>
  <c r="J197" i="1"/>
  <c r="F197" i="1"/>
  <c r="G197" i="1" s="1"/>
  <c r="J189" i="1"/>
  <c r="F189" i="1"/>
  <c r="G189" i="1" s="1"/>
  <c r="J181" i="1"/>
  <c r="F181" i="1"/>
  <c r="G181" i="1" s="1"/>
  <c r="J173" i="1"/>
  <c r="F173" i="1"/>
  <c r="G173" i="1" s="1"/>
  <c r="J163" i="1"/>
  <c r="F163" i="1"/>
  <c r="G163" i="1" s="1"/>
  <c r="J155" i="1"/>
  <c r="F155" i="1"/>
  <c r="G155" i="1" s="1"/>
  <c r="J147" i="1"/>
  <c r="F147" i="1"/>
  <c r="G147" i="1" s="1"/>
  <c r="J137" i="1"/>
  <c r="F137" i="1"/>
  <c r="G137" i="1" s="1"/>
  <c r="J129" i="1"/>
  <c r="F129" i="1"/>
  <c r="G129" i="1" s="1"/>
  <c r="J121" i="1"/>
  <c r="F121" i="1"/>
  <c r="G121" i="1" s="1"/>
  <c r="J113" i="1"/>
  <c r="F113" i="1"/>
  <c r="G113" i="1" s="1"/>
  <c r="J104" i="1"/>
  <c r="F104" i="1"/>
  <c r="G104" i="1" s="1"/>
  <c r="J95" i="1"/>
  <c r="F95" i="1"/>
  <c r="G95" i="1" s="1"/>
  <c r="J86" i="1"/>
  <c r="F86" i="1"/>
  <c r="G86" i="1" s="1"/>
  <c r="J77" i="1"/>
  <c r="F77" i="1"/>
  <c r="G77" i="1" s="1"/>
  <c r="J69" i="1"/>
  <c r="F69" i="1"/>
  <c r="G69" i="1" s="1"/>
  <c r="J61" i="1"/>
  <c r="F61" i="1"/>
  <c r="G61" i="1" s="1"/>
  <c r="J52" i="1"/>
  <c r="F52" i="1"/>
  <c r="G52" i="1" s="1"/>
  <c r="J44" i="1"/>
  <c r="F44" i="1"/>
  <c r="G44" i="1" s="1"/>
  <c r="J36" i="1"/>
  <c r="F36" i="1"/>
  <c r="G36" i="1" s="1"/>
  <c r="J28" i="1"/>
  <c r="F28" i="1"/>
  <c r="G28" i="1" s="1"/>
  <c r="J20" i="1"/>
  <c r="F20" i="1"/>
  <c r="G20" i="1" s="1"/>
  <c r="J12" i="1"/>
  <c r="F12" i="1"/>
  <c r="G12" i="1" s="1"/>
  <c r="J4" i="1"/>
  <c r="F4" i="1"/>
  <c r="G4" i="1" s="1"/>
  <c r="F2" i="1"/>
  <c r="G2" i="1" s="1"/>
  <c r="F57" i="1"/>
  <c r="G57" i="1" s="1"/>
  <c r="J57" i="1"/>
  <c r="AE157" i="1"/>
  <c r="AG157" i="1"/>
  <c r="AE6" i="1"/>
  <c r="AG6" i="1"/>
  <c r="AE2" i="1"/>
  <c r="AE51" i="1"/>
  <c r="AG51" i="1"/>
  <c r="AG79" i="1"/>
  <c r="AE473" i="1"/>
  <c r="AG473" i="1"/>
  <c r="AE397" i="1"/>
  <c r="AG397" i="1"/>
  <c r="AE348" i="1"/>
  <c r="AG348" i="1"/>
  <c r="AE266" i="1"/>
  <c r="AG266" i="1"/>
  <c r="AE234" i="1"/>
  <c r="AG234" i="1"/>
  <c r="AE217" i="1"/>
  <c r="AG217" i="1"/>
  <c r="AE141" i="1"/>
  <c r="AG141" i="1"/>
  <c r="AE7" i="1"/>
  <c r="AG7" i="1"/>
  <c r="AE1651" i="1"/>
  <c r="AF1651" i="1"/>
  <c r="AE1587" i="1"/>
  <c r="AF1587" i="1"/>
  <c r="AE1539" i="1"/>
  <c r="AF1539" i="1"/>
  <c r="AE1475" i="1"/>
  <c r="AF1475" i="1"/>
  <c r="AE1427" i="1"/>
  <c r="AF1427" i="1"/>
  <c r="AE1379" i="1"/>
  <c r="AF1379" i="1"/>
  <c r="AE1323" i="1"/>
  <c r="AF1323" i="1"/>
  <c r="AE1259" i="1"/>
  <c r="AF1259" i="1"/>
  <c r="AE1211" i="1"/>
  <c r="AF1211" i="1"/>
  <c r="AE1163" i="1"/>
  <c r="AF1163" i="1"/>
  <c r="AE1115" i="1"/>
  <c r="AF1115" i="1"/>
  <c r="AE1067" i="1"/>
  <c r="AF1067" i="1"/>
  <c r="AE1019" i="1"/>
  <c r="AF1019" i="1"/>
  <c r="AE971" i="1"/>
  <c r="AF971" i="1"/>
  <c r="AE930" i="1"/>
  <c r="AF930" i="1"/>
  <c r="AE881" i="1"/>
  <c r="AF881" i="1"/>
  <c r="AE849" i="1"/>
  <c r="AF849" i="1"/>
  <c r="AE817" i="1"/>
  <c r="AF817" i="1"/>
  <c r="AE767" i="1"/>
  <c r="AF767" i="1"/>
  <c r="AE735" i="1"/>
  <c r="AF735" i="1"/>
  <c r="AE694" i="1"/>
  <c r="AF694" i="1"/>
  <c r="AE661" i="1"/>
  <c r="AF661" i="1"/>
  <c r="AE621" i="1"/>
  <c r="AF621" i="1"/>
  <c r="AE571" i="1"/>
  <c r="AF571" i="1"/>
  <c r="AE514" i="1"/>
  <c r="AF514" i="1"/>
  <c r="AE480" i="1"/>
  <c r="AF480" i="1"/>
  <c r="AE455" i="1"/>
  <c r="AF455" i="1"/>
  <c r="AE413" i="1"/>
  <c r="AF413" i="1"/>
  <c r="AE380" i="1"/>
  <c r="AF380" i="1"/>
  <c r="AE322" i="1"/>
  <c r="AF322" i="1"/>
  <c r="AE1643" i="1"/>
  <c r="AF1643" i="1"/>
  <c r="AE1227" i="1"/>
  <c r="AF1227" i="1"/>
  <c r="AE1650" i="1"/>
  <c r="AF1650" i="1"/>
  <c r="AE1610" i="1"/>
  <c r="AF1610" i="1"/>
  <c r="AE1570" i="1"/>
  <c r="AF1570" i="1"/>
  <c r="AE1522" i="1"/>
  <c r="AF1522" i="1"/>
  <c r="AE1466" i="1"/>
  <c r="AF1466" i="1"/>
  <c r="AE1418" i="1"/>
  <c r="AF1418" i="1"/>
  <c r="AE1370" i="1"/>
  <c r="AF1370" i="1"/>
  <c r="AE1330" i="1"/>
  <c r="AF1330" i="1"/>
  <c r="AE1290" i="1"/>
  <c r="AF1290" i="1"/>
  <c r="AE1242" i="1"/>
  <c r="AF1242" i="1"/>
  <c r="AE1194" i="1"/>
  <c r="AF1194" i="1"/>
  <c r="AE1162" i="1"/>
  <c r="AF1162" i="1"/>
  <c r="AE1114" i="1"/>
  <c r="AF1114" i="1"/>
  <c r="AE1058" i="1"/>
  <c r="AF1058" i="1"/>
  <c r="AE1018" i="1"/>
  <c r="AF1018" i="1"/>
  <c r="AE978" i="1"/>
  <c r="AF978" i="1"/>
  <c r="AE937" i="1"/>
  <c r="AF937" i="1"/>
  <c r="AE896" i="1"/>
  <c r="AF896" i="1"/>
  <c r="AE848" i="1"/>
  <c r="AF848" i="1"/>
  <c r="AE808" i="1"/>
  <c r="AF808" i="1"/>
  <c r="AE742" i="1"/>
  <c r="AF742" i="1"/>
  <c r="AE701" i="1"/>
  <c r="AF701" i="1"/>
  <c r="AE660" i="1"/>
  <c r="AF660" i="1"/>
  <c r="AE612" i="1"/>
  <c r="AF612" i="1"/>
  <c r="AE554" i="1"/>
  <c r="AF554" i="1"/>
  <c r="AE496" i="1"/>
  <c r="AF496" i="1"/>
  <c r="AE454" i="1"/>
  <c r="AF454" i="1"/>
  <c r="AE403" i="1"/>
  <c r="AF403" i="1"/>
  <c r="AE362" i="1"/>
  <c r="AF362" i="1"/>
  <c r="AE321" i="1"/>
  <c r="AF321" i="1"/>
  <c r="AE264" i="1"/>
  <c r="AF264" i="1"/>
  <c r="AE206" i="1"/>
  <c r="AF206" i="1"/>
  <c r="AE156" i="1"/>
  <c r="AF156" i="1"/>
  <c r="AE53" i="1"/>
  <c r="AF53" i="1"/>
  <c r="AE1681" i="1"/>
  <c r="AF1681" i="1"/>
  <c r="AE1673" i="1"/>
  <c r="AF1673" i="1"/>
  <c r="AE1665" i="1"/>
  <c r="AF1665" i="1"/>
  <c r="AE1657" i="1"/>
  <c r="AF1657" i="1"/>
  <c r="AE1649" i="1"/>
  <c r="AF1649" i="1"/>
  <c r="AE1641" i="1"/>
  <c r="AF1641" i="1"/>
  <c r="AE1633" i="1"/>
  <c r="AF1633" i="1"/>
  <c r="AE1625" i="1"/>
  <c r="AF1625" i="1"/>
  <c r="AE1617" i="1"/>
  <c r="AF1617" i="1"/>
  <c r="AE1609" i="1"/>
  <c r="AF1609" i="1"/>
  <c r="AE1601" i="1"/>
  <c r="AF1601" i="1"/>
  <c r="AE1593" i="1"/>
  <c r="AF1593" i="1"/>
  <c r="AE1585" i="1"/>
  <c r="AF1585" i="1"/>
  <c r="AE1577" i="1"/>
  <c r="AF1577" i="1"/>
  <c r="AE1569" i="1"/>
  <c r="AF1569" i="1"/>
  <c r="AE1561" i="1"/>
  <c r="AF1561" i="1"/>
  <c r="AE1553" i="1"/>
  <c r="AF1553" i="1"/>
  <c r="AE1545" i="1"/>
  <c r="AF1545" i="1"/>
  <c r="AE1537" i="1"/>
  <c r="AF1537" i="1"/>
  <c r="AE1529" i="1"/>
  <c r="AF1529" i="1"/>
  <c r="AE1521" i="1"/>
  <c r="AF1521" i="1"/>
  <c r="AE1513" i="1"/>
  <c r="AF1513" i="1"/>
  <c r="AE1505" i="1"/>
  <c r="AF1505" i="1"/>
  <c r="AE1497" i="1"/>
  <c r="AF1497" i="1"/>
  <c r="AE1489" i="1"/>
  <c r="AF1489" i="1"/>
  <c r="AE1481" i="1"/>
  <c r="AF1481" i="1"/>
  <c r="AE1473" i="1"/>
  <c r="AF1473" i="1"/>
  <c r="AE1465" i="1"/>
  <c r="AF1465" i="1"/>
  <c r="AE1457" i="1"/>
  <c r="AF1457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1" i="1"/>
  <c r="AF1161" i="1"/>
  <c r="AE1154" i="1"/>
  <c r="AF1154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20" i="1"/>
  <c r="AF920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7" i="1"/>
  <c r="AF807" i="1"/>
  <c r="AE798" i="1"/>
  <c r="AF798" i="1"/>
  <c r="AE790" i="1"/>
  <c r="AF790" i="1"/>
  <c r="AE782" i="1"/>
  <c r="AF782" i="1"/>
  <c r="AE774" i="1"/>
  <c r="AF774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9" i="1"/>
  <c r="AF709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3" i="1"/>
  <c r="AF603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478" i="1"/>
  <c r="AF478" i="1"/>
  <c r="AE469" i="1"/>
  <c r="AF469" i="1"/>
  <c r="AE461" i="1"/>
  <c r="AF461" i="1"/>
  <c r="AE453" i="1"/>
  <c r="AF453" i="1"/>
  <c r="AE444" i="1"/>
  <c r="AF444" i="1"/>
  <c r="AE435" i="1"/>
  <c r="AF435" i="1"/>
  <c r="AE427" i="1"/>
  <c r="AF427" i="1"/>
  <c r="AE419" i="1"/>
  <c r="AF419" i="1"/>
  <c r="AE410" i="1"/>
  <c r="AF410" i="1"/>
  <c r="AE402" i="1"/>
  <c r="AF402" i="1"/>
  <c r="AE394" i="1"/>
  <c r="AF394" i="1"/>
  <c r="AE386" i="1"/>
  <c r="AF386" i="1"/>
  <c r="AE378" i="1"/>
  <c r="AF378" i="1"/>
  <c r="AE370" i="1"/>
  <c r="AF370" i="1"/>
  <c r="AE361" i="1"/>
  <c r="AF361" i="1"/>
  <c r="AE353" i="1"/>
  <c r="AF353" i="1"/>
  <c r="AE345" i="1"/>
  <c r="AF345" i="1"/>
  <c r="AE337" i="1"/>
  <c r="AF337" i="1"/>
  <c r="AE328" i="1"/>
  <c r="AF328" i="1"/>
  <c r="AE320" i="1"/>
  <c r="AF320" i="1"/>
  <c r="AE312" i="1"/>
  <c r="AF312" i="1"/>
  <c r="AE303" i="1"/>
  <c r="AF303" i="1"/>
  <c r="AE295" i="1"/>
  <c r="AF295" i="1"/>
  <c r="AE287" i="1"/>
  <c r="AF287" i="1"/>
  <c r="AE279" i="1"/>
  <c r="AF279" i="1"/>
  <c r="AE271" i="1"/>
  <c r="AF271" i="1"/>
  <c r="AE263" i="1"/>
  <c r="AF263" i="1"/>
  <c r="AE255" i="1"/>
  <c r="AF255" i="1"/>
  <c r="AE247" i="1"/>
  <c r="AF247" i="1"/>
  <c r="AE239" i="1"/>
  <c r="AF239" i="1"/>
  <c r="AE231" i="1"/>
  <c r="AF231" i="1"/>
  <c r="AE222" i="1"/>
  <c r="AF222" i="1"/>
  <c r="AE214" i="1"/>
  <c r="AF214" i="1"/>
  <c r="AE205" i="1"/>
  <c r="AF205" i="1"/>
  <c r="AE197" i="1"/>
  <c r="AF197" i="1"/>
  <c r="AE189" i="1"/>
  <c r="AF189" i="1"/>
  <c r="AE181" i="1"/>
  <c r="AF181" i="1"/>
  <c r="AE173" i="1"/>
  <c r="AF173" i="1"/>
  <c r="AE163" i="1"/>
  <c r="AF163" i="1"/>
  <c r="AE155" i="1"/>
  <c r="AF155" i="1"/>
  <c r="AE147" i="1"/>
  <c r="AF147" i="1"/>
  <c r="AE137" i="1"/>
  <c r="AF137" i="1"/>
  <c r="AE129" i="1"/>
  <c r="AF129" i="1"/>
  <c r="AE121" i="1"/>
  <c r="AF121" i="1"/>
  <c r="AE113" i="1"/>
  <c r="AF113" i="1"/>
  <c r="AE104" i="1"/>
  <c r="AF104" i="1"/>
  <c r="AE95" i="1"/>
  <c r="AF95" i="1"/>
  <c r="AE86" i="1"/>
  <c r="AF86" i="1"/>
  <c r="AE77" i="1"/>
  <c r="AF77" i="1"/>
  <c r="AE69" i="1"/>
  <c r="AF69" i="1"/>
  <c r="AE61" i="1"/>
  <c r="AF61" i="1"/>
  <c r="AE52" i="1"/>
  <c r="AF52" i="1"/>
  <c r="AE44" i="1"/>
  <c r="AF44" i="1"/>
  <c r="AE36" i="1"/>
  <c r="AF36" i="1"/>
  <c r="AE28" i="1"/>
  <c r="AF28" i="1"/>
  <c r="AE20" i="1"/>
  <c r="AF20" i="1"/>
  <c r="AE12" i="1"/>
  <c r="AF12" i="1"/>
  <c r="AE4" i="1"/>
  <c r="AF4" i="1"/>
  <c r="AE1635" i="1"/>
  <c r="AF1635" i="1"/>
  <c r="AE1595" i="1"/>
  <c r="AF1595" i="1"/>
  <c r="AE1547" i="1"/>
  <c r="AF1547" i="1"/>
  <c r="AE1483" i="1"/>
  <c r="AF1483" i="1"/>
  <c r="AE1435" i="1"/>
  <c r="AF1435" i="1"/>
  <c r="AE1395" i="1"/>
  <c r="AF1395" i="1"/>
  <c r="AE1355" i="1"/>
  <c r="AF1355" i="1"/>
  <c r="AE1299" i="1"/>
  <c r="AF1299" i="1"/>
  <c r="AE1251" i="1"/>
  <c r="AF1251" i="1"/>
  <c r="AE1219" i="1"/>
  <c r="AF1219" i="1"/>
  <c r="AE1171" i="1"/>
  <c r="AF1171" i="1"/>
  <c r="AE1123" i="1"/>
  <c r="AF1123" i="1"/>
  <c r="AE1075" i="1"/>
  <c r="AF1075" i="1"/>
  <c r="AE1003" i="1"/>
  <c r="AF1003" i="1"/>
  <c r="AE922" i="1"/>
  <c r="AF922" i="1"/>
  <c r="AE719" i="1"/>
  <c r="AF719" i="1"/>
  <c r="AE1642" i="1"/>
  <c r="AF1642" i="1"/>
  <c r="AE1594" i="1"/>
  <c r="AF1594" i="1"/>
  <c r="AE1554" i="1"/>
  <c r="AF1554" i="1"/>
  <c r="AE1506" i="1"/>
  <c r="AF1506" i="1"/>
  <c r="AE1458" i="1"/>
  <c r="AF1458" i="1"/>
  <c r="AE1410" i="1"/>
  <c r="AF1410" i="1"/>
  <c r="AE1362" i="1"/>
  <c r="AF1362" i="1"/>
  <c r="AE1314" i="1"/>
  <c r="AF1314" i="1"/>
  <c r="AE1266" i="1"/>
  <c r="AF1266" i="1"/>
  <c r="AE1226" i="1"/>
  <c r="AF1226" i="1"/>
  <c r="AE1178" i="1"/>
  <c r="AF1178" i="1"/>
  <c r="AE1122" i="1"/>
  <c r="AF1122" i="1"/>
  <c r="AE1074" i="1"/>
  <c r="AF1074" i="1"/>
  <c r="AE1026" i="1"/>
  <c r="AF1026" i="1"/>
  <c r="AE969" i="1"/>
  <c r="AF969" i="1"/>
  <c r="AE921" i="1"/>
  <c r="AF921" i="1"/>
  <c r="AE872" i="1"/>
  <c r="AF872" i="1"/>
  <c r="AE832" i="1"/>
  <c r="AF832" i="1"/>
  <c r="AE783" i="1"/>
  <c r="AF783" i="1"/>
  <c r="AE726" i="1"/>
  <c r="AF726" i="1"/>
  <c r="AE684" i="1"/>
  <c r="AF684" i="1"/>
  <c r="AE636" i="1"/>
  <c r="AF636" i="1"/>
  <c r="AE587" i="1"/>
  <c r="AF587" i="1"/>
  <c r="AE530" i="1"/>
  <c r="AF530" i="1"/>
  <c r="AE488" i="1"/>
  <c r="AF488" i="1"/>
  <c r="AE436" i="1"/>
  <c r="AF436" i="1"/>
  <c r="AE395" i="1"/>
  <c r="AF395" i="1"/>
  <c r="AE354" i="1"/>
  <c r="AF354" i="1"/>
  <c r="AE313" i="1"/>
  <c r="AF313" i="1"/>
  <c r="AE272" i="1"/>
  <c r="AF272" i="1"/>
  <c r="AE240" i="1"/>
  <c r="AF240" i="1"/>
  <c r="AE198" i="1"/>
  <c r="AF198" i="1"/>
  <c r="AE164" i="1"/>
  <c r="AF164" i="1"/>
  <c r="AE78" i="1"/>
  <c r="AF78" i="1"/>
  <c r="AE1680" i="1"/>
  <c r="AF1680" i="1"/>
  <c r="AE1672" i="1"/>
  <c r="AF1672" i="1"/>
  <c r="AE1664" i="1"/>
  <c r="AF1664" i="1"/>
  <c r="AE1656" i="1"/>
  <c r="AF1656" i="1"/>
  <c r="AE1648" i="1"/>
  <c r="AF1648" i="1"/>
  <c r="AE1640" i="1"/>
  <c r="AF1640" i="1"/>
  <c r="AE1632" i="1"/>
  <c r="AF1632" i="1"/>
  <c r="AE1624" i="1"/>
  <c r="AF1624" i="1"/>
  <c r="AE1616" i="1"/>
  <c r="AF1616" i="1"/>
  <c r="AE1608" i="1"/>
  <c r="AF1608" i="1"/>
  <c r="AE1600" i="1"/>
  <c r="AF1600" i="1"/>
  <c r="AE1592" i="1"/>
  <c r="AF1592" i="1"/>
  <c r="AE1584" i="1"/>
  <c r="AF1584" i="1"/>
  <c r="AE1576" i="1"/>
  <c r="AF1576" i="1"/>
  <c r="AE1568" i="1"/>
  <c r="AF1568" i="1"/>
  <c r="AE1560" i="1"/>
  <c r="AF1560" i="1"/>
  <c r="AE1552" i="1"/>
  <c r="AF1552" i="1"/>
  <c r="AE1544" i="1"/>
  <c r="AF1544" i="1"/>
  <c r="AE1536" i="1"/>
  <c r="AF1536" i="1"/>
  <c r="AE1528" i="1"/>
  <c r="AF1528" i="1"/>
  <c r="AE1520" i="1"/>
  <c r="AF1520" i="1"/>
  <c r="AE1512" i="1"/>
  <c r="AF1512" i="1"/>
  <c r="AE1504" i="1"/>
  <c r="AF1504" i="1"/>
  <c r="AE1496" i="1"/>
  <c r="AF1496" i="1"/>
  <c r="AE1488" i="1"/>
  <c r="AF1488" i="1"/>
  <c r="AE1480" i="1"/>
  <c r="AF1480" i="1"/>
  <c r="AE1472" i="1"/>
  <c r="AF1472" i="1"/>
  <c r="AE1464" i="1"/>
  <c r="AF1464" i="1"/>
  <c r="AE1456" i="1"/>
  <c r="AF1456" i="1"/>
  <c r="AE1448" i="1"/>
  <c r="AF1448" i="1"/>
  <c r="AE1440" i="1"/>
  <c r="AF1440" i="1"/>
  <c r="AE1432" i="1"/>
  <c r="AF1432" i="1"/>
  <c r="AE1424" i="1"/>
  <c r="AF1424" i="1"/>
  <c r="AE1416" i="1"/>
  <c r="AF1416" i="1"/>
  <c r="AE1408" i="1"/>
  <c r="AF1408" i="1"/>
  <c r="AE1400" i="1"/>
  <c r="AF1400" i="1"/>
  <c r="AE1392" i="1"/>
  <c r="AF1392" i="1"/>
  <c r="AE1384" i="1"/>
  <c r="AF1384" i="1"/>
  <c r="AE1376" i="1"/>
  <c r="AF1376" i="1"/>
  <c r="AE1368" i="1"/>
  <c r="AF1368" i="1"/>
  <c r="AE1360" i="1"/>
  <c r="AF1360" i="1"/>
  <c r="AE1352" i="1"/>
  <c r="AF1352" i="1"/>
  <c r="AE1344" i="1"/>
  <c r="AF1344" i="1"/>
  <c r="AE1336" i="1"/>
  <c r="AF1336" i="1"/>
  <c r="AE1328" i="1"/>
  <c r="AF1328" i="1"/>
  <c r="AE1320" i="1"/>
  <c r="AF1320" i="1"/>
  <c r="AE1312" i="1"/>
  <c r="AF1312" i="1"/>
  <c r="AE1304" i="1"/>
  <c r="AF1304" i="1"/>
  <c r="AE1296" i="1"/>
  <c r="AF1296" i="1"/>
  <c r="AE1288" i="1"/>
  <c r="AF1288" i="1"/>
  <c r="AE1280" i="1"/>
  <c r="AF1280" i="1"/>
  <c r="AE1272" i="1"/>
  <c r="AF1272" i="1"/>
  <c r="AE1264" i="1"/>
  <c r="AF1264" i="1"/>
  <c r="AE1256" i="1"/>
  <c r="AF1256" i="1"/>
  <c r="AE1248" i="1"/>
  <c r="AF1248" i="1"/>
  <c r="AE1240" i="1"/>
  <c r="AF1240" i="1"/>
  <c r="AE1232" i="1"/>
  <c r="AF1232" i="1"/>
  <c r="AE1224" i="1"/>
  <c r="AF1224" i="1"/>
  <c r="AE1216" i="1"/>
  <c r="AF1216" i="1"/>
  <c r="AE1208" i="1"/>
  <c r="AF1208" i="1"/>
  <c r="AE1200" i="1"/>
  <c r="AF1200" i="1"/>
  <c r="AE1192" i="1"/>
  <c r="AF1192" i="1"/>
  <c r="AE1184" i="1"/>
  <c r="AF1184" i="1"/>
  <c r="AE1176" i="1"/>
  <c r="AF1176" i="1"/>
  <c r="AE1168" i="1"/>
  <c r="AF1168" i="1"/>
  <c r="AE1160" i="1"/>
  <c r="AF1160" i="1"/>
  <c r="AE1153" i="1"/>
  <c r="AF1153" i="1"/>
  <c r="AE1144" i="1"/>
  <c r="AF1144" i="1"/>
  <c r="AE1136" i="1"/>
  <c r="AF1136" i="1"/>
  <c r="AE1128" i="1"/>
  <c r="AF1128" i="1"/>
  <c r="AE1120" i="1"/>
  <c r="AF1120" i="1"/>
  <c r="AE1112" i="1"/>
  <c r="AF1112" i="1"/>
  <c r="AE1104" i="1"/>
  <c r="AF1104" i="1"/>
  <c r="AE1096" i="1"/>
  <c r="AF1096" i="1"/>
  <c r="AE1088" i="1"/>
  <c r="AF1088" i="1"/>
  <c r="AE1080" i="1"/>
  <c r="AF1080" i="1"/>
  <c r="AE1072" i="1"/>
  <c r="AF1072" i="1"/>
  <c r="AE1064" i="1"/>
  <c r="AF1064" i="1"/>
  <c r="AE1056" i="1"/>
  <c r="AF1056" i="1"/>
  <c r="AE1048" i="1"/>
  <c r="AF1048" i="1"/>
  <c r="AE1040" i="1"/>
  <c r="AF1040" i="1"/>
  <c r="AE1032" i="1"/>
  <c r="AF1032" i="1"/>
  <c r="AE1024" i="1"/>
  <c r="AF1024" i="1"/>
  <c r="AE1016" i="1"/>
  <c r="AF1016" i="1"/>
  <c r="AE1008" i="1"/>
  <c r="AF1008" i="1"/>
  <c r="AE1000" i="1"/>
  <c r="AF1000" i="1"/>
  <c r="AE992" i="1"/>
  <c r="AF992" i="1"/>
  <c r="AE984" i="1"/>
  <c r="AF984" i="1"/>
  <c r="AE976" i="1"/>
  <c r="AF976" i="1"/>
  <c r="AE967" i="1"/>
  <c r="AF967" i="1"/>
  <c r="AE959" i="1"/>
  <c r="AF959" i="1"/>
  <c r="AE951" i="1"/>
  <c r="AF951" i="1"/>
  <c r="AE943" i="1"/>
  <c r="AF943" i="1"/>
  <c r="AE935" i="1"/>
  <c r="AF935" i="1"/>
  <c r="AE927" i="1"/>
  <c r="AF927" i="1"/>
  <c r="AE919" i="1"/>
  <c r="AF919" i="1"/>
  <c r="AE910" i="1"/>
  <c r="AF910" i="1"/>
  <c r="AE902" i="1"/>
  <c r="AF902" i="1"/>
  <c r="AE894" i="1"/>
  <c r="AF894" i="1"/>
  <c r="AE886" i="1"/>
  <c r="AF886" i="1"/>
  <c r="AE878" i="1"/>
  <c r="AF878" i="1"/>
  <c r="AE870" i="1"/>
  <c r="AF870" i="1"/>
  <c r="AE862" i="1"/>
  <c r="AF862" i="1"/>
  <c r="AE854" i="1"/>
  <c r="AF854" i="1"/>
  <c r="AE846" i="1"/>
  <c r="AF846" i="1"/>
  <c r="AE838" i="1"/>
  <c r="AF838" i="1"/>
  <c r="AE830" i="1"/>
  <c r="AF830" i="1"/>
  <c r="AE822" i="1"/>
  <c r="AF822" i="1"/>
  <c r="AE814" i="1"/>
  <c r="AF814" i="1"/>
  <c r="AE805" i="1"/>
  <c r="AF805" i="1"/>
  <c r="AE797" i="1"/>
  <c r="AF797" i="1"/>
  <c r="AE789" i="1"/>
  <c r="AF789" i="1"/>
  <c r="AE781" i="1"/>
  <c r="AF781" i="1"/>
  <c r="AE772" i="1"/>
  <c r="AF772" i="1"/>
  <c r="AE764" i="1"/>
  <c r="AF764" i="1"/>
  <c r="AE756" i="1"/>
  <c r="AF756" i="1"/>
  <c r="AE748" i="1"/>
  <c r="AF748" i="1"/>
  <c r="AE740" i="1"/>
  <c r="AF740" i="1"/>
  <c r="AE732" i="1"/>
  <c r="AF732" i="1"/>
  <c r="AE724" i="1"/>
  <c r="AF724" i="1"/>
  <c r="AE716" i="1"/>
  <c r="AF716" i="1"/>
  <c r="AE708" i="1"/>
  <c r="AF708" i="1"/>
  <c r="AE699" i="1"/>
  <c r="AF699" i="1"/>
  <c r="AE690" i="1"/>
  <c r="AF690" i="1"/>
  <c r="AE682" i="1"/>
  <c r="AF682" i="1"/>
  <c r="AE674" i="1"/>
  <c r="AF674" i="1"/>
  <c r="AE666" i="1"/>
  <c r="AF666" i="1"/>
  <c r="AE658" i="1"/>
  <c r="AF658" i="1"/>
  <c r="AE650" i="1"/>
  <c r="AF650" i="1"/>
  <c r="AE642" i="1"/>
  <c r="AF642" i="1"/>
  <c r="AE634" i="1"/>
  <c r="AF634" i="1"/>
  <c r="AE626" i="1"/>
  <c r="AF626" i="1"/>
  <c r="AE618" i="1"/>
  <c r="AF618" i="1"/>
  <c r="AE610" i="1"/>
  <c r="AF610" i="1"/>
  <c r="AE602" i="1"/>
  <c r="AF602" i="1"/>
  <c r="AE593" i="1"/>
  <c r="AF593" i="1"/>
  <c r="AE585" i="1"/>
  <c r="AF585" i="1"/>
  <c r="AE576" i="1"/>
  <c r="AF576" i="1"/>
  <c r="AE568" i="1"/>
  <c r="AF568" i="1"/>
  <c r="AE560" i="1"/>
  <c r="AF560" i="1"/>
  <c r="AE552" i="1"/>
  <c r="AF552" i="1"/>
  <c r="AE544" i="1"/>
  <c r="AF544" i="1"/>
  <c r="AE536" i="1"/>
  <c r="AF536" i="1"/>
  <c r="AE528" i="1"/>
  <c r="AF528" i="1"/>
  <c r="AE520" i="1"/>
  <c r="AF520" i="1"/>
  <c r="AE511" i="1"/>
  <c r="AF511" i="1"/>
  <c r="AE502" i="1"/>
  <c r="AF502" i="1"/>
  <c r="AE494" i="1"/>
  <c r="AF494" i="1"/>
  <c r="AE485" i="1"/>
  <c r="AF485" i="1"/>
  <c r="AE477" i="1"/>
  <c r="AF477" i="1"/>
  <c r="AE468" i="1"/>
  <c r="AF468" i="1"/>
  <c r="AE460" i="1"/>
  <c r="AF460" i="1"/>
  <c r="AE452" i="1"/>
  <c r="AF452" i="1"/>
  <c r="AE443" i="1"/>
  <c r="AF443" i="1"/>
  <c r="AE434" i="1"/>
  <c r="AF434" i="1"/>
  <c r="AE426" i="1"/>
  <c r="AF426" i="1"/>
  <c r="AE418" i="1"/>
  <c r="AF418" i="1"/>
  <c r="AE409" i="1"/>
  <c r="AF409" i="1"/>
  <c r="AE401" i="1"/>
  <c r="AF401" i="1"/>
  <c r="AE393" i="1"/>
  <c r="AF393" i="1"/>
  <c r="AE385" i="1"/>
  <c r="AF385" i="1"/>
  <c r="AE377" i="1"/>
  <c r="AF377" i="1"/>
  <c r="AE369" i="1"/>
  <c r="AF369" i="1"/>
  <c r="AE360" i="1"/>
  <c r="AF360" i="1"/>
  <c r="AE352" i="1"/>
  <c r="AF352" i="1"/>
  <c r="AE344" i="1"/>
  <c r="AF344" i="1"/>
  <c r="AE336" i="1"/>
  <c r="AF336" i="1"/>
  <c r="AE327" i="1"/>
  <c r="AF327" i="1"/>
  <c r="AE319" i="1"/>
  <c r="AF319" i="1"/>
  <c r="AE311" i="1"/>
  <c r="AF311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30" i="1"/>
  <c r="AF230" i="1"/>
  <c r="AE221" i="1"/>
  <c r="AF221" i="1"/>
  <c r="AE213" i="1"/>
  <c r="AF213" i="1"/>
  <c r="AE204" i="1"/>
  <c r="AF204" i="1"/>
  <c r="AE196" i="1"/>
  <c r="AF196" i="1"/>
  <c r="AE188" i="1"/>
  <c r="AF188" i="1"/>
  <c r="AE180" i="1"/>
  <c r="AF180" i="1"/>
  <c r="AE171" i="1"/>
  <c r="AF171" i="1"/>
  <c r="AE162" i="1"/>
  <c r="AF162" i="1"/>
  <c r="AE154" i="1"/>
  <c r="AF154" i="1"/>
  <c r="AE145" i="1"/>
  <c r="AF145" i="1"/>
  <c r="AE136" i="1"/>
  <c r="AF136" i="1"/>
  <c r="AE128" i="1"/>
  <c r="AF128" i="1"/>
  <c r="AE120" i="1"/>
  <c r="AF120" i="1"/>
  <c r="AE112" i="1"/>
  <c r="AF112" i="1"/>
  <c r="AE103" i="1"/>
  <c r="AF103" i="1"/>
  <c r="AE1347" i="1"/>
  <c r="AF1347" i="1"/>
  <c r="AE1674" i="1"/>
  <c r="AF1674" i="1"/>
  <c r="AE1618" i="1"/>
  <c r="AF1618" i="1"/>
  <c r="AE1562" i="1"/>
  <c r="AF1562" i="1"/>
  <c r="AE1514" i="1"/>
  <c r="AF1514" i="1"/>
  <c r="AE1474" i="1"/>
  <c r="AF1474" i="1"/>
  <c r="AE1426" i="1"/>
  <c r="AF1426" i="1"/>
  <c r="AE1378" i="1"/>
  <c r="AF1378" i="1"/>
  <c r="AE1338" i="1"/>
  <c r="AF1338" i="1"/>
  <c r="AE1282" i="1"/>
  <c r="AF1282" i="1"/>
  <c r="AE1234" i="1"/>
  <c r="AF1234" i="1"/>
  <c r="AE1186" i="1"/>
  <c r="AF1186" i="1"/>
  <c r="AE1138" i="1"/>
  <c r="AF1138" i="1"/>
  <c r="AE1090" i="1"/>
  <c r="AF1090" i="1"/>
  <c r="AE1042" i="1"/>
  <c r="AF1042" i="1"/>
  <c r="AE994" i="1"/>
  <c r="AF994" i="1"/>
  <c r="AE945" i="1"/>
  <c r="AF945" i="1"/>
  <c r="AE912" i="1"/>
  <c r="AF912" i="1"/>
  <c r="AE856" i="1"/>
  <c r="AF856" i="1"/>
  <c r="AE816" i="1"/>
  <c r="AF816" i="1"/>
  <c r="AE766" i="1"/>
  <c r="AF766" i="1"/>
  <c r="AE750" i="1"/>
  <c r="AF750" i="1"/>
  <c r="AE718" i="1"/>
  <c r="AF718" i="1"/>
  <c r="AE676" i="1"/>
  <c r="AF676" i="1"/>
  <c r="AE628" i="1"/>
  <c r="AF628" i="1"/>
  <c r="AE578" i="1"/>
  <c r="AF578" i="1"/>
  <c r="AE546" i="1"/>
  <c r="AF546" i="1"/>
  <c r="AE505" i="1"/>
  <c r="AF505" i="1"/>
  <c r="AE462" i="1"/>
  <c r="AF462" i="1"/>
  <c r="AE412" i="1"/>
  <c r="AF412" i="1"/>
  <c r="AE371" i="1"/>
  <c r="AF371" i="1"/>
  <c r="AE329" i="1"/>
  <c r="AF329" i="1"/>
  <c r="AE288" i="1"/>
  <c r="AF288" i="1"/>
  <c r="AE232" i="1"/>
  <c r="AF232" i="1"/>
  <c r="AE130" i="1"/>
  <c r="AF130" i="1"/>
  <c r="AE1679" i="1"/>
  <c r="AF1679" i="1"/>
  <c r="AE1639" i="1"/>
  <c r="AF1639" i="1"/>
  <c r="AE1607" i="1"/>
  <c r="AF1607" i="1"/>
  <c r="AE1575" i="1"/>
  <c r="AF1575" i="1"/>
  <c r="AE1543" i="1"/>
  <c r="AF1543" i="1"/>
  <c r="AE1511" i="1"/>
  <c r="AF1511" i="1"/>
  <c r="AE1463" i="1"/>
  <c r="AF1463" i="1"/>
  <c r="AE1431" i="1"/>
  <c r="AF1431" i="1"/>
  <c r="AE1399" i="1"/>
  <c r="AF1399" i="1"/>
  <c r="AE1367" i="1"/>
  <c r="AF1367" i="1"/>
  <c r="AE1343" i="1"/>
  <c r="AF1343" i="1"/>
  <c r="AE1311" i="1"/>
  <c r="AF1311" i="1"/>
  <c r="AE1279" i="1"/>
  <c r="AF1279" i="1"/>
  <c r="AE1247" i="1"/>
  <c r="AF1247" i="1"/>
  <c r="AE1215" i="1"/>
  <c r="AF1215" i="1"/>
  <c r="AE1191" i="1"/>
  <c r="AF1191" i="1"/>
  <c r="AE1150" i="1"/>
  <c r="AF1150" i="1"/>
  <c r="AE1127" i="1"/>
  <c r="AF1127" i="1"/>
  <c r="AE1103" i="1"/>
  <c r="AF1103" i="1"/>
  <c r="AE1071" i="1"/>
  <c r="AF1071" i="1"/>
  <c r="AE1023" i="1"/>
  <c r="AF1023" i="1"/>
  <c r="AE991" i="1"/>
  <c r="AF991" i="1"/>
  <c r="AE950" i="1"/>
  <c r="AF950" i="1"/>
  <c r="AE918" i="1"/>
  <c r="AF918" i="1"/>
  <c r="AE869" i="1"/>
  <c r="AF869" i="1"/>
  <c r="AE829" i="1"/>
  <c r="AF829" i="1"/>
  <c r="AE796" i="1"/>
  <c r="AF796" i="1"/>
  <c r="AE763" i="1"/>
  <c r="AF763" i="1"/>
  <c r="AE739" i="1"/>
  <c r="AF739" i="1"/>
  <c r="AE707" i="1"/>
  <c r="AF707" i="1"/>
  <c r="AE681" i="1"/>
  <c r="AF681" i="1"/>
  <c r="AE649" i="1"/>
  <c r="AF649" i="1"/>
  <c r="AE617" i="1"/>
  <c r="AF617" i="1"/>
  <c r="AE584" i="1"/>
  <c r="AF584" i="1"/>
  <c r="AE559" i="1"/>
  <c r="AF559" i="1"/>
  <c r="AE535" i="1"/>
  <c r="AF535" i="1"/>
  <c r="AE501" i="1"/>
  <c r="AF501" i="1"/>
  <c r="AE467" i="1"/>
  <c r="AF467" i="1"/>
  <c r="AE451" i="1"/>
  <c r="AF451" i="1"/>
  <c r="AE425" i="1"/>
  <c r="AF425" i="1"/>
  <c r="AE400" i="1"/>
  <c r="AF400" i="1"/>
  <c r="AE384" i="1"/>
  <c r="AF384" i="1"/>
  <c r="AE368" i="1"/>
  <c r="AF368" i="1"/>
  <c r="AE351" i="1"/>
  <c r="AF351" i="1"/>
  <c r="AE335" i="1"/>
  <c r="AF335" i="1"/>
  <c r="AE318" i="1"/>
  <c r="AF318" i="1"/>
  <c r="AE293" i="1"/>
  <c r="AF293" i="1"/>
  <c r="AE277" i="1"/>
  <c r="AF277" i="1"/>
  <c r="AE269" i="1"/>
  <c r="AF269" i="1"/>
  <c r="AE253" i="1"/>
  <c r="AF253" i="1"/>
  <c r="AE237" i="1"/>
  <c r="AF237" i="1"/>
  <c r="AE229" i="1"/>
  <c r="AF229" i="1"/>
  <c r="AE220" i="1"/>
  <c r="AF220" i="1"/>
  <c r="AE212" i="1"/>
  <c r="AF212" i="1"/>
  <c r="AE203" i="1"/>
  <c r="AF203" i="1"/>
  <c r="AE187" i="1"/>
  <c r="AF187" i="1"/>
  <c r="AE179" i="1"/>
  <c r="AF179" i="1"/>
  <c r="AE170" i="1"/>
  <c r="AF170" i="1"/>
  <c r="AE161" i="1"/>
  <c r="AF161" i="1"/>
  <c r="AE153" i="1"/>
  <c r="AF153" i="1"/>
  <c r="AE144" i="1"/>
  <c r="AF144" i="1"/>
  <c r="AE135" i="1"/>
  <c r="AF135" i="1"/>
  <c r="AE127" i="1"/>
  <c r="AF127" i="1"/>
  <c r="AE119" i="1"/>
  <c r="AF119" i="1"/>
  <c r="AE111" i="1"/>
  <c r="AF111" i="1"/>
  <c r="AE101" i="1"/>
  <c r="AF101" i="1"/>
  <c r="AE93" i="1"/>
  <c r="AF93" i="1"/>
  <c r="AE84" i="1"/>
  <c r="AF84" i="1"/>
  <c r="AE75" i="1"/>
  <c r="AF75" i="1"/>
  <c r="AE67" i="1"/>
  <c r="AF67" i="1"/>
  <c r="AE59" i="1"/>
  <c r="AF59" i="1"/>
  <c r="AE50" i="1"/>
  <c r="AF50" i="1"/>
  <c r="AE42" i="1"/>
  <c r="AF42" i="1"/>
  <c r="AE34" i="1"/>
  <c r="AF34" i="1"/>
  <c r="AE26" i="1"/>
  <c r="AF26" i="1"/>
  <c r="AE10" i="1"/>
  <c r="AF10" i="1"/>
  <c r="AE1667" i="1"/>
  <c r="AF1667" i="1"/>
  <c r="AE1611" i="1"/>
  <c r="AF1611" i="1"/>
  <c r="AE1571" i="1"/>
  <c r="AF1571" i="1"/>
  <c r="AE1523" i="1"/>
  <c r="AF1523" i="1"/>
  <c r="AE1499" i="1"/>
  <c r="AF1499" i="1"/>
  <c r="AE1459" i="1"/>
  <c r="AF1459" i="1"/>
  <c r="AE1419" i="1"/>
  <c r="AF1419" i="1"/>
  <c r="AE1363" i="1"/>
  <c r="AF1363" i="1"/>
  <c r="AE1307" i="1"/>
  <c r="AF1307" i="1"/>
  <c r="AE1291" i="1"/>
  <c r="AF1291" i="1"/>
  <c r="AE1243" i="1"/>
  <c r="AF1243" i="1"/>
  <c r="AE1187" i="1"/>
  <c r="AF1187" i="1"/>
  <c r="AE1139" i="1"/>
  <c r="AF1139" i="1"/>
  <c r="AE1099" i="1"/>
  <c r="AF1099" i="1"/>
  <c r="AE1051" i="1"/>
  <c r="AF1051" i="1"/>
  <c r="AE1011" i="1"/>
  <c r="AF1011" i="1"/>
  <c r="AE987" i="1"/>
  <c r="AF987" i="1"/>
  <c r="AE946" i="1"/>
  <c r="AF946" i="1"/>
  <c r="AE905" i="1"/>
  <c r="AF905" i="1"/>
  <c r="AE873" i="1"/>
  <c r="AF873" i="1"/>
  <c r="AE841" i="1"/>
  <c r="AF841" i="1"/>
  <c r="AE800" i="1"/>
  <c r="AF800" i="1"/>
  <c r="AE776" i="1"/>
  <c r="AF776" i="1"/>
  <c r="AE743" i="1"/>
  <c r="AF743" i="1"/>
  <c r="AE711" i="1"/>
  <c r="AF711" i="1"/>
  <c r="AE677" i="1"/>
  <c r="AF677" i="1"/>
  <c r="AE645" i="1"/>
  <c r="AF645" i="1"/>
  <c r="AE613" i="1"/>
  <c r="AF613" i="1"/>
  <c r="AE579" i="1"/>
  <c r="AF579" i="1"/>
  <c r="AE547" i="1"/>
  <c r="AF547" i="1"/>
  <c r="AE531" i="1"/>
  <c r="AF531" i="1"/>
  <c r="AE497" i="1"/>
  <c r="AF497" i="1"/>
  <c r="AE472" i="1"/>
  <c r="AF472" i="1"/>
  <c r="AE437" i="1"/>
  <c r="AF437" i="1"/>
  <c r="AE404" i="1"/>
  <c r="AF404" i="1"/>
  <c r="AE388" i="1"/>
  <c r="AF388" i="1"/>
  <c r="AE372" i="1"/>
  <c r="AF372" i="1"/>
  <c r="AE355" i="1"/>
  <c r="AF355" i="1"/>
  <c r="AE347" i="1"/>
  <c r="AF347" i="1"/>
  <c r="AE339" i="1"/>
  <c r="AF339" i="1"/>
  <c r="AE331" i="1"/>
  <c r="AF331" i="1"/>
  <c r="AE305" i="1"/>
  <c r="AF305" i="1"/>
  <c r="AE297" i="1"/>
  <c r="AF297" i="1"/>
  <c r="AE289" i="1"/>
  <c r="AF289" i="1"/>
  <c r="AE281" i="1"/>
  <c r="AF281" i="1"/>
  <c r="AE273" i="1"/>
  <c r="AF273" i="1"/>
  <c r="AE265" i="1"/>
  <c r="AF265" i="1"/>
  <c r="AE257" i="1"/>
  <c r="AF257" i="1"/>
  <c r="AE249" i="1"/>
  <c r="AF249" i="1"/>
  <c r="AE241" i="1"/>
  <c r="AF241" i="1"/>
  <c r="AE233" i="1"/>
  <c r="AF233" i="1"/>
  <c r="AE224" i="1"/>
  <c r="AF224" i="1"/>
  <c r="AE216" i="1"/>
  <c r="AF216" i="1"/>
  <c r="AE207" i="1"/>
  <c r="AF207" i="1"/>
  <c r="AE199" i="1"/>
  <c r="AF199" i="1"/>
  <c r="AE191" i="1"/>
  <c r="AF191" i="1"/>
  <c r="AE183" i="1"/>
  <c r="AF183" i="1"/>
  <c r="AE175" i="1"/>
  <c r="AF175" i="1"/>
  <c r="AE1666" i="1"/>
  <c r="AF1666" i="1"/>
  <c r="AE1626" i="1"/>
  <c r="AF1626" i="1"/>
  <c r="AE1586" i="1"/>
  <c r="AF1586" i="1"/>
  <c r="AE1530" i="1"/>
  <c r="AF1530" i="1"/>
  <c r="AE1482" i="1"/>
  <c r="AF1482" i="1"/>
  <c r="AE1434" i="1"/>
  <c r="AF1434" i="1"/>
  <c r="AE1402" i="1"/>
  <c r="AF1402" i="1"/>
  <c r="AE1354" i="1"/>
  <c r="AF1354" i="1"/>
  <c r="AE1306" i="1"/>
  <c r="AF1306" i="1"/>
  <c r="AE1250" i="1"/>
  <c r="AF1250" i="1"/>
  <c r="AE1210" i="1"/>
  <c r="AF1210" i="1"/>
  <c r="AE1170" i="1"/>
  <c r="AF1170" i="1"/>
  <c r="AE1130" i="1"/>
  <c r="AF1130" i="1"/>
  <c r="AE1082" i="1"/>
  <c r="AF1082" i="1"/>
  <c r="AE1034" i="1"/>
  <c r="AF1034" i="1"/>
  <c r="AE986" i="1"/>
  <c r="AF986" i="1"/>
  <c r="AE929" i="1"/>
  <c r="AF929" i="1"/>
  <c r="AE880" i="1"/>
  <c r="AF880" i="1"/>
  <c r="AE840" i="1"/>
  <c r="AF840" i="1"/>
  <c r="AE791" i="1"/>
  <c r="AF791" i="1"/>
  <c r="AE734" i="1"/>
  <c r="AF734" i="1"/>
  <c r="AE692" i="1"/>
  <c r="AF692" i="1"/>
  <c r="AE652" i="1"/>
  <c r="AF652" i="1"/>
  <c r="AE595" i="1"/>
  <c r="AF595" i="1"/>
  <c r="AE562" i="1"/>
  <c r="AF562" i="1"/>
  <c r="AE522" i="1"/>
  <c r="AF522" i="1"/>
  <c r="AE470" i="1"/>
  <c r="AF470" i="1"/>
  <c r="AE428" i="1"/>
  <c r="AF428" i="1"/>
  <c r="AE387" i="1"/>
  <c r="AF387" i="1"/>
  <c r="AE346" i="1"/>
  <c r="AF346" i="1"/>
  <c r="AE304" i="1"/>
  <c r="AF304" i="1"/>
  <c r="AE256" i="1"/>
  <c r="AF256" i="1"/>
  <c r="AE223" i="1"/>
  <c r="AF223" i="1"/>
  <c r="AE190" i="1"/>
  <c r="AF190" i="1"/>
  <c r="AE174" i="1"/>
  <c r="AF174" i="1"/>
  <c r="AE148" i="1"/>
  <c r="AF148" i="1"/>
  <c r="AE114" i="1"/>
  <c r="AF114" i="1"/>
  <c r="AE87" i="1"/>
  <c r="AF87" i="1"/>
  <c r="AE1663" i="1"/>
  <c r="AF1663" i="1"/>
  <c r="AE1647" i="1"/>
  <c r="AF1647" i="1"/>
  <c r="AE1615" i="1"/>
  <c r="AF1615" i="1"/>
  <c r="AE1583" i="1"/>
  <c r="AF1583" i="1"/>
  <c r="AE1559" i="1"/>
  <c r="AF1559" i="1"/>
  <c r="AE1527" i="1"/>
  <c r="AF1527" i="1"/>
  <c r="AE1495" i="1"/>
  <c r="AF1495" i="1"/>
  <c r="AE1471" i="1"/>
  <c r="AF1471" i="1"/>
  <c r="AE1439" i="1"/>
  <c r="AF1439" i="1"/>
  <c r="AE1407" i="1"/>
  <c r="AF1407" i="1"/>
  <c r="AE1383" i="1"/>
  <c r="AF1383" i="1"/>
  <c r="AE1351" i="1"/>
  <c r="AF1351" i="1"/>
  <c r="AE1319" i="1"/>
  <c r="AF1319" i="1"/>
  <c r="AE1287" i="1"/>
  <c r="AF1287" i="1"/>
  <c r="AE1271" i="1"/>
  <c r="AF1271" i="1"/>
  <c r="AE1239" i="1"/>
  <c r="AF1239" i="1"/>
  <c r="AE1207" i="1"/>
  <c r="AF1207" i="1"/>
  <c r="AE1199" i="1"/>
  <c r="AF1199" i="1"/>
  <c r="AE1183" i="1"/>
  <c r="AF1183" i="1"/>
  <c r="AE1152" i="1"/>
  <c r="AF1152" i="1"/>
  <c r="AE1111" i="1"/>
  <c r="AF1111" i="1"/>
  <c r="AE1087" i="1"/>
  <c r="AF1087" i="1"/>
  <c r="AE1063" i="1"/>
  <c r="AF1063" i="1"/>
  <c r="AE1039" i="1"/>
  <c r="AF1039" i="1"/>
  <c r="AE1007" i="1"/>
  <c r="AF1007" i="1"/>
  <c r="AE983" i="1"/>
  <c r="AF983" i="1"/>
  <c r="AE958" i="1"/>
  <c r="AF958" i="1"/>
  <c r="AE934" i="1"/>
  <c r="AF934" i="1"/>
  <c r="AE909" i="1"/>
  <c r="AF909" i="1"/>
  <c r="AE893" i="1"/>
  <c r="AF893" i="1"/>
  <c r="AE877" i="1"/>
  <c r="AF877" i="1"/>
  <c r="AE845" i="1"/>
  <c r="AF845" i="1"/>
  <c r="AE813" i="1"/>
  <c r="AF813" i="1"/>
  <c r="AE771" i="1"/>
  <c r="AF771" i="1"/>
  <c r="AE747" i="1"/>
  <c r="AF747" i="1"/>
  <c r="AE715" i="1"/>
  <c r="AF715" i="1"/>
  <c r="AE689" i="1"/>
  <c r="AF689" i="1"/>
  <c r="AE673" i="1"/>
  <c r="AF673" i="1"/>
  <c r="AE641" i="1"/>
  <c r="AF641" i="1"/>
  <c r="AE625" i="1"/>
  <c r="AF625" i="1"/>
  <c r="AE609" i="1"/>
  <c r="AF609" i="1"/>
  <c r="AE592" i="1"/>
  <c r="AF592" i="1"/>
  <c r="AE575" i="1"/>
  <c r="AF575" i="1"/>
  <c r="AE551" i="1"/>
  <c r="AF551" i="1"/>
  <c r="AE527" i="1"/>
  <c r="AF527" i="1"/>
  <c r="AE510" i="1"/>
  <c r="AF510" i="1"/>
  <c r="AE493" i="1"/>
  <c r="AF493" i="1"/>
  <c r="AE459" i="1"/>
  <c r="AF459" i="1"/>
  <c r="AE442" i="1"/>
  <c r="AF442" i="1"/>
  <c r="AE433" i="1"/>
  <c r="AF433" i="1"/>
  <c r="AE417" i="1"/>
  <c r="AF417" i="1"/>
  <c r="AE392" i="1"/>
  <c r="AF392" i="1"/>
  <c r="AE376" i="1"/>
  <c r="AF376" i="1"/>
  <c r="AE359" i="1"/>
  <c r="AF359" i="1"/>
  <c r="AE343" i="1"/>
  <c r="AF343" i="1"/>
  <c r="AE326" i="1"/>
  <c r="AF326" i="1"/>
  <c r="AE310" i="1"/>
  <c r="AF310" i="1"/>
  <c r="AE301" i="1"/>
  <c r="AF301" i="1"/>
  <c r="AE285" i="1"/>
  <c r="AF285" i="1"/>
  <c r="AE261" i="1"/>
  <c r="AF261" i="1"/>
  <c r="AE245" i="1"/>
  <c r="AF245" i="1"/>
  <c r="AE195" i="1"/>
  <c r="AF195" i="1"/>
  <c r="AF2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494" i="1"/>
  <c r="AF1494" i="1"/>
  <c r="AE1486" i="1"/>
  <c r="AF1486" i="1"/>
  <c r="AE1478" i="1"/>
  <c r="AF1478" i="1"/>
  <c r="AE1470" i="1"/>
  <c r="AF1470" i="1"/>
  <c r="AE1462" i="1"/>
  <c r="AF1462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0" i="1"/>
  <c r="AF1350" i="1"/>
  <c r="AE1334" i="1"/>
  <c r="AF1334" i="1"/>
  <c r="AE1318" i="1"/>
  <c r="AF1318" i="1"/>
  <c r="AE1302" i="1"/>
  <c r="AF1302" i="1"/>
  <c r="AE1286" i="1"/>
  <c r="AF1286" i="1"/>
  <c r="AE1270" i="1"/>
  <c r="AF1270" i="1"/>
  <c r="AE1254" i="1"/>
  <c r="AF1254" i="1"/>
  <c r="AE1238" i="1"/>
  <c r="AF1238" i="1"/>
  <c r="AE1222" i="1"/>
  <c r="AF1222" i="1"/>
  <c r="AE1206" i="1"/>
  <c r="AF1206" i="1"/>
  <c r="AE1190" i="1"/>
  <c r="AF1190" i="1"/>
  <c r="AE1174" i="1"/>
  <c r="AF1174" i="1"/>
  <c r="AE1159" i="1"/>
  <c r="AF1159" i="1"/>
  <c r="AE1142" i="1"/>
  <c r="AF1142" i="1"/>
  <c r="AE1126" i="1"/>
  <c r="AF1126" i="1"/>
  <c r="AE1110" i="1"/>
  <c r="AF1110" i="1"/>
  <c r="AE1094" i="1"/>
  <c r="AF1094" i="1"/>
  <c r="AE1086" i="1"/>
  <c r="AF1086" i="1"/>
  <c r="AE1070" i="1"/>
  <c r="AF1070" i="1"/>
  <c r="AE1054" i="1"/>
  <c r="AF1054" i="1"/>
  <c r="AE1030" i="1"/>
  <c r="AF1030" i="1"/>
  <c r="AE1022" i="1"/>
  <c r="AF1022" i="1"/>
  <c r="AE1006" i="1"/>
  <c r="AF1006" i="1"/>
  <c r="AE990" i="1"/>
  <c r="AF990" i="1"/>
  <c r="AE974" i="1"/>
  <c r="AF974" i="1"/>
  <c r="AE957" i="1"/>
  <c r="AF957" i="1"/>
  <c r="AE941" i="1"/>
  <c r="AF941" i="1"/>
  <c r="AE925" i="1"/>
  <c r="AF925" i="1"/>
  <c r="AE908" i="1"/>
  <c r="AF908" i="1"/>
  <c r="AE892" i="1"/>
  <c r="AF892" i="1"/>
  <c r="AE876" i="1"/>
  <c r="AF876" i="1"/>
  <c r="AE860" i="1"/>
  <c r="AF860" i="1"/>
  <c r="AE836" i="1"/>
  <c r="AF836" i="1"/>
  <c r="AE828" i="1"/>
  <c r="AF828" i="1"/>
  <c r="AE812" i="1"/>
  <c r="AF812" i="1"/>
  <c r="AE795" i="1"/>
  <c r="AF795" i="1"/>
  <c r="AE779" i="1"/>
  <c r="AF779" i="1"/>
  <c r="AE770" i="1"/>
  <c r="AF770" i="1"/>
  <c r="AE762" i="1"/>
  <c r="AF762" i="1"/>
  <c r="AE754" i="1"/>
  <c r="AF754" i="1"/>
  <c r="AE738" i="1"/>
  <c r="AF738" i="1"/>
  <c r="AE730" i="1"/>
  <c r="AF730" i="1"/>
  <c r="AE722" i="1"/>
  <c r="AF722" i="1"/>
  <c r="AE714" i="1"/>
  <c r="AF714" i="1"/>
  <c r="AE706" i="1"/>
  <c r="AF706" i="1"/>
  <c r="AE697" i="1"/>
  <c r="AF697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3" i="1"/>
  <c r="AF583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8" i="1"/>
  <c r="AF518" i="1"/>
  <c r="AE509" i="1"/>
  <c r="AF509" i="1"/>
  <c r="AE500" i="1"/>
  <c r="AF500" i="1"/>
  <c r="AE492" i="1"/>
  <c r="AF492" i="1"/>
  <c r="AE483" i="1"/>
  <c r="AF483" i="1"/>
  <c r="AE475" i="1"/>
  <c r="AF475" i="1"/>
  <c r="AE466" i="1"/>
  <c r="AF466" i="1"/>
  <c r="AE458" i="1"/>
  <c r="AF458" i="1"/>
  <c r="AE450" i="1"/>
  <c r="AF450" i="1"/>
  <c r="AE441" i="1"/>
  <c r="AF441" i="1"/>
  <c r="AE432" i="1"/>
  <c r="AF432" i="1"/>
  <c r="AE424" i="1"/>
  <c r="AF424" i="1"/>
  <c r="AE416" i="1"/>
  <c r="AF416" i="1"/>
  <c r="AE407" i="1"/>
  <c r="AF407" i="1"/>
  <c r="AE391" i="1"/>
  <c r="AF391" i="1"/>
  <c r="AE375" i="1"/>
  <c r="AF375" i="1"/>
  <c r="AE358" i="1"/>
  <c r="AF358" i="1"/>
  <c r="AE342" i="1"/>
  <c r="AF342" i="1"/>
  <c r="AE325" i="1"/>
  <c r="AF325" i="1"/>
  <c r="AE308" i="1"/>
  <c r="AF308" i="1"/>
  <c r="AE292" i="1"/>
  <c r="AF292" i="1"/>
  <c r="AE276" i="1"/>
  <c r="AF276" i="1"/>
  <c r="AE268" i="1"/>
  <c r="AF268" i="1"/>
  <c r="AE252" i="1"/>
  <c r="AF252" i="1"/>
  <c r="AE228" i="1"/>
  <c r="AF228" i="1"/>
  <c r="AE186" i="1"/>
  <c r="AF186" i="1"/>
  <c r="AE1675" i="1"/>
  <c r="AF1675" i="1"/>
  <c r="AE1603" i="1"/>
  <c r="AF1603" i="1"/>
  <c r="AE1555" i="1"/>
  <c r="AF1555" i="1"/>
  <c r="AE1507" i="1"/>
  <c r="AF1507" i="1"/>
  <c r="AE1451" i="1"/>
  <c r="AF1451" i="1"/>
  <c r="AE1387" i="1"/>
  <c r="AF1387" i="1"/>
  <c r="AE1331" i="1"/>
  <c r="AF1331" i="1"/>
  <c r="AE1267" i="1"/>
  <c r="AF1267" i="1"/>
  <c r="AE1195" i="1"/>
  <c r="AF1195" i="1"/>
  <c r="AE1156" i="1"/>
  <c r="AF1156" i="1"/>
  <c r="AE1107" i="1"/>
  <c r="AF1107" i="1"/>
  <c r="AE1043" i="1"/>
  <c r="AF1043" i="1"/>
  <c r="AE995" i="1"/>
  <c r="AF995" i="1"/>
  <c r="AE954" i="1"/>
  <c r="AF954" i="1"/>
  <c r="AE913" i="1"/>
  <c r="AF913" i="1"/>
  <c r="AE865" i="1"/>
  <c r="AF865" i="1"/>
  <c r="AE825" i="1"/>
  <c r="AF825" i="1"/>
  <c r="AE784" i="1"/>
  <c r="AF784" i="1"/>
  <c r="AE751" i="1"/>
  <c r="AF751" i="1"/>
  <c r="AE702" i="1"/>
  <c r="AF702" i="1"/>
  <c r="AE669" i="1"/>
  <c r="AF669" i="1"/>
  <c r="AE637" i="1"/>
  <c r="AF637" i="1"/>
  <c r="AE596" i="1"/>
  <c r="AF596" i="1"/>
  <c r="AE555" i="1"/>
  <c r="AF555" i="1"/>
  <c r="AE523" i="1"/>
  <c r="AF523" i="1"/>
  <c r="AE489" i="1"/>
  <c r="AF489" i="1"/>
  <c r="AE463" i="1"/>
  <c r="AF463" i="1"/>
  <c r="AE447" i="1"/>
  <c r="AF447" i="1"/>
  <c r="AE421" i="1"/>
  <c r="AF421" i="1"/>
  <c r="AE396" i="1"/>
  <c r="AF396" i="1"/>
  <c r="AE364" i="1"/>
  <c r="AF364" i="1"/>
  <c r="AE314" i="1"/>
  <c r="AF314" i="1"/>
  <c r="AE1658" i="1"/>
  <c r="AF1658" i="1"/>
  <c r="AE1602" i="1"/>
  <c r="AF1602" i="1"/>
  <c r="AE1546" i="1"/>
  <c r="AF1546" i="1"/>
  <c r="AE1498" i="1"/>
  <c r="AF1498" i="1"/>
  <c r="AE1450" i="1"/>
  <c r="AF1450" i="1"/>
  <c r="AE1386" i="1"/>
  <c r="AF1386" i="1"/>
  <c r="AE1322" i="1"/>
  <c r="AF1322" i="1"/>
  <c r="AE1274" i="1"/>
  <c r="AF1274" i="1"/>
  <c r="AE1218" i="1"/>
  <c r="AF1218" i="1"/>
  <c r="AE1155" i="1"/>
  <c r="AF1155" i="1"/>
  <c r="AE1106" i="1"/>
  <c r="AF1106" i="1"/>
  <c r="AE1066" i="1"/>
  <c r="AF1066" i="1"/>
  <c r="AE1010" i="1"/>
  <c r="AF1010" i="1"/>
  <c r="AE961" i="1"/>
  <c r="AF961" i="1"/>
  <c r="AE904" i="1"/>
  <c r="AF904" i="1"/>
  <c r="AE864" i="1"/>
  <c r="AF864" i="1"/>
  <c r="AE824" i="1"/>
  <c r="AF824" i="1"/>
  <c r="AE775" i="1"/>
  <c r="AF775" i="1"/>
  <c r="AE758" i="1"/>
  <c r="AF758" i="1"/>
  <c r="AE710" i="1"/>
  <c r="AF710" i="1"/>
  <c r="AE668" i="1"/>
  <c r="AF668" i="1"/>
  <c r="AE620" i="1"/>
  <c r="AF620" i="1"/>
  <c r="AE538" i="1"/>
  <c r="AF538" i="1"/>
  <c r="AE446" i="1"/>
  <c r="AF446" i="1"/>
  <c r="AE280" i="1"/>
  <c r="AF280" i="1"/>
  <c r="AE1631" i="1"/>
  <c r="AF1631" i="1"/>
  <c r="AE1599" i="1"/>
  <c r="AF1599" i="1"/>
  <c r="AE1551" i="1"/>
  <c r="AF1551" i="1"/>
  <c r="AE1519" i="1"/>
  <c r="AF1519" i="1"/>
  <c r="AE1487" i="1"/>
  <c r="AF1487" i="1"/>
  <c r="AE1455" i="1"/>
  <c r="AF1455" i="1"/>
  <c r="AE1423" i="1"/>
  <c r="AF1423" i="1"/>
  <c r="AE1375" i="1"/>
  <c r="AF1375" i="1"/>
  <c r="AE1335" i="1"/>
  <c r="AF1335" i="1"/>
  <c r="AE1303" i="1"/>
  <c r="AF1303" i="1"/>
  <c r="AE1255" i="1"/>
  <c r="AF1255" i="1"/>
  <c r="AE1223" i="1"/>
  <c r="AF1223" i="1"/>
  <c r="AE1167" i="1"/>
  <c r="AF1167" i="1"/>
  <c r="AE1135" i="1"/>
  <c r="AF1135" i="1"/>
  <c r="AE1095" i="1"/>
  <c r="AF1095" i="1"/>
  <c r="AE1047" i="1"/>
  <c r="AF1047" i="1"/>
  <c r="AE1015" i="1"/>
  <c r="AF1015" i="1"/>
  <c r="AE966" i="1"/>
  <c r="AF966" i="1"/>
  <c r="AE926" i="1"/>
  <c r="AF926" i="1"/>
  <c r="AE885" i="1"/>
  <c r="AF885" i="1"/>
  <c r="AE853" i="1"/>
  <c r="AF853" i="1"/>
  <c r="AE821" i="1"/>
  <c r="AF821" i="1"/>
  <c r="AE780" i="1"/>
  <c r="AF780" i="1"/>
  <c r="AE731" i="1"/>
  <c r="AF731" i="1"/>
  <c r="AE657" i="1"/>
  <c r="AF657" i="1"/>
  <c r="AE484" i="1"/>
  <c r="AF484" i="1"/>
  <c r="AE1502" i="1"/>
  <c r="AF1502" i="1"/>
  <c r="AE1685" i="1"/>
  <c r="AF1685" i="1"/>
  <c r="AE1677" i="1"/>
  <c r="AF1677" i="1"/>
  <c r="AE1669" i="1"/>
  <c r="AF1669" i="1"/>
  <c r="AE1661" i="1"/>
  <c r="AF1661" i="1"/>
  <c r="AE1653" i="1"/>
  <c r="AF1653" i="1"/>
  <c r="AE1645" i="1"/>
  <c r="AF1645" i="1"/>
  <c r="AE1637" i="1"/>
  <c r="AF1637" i="1"/>
  <c r="AE1629" i="1"/>
  <c r="AF1629" i="1"/>
  <c r="AE1621" i="1"/>
  <c r="AF1621" i="1"/>
  <c r="AE1613" i="1"/>
  <c r="AF1613" i="1"/>
  <c r="AE1605" i="1"/>
  <c r="AF1605" i="1"/>
  <c r="AE1597" i="1"/>
  <c r="AF1597" i="1"/>
  <c r="AE1589" i="1"/>
  <c r="AF1589" i="1"/>
  <c r="AE1581" i="1"/>
  <c r="AF1581" i="1"/>
  <c r="AE1573" i="1"/>
  <c r="AF1573" i="1"/>
  <c r="AE1565" i="1"/>
  <c r="AF1565" i="1"/>
  <c r="AE1557" i="1"/>
  <c r="AF1557" i="1"/>
  <c r="AE1549" i="1"/>
  <c r="AF1549" i="1"/>
  <c r="AE1541" i="1"/>
  <c r="AF1541" i="1"/>
  <c r="AE1533" i="1"/>
  <c r="AF1533" i="1"/>
  <c r="AE1525" i="1"/>
  <c r="AF1525" i="1"/>
  <c r="AE1517" i="1"/>
  <c r="AF1517" i="1"/>
  <c r="AE1509" i="1"/>
  <c r="AF1509" i="1"/>
  <c r="AE1501" i="1"/>
  <c r="AF1501" i="1"/>
  <c r="AE1493" i="1"/>
  <c r="AF1493" i="1"/>
  <c r="AE1485" i="1"/>
  <c r="AF1485" i="1"/>
  <c r="AE1477" i="1"/>
  <c r="AF1477" i="1"/>
  <c r="AE1469" i="1"/>
  <c r="AF1469" i="1"/>
  <c r="AE1461" i="1"/>
  <c r="AF1461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3" i="1"/>
  <c r="AF973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1" i="1"/>
  <c r="AF811" i="1"/>
  <c r="AE802" i="1"/>
  <c r="AF802" i="1"/>
  <c r="AE794" i="1"/>
  <c r="AF794" i="1"/>
  <c r="AE786" i="1"/>
  <c r="AF786" i="1"/>
  <c r="AE778" i="1"/>
  <c r="AF778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6" i="1"/>
  <c r="AF696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2" i="1"/>
  <c r="AF582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7" i="1"/>
  <c r="AF517" i="1"/>
  <c r="AE508" i="1"/>
  <c r="AF508" i="1"/>
  <c r="AE499" i="1"/>
  <c r="AF499" i="1"/>
  <c r="AE491" i="1"/>
  <c r="AF491" i="1"/>
  <c r="AE482" i="1"/>
  <c r="AF482" i="1"/>
  <c r="AE474" i="1"/>
  <c r="AF474" i="1"/>
  <c r="AE465" i="1"/>
  <c r="AF465" i="1"/>
  <c r="AE457" i="1"/>
  <c r="AF457" i="1"/>
  <c r="AE449" i="1"/>
  <c r="AF449" i="1"/>
  <c r="AE439" i="1"/>
  <c r="AF439" i="1"/>
  <c r="AE431" i="1"/>
  <c r="AF431" i="1"/>
  <c r="AE423" i="1"/>
  <c r="AF423" i="1"/>
  <c r="AE415" i="1"/>
  <c r="AF415" i="1"/>
  <c r="AE406" i="1"/>
  <c r="AF406" i="1"/>
  <c r="AE398" i="1"/>
  <c r="AF398" i="1"/>
  <c r="AE390" i="1"/>
  <c r="AF390" i="1"/>
  <c r="AE382" i="1"/>
  <c r="AF382" i="1"/>
  <c r="AE374" i="1"/>
  <c r="AF374" i="1"/>
  <c r="AE366" i="1"/>
  <c r="AF366" i="1"/>
  <c r="AE357" i="1"/>
  <c r="AF357" i="1"/>
  <c r="AE349" i="1"/>
  <c r="AF349" i="1"/>
  <c r="AE341" i="1"/>
  <c r="AF341" i="1"/>
  <c r="AE333" i="1"/>
  <c r="AF333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7" i="1"/>
  <c r="AF227" i="1"/>
  <c r="AE218" i="1"/>
  <c r="AF218" i="1"/>
  <c r="AE209" i="1"/>
  <c r="AF209" i="1"/>
  <c r="AE201" i="1"/>
  <c r="AF201" i="1"/>
  <c r="AE193" i="1"/>
  <c r="AF193" i="1"/>
  <c r="AE185" i="1"/>
  <c r="AF185" i="1"/>
  <c r="AE177" i="1"/>
  <c r="AF177" i="1"/>
  <c r="AE168" i="1"/>
  <c r="AF168" i="1"/>
  <c r="AE159" i="1"/>
  <c r="AF159" i="1"/>
  <c r="AE151" i="1"/>
  <c r="AF151" i="1"/>
  <c r="AE142" i="1"/>
  <c r="AF142" i="1"/>
  <c r="AE133" i="1"/>
  <c r="AF133" i="1"/>
  <c r="AE125" i="1"/>
  <c r="AF125" i="1"/>
  <c r="AE117" i="1"/>
  <c r="AF117" i="1"/>
  <c r="AE108" i="1"/>
  <c r="AF108" i="1"/>
  <c r="AE99" i="1"/>
  <c r="AF99" i="1"/>
  <c r="AE91" i="1"/>
  <c r="AF91" i="1"/>
  <c r="AE81" i="1"/>
  <c r="AF81" i="1"/>
  <c r="AE73" i="1"/>
  <c r="AF73" i="1"/>
  <c r="AE65" i="1"/>
  <c r="AF65" i="1"/>
  <c r="AE57" i="1"/>
  <c r="AF57" i="1"/>
  <c r="AE48" i="1"/>
  <c r="AF48" i="1"/>
  <c r="AE40" i="1"/>
  <c r="AF40" i="1"/>
  <c r="AE32" i="1"/>
  <c r="AF32" i="1"/>
  <c r="AE24" i="1"/>
  <c r="AF24" i="1"/>
  <c r="AE16" i="1"/>
  <c r="AF16" i="1"/>
  <c r="AE8" i="1"/>
  <c r="AF8" i="1"/>
  <c r="AE1659" i="1"/>
  <c r="AF1659" i="1"/>
  <c r="AE1619" i="1"/>
  <c r="AF1619" i="1"/>
  <c r="AE1579" i="1"/>
  <c r="AF1579" i="1"/>
  <c r="AE1531" i="1"/>
  <c r="AF1531" i="1"/>
  <c r="AE1491" i="1"/>
  <c r="AF1491" i="1"/>
  <c r="AE1443" i="1"/>
  <c r="AF1443" i="1"/>
  <c r="AE1411" i="1"/>
  <c r="AF1411" i="1"/>
  <c r="AE1371" i="1"/>
  <c r="AF1371" i="1"/>
  <c r="AE1315" i="1"/>
  <c r="AF1315" i="1"/>
  <c r="AE1283" i="1"/>
  <c r="AF1283" i="1"/>
  <c r="AE1235" i="1"/>
  <c r="AF1235" i="1"/>
  <c r="AE1179" i="1"/>
  <c r="AF1179" i="1"/>
  <c r="AE1131" i="1"/>
  <c r="AF1131" i="1"/>
  <c r="AE1091" i="1"/>
  <c r="AF1091" i="1"/>
  <c r="AE1059" i="1"/>
  <c r="AF1059" i="1"/>
  <c r="AE1035" i="1"/>
  <c r="AF1035" i="1"/>
  <c r="AE979" i="1"/>
  <c r="AF979" i="1"/>
  <c r="AE938" i="1"/>
  <c r="AF938" i="1"/>
  <c r="AE889" i="1"/>
  <c r="AF889" i="1"/>
  <c r="AE857" i="1"/>
  <c r="AF857" i="1"/>
  <c r="AE833" i="1"/>
  <c r="AF833" i="1"/>
  <c r="AE792" i="1"/>
  <c r="AF792" i="1"/>
  <c r="AE759" i="1"/>
  <c r="AF759" i="1"/>
  <c r="AE727" i="1"/>
  <c r="AF727" i="1"/>
  <c r="AE685" i="1"/>
  <c r="AF685" i="1"/>
  <c r="AE653" i="1"/>
  <c r="AF653" i="1"/>
  <c r="AE629" i="1"/>
  <c r="AF629" i="1"/>
  <c r="AE605" i="1"/>
  <c r="AF605" i="1"/>
  <c r="AE563" i="1"/>
  <c r="AF563" i="1"/>
  <c r="AE539" i="1"/>
  <c r="AF539" i="1"/>
  <c r="AE506" i="1"/>
  <c r="AF506" i="1"/>
  <c r="AE429" i="1"/>
  <c r="AF429" i="1"/>
  <c r="AE165" i="1"/>
  <c r="AF165" i="1"/>
  <c r="AE1682" i="1"/>
  <c r="AF1682" i="1"/>
  <c r="AE1634" i="1"/>
  <c r="AF1634" i="1"/>
  <c r="AE1578" i="1"/>
  <c r="AF1578" i="1"/>
  <c r="AE1538" i="1"/>
  <c r="AF1538" i="1"/>
  <c r="AE1490" i="1"/>
  <c r="AF1490" i="1"/>
  <c r="AE1442" i="1"/>
  <c r="AF1442" i="1"/>
  <c r="AE1394" i="1"/>
  <c r="AF1394" i="1"/>
  <c r="AE1346" i="1"/>
  <c r="AF1346" i="1"/>
  <c r="AE1298" i="1"/>
  <c r="AF1298" i="1"/>
  <c r="AE1258" i="1"/>
  <c r="AF1258" i="1"/>
  <c r="AE1202" i="1"/>
  <c r="AF1202" i="1"/>
  <c r="AE1146" i="1"/>
  <c r="AF1146" i="1"/>
  <c r="AE1098" i="1"/>
  <c r="AF1098" i="1"/>
  <c r="AE1050" i="1"/>
  <c r="AF1050" i="1"/>
  <c r="AE1002" i="1"/>
  <c r="AF1002" i="1"/>
  <c r="AE953" i="1"/>
  <c r="AF953" i="1"/>
  <c r="AE888" i="1"/>
  <c r="AF888" i="1"/>
  <c r="AE799" i="1"/>
  <c r="AF799" i="1"/>
  <c r="AE644" i="1"/>
  <c r="AF644" i="1"/>
  <c r="AE604" i="1"/>
  <c r="AF604" i="1"/>
  <c r="AE570" i="1"/>
  <c r="AF570" i="1"/>
  <c r="AE513" i="1"/>
  <c r="AF513" i="1"/>
  <c r="AE479" i="1"/>
  <c r="AF479" i="1"/>
  <c r="AE420" i="1"/>
  <c r="AF420" i="1"/>
  <c r="AE379" i="1"/>
  <c r="AF379" i="1"/>
  <c r="AE338" i="1"/>
  <c r="AF338" i="1"/>
  <c r="AE296" i="1"/>
  <c r="AF296" i="1"/>
  <c r="AE248" i="1"/>
  <c r="AF248" i="1"/>
  <c r="AE215" i="1"/>
  <c r="AF215" i="1"/>
  <c r="AE182" i="1"/>
  <c r="AF182" i="1"/>
  <c r="AE138" i="1"/>
  <c r="AF138" i="1"/>
  <c r="AE122" i="1"/>
  <c r="AF122" i="1"/>
  <c r="AE105" i="1"/>
  <c r="AF105" i="1"/>
  <c r="AE96" i="1"/>
  <c r="AF96" i="1"/>
  <c r="AE70" i="1"/>
  <c r="AF70" i="1"/>
  <c r="AE62" i="1"/>
  <c r="AF62" i="1"/>
  <c r="AE45" i="1"/>
  <c r="AF45" i="1"/>
  <c r="AE37" i="1"/>
  <c r="AF37" i="1"/>
  <c r="AE29" i="1"/>
  <c r="AF29" i="1"/>
  <c r="AE21" i="1"/>
  <c r="AF21" i="1"/>
  <c r="AE13" i="1"/>
  <c r="AF13" i="1"/>
  <c r="AE5" i="1"/>
  <c r="AF5" i="1"/>
  <c r="AE1671" i="1"/>
  <c r="AF1671" i="1"/>
  <c r="AE1655" i="1"/>
  <c r="AF1655" i="1"/>
  <c r="AE1623" i="1"/>
  <c r="AF1623" i="1"/>
  <c r="AE1591" i="1"/>
  <c r="AF1591" i="1"/>
  <c r="AE1567" i="1"/>
  <c r="AF1567" i="1"/>
  <c r="AE1535" i="1"/>
  <c r="AF1535" i="1"/>
  <c r="AE1503" i="1"/>
  <c r="AF1503" i="1"/>
  <c r="AE1479" i="1"/>
  <c r="AF1479" i="1"/>
  <c r="AE1447" i="1"/>
  <c r="AF1447" i="1"/>
  <c r="AE1415" i="1"/>
  <c r="AF1415" i="1"/>
  <c r="AE1391" i="1"/>
  <c r="AF1391" i="1"/>
  <c r="AE1359" i="1"/>
  <c r="AF1359" i="1"/>
  <c r="AE1327" i="1"/>
  <c r="AF1327" i="1"/>
  <c r="AE1295" i="1"/>
  <c r="AF1295" i="1"/>
  <c r="AE1263" i="1"/>
  <c r="AF1263" i="1"/>
  <c r="AE1231" i="1"/>
  <c r="AF1231" i="1"/>
  <c r="AE1175" i="1"/>
  <c r="AF1175" i="1"/>
  <c r="AE1143" i="1"/>
  <c r="AF1143" i="1"/>
  <c r="AE1119" i="1"/>
  <c r="AF1119" i="1"/>
  <c r="AE1079" i="1"/>
  <c r="AF1079" i="1"/>
  <c r="AE1055" i="1"/>
  <c r="AF1055" i="1"/>
  <c r="AE1031" i="1"/>
  <c r="AF1031" i="1"/>
  <c r="AE999" i="1"/>
  <c r="AF999" i="1"/>
  <c r="AE975" i="1"/>
  <c r="AF975" i="1"/>
  <c r="AE942" i="1"/>
  <c r="AF942" i="1"/>
  <c r="AE901" i="1"/>
  <c r="AF901" i="1"/>
  <c r="AE861" i="1"/>
  <c r="AF861" i="1"/>
  <c r="AE837" i="1"/>
  <c r="AF837" i="1"/>
  <c r="AE804" i="1"/>
  <c r="AF804" i="1"/>
  <c r="AE788" i="1"/>
  <c r="AF788" i="1"/>
  <c r="AE755" i="1"/>
  <c r="AF755" i="1"/>
  <c r="AE723" i="1"/>
  <c r="AF723" i="1"/>
  <c r="AE698" i="1"/>
  <c r="AF698" i="1"/>
  <c r="AE665" i="1"/>
  <c r="AF665" i="1"/>
  <c r="AE633" i="1"/>
  <c r="AF633" i="1"/>
  <c r="AE601" i="1"/>
  <c r="AF601" i="1"/>
  <c r="AE567" i="1"/>
  <c r="AF567" i="1"/>
  <c r="AE543" i="1"/>
  <c r="AF543" i="1"/>
  <c r="AE519" i="1"/>
  <c r="AF519" i="1"/>
  <c r="AE476" i="1"/>
  <c r="AF476" i="1"/>
  <c r="AE408" i="1"/>
  <c r="AF408" i="1"/>
  <c r="AE18" i="1"/>
  <c r="AF18" i="1"/>
  <c r="AE1630" i="1"/>
  <c r="AF1630" i="1"/>
  <c r="AE1358" i="1"/>
  <c r="AF1358" i="1"/>
  <c r="AE1342" i="1"/>
  <c r="AF1342" i="1"/>
  <c r="AE1326" i="1"/>
  <c r="AF1326" i="1"/>
  <c r="AE1310" i="1"/>
  <c r="AF1310" i="1"/>
  <c r="AE1294" i="1"/>
  <c r="AF1294" i="1"/>
  <c r="AE1278" i="1"/>
  <c r="AF1278" i="1"/>
  <c r="AE1262" i="1"/>
  <c r="AF1262" i="1"/>
  <c r="AE1246" i="1"/>
  <c r="AF1246" i="1"/>
  <c r="AE1230" i="1"/>
  <c r="AF1230" i="1"/>
  <c r="AE1214" i="1"/>
  <c r="AF1214" i="1"/>
  <c r="AE1198" i="1"/>
  <c r="AF1198" i="1"/>
  <c r="AE1182" i="1"/>
  <c r="AF1182" i="1"/>
  <c r="AE1166" i="1"/>
  <c r="AF1166" i="1"/>
  <c r="AE1151" i="1"/>
  <c r="AF1151" i="1"/>
  <c r="AE1134" i="1"/>
  <c r="AF1134" i="1"/>
  <c r="AE1118" i="1"/>
  <c r="AF1118" i="1"/>
  <c r="AE1102" i="1"/>
  <c r="AF1102" i="1"/>
  <c r="AE1078" i="1"/>
  <c r="AF1078" i="1"/>
  <c r="AE1062" i="1"/>
  <c r="AF1062" i="1"/>
  <c r="AE1046" i="1"/>
  <c r="AF1046" i="1"/>
  <c r="AE1038" i="1"/>
  <c r="AF1038" i="1"/>
  <c r="AE1014" i="1"/>
  <c r="AF1014" i="1"/>
  <c r="AE998" i="1"/>
  <c r="AF998" i="1"/>
  <c r="AE982" i="1"/>
  <c r="AF982" i="1"/>
  <c r="AE965" i="1"/>
  <c r="AF965" i="1"/>
  <c r="AE949" i="1"/>
  <c r="AF949" i="1"/>
  <c r="AE933" i="1"/>
  <c r="AF933" i="1"/>
  <c r="AE917" i="1"/>
  <c r="AF917" i="1"/>
  <c r="AE900" i="1"/>
  <c r="AF900" i="1"/>
  <c r="AE884" i="1"/>
  <c r="AF884" i="1"/>
  <c r="AE868" i="1"/>
  <c r="AF868" i="1"/>
  <c r="AE852" i="1"/>
  <c r="AF852" i="1"/>
  <c r="AE844" i="1"/>
  <c r="AF844" i="1"/>
  <c r="AE820" i="1"/>
  <c r="AF820" i="1"/>
  <c r="AE803" i="1"/>
  <c r="AF803" i="1"/>
  <c r="AE787" i="1"/>
  <c r="AF787" i="1"/>
  <c r="AE746" i="1"/>
  <c r="AF746" i="1"/>
  <c r="AE399" i="1"/>
  <c r="AF399" i="1"/>
  <c r="AE383" i="1"/>
  <c r="AF383" i="1"/>
  <c r="AE367" i="1"/>
  <c r="AF367" i="1"/>
  <c r="AE350" i="1"/>
  <c r="AF350" i="1"/>
  <c r="AE334" i="1"/>
  <c r="AF334" i="1"/>
  <c r="AE317" i="1"/>
  <c r="AF317" i="1"/>
  <c r="AE300" i="1"/>
  <c r="AF300" i="1"/>
  <c r="AE284" i="1"/>
  <c r="AF284" i="1"/>
  <c r="AE260" i="1"/>
  <c r="AF260" i="1"/>
  <c r="AE244" i="1"/>
  <c r="AF244" i="1"/>
  <c r="AE236" i="1"/>
  <c r="AF236" i="1"/>
  <c r="AE219" i="1"/>
  <c r="AF219" i="1"/>
  <c r="AE211" i="1"/>
  <c r="AF211" i="1"/>
  <c r="AE202" i="1"/>
  <c r="AF202" i="1"/>
  <c r="AE194" i="1"/>
  <c r="AF194" i="1"/>
  <c r="AE178" i="1"/>
  <c r="AF178" i="1"/>
  <c r="AE169" i="1"/>
  <c r="AF169" i="1"/>
  <c r="AE160" i="1"/>
  <c r="AF160" i="1"/>
  <c r="AE152" i="1"/>
  <c r="AF152" i="1"/>
  <c r="AE143" i="1"/>
  <c r="AF143" i="1"/>
  <c r="AE134" i="1"/>
  <c r="AF134" i="1"/>
  <c r="AE126" i="1"/>
  <c r="AF126" i="1"/>
  <c r="AE118" i="1"/>
  <c r="AF118" i="1"/>
  <c r="AE109" i="1"/>
  <c r="AF109" i="1"/>
  <c r="AE100" i="1"/>
  <c r="AF100" i="1"/>
  <c r="AE92" i="1"/>
  <c r="AF92" i="1"/>
  <c r="AE83" i="1"/>
  <c r="AF83" i="1"/>
  <c r="AE74" i="1"/>
  <c r="AF74" i="1"/>
  <c r="AE66" i="1"/>
  <c r="AF66" i="1"/>
  <c r="AE58" i="1"/>
  <c r="AF58" i="1"/>
  <c r="AE49" i="1"/>
  <c r="AF49" i="1"/>
  <c r="AE41" i="1"/>
  <c r="AF41" i="1"/>
  <c r="AE33" i="1"/>
  <c r="AF33" i="1"/>
  <c r="AE25" i="1"/>
  <c r="AF25" i="1"/>
  <c r="AE17" i="1"/>
  <c r="AF17" i="1"/>
  <c r="AE9" i="1"/>
  <c r="AF9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36" i="1"/>
  <c r="AF1636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8" i="1"/>
  <c r="AF1508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2" i="1"/>
  <c r="AF1452" i="1"/>
  <c r="AE1444" i="1"/>
  <c r="AF1444" i="1"/>
  <c r="AE1436" i="1"/>
  <c r="AF1436" i="1"/>
  <c r="AE1428" i="1"/>
  <c r="AF1428" i="1"/>
  <c r="AE1420" i="1"/>
  <c r="AF1420" i="1"/>
  <c r="AE1412" i="1"/>
  <c r="AF1412" i="1"/>
  <c r="AE1404" i="1"/>
  <c r="AF1404" i="1"/>
  <c r="AE1396" i="1"/>
  <c r="AF1396" i="1"/>
  <c r="AE1388" i="1"/>
  <c r="AF1388" i="1"/>
  <c r="AE1380" i="1"/>
  <c r="AF1380" i="1"/>
  <c r="AE1372" i="1"/>
  <c r="AF1372" i="1"/>
  <c r="AE1364" i="1"/>
  <c r="AF1364" i="1"/>
  <c r="AE1356" i="1"/>
  <c r="AF1356" i="1"/>
  <c r="AE1348" i="1"/>
  <c r="AF1348" i="1"/>
  <c r="AE1340" i="1"/>
  <c r="AF1340" i="1"/>
  <c r="AE1332" i="1"/>
  <c r="AF1332" i="1"/>
  <c r="AE1324" i="1"/>
  <c r="AF1324" i="1"/>
  <c r="AE1316" i="1"/>
  <c r="AF1316" i="1"/>
  <c r="AE1308" i="1"/>
  <c r="AF1308" i="1"/>
  <c r="AE1300" i="1"/>
  <c r="AF1300" i="1"/>
  <c r="AE1292" i="1"/>
  <c r="AF1292" i="1"/>
  <c r="AE1284" i="1"/>
  <c r="AF1284" i="1"/>
  <c r="AE1276" i="1"/>
  <c r="AF1276" i="1"/>
  <c r="AE1268" i="1"/>
  <c r="AF1268" i="1"/>
  <c r="AE1260" i="1"/>
  <c r="AF1260" i="1"/>
  <c r="AE1252" i="1"/>
  <c r="AF1252" i="1"/>
  <c r="AE1244" i="1"/>
  <c r="AF1244" i="1"/>
  <c r="AE1236" i="1"/>
  <c r="AF1236" i="1"/>
  <c r="AE1228" i="1"/>
  <c r="AF1228" i="1"/>
  <c r="AE1220" i="1"/>
  <c r="AF1220" i="1"/>
  <c r="AE1212" i="1"/>
  <c r="AF1212" i="1"/>
  <c r="AE1204" i="1"/>
  <c r="AF1204" i="1"/>
  <c r="AE1196" i="1"/>
  <c r="AF1196" i="1"/>
  <c r="AE1188" i="1"/>
  <c r="AF1188" i="1"/>
  <c r="AE1180" i="1"/>
  <c r="AF1180" i="1"/>
  <c r="AE1172" i="1"/>
  <c r="AF1172" i="1"/>
  <c r="AE1164" i="1"/>
  <c r="AF1164" i="1"/>
  <c r="AE1157" i="1"/>
  <c r="AF1157" i="1"/>
  <c r="AE1148" i="1"/>
  <c r="AF1148" i="1"/>
  <c r="AE1140" i="1"/>
  <c r="AF1140" i="1"/>
  <c r="AE1132" i="1"/>
  <c r="AF1132" i="1"/>
  <c r="AE1124" i="1"/>
  <c r="AF1124" i="1"/>
  <c r="AE1116" i="1"/>
  <c r="AF1116" i="1"/>
  <c r="AE1108" i="1"/>
  <c r="AF1108" i="1"/>
  <c r="AE1100" i="1"/>
  <c r="AF1100" i="1"/>
  <c r="AE1092" i="1"/>
  <c r="AF1092" i="1"/>
  <c r="AE1084" i="1"/>
  <c r="AF1084" i="1"/>
  <c r="AE1076" i="1"/>
  <c r="AF1076" i="1"/>
  <c r="AE1068" i="1"/>
  <c r="AF1068" i="1"/>
  <c r="AE1060" i="1"/>
  <c r="AF1060" i="1"/>
  <c r="AE1052" i="1"/>
  <c r="AF1052" i="1"/>
  <c r="AE1044" i="1"/>
  <c r="AF1044" i="1"/>
  <c r="AE1036" i="1"/>
  <c r="AF1036" i="1"/>
  <c r="AE1028" i="1"/>
  <c r="AF1028" i="1"/>
  <c r="AE1020" i="1"/>
  <c r="AF1020" i="1"/>
  <c r="AE1012" i="1"/>
  <c r="AF1012" i="1"/>
  <c r="AE1004" i="1"/>
  <c r="AF1004" i="1"/>
  <c r="AE996" i="1"/>
  <c r="AF996" i="1"/>
  <c r="AE988" i="1"/>
  <c r="AF988" i="1"/>
  <c r="AE980" i="1"/>
  <c r="AF980" i="1"/>
  <c r="AE972" i="1"/>
  <c r="AF972" i="1"/>
  <c r="AE963" i="1"/>
  <c r="AF963" i="1"/>
  <c r="AE955" i="1"/>
  <c r="AF955" i="1"/>
  <c r="AE947" i="1"/>
  <c r="AF947" i="1"/>
  <c r="AE939" i="1"/>
  <c r="AF939" i="1"/>
  <c r="AE931" i="1"/>
  <c r="AF931" i="1"/>
  <c r="AE923" i="1"/>
  <c r="AF923" i="1"/>
  <c r="AE914" i="1"/>
  <c r="AF914" i="1"/>
  <c r="AE906" i="1"/>
  <c r="AF906" i="1"/>
  <c r="AE898" i="1"/>
  <c r="AF898" i="1"/>
  <c r="AE890" i="1"/>
  <c r="AF890" i="1"/>
  <c r="AE882" i="1"/>
  <c r="AF882" i="1"/>
  <c r="AE874" i="1"/>
  <c r="AF874" i="1"/>
  <c r="AE866" i="1"/>
  <c r="AF866" i="1"/>
  <c r="AE858" i="1"/>
  <c r="AF858" i="1"/>
  <c r="AE850" i="1"/>
  <c r="AF850" i="1"/>
  <c r="AE842" i="1"/>
  <c r="AF842" i="1"/>
  <c r="AE834" i="1"/>
  <c r="AF834" i="1"/>
  <c r="AE826" i="1"/>
  <c r="AF826" i="1"/>
  <c r="AE818" i="1"/>
  <c r="AF818" i="1"/>
  <c r="AE810" i="1"/>
  <c r="AF810" i="1"/>
  <c r="AE801" i="1"/>
  <c r="AF801" i="1"/>
  <c r="AE793" i="1"/>
  <c r="AF793" i="1"/>
  <c r="AE785" i="1"/>
  <c r="AF785" i="1"/>
  <c r="AE777" i="1"/>
  <c r="AF777" i="1"/>
  <c r="AE768" i="1"/>
  <c r="AF768" i="1"/>
  <c r="AE760" i="1"/>
  <c r="AF760" i="1"/>
  <c r="AE752" i="1"/>
  <c r="AF752" i="1"/>
  <c r="AE744" i="1"/>
  <c r="AF744" i="1"/>
  <c r="AE736" i="1"/>
  <c r="AF736" i="1"/>
  <c r="AE728" i="1"/>
  <c r="AF728" i="1"/>
  <c r="AE720" i="1"/>
  <c r="AF720" i="1"/>
  <c r="AE712" i="1"/>
  <c r="AF712" i="1"/>
  <c r="AE703" i="1"/>
  <c r="AF703" i="1"/>
  <c r="AE695" i="1"/>
  <c r="AF695" i="1"/>
  <c r="AE686" i="1"/>
  <c r="AF686" i="1"/>
  <c r="AE678" i="1"/>
  <c r="AF678" i="1"/>
  <c r="AE670" i="1"/>
  <c r="AF670" i="1"/>
  <c r="AE662" i="1"/>
  <c r="AF662" i="1"/>
  <c r="AE654" i="1"/>
  <c r="AF654" i="1"/>
  <c r="AE646" i="1"/>
  <c r="AF646" i="1"/>
  <c r="AE638" i="1"/>
  <c r="AF638" i="1"/>
  <c r="AE630" i="1"/>
  <c r="AF630" i="1"/>
  <c r="AE622" i="1"/>
  <c r="AF622" i="1"/>
  <c r="AE614" i="1"/>
  <c r="AF614" i="1"/>
  <c r="AE606" i="1"/>
  <c r="AF606" i="1"/>
  <c r="AE597" i="1"/>
  <c r="AF597" i="1"/>
  <c r="AE589" i="1"/>
  <c r="AF589" i="1"/>
  <c r="AE581" i="1"/>
  <c r="AF581" i="1"/>
  <c r="AE572" i="1"/>
  <c r="AF572" i="1"/>
  <c r="AE564" i="1"/>
  <c r="AF564" i="1"/>
  <c r="AE556" i="1"/>
  <c r="AF556" i="1"/>
  <c r="AE548" i="1"/>
  <c r="AF548" i="1"/>
  <c r="AE540" i="1"/>
  <c r="AF540" i="1"/>
  <c r="AE532" i="1"/>
  <c r="AF532" i="1"/>
  <c r="AE524" i="1"/>
  <c r="AF524" i="1"/>
  <c r="AE516" i="1"/>
  <c r="AF516" i="1"/>
  <c r="AE507" i="1"/>
  <c r="AF507" i="1"/>
  <c r="AE498" i="1"/>
  <c r="AF498" i="1"/>
  <c r="AE490" i="1"/>
  <c r="AF490" i="1"/>
  <c r="AE481" i="1"/>
  <c r="AF481" i="1"/>
  <c r="AE1683" i="1"/>
  <c r="AF1683" i="1"/>
  <c r="AE1627" i="1"/>
  <c r="AF1627" i="1"/>
  <c r="AE1563" i="1"/>
  <c r="AF1563" i="1"/>
  <c r="AE1515" i="1"/>
  <c r="AF1515" i="1"/>
  <c r="AE1467" i="1"/>
  <c r="AF1467" i="1"/>
  <c r="AE1403" i="1"/>
  <c r="AF1403" i="1"/>
  <c r="AE1339" i="1"/>
  <c r="AF1339" i="1"/>
  <c r="AE1275" i="1"/>
  <c r="AF1275" i="1"/>
  <c r="AE1203" i="1"/>
  <c r="AF1203" i="1"/>
  <c r="AE1147" i="1"/>
  <c r="AF1147" i="1"/>
  <c r="AE1083" i="1"/>
  <c r="AF1083" i="1"/>
  <c r="AE1027" i="1"/>
  <c r="AF1027" i="1"/>
  <c r="AE962" i="1"/>
  <c r="AF962" i="1"/>
  <c r="AE897" i="1"/>
  <c r="AF897" i="1"/>
  <c r="AE809" i="1"/>
  <c r="AF809" i="1"/>
  <c r="AE588" i="1"/>
  <c r="AF588" i="1"/>
  <c r="AF473" i="1"/>
  <c r="AF217" i="1"/>
  <c r="AF157" i="1"/>
  <c r="AF266" i="1"/>
  <c r="AF79" i="1"/>
  <c r="AF7" i="1"/>
  <c r="AF6" i="1"/>
  <c r="AE464" i="1"/>
  <c r="AF464" i="1"/>
  <c r="AE456" i="1"/>
  <c r="AF456" i="1"/>
  <c r="AE448" i="1"/>
  <c r="AF448" i="1"/>
  <c r="AE438" i="1"/>
  <c r="AF438" i="1"/>
  <c r="AE430" i="1"/>
  <c r="AF430" i="1"/>
  <c r="AE422" i="1"/>
  <c r="AF422" i="1"/>
  <c r="AE414" i="1"/>
  <c r="AF414" i="1"/>
  <c r="AE405" i="1"/>
  <c r="AF405" i="1"/>
  <c r="AE389" i="1"/>
  <c r="AF389" i="1"/>
  <c r="AE381" i="1"/>
  <c r="AF381" i="1"/>
  <c r="AE373" i="1"/>
  <c r="AF373" i="1"/>
  <c r="AE365" i="1"/>
  <c r="AF365" i="1"/>
  <c r="AE356" i="1"/>
  <c r="AF356" i="1"/>
  <c r="AE340" i="1"/>
  <c r="AF340" i="1"/>
  <c r="AE332" i="1"/>
  <c r="AF332" i="1"/>
  <c r="AE323" i="1"/>
  <c r="AF323" i="1"/>
  <c r="AE315" i="1"/>
  <c r="AF315" i="1"/>
  <c r="AE306" i="1"/>
  <c r="AF306" i="1"/>
  <c r="AE298" i="1"/>
  <c r="AF298" i="1"/>
  <c r="AE290" i="1"/>
  <c r="AF290" i="1"/>
  <c r="AE282" i="1"/>
  <c r="AF282" i="1"/>
  <c r="AE274" i="1"/>
  <c r="AF274" i="1"/>
  <c r="AE258" i="1"/>
  <c r="AF258" i="1"/>
  <c r="AE250" i="1"/>
  <c r="AF250" i="1"/>
  <c r="AE242" i="1"/>
  <c r="AF242" i="1"/>
  <c r="AE226" i="1"/>
  <c r="AF226" i="1"/>
  <c r="AE208" i="1"/>
  <c r="AF208" i="1"/>
  <c r="AE200" i="1"/>
  <c r="AF200" i="1"/>
  <c r="AE192" i="1"/>
  <c r="AF192" i="1"/>
  <c r="AE184" i="1"/>
  <c r="AF184" i="1"/>
  <c r="AE176" i="1"/>
  <c r="AF176" i="1"/>
  <c r="AE166" i="1"/>
  <c r="AF166" i="1"/>
  <c r="AE158" i="1"/>
  <c r="AF158" i="1"/>
  <c r="AE150" i="1"/>
  <c r="AF150" i="1"/>
  <c r="AE132" i="1"/>
  <c r="AF132" i="1"/>
  <c r="AE124" i="1"/>
  <c r="AF124" i="1"/>
  <c r="AE116" i="1"/>
  <c r="AF116" i="1"/>
  <c r="AE107" i="1"/>
  <c r="AF107" i="1"/>
  <c r="AE98" i="1"/>
  <c r="AF98" i="1"/>
  <c r="AE90" i="1"/>
  <c r="AF90" i="1"/>
  <c r="AE80" i="1"/>
  <c r="AF80" i="1"/>
  <c r="AE72" i="1"/>
  <c r="AF72" i="1"/>
  <c r="AE64" i="1"/>
  <c r="AF64" i="1"/>
  <c r="AE55" i="1"/>
  <c r="AF55" i="1"/>
  <c r="AE47" i="1"/>
  <c r="AF47" i="1"/>
  <c r="AE39" i="1"/>
  <c r="AF39" i="1"/>
  <c r="AE31" i="1"/>
  <c r="AF31" i="1"/>
  <c r="AE23" i="1"/>
  <c r="AF23" i="1"/>
  <c r="AE15" i="1"/>
  <c r="AF15" i="1"/>
  <c r="AF141" i="1"/>
  <c r="AE149" i="1"/>
  <c r="AF149" i="1"/>
  <c r="AE139" i="1"/>
  <c r="AF139" i="1"/>
  <c r="AE131" i="1"/>
  <c r="AF131" i="1"/>
  <c r="AE123" i="1"/>
  <c r="AF123" i="1"/>
  <c r="AE115" i="1"/>
  <c r="AF115" i="1"/>
  <c r="AE106" i="1"/>
  <c r="AF106" i="1"/>
  <c r="AE97" i="1"/>
  <c r="AF97" i="1"/>
  <c r="AE89" i="1"/>
  <c r="AF89" i="1"/>
  <c r="AE71" i="1"/>
  <c r="AF71" i="1"/>
  <c r="AE63" i="1"/>
  <c r="AF63" i="1"/>
  <c r="AE54" i="1"/>
  <c r="AF54" i="1"/>
  <c r="AE46" i="1"/>
  <c r="AF46" i="1"/>
  <c r="AE38" i="1"/>
  <c r="AF38" i="1"/>
  <c r="AE30" i="1"/>
  <c r="AF30" i="1"/>
  <c r="AE22" i="1"/>
  <c r="AF22" i="1"/>
  <c r="AE14" i="1"/>
  <c r="AF14" i="1"/>
  <c r="AF348" i="1"/>
  <c r="AF397" i="1"/>
  <c r="AF51" i="1"/>
  <c r="AE94" i="1"/>
  <c r="AF94" i="1"/>
  <c r="AE85" i="1"/>
  <c r="AF85" i="1"/>
  <c r="AE76" i="1"/>
  <c r="AF76" i="1"/>
  <c r="AE68" i="1"/>
  <c r="AF68" i="1"/>
  <c r="AE60" i="1"/>
  <c r="AF60" i="1"/>
  <c r="AE43" i="1"/>
  <c r="AF43" i="1"/>
  <c r="AE35" i="1"/>
  <c r="AF35" i="1"/>
  <c r="AE27" i="1"/>
  <c r="AF27" i="1"/>
  <c r="AE19" i="1"/>
  <c r="AF19" i="1"/>
  <c r="AE11" i="1"/>
  <c r="AF11" i="1"/>
  <c r="AE3" i="1"/>
  <c r="AF3" i="1"/>
  <c r="AF234" i="1"/>
  <c r="I147" i="1"/>
  <c r="K147" i="1" s="1"/>
  <c r="I1476" i="1"/>
  <c r="K1476" i="1" s="1"/>
  <c r="I1668" i="1"/>
  <c r="K1668" i="1" s="1"/>
  <c r="I1628" i="1"/>
  <c r="K1628" i="1" s="1"/>
  <c r="I1596" i="1"/>
  <c r="K1596" i="1" s="1"/>
  <c r="I1556" i="1"/>
  <c r="K1556" i="1" s="1"/>
  <c r="I1508" i="1"/>
  <c r="K1508" i="1" s="1"/>
  <c r="I1460" i="1"/>
  <c r="K1460" i="1" s="1"/>
  <c r="I1428" i="1"/>
  <c r="K1428" i="1" s="1"/>
  <c r="I1388" i="1"/>
  <c r="K1388" i="1" s="1"/>
  <c r="I1356" i="1"/>
  <c r="K1356" i="1" s="1"/>
  <c r="I1324" i="1"/>
  <c r="K1324" i="1" s="1"/>
  <c r="I1292" i="1"/>
  <c r="K1292" i="1" s="1"/>
  <c r="I1260" i="1"/>
  <c r="K1260" i="1" s="1"/>
  <c r="I1236" i="1"/>
  <c r="K1236" i="1" s="1"/>
  <c r="I1204" i="1"/>
  <c r="K1204" i="1" s="1"/>
  <c r="I1172" i="1"/>
  <c r="K1172" i="1" s="1"/>
  <c r="I1132" i="1"/>
  <c r="K1132" i="1" s="1"/>
  <c r="I1068" i="1"/>
  <c r="K1068" i="1" s="1"/>
  <c r="I1004" i="1"/>
  <c r="K1004" i="1" s="1"/>
  <c r="I972" i="1"/>
  <c r="K972" i="1" s="1"/>
  <c r="I939" i="1"/>
  <c r="K939" i="1" s="1"/>
  <c r="I923" i="1"/>
  <c r="K923" i="1" s="1"/>
  <c r="I890" i="1"/>
  <c r="K890" i="1" s="1"/>
  <c r="I858" i="1"/>
  <c r="K858" i="1" s="1"/>
  <c r="I826" i="1"/>
  <c r="K826" i="1" s="1"/>
  <c r="I686" i="1"/>
  <c r="K686" i="1" s="1"/>
  <c r="I654" i="1"/>
  <c r="K654" i="1" s="1"/>
  <c r="I614" i="1"/>
  <c r="K614" i="1" s="1"/>
  <c r="I597" i="1"/>
  <c r="K597" i="1" s="1"/>
  <c r="I581" i="1"/>
  <c r="K581" i="1" s="1"/>
  <c r="I524" i="1"/>
  <c r="K524" i="1" s="1"/>
  <c r="I1644" i="1"/>
  <c r="K1644" i="1" s="1"/>
  <c r="I1612" i="1"/>
  <c r="K1612" i="1" s="1"/>
  <c r="I1580" i="1"/>
  <c r="K1580" i="1" s="1"/>
  <c r="I1548" i="1"/>
  <c r="K1548" i="1" s="1"/>
  <c r="I1500" i="1"/>
  <c r="K1500" i="1" s="1"/>
  <c r="I1468" i="1"/>
  <c r="K1468" i="1" s="1"/>
  <c r="I1436" i="1"/>
  <c r="K1436" i="1" s="1"/>
  <c r="I1404" i="1"/>
  <c r="K1404" i="1" s="1"/>
  <c r="I1372" i="1"/>
  <c r="K1372" i="1" s="1"/>
  <c r="I1348" i="1"/>
  <c r="K1348" i="1" s="1"/>
  <c r="I1316" i="1"/>
  <c r="K1316" i="1" s="1"/>
  <c r="I1276" i="1"/>
  <c r="K1276" i="1" s="1"/>
  <c r="I1252" i="1"/>
  <c r="K1252" i="1" s="1"/>
  <c r="I1148" i="1"/>
  <c r="K1148" i="1" s="1"/>
  <c r="I1124" i="1"/>
  <c r="K1124" i="1" s="1"/>
  <c r="I1092" i="1"/>
  <c r="K1092" i="1" s="1"/>
  <c r="I1044" i="1"/>
  <c r="K1044" i="1" s="1"/>
  <c r="I1012" i="1"/>
  <c r="K1012" i="1" s="1"/>
  <c r="I980" i="1"/>
  <c r="K980" i="1" s="1"/>
  <c r="I947" i="1"/>
  <c r="K947" i="1" s="1"/>
  <c r="I906" i="1"/>
  <c r="K906" i="1" s="1"/>
  <c r="I874" i="1"/>
  <c r="K874" i="1" s="1"/>
  <c r="I810" i="1"/>
  <c r="K810" i="1" s="1"/>
  <c r="I777" i="1"/>
  <c r="K777" i="1" s="1"/>
  <c r="I744" i="1"/>
  <c r="K744" i="1" s="1"/>
  <c r="I712" i="1"/>
  <c r="K712" i="1" s="1"/>
  <c r="I695" i="1"/>
  <c r="K695" i="1" s="1"/>
  <c r="I662" i="1"/>
  <c r="K662" i="1" s="1"/>
  <c r="I630" i="1"/>
  <c r="K630" i="1" s="1"/>
  <c r="I556" i="1"/>
  <c r="I548" i="1"/>
  <c r="K548" i="1" s="1"/>
  <c r="I1681" i="1"/>
  <c r="I1657" i="1"/>
  <c r="I1625" i="1"/>
  <c r="K1625" i="1" s="1"/>
  <c r="I1601" i="1"/>
  <c r="I1577" i="1"/>
  <c r="I1553" i="1"/>
  <c r="I1505" i="1"/>
  <c r="I1425" i="1"/>
  <c r="I1409" i="1"/>
  <c r="I1385" i="1"/>
  <c r="I1361" i="1"/>
  <c r="I1337" i="1"/>
  <c r="I1273" i="1"/>
  <c r="I1225" i="1"/>
  <c r="I1201" i="1"/>
  <c r="I1185" i="1"/>
  <c r="I1154" i="1"/>
  <c r="I1284" i="1"/>
  <c r="K1284" i="1" s="1"/>
  <c r="I1228" i="1"/>
  <c r="K1228" i="1" s="1"/>
  <c r="I1196" i="1"/>
  <c r="K1196" i="1" s="1"/>
  <c r="I1188" i="1"/>
  <c r="K1188" i="1" s="1"/>
  <c r="I1164" i="1"/>
  <c r="K1164" i="1" s="1"/>
  <c r="I1100" i="1"/>
  <c r="K1100" i="1" s="1"/>
  <c r="I1028" i="1"/>
  <c r="K1028" i="1" s="1"/>
  <c r="I931" i="1"/>
  <c r="K931" i="1" s="1"/>
  <c r="I898" i="1"/>
  <c r="K898" i="1" s="1"/>
  <c r="I866" i="1"/>
  <c r="K866" i="1" s="1"/>
  <c r="I834" i="1"/>
  <c r="K834" i="1" s="1"/>
  <c r="I768" i="1"/>
  <c r="K768" i="1" s="1"/>
  <c r="I736" i="1"/>
  <c r="K736" i="1" s="1"/>
  <c r="I703" i="1"/>
  <c r="K703" i="1" s="1"/>
  <c r="I670" i="1"/>
  <c r="K670" i="1" s="1"/>
  <c r="I622" i="1"/>
  <c r="K622" i="1" s="1"/>
  <c r="I564" i="1"/>
  <c r="K564" i="1" s="1"/>
  <c r="I532" i="1"/>
  <c r="K532" i="1" s="1"/>
  <c r="I1665" i="1"/>
  <c r="I1641" i="1"/>
  <c r="I1617" i="1"/>
  <c r="I1593" i="1"/>
  <c r="K1593" i="1" s="1"/>
  <c r="I1537" i="1"/>
  <c r="I1529" i="1"/>
  <c r="I1521" i="1"/>
  <c r="I1513" i="1"/>
  <c r="K1513" i="1" s="1"/>
  <c r="I1481" i="1"/>
  <c r="I1457" i="1"/>
  <c r="I1433" i="1"/>
  <c r="I1377" i="1"/>
  <c r="I1353" i="1"/>
  <c r="I1289" i="1"/>
  <c r="I1249" i="1"/>
  <c r="I1217" i="1"/>
  <c r="I1193" i="1"/>
  <c r="I1161" i="1"/>
  <c r="I1684" i="1"/>
  <c r="K1684" i="1" s="1"/>
  <c r="I1660" i="1"/>
  <c r="K1660" i="1" s="1"/>
  <c r="I1636" i="1"/>
  <c r="K1636" i="1" s="1"/>
  <c r="I1604" i="1"/>
  <c r="K1604" i="1" s="1"/>
  <c r="I1572" i="1"/>
  <c r="K1572" i="1" s="1"/>
  <c r="I1540" i="1"/>
  <c r="K1540" i="1" s="1"/>
  <c r="I1524" i="1"/>
  <c r="K1524" i="1" s="1"/>
  <c r="I1492" i="1"/>
  <c r="K1492" i="1" s="1"/>
  <c r="I1452" i="1"/>
  <c r="K1452" i="1" s="1"/>
  <c r="I1420" i="1"/>
  <c r="K1420" i="1" s="1"/>
  <c r="I1396" i="1"/>
  <c r="K1396" i="1" s="1"/>
  <c r="I1364" i="1"/>
  <c r="K1364" i="1" s="1"/>
  <c r="I1340" i="1"/>
  <c r="K1340" i="1" s="1"/>
  <c r="I1308" i="1"/>
  <c r="K1308" i="1" s="1"/>
  <c r="I1220" i="1"/>
  <c r="K1220" i="1" s="1"/>
  <c r="I1157" i="1"/>
  <c r="K1157" i="1" s="1"/>
  <c r="I1116" i="1"/>
  <c r="K1116" i="1" s="1"/>
  <c r="I1084" i="1"/>
  <c r="K1084" i="1" s="1"/>
  <c r="I1060" i="1"/>
  <c r="K1060" i="1" s="1"/>
  <c r="I1036" i="1"/>
  <c r="K1036" i="1" s="1"/>
  <c r="I996" i="1"/>
  <c r="K996" i="1" s="1"/>
  <c r="I963" i="1"/>
  <c r="K963" i="1" s="1"/>
  <c r="I882" i="1"/>
  <c r="K882" i="1" s="1"/>
  <c r="I850" i="1"/>
  <c r="K850" i="1" s="1"/>
  <c r="I801" i="1"/>
  <c r="K801" i="1" s="1"/>
  <c r="I793" i="1"/>
  <c r="K793" i="1" s="1"/>
  <c r="I760" i="1"/>
  <c r="K760" i="1" s="1"/>
  <c r="I728" i="1"/>
  <c r="K728" i="1" s="1"/>
  <c r="I678" i="1"/>
  <c r="K678" i="1" s="1"/>
  <c r="I638" i="1"/>
  <c r="K638" i="1" s="1"/>
  <c r="I572" i="1"/>
  <c r="K572" i="1" s="1"/>
  <c r="I516" i="1"/>
  <c r="K516" i="1" s="1"/>
  <c r="I1673" i="1"/>
  <c r="I1649" i="1"/>
  <c r="I1569" i="1"/>
  <c r="I1545" i="1"/>
  <c r="I1489" i="1"/>
  <c r="I1465" i="1"/>
  <c r="I1401" i="1"/>
  <c r="K1401" i="1" s="1"/>
  <c r="I1321" i="1"/>
  <c r="I1313" i="1"/>
  <c r="I1297" i="1"/>
  <c r="I1265" i="1"/>
  <c r="I1241" i="1"/>
  <c r="I1177" i="1"/>
  <c r="I1145" i="1"/>
  <c r="I1676" i="1"/>
  <c r="K1676" i="1" s="1"/>
  <c r="I1652" i="1"/>
  <c r="K1652" i="1" s="1"/>
  <c r="I1620" i="1"/>
  <c r="K1620" i="1" s="1"/>
  <c r="I1588" i="1"/>
  <c r="K1588" i="1" s="1"/>
  <c r="I1564" i="1"/>
  <c r="K1564" i="1" s="1"/>
  <c r="I1532" i="1"/>
  <c r="K1532" i="1" s="1"/>
  <c r="I1516" i="1"/>
  <c r="K1516" i="1" s="1"/>
  <c r="I1484" i="1"/>
  <c r="K1484" i="1" s="1"/>
  <c r="I1444" i="1"/>
  <c r="K1444" i="1" s="1"/>
  <c r="I1412" i="1"/>
  <c r="K1412" i="1" s="1"/>
  <c r="I1380" i="1"/>
  <c r="K1380" i="1" s="1"/>
  <c r="I1332" i="1"/>
  <c r="K1332" i="1" s="1"/>
  <c r="I1300" i="1"/>
  <c r="K1300" i="1" s="1"/>
  <c r="I1268" i="1"/>
  <c r="K1268" i="1" s="1"/>
  <c r="I1244" i="1"/>
  <c r="K1244" i="1" s="1"/>
  <c r="I1212" i="1"/>
  <c r="K1212" i="1" s="1"/>
  <c r="I1180" i="1"/>
  <c r="K1180" i="1" s="1"/>
  <c r="I1140" i="1"/>
  <c r="K1140" i="1" s="1"/>
  <c r="I1108" i="1"/>
  <c r="K1108" i="1" s="1"/>
  <c r="I1076" i="1"/>
  <c r="K1076" i="1" s="1"/>
  <c r="I1052" i="1"/>
  <c r="K1052" i="1" s="1"/>
  <c r="I1020" i="1"/>
  <c r="K1020" i="1" s="1"/>
  <c r="I988" i="1"/>
  <c r="K988" i="1" s="1"/>
  <c r="I955" i="1"/>
  <c r="K955" i="1" s="1"/>
  <c r="I914" i="1"/>
  <c r="K914" i="1" s="1"/>
  <c r="I842" i="1"/>
  <c r="K842" i="1" s="1"/>
  <c r="I818" i="1"/>
  <c r="K818" i="1" s="1"/>
  <c r="I785" i="1"/>
  <c r="K785" i="1" s="1"/>
  <c r="I752" i="1"/>
  <c r="K752" i="1" s="1"/>
  <c r="I720" i="1"/>
  <c r="K720" i="1" s="1"/>
  <c r="I646" i="1"/>
  <c r="K646" i="1" s="1"/>
  <c r="I606" i="1"/>
  <c r="K606" i="1" s="1"/>
  <c r="I589" i="1"/>
  <c r="K589" i="1" s="1"/>
  <c r="I540" i="1"/>
  <c r="K540" i="1" s="1"/>
  <c r="I1633" i="1"/>
  <c r="I1609" i="1"/>
  <c r="I1585" i="1"/>
  <c r="I1561" i="1"/>
  <c r="I1497" i="1"/>
  <c r="I1473" i="1"/>
  <c r="I1449" i="1"/>
  <c r="K1449" i="1" s="1"/>
  <c r="I1441" i="1"/>
  <c r="I1417" i="1"/>
  <c r="I1393" i="1"/>
  <c r="I1369" i="1"/>
  <c r="I1345" i="1"/>
  <c r="I1329" i="1"/>
  <c r="I1305" i="1"/>
  <c r="I1281" i="1"/>
  <c r="I1257" i="1"/>
  <c r="I1233" i="1"/>
  <c r="I1209" i="1"/>
  <c r="K1209" i="1" s="1"/>
  <c r="I1169" i="1"/>
  <c r="I1682" i="1"/>
  <c r="K1682" i="1" s="1"/>
  <c r="I1674" i="1"/>
  <c r="K1674" i="1" s="1"/>
  <c r="I1666" i="1"/>
  <c r="I1658" i="1"/>
  <c r="K1658" i="1" s="1"/>
  <c r="I1650" i="1"/>
  <c r="K1650" i="1" s="1"/>
  <c r="I1642" i="1"/>
  <c r="I1634" i="1"/>
  <c r="I1626" i="1"/>
  <c r="I1618" i="1"/>
  <c r="K1618" i="1" s="1"/>
  <c r="I1610" i="1"/>
  <c r="K1610" i="1" s="1"/>
  <c r="I1602" i="1"/>
  <c r="I1594" i="1"/>
  <c r="K1594" i="1" s="1"/>
  <c r="I1586" i="1"/>
  <c r="K1586" i="1" s="1"/>
  <c r="I1578" i="1"/>
  <c r="I1570" i="1"/>
  <c r="I1562" i="1"/>
  <c r="I1554" i="1"/>
  <c r="K1554" i="1" s="1"/>
  <c r="I1546" i="1"/>
  <c r="K1546" i="1" s="1"/>
  <c r="I1538" i="1"/>
  <c r="I1530" i="1"/>
  <c r="K1530" i="1" s="1"/>
  <c r="I1522" i="1"/>
  <c r="K1522" i="1" s="1"/>
  <c r="I1514" i="1"/>
  <c r="I1506" i="1"/>
  <c r="I1498" i="1"/>
  <c r="I1490" i="1"/>
  <c r="K1490" i="1" s="1"/>
  <c r="I1482" i="1"/>
  <c r="K1482" i="1" s="1"/>
  <c r="I1474" i="1"/>
  <c r="I1466" i="1"/>
  <c r="K1466" i="1" s="1"/>
  <c r="I1458" i="1"/>
  <c r="K1458" i="1" s="1"/>
  <c r="I1450" i="1"/>
  <c r="I1442" i="1"/>
  <c r="I1434" i="1"/>
  <c r="I1426" i="1"/>
  <c r="K1426" i="1" s="1"/>
  <c r="I1418" i="1"/>
  <c r="K1418" i="1" s="1"/>
  <c r="I1410" i="1"/>
  <c r="I1402" i="1"/>
  <c r="K1402" i="1" s="1"/>
  <c r="I1394" i="1"/>
  <c r="K1394" i="1" s="1"/>
  <c r="I1386" i="1"/>
  <c r="I1378" i="1"/>
  <c r="I1370" i="1"/>
  <c r="I1362" i="1"/>
  <c r="K1362" i="1" s="1"/>
  <c r="I1354" i="1"/>
  <c r="K1354" i="1" s="1"/>
  <c r="I1346" i="1"/>
  <c r="I1338" i="1"/>
  <c r="K1338" i="1" s="1"/>
  <c r="I1330" i="1"/>
  <c r="K1330" i="1" s="1"/>
  <c r="I1322" i="1"/>
  <c r="I1137" i="1"/>
  <c r="I1129" i="1"/>
  <c r="I1121" i="1"/>
  <c r="I1113" i="1"/>
  <c r="I1105" i="1"/>
  <c r="I1097" i="1"/>
  <c r="K1097" i="1" s="1"/>
  <c r="I1663" i="1"/>
  <c r="K1663" i="1" s="1"/>
  <c r="I1639" i="1"/>
  <c r="K1639" i="1" s="1"/>
  <c r="I1623" i="1"/>
  <c r="K1623" i="1" s="1"/>
  <c r="I1615" i="1"/>
  <c r="K1615" i="1" s="1"/>
  <c r="I1583" i="1"/>
  <c r="K1583" i="1" s="1"/>
  <c r="I1567" i="1"/>
  <c r="K1567" i="1" s="1"/>
  <c r="I1559" i="1"/>
  <c r="K1559" i="1" s="1"/>
  <c r="I1551" i="1"/>
  <c r="K1551" i="1" s="1"/>
  <c r="I1535" i="1"/>
  <c r="K1535" i="1" s="1"/>
  <c r="I1519" i="1"/>
  <c r="I1511" i="1"/>
  <c r="K1511" i="1" s="1"/>
  <c r="I1503" i="1"/>
  <c r="K1503" i="1" s="1"/>
  <c r="I1495" i="1"/>
  <c r="K1495" i="1" s="1"/>
  <c r="I1487" i="1"/>
  <c r="K1487" i="1" s="1"/>
  <c r="I1479" i="1"/>
  <c r="K1479" i="1" s="1"/>
  <c r="I1471" i="1"/>
  <c r="K1471" i="1" s="1"/>
  <c r="I1463" i="1"/>
  <c r="K1463" i="1" s="1"/>
  <c r="I1455" i="1"/>
  <c r="I1447" i="1"/>
  <c r="K1447" i="1" s="1"/>
  <c r="I1439" i="1"/>
  <c r="K1439" i="1" s="1"/>
  <c r="I1431" i="1"/>
  <c r="K1431" i="1" s="1"/>
  <c r="I1423" i="1"/>
  <c r="K1423" i="1" s="1"/>
  <c r="I1415" i="1"/>
  <c r="K1415" i="1" s="1"/>
  <c r="I1407" i="1"/>
  <c r="K1407" i="1" s="1"/>
  <c r="I1399" i="1"/>
  <c r="K1399" i="1" s="1"/>
  <c r="I1391" i="1"/>
  <c r="I1679" i="1"/>
  <c r="K1679" i="1" s="1"/>
  <c r="I1671" i="1"/>
  <c r="K1671" i="1" s="1"/>
  <c r="I1655" i="1"/>
  <c r="K1655" i="1" s="1"/>
  <c r="I1599" i="1"/>
  <c r="K1599" i="1" s="1"/>
  <c r="I1591" i="1"/>
  <c r="K1591" i="1" s="1"/>
  <c r="I1575" i="1"/>
  <c r="K1575" i="1" s="1"/>
  <c r="I1527" i="1"/>
  <c r="K1527" i="1" s="1"/>
  <c r="I1647" i="1"/>
  <c r="K1647" i="1" s="1"/>
  <c r="I1631" i="1"/>
  <c r="I1607" i="1"/>
  <c r="K1607" i="1" s="1"/>
  <c r="I1543" i="1"/>
  <c r="K1543" i="1" s="1"/>
  <c r="I1089" i="1"/>
  <c r="I1081" i="1"/>
  <c r="I1073" i="1"/>
  <c r="I1065" i="1"/>
  <c r="I1057" i="1"/>
  <c r="I1049" i="1"/>
  <c r="K1049" i="1" s="1"/>
  <c r="I1680" i="1"/>
  <c r="K1680" i="1" s="1"/>
  <c r="I1672" i="1"/>
  <c r="K1672" i="1" s="1"/>
  <c r="I1664" i="1"/>
  <c r="K1664" i="1" s="1"/>
  <c r="I1656" i="1"/>
  <c r="K1656" i="1" s="1"/>
  <c r="I1648" i="1"/>
  <c r="K1648" i="1" s="1"/>
  <c r="I1640" i="1"/>
  <c r="K1640" i="1" s="1"/>
  <c r="I1632" i="1"/>
  <c r="K1632" i="1" s="1"/>
  <c r="I1624" i="1"/>
  <c r="K1624" i="1" s="1"/>
  <c r="I1616" i="1"/>
  <c r="K1616" i="1" s="1"/>
  <c r="I1608" i="1"/>
  <c r="K1608" i="1" s="1"/>
  <c r="I1600" i="1"/>
  <c r="K1600" i="1" s="1"/>
  <c r="I1592" i="1"/>
  <c r="K1592" i="1" s="1"/>
  <c r="I1584" i="1"/>
  <c r="K1584" i="1" s="1"/>
  <c r="I1576" i="1"/>
  <c r="K1576" i="1" s="1"/>
  <c r="I1568" i="1"/>
  <c r="K1568" i="1" s="1"/>
  <c r="I1560" i="1"/>
  <c r="K1560" i="1" s="1"/>
  <c r="I1552" i="1"/>
  <c r="K1552" i="1" s="1"/>
  <c r="I1544" i="1"/>
  <c r="K1544" i="1" s="1"/>
  <c r="I1536" i="1"/>
  <c r="K1536" i="1" s="1"/>
  <c r="I1528" i="1"/>
  <c r="K1528" i="1" s="1"/>
  <c r="I1520" i="1"/>
  <c r="K1520" i="1" s="1"/>
  <c r="I1512" i="1"/>
  <c r="K1512" i="1" s="1"/>
  <c r="I1504" i="1"/>
  <c r="K1504" i="1" s="1"/>
  <c r="I1496" i="1"/>
  <c r="K1496" i="1" s="1"/>
  <c r="I1488" i="1"/>
  <c r="K1488" i="1" s="1"/>
  <c r="I1480" i="1"/>
  <c r="K1480" i="1" s="1"/>
  <c r="I1472" i="1"/>
  <c r="K1472" i="1" s="1"/>
  <c r="I1464" i="1"/>
  <c r="K1464" i="1" s="1"/>
  <c r="I1456" i="1"/>
  <c r="K1456" i="1" s="1"/>
  <c r="I1448" i="1"/>
  <c r="K1448" i="1" s="1"/>
  <c r="I1383" i="1"/>
  <c r="K1383" i="1" s="1"/>
  <c r="I1375" i="1"/>
  <c r="K1375" i="1" s="1"/>
  <c r="I1367" i="1"/>
  <c r="K1367" i="1" s="1"/>
  <c r="I1359" i="1"/>
  <c r="K1359" i="1" s="1"/>
  <c r="I1351" i="1"/>
  <c r="K1351" i="1" s="1"/>
  <c r="I1343" i="1"/>
  <c r="K1343" i="1" s="1"/>
  <c r="I1335" i="1"/>
  <c r="K1335" i="1" s="1"/>
  <c r="I1327" i="1"/>
  <c r="K1327" i="1" s="1"/>
  <c r="I1319" i="1"/>
  <c r="K1319" i="1" s="1"/>
  <c r="I1311" i="1"/>
  <c r="K1311" i="1" s="1"/>
  <c r="I1303" i="1"/>
  <c r="K1303" i="1" s="1"/>
  <c r="I1295" i="1"/>
  <c r="K1295" i="1" s="1"/>
  <c r="I1287" i="1"/>
  <c r="K1287" i="1" s="1"/>
  <c r="I1279" i="1"/>
  <c r="K1279" i="1" s="1"/>
  <c r="I1271" i="1"/>
  <c r="K1271" i="1" s="1"/>
  <c r="I1263" i="1"/>
  <c r="K1263" i="1" s="1"/>
  <c r="I1255" i="1"/>
  <c r="I1247" i="1"/>
  <c r="K1247" i="1" s="1"/>
  <c r="I1239" i="1"/>
  <c r="I1231" i="1"/>
  <c r="I1041" i="1"/>
  <c r="I1033" i="1"/>
  <c r="K1033" i="1" s="1"/>
  <c r="I1025" i="1"/>
  <c r="I1017" i="1"/>
  <c r="I1009" i="1"/>
  <c r="I1001" i="1"/>
  <c r="I993" i="1"/>
  <c r="I985" i="1"/>
  <c r="I977" i="1"/>
  <c r="I968" i="1"/>
  <c r="I960" i="1"/>
  <c r="I952" i="1"/>
  <c r="I944" i="1"/>
  <c r="I936" i="1"/>
  <c r="I928" i="1"/>
  <c r="I920" i="1"/>
  <c r="I911" i="1"/>
  <c r="I903" i="1"/>
  <c r="K903" i="1" s="1"/>
  <c r="I895" i="1"/>
  <c r="I887" i="1"/>
  <c r="I879" i="1"/>
  <c r="I871" i="1"/>
  <c r="I863" i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223" i="1"/>
  <c r="K1223" i="1" s="1"/>
  <c r="I1215" i="1"/>
  <c r="K1215" i="1" s="1"/>
  <c r="I1207" i="1"/>
  <c r="K1207" i="1" s="1"/>
  <c r="I1199" i="1"/>
  <c r="K1199" i="1" s="1"/>
  <c r="I1685" i="1"/>
  <c r="K1685" i="1" s="1"/>
  <c r="I1677" i="1"/>
  <c r="K1677" i="1" s="1"/>
  <c r="I1669" i="1"/>
  <c r="K1669" i="1" s="1"/>
  <c r="I1661" i="1"/>
  <c r="K1661" i="1" s="1"/>
  <c r="I1653" i="1"/>
  <c r="K1653" i="1" s="1"/>
  <c r="I1645" i="1"/>
  <c r="K1645" i="1" s="1"/>
  <c r="I1637" i="1"/>
  <c r="K1637" i="1" s="1"/>
  <c r="I1629" i="1"/>
  <c r="K1629" i="1" s="1"/>
  <c r="I1621" i="1"/>
  <c r="K1621" i="1" s="1"/>
  <c r="I1613" i="1"/>
  <c r="K1613" i="1" s="1"/>
  <c r="I1605" i="1"/>
  <c r="K1605" i="1" s="1"/>
  <c r="I1597" i="1"/>
  <c r="K1597" i="1" s="1"/>
  <c r="I1589" i="1"/>
  <c r="K1589" i="1" s="1"/>
  <c r="I1581" i="1"/>
  <c r="K1581" i="1" s="1"/>
  <c r="I1573" i="1"/>
  <c r="K1573" i="1" s="1"/>
  <c r="I1565" i="1"/>
  <c r="K1565" i="1" s="1"/>
  <c r="I1557" i="1"/>
  <c r="K1557" i="1" s="1"/>
  <c r="I1549" i="1"/>
  <c r="K1549" i="1" s="1"/>
  <c r="I1541" i="1"/>
  <c r="K1541" i="1" s="1"/>
  <c r="I1533" i="1"/>
  <c r="K1533" i="1" s="1"/>
  <c r="I1525" i="1"/>
  <c r="K1525" i="1" s="1"/>
  <c r="I1517" i="1"/>
  <c r="K1517" i="1" s="1"/>
  <c r="I1509" i="1"/>
  <c r="K1509" i="1" s="1"/>
  <c r="I1501" i="1"/>
  <c r="K1501" i="1" s="1"/>
  <c r="I1493" i="1"/>
  <c r="K1493" i="1" s="1"/>
  <c r="I507" i="1"/>
  <c r="K507" i="1" s="1"/>
  <c r="I498" i="1"/>
  <c r="K498" i="1" s="1"/>
  <c r="I490" i="1"/>
  <c r="K490" i="1" s="1"/>
  <c r="I481" i="1"/>
  <c r="K481" i="1" s="1"/>
  <c r="I473" i="1"/>
  <c r="K473" i="1" s="1"/>
  <c r="I464" i="1"/>
  <c r="K464" i="1" s="1"/>
  <c r="I456" i="1"/>
  <c r="K456" i="1" s="1"/>
  <c r="I448" i="1"/>
  <c r="K448" i="1" s="1"/>
  <c r="I438" i="1"/>
  <c r="K438" i="1" s="1"/>
  <c r="I430" i="1"/>
  <c r="K430" i="1" s="1"/>
  <c r="I422" i="1"/>
  <c r="K422" i="1" s="1"/>
  <c r="I414" i="1"/>
  <c r="K414" i="1" s="1"/>
  <c r="I405" i="1"/>
  <c r="K405" i="1" s="1"/>
  <c r="I397" i="1"/>
  <c r="K397" i="1" s="1"/>
  <c r="I389" i="1"/>
  <c r="K389" i="1" s="1"/>
  <c r="I381" i="1"/>
  <c r="K381" i="1" s="1"/>
  <c r="I373" i="1"/>
  <c r="K373" i="1" s="1"/>
  <c r="I365" i="1"/>
  <c r="K365" i="1" s="1"/>
  <c r="I356" i="1"/>
  <c r="K356" i="1" s="1"/>
  <c r="I348" i="1"/>
  <c r="K348" i="1" s="1"/>
  <c r="I340" i="1"/>
  <c r="K340" i="1" s="1"/>
  <c r="I332" i="1"/>
  <c r="K332" i="1" s="1"/>
  <c r="I323" i="1"/>
  <c r="K323" i="1" s="1"/>
  <c r="I315" i="1"/>
  <c r="K315" i="1" s="1"/>
  <c r="I306" i="1"/>
  <c r="K306" i="1" s="1"/>
  <c r="I298" i="1"/>
  <c r="K298" i="1" s="1"/>
  <c r="I290" i="1"/>
  <c r="K290" i="1" s="1"/>
  <c r="I282" i="1"/>
  <c r="K282" i="1" s="1"/>
  <c r="I274" i="1"/>
  <c r="K274" i="1" s="1"/>
  <c r="I266" i="1"/>
  <c r="K266" i="1" s="1"/>
  <c r="I258" i="1"/>
  <c r="I250" i="1"/>
  <c r="K250" i="1" s="1"/>
  <c r="I242" i="1"/>
  <c r="K242" i="1" s="1"/>
  <c r="I234" i="1"/>
  <c r="K234" i="1" s="1"/>
  <c r="I226" i="1"/>
  <c r="K226" i="1" s="1"/>
  <c r="I217" i="1"/>
  <c r="K217" i="1" s="1"/>
  <c r="I208" i="1"/>
  <c r="K208" i="1" s="1"/>
  <c r="I200" i="1"/>
  <c r="K200" i="1" s="1"/>
  <c r="I192" i="1"/>
  <c r="K192" i="1" s="1"/>
  <c r="I184" i="1"/>
  <c r="K184" i="1" s="1"/>
  <c r="I176" i="1"/>
  <c r="K176" i="1" s="1"/>
  <c r="I166" i="1"/>
  <c r="K166" i="1" s="1"/>
  <c r="I158" i="1"/>
  <c r="K158" i="1" s="1"/>
  <c r="I150" i="1"/>
  <c r="K150" i="1" s="1"/>
  <c r="I141" i="1"/>
  <c r="I132" i="1"/>
  <c r="K132" i="1" s="1"/>
  <c r="I124" i="1"/>
  <c r="K124" i="1" s="1"/>
  <c r="I116" i="1"/>
  <c r="K116" i="1" s="1"/>
  <c r="I107" i="1"/>
  <c r="K107" i="1" s="1"/>
  <c r="I98" i="1"/>
  <c r="K98" i="1" s="1"/>
  <c r="I90" i="1"/>
  <c r="K90" i="1" s="1"/>
  <c r="I80" i="1"/>
  <c r="K80" i="1" s="1"/>
  <c r="I72" i="1"/>
  <c r="K72" i="1" s="1"/>
  <c r="I64" i="1"/>
  <c r="K64" i="1" s="1"/>
  <c r="I55" i="1"/>
  <c r="K55" i="1" s="1"/>
  <c r="I47" i="1"/>
  <c r="K47" i="1" s="1"/>
  <c r="I39" i="1"/>
  <c r="K39" i="1" s="1"/>
  <c r="I31" i="1"/>
  <c r="K31" i="1" s="1"/>
  <c r="I23" i="1"/>
  <c r="K23" i="1" s="1"/>
  <c r="I15" i="1"/>
  <c r="K15" i="1" s="1"/>
  <c r="I1683" i="1"/>
  <c r="K1683" i="1" s="1"/>
  <c r="I1675" i="1"/>
  <c r="K1675" i="1" s="1"/>
  <c r="I1667" i="1"/>
  <c r="K1667" i="1" s="1"/>
  <c r="I1659" i="1"/>
  <c r="K1659" i="1" s="1"/>
  <c r="I1651" i="1"/>
  <c r="K1651" i="1" s="1"/>
  <c r="I1643" i="1"/>
  <c r="K1643" i="1" s="1"/>
  <c r="I1635" i="1"/>
  <c r="K1635" i="1" s="1"/>
  <c r="I1627" i="1"/>
  <c r="K1627" i="1" s="1"/>
  <c r="I1619" i="1"/>
  <c r="K1619" i="1" s="1"/>
  <c r="I1611" i="1"/>
  <c r="K1611" i="1" s="1"/>
  <c r="I1603" i="1"/>
  <c r="K1603" i="1" s="1"/>
  <c r="I1595" i="1"/>
  <c r="K1595" i="1" s="1"/>
  <c r="I1587" i="1"/>
  <c r="K1587" i="1" s="1"/>
  <c r="I1579" i="1"/>
  <c r="K1579" i="1" s="1"/>
  <c r="I1571" i="1"/>
  <c r="K1571" i="1" s="1"/>
  <c r="I1563" i="1"/>
  <c r="K1563" i="1" s="1"/>
  <c r="I1555" i="1"/>
  <c r="K1555" i="1" s="1"/>
  <c r="I1547" i="1"/>
  <c r="K1547" i="1" s="1"/>
  <c r="I1539" i="1"/>
  <c r="K1539" i="1" s="1"/>
  <c r="I1531" i="1"/>
  <c r="K1531" i="1" s="1"/>
  <c r="I1523" i="1"/>
  <c r="K1523" i="1" s="1"/>
  <c r="I1515" i="1"/>
  <c r="K1515" i="1" s="1"/>
  <c r="I1507" i="1"/>
  <c r="K1507" i="1" s="1"/>
  <c r="I1499" i="1"/>
  <c r="K1499" i="1" s="1"/>
  <c r="I1491" i="1"/>
  <c r="K1491" i="1" s="1"/>
  <c r="I1483" i="1"/>
  <c r="K1483" i="1" s="1"/>
  <c r="I1475" i="1"/>
  <c r="K1475" i="1" s="1"/>
  <c r="I1467" i="1"/>
  <c r="K1467" i="1" s="1"/>
  <c r="I1459" i="1"/>
  <c r="K1459" i="1" s="1"/>
  <c r="I1451" i="1"/>
  <c r="K1451" i="1" s="1"/>
  <c r="I1443" i="1"/>
  <c r="K1443" i="1" s="1"/>
  <c r="I1435" i="1"/>
  <c r="K1435" i="1" s="1"/>
  <c r="I1427" i="1"/>
  <c r="K1427" i="1" s="1"/>
  <c r="I1419" i="1"/>
  <c r="K1419" i="1" s="1"/>
  <c r="I1411" i="1"/>
  <c r="K1411" i="1" s="1"/>
  <c r="I1403" i="1"/>
  <c r="K1403" i="1" s="1"/>
  <c r="I1395" i="1"/>
  <c r="K1395" i="1" s="1"/>
  <c r="I1387" i="1"/>
  <c r="K1387" i="1" s="1"/>
  <c r="I1379" i="1"/>
  <c r="K1379" i="1" s="1"/>
  <c r="I1371" i="1"/>
  <c r="K1371" i="1" s="1"/>
  <c r="I1363" i="1"/>
  <c r="K1363" i="1" s="1"/>
  <c r="I1355" i="1"/>
  <c r="K1355" i="1" s="1"/>
  <c r="I1347" i="1"/>
  <c r="K1347" i="1" s="1"/>
  <c r="I1339" i="1"/>
  <c r="K1339" i="1" s="1"/>
  <c r="I1331" i="1"/>
  <c r="K1331" i="1" s="1"/>
  <c r="I1323" i="1"/>
  <c r="K1323" i="1" s="1"/>
  <c r="I1315" i="1"/>
  <c r="K1315" i="1" s="1"/>
  <c r="I1307" i="1"/>
  <c r="K1307" i="1" s="1"/>
  <c r="I1299" i="1"/>
  <c r="K1299" i="1" s="1"/>
  <c r="I1291" i="1"/>
  <c r="K1291" i="1" s="1"/>
  <c r="I1283" i="1"/>
  <c r="K1283" i="1" s="1"/>
  <c r="I1275" i="1"/>
  <c r="K1275" i="1" s="1"/>
  <c r="I1267" i="1"/>
  <c r="K1267" i="1" s="1"/>
  <c r="I1259" i="1"/>
  <c r="K1259" i="1" s="1"/>
  <c r="I1251" i="1"/>
  <c r="K1251" i="1" s="1"/>
  <c r="I1243" i="1"/>
  <c r="K1243" i="1" s="1"/>
  <c r="I1235" i="1"/>
  <c r="K1235" i="1" s="1"/>
  <c r="I1314" i="1"/>
  <c r="I1306" i="1"/>
  <c r="I1298" i="1"/>
  <c r="K1298" i="1" s="1"/>
  <c r="I1290" i="1"/>
  <c r="I1282" i="1"/>
  <c r="I1274" i="1"/>
  <c r="I1266" i="1"/>
  <c r="I1258" i="1"/>
  <c r="I1250" i="1"/>
  <c r="I1242" i="1"/>
  <c r="I1234" i="1"/>
  <c r="K1234" i="1" s="1"/>
  <c r="I1226" i="1"/>
  <c r="I1218" i="1"/>
  <c r="I1210" i="1"/>
  <c r="I1202" i="1"/>
  <c r="I1194" i="1"/>
  <c r="I1186" i="1"/>
  <c r="I1178" i="1"/>
  <c r="I1170" i="1"/>
  <c r="K1170" i="1" s="1"/>
  <c r="I1162" i="1"/>
  <c r="I855" i="1"/>
  <c r="K855" i="1" s="1"/>
  <c r="I847" i="1"/>
  <c r="I839" i="1"/>
  <c r="I831" i="1"/>
  <c r="I823" i="1"/>
  <c r="I815" i="1"/>
  <c r="I807" i="1"/>
  <c r="I798" i="1"/>
  <c r="K798" i="1" s="1"/>
  <c r="I790" i="1"/>
  <c r="I782" i="1"/>
  <c r="I774" i="1"/>
  <c r="I765" i="1"/>
  <c r="I757" i="1"/>
  <c r="I749" i="1"/>
  <c r="I741" i="1"/>
  <c r="I733" i="1"/>
  <c r="K733" i="1" s="1"/>
  <c r="I725" i="1"/>
  <c r="I717" i="1"/>
  <c r="I709" i="1"/>
  <c r="I700" i="1"/>
  <c r="I691" i="1"/>
  <c r="I683" i="1"/>
  <c r="I675" i="1"/>
  <c r="I667" i="1"/>
  <c r="K667" i="1" s="1"/>
  <c r="I659" i="1"/>
  <c r="I651" i="1"/>
  <c r="I643" i="1"/>
  <c r="I635" i="1"/>
  <c r="I627" i="1"/>
  <c r="I619" i="1"/>
  <c r="I611" i="1"/>
  <c r="I603" i="1"/>
  <c r="K603" i="1" s="1"/>
  <c r="I594" i="1"/>
  <c r="I586" i="1"/>
  <c r="I577" i="1"/>
  <c r="I569" i="1"/>
  <c r="I561" i="1"/>
  <c r="I553" i="1"/>
  <c r="I545" i="1"/>
  <c r="I1392" i="1"/>
  <c r="K1392" i="1" s="1"/>
  <c r="I1384" i="1"/>
  <c r="K1384" i="1" s="1"/>
  <c r="I1376" i="1"/>
  <c r="K1376" i="1" s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232" i="1"/>
  <c r="K1232" i="1" s="1"/>
  <c r="I1224" i="1"/>
  <c r="K1224" i="1" s="1"/>
  <c r="I1216" i="1"/>
  <c r="K1216" i="1" s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0" i="1"/>
  <c r="K1160" i="1" s="1"/>
  <c r="I1153" i="1"/>
  <c r="K1153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91" i="1"/>
  <c r="K1191" i="1" s="1"/>
  <c r="I1183" i="1"/>
  <c r="I1175" i="1"/>
  <c r="K1175" i="1" s="1"/>
  <c r="I1167" i="1"/>
  <c r="K1167" i="1" s="1"/>
  <c r="I1150" i="1"/>
  <c r="I1152" i="1"/>
  <c r="I1143" i="1"/>
  <c r="K1143" i="1" s="1"/>
  <c r="I1135" i="1"/>
  <c r="K1135" i="1" s="1"/>
  <c r="I1127" i="1"/>
  <c r="I1119" i="1"/>
  <c r="K1119" i="1" s="1"/>
  <c r="I1111" i="1"/>
  <c r="K1111" i="1" s="1"/>
  <c r="I1103" i="1"/>
  <c r="K1103" i="1" s="1"/>
  <c r="I1095" i="1"/>
  <c r="K1095" i="1" s="1"/>
  <c r="I1087" i="1"/>
  <c r="K1087" i="1" s="1"/>
  <c r="I1079" i="1"/>
  <c r="I1071" i="1"/>
  <c r="I1063" i="1"/>
  <c r="I1055" i="1"/>
  <c r="K1055" i="1" s="1"/>
  <c r="I1047" i="1"/>
  <c r="I1039" i="1"/>
  <c r="K1039" i="1" s="1"/>
  <c r="I1031" i="1"/>
  <c r="K1031" i="1" s="1"/>
  <c r="I1023" i="1"/>
  <c r="K1023" i="1" s="1"/>
  <c r="I1015" i="1"/>
  <c r="K1015" i="1" s="1"/>
  <c r="I1007" i="1"/>
  <c r="I999" i="1"/>
  <c r="K999" i="1" s="1"/>
  <c r="I991" i="1"/>
  <c r="I983" i="1"/>
  <c r="K983" i="1" s="1"/>
  <c r="I975" i="1"/>
  <c r="K975" i="1" s="1"/>
  <c r="I966" i="1"/>
  <c r="K966" i="1" s="1"/>
  <c r="I958" i="1"/>
  <c r="K958" i="1" s="1"/>
  <c r="I950" i="1"/>
  <c r="K950" i="1" s="1"/>
  <c r="I942" i="1"/>
  <c r="K942" i="1" s="1"/>
  <c r="I934" i="1"/>
  <c r="K934" i="1" s="1"/>
  <c r="I926" i="1"/>
  <c r="K926" i="1" s="1"/>
  <c r="I918" i="1"/>
  <c r="K918" i="1" s="1"/>
  <c r="I909" i="1"/>
  <c r="K909" i="1" s="1"/>
  <c r="I901" i="1"/>
  <c r="I893" i="1"/>
  <c r="K893" i="1" s="1"/>
  <c r="I885" i="1"/>
  <c r="K885" i="1" s="1"/>
  <c r="I877" i="1"/>
  <c r="I869" i="1"/>
  <c r="I861" i="1"/>
  <c r="K861" i="1" s="1"/>
  <c r="I853" i="1"/>
  <c r="K853" i="1" s="1"/>
  <c r="I845" i="1"/>
  <c r="I837" i="1"/>
  <c r="K837" i="1" s="1"/>
  <c r="I829" i="1"/>
  <c r="K829" i="1" s="1"/>
  <c r="I821" i="1"/>
  <c r="K821" i="1" s="1"/>
  <c r="I813" i="1"/>
  <c r="K813" i="1" s="1"/>
  <c r="I804" i="1"/>
  <c r="K804" i="1" s="1"/>
  <c r="I796" i="1"/>
  <c r="K796" i="1" s="1"/>
  <c r="I788" i="1"/>
  <c r="K788" i="1" s="1"/>
  <c r="I780" i="1"/>
  <c r="K780" i="1" s="1"/>
  <c r="I771" i="1"/>
  <c r="K771" i="1" s="1"/>
  <c r="I763" i="1"/>
  <c r="K763" i="1" s="1"/>
  <c r="I755" i="1"/>
  <c r="K755" i="1" s="1"/>
  <c r="I747" i="1"/>
  <c r="K747" i="1" s="1"/>
  <c r="I739" i="1"/>
  <c r="I731" i="1"/>
  <c r="I723" i="1"/>
  <c r="K723" i="1" s="1"/>
  <c r="I2" i="1"/>
  <c r="K2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K1622" i="1" s="1"/>
  <c r="I1614" i="1"/>
  <c r="K1614" i="1" s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K1502" i="1" s="1"/>
  <c r="I1494" i="1"/>
  <c r="K1494" i="1" s="1"/>
  <c r="I1486" i="1"/>
  <c r="K1486" i="1" s="1"/>
  <c r="I1478" i="1"/>
  <c r="K1478" i="1" s="1"/>
  <c r="I1470" i="1"/>
  <c r="K1470" i="1" s="1"/>
  <c r="I1462" i="1"/>
  <c r="K1462" i="1" s="1"/>
  <c r="I1454" i="1"/>
  <c r="K1454" i="1" s="1"/>
  <c r="I1446" i="1"/>
  <c r="K1446" i="1" s="1"/>
  <c r="I1438" i="1"/>
  <c r="K1438" i="1" s="1"/>
  <c r="I1430" i="1"/>
  <c r="K1430" i="1" s="1"/>
  <c r="I1422" i="1"/>
  <c r="K1422" i="1" s="1"/>
  <c r="I1414" i="1"/>
  <c r="K1414" i="1" s="1"/>
  <c r="I1406" i="1"/>
  <c r="K1406" i="1" s="1"/>
  <c r="I1398" i="1"/>
  <c r="K1398" i="1" s="1"/>
  <c r="I1390" i="1"/>
  <c r="K1390" i="1" s="1"/>
  <c r="I1382" i="1"/>
  <c r="K1382" i="1" s="1"/>
  <c r="I1374" i="1"/>
  <c r="K1374" i="1" s="1"/>
  <c r="I1366" i="1"/>
  <c r="K1366" i="1" s="1"/>
  <c r="I1358" i="1"/>
  <c r="K1358" i="1" s="1"/>
  <c r="I1350" i="1"/>
  <c r="K1350" i="1" s="1"/>
  <c r="I1342" i="1"/>
  <c r="K1342" i="1" s="1"/>
  <c r="I1334" i="1"/>
  <c r="K1334" i="1" s="1"/>
  <c r="I1326" i="1"/>
  <c r="K1326" i="1" s="1"/>
  <c r="I1318" i="1"/>
  <c r="K1318" i="1" s="1"/>
  <c r="I1310" i="1"/>
  <c r="K1310" i="1" s="1"/>
  <c r="I1302" i="1"/>
  <c r="K1302" i="1" s="1"/>
  <c r="I1294" i="1"/>
  <c r="K1294" i="1" s="1"/>
  <c r="I1286" i="1"/>
  <c r="K1286" i="1" s="1"/>
  <c r="I1278" i="1"/>
  <c r="K1278" i="1" s="1"/>
  <c r="I1270" i="1"/>
  <c r="K1270" i="1" s="1"/>
  <c r="I1262" i="1"/>
  <c r="K1262" i="1" s="1"/>
  <c r="I1254" i="1"/>
  <c r="K1254" i="1" s="1"/>
  <c r="I1246" i="1"/>
  <c r="K1246" i="1" s="1"/>
  <c r="I1485" i="1"/>
  <c r="K1485" i="1" s="1"/>
  <c r="I1477" i="1"/>
  <c r="K1477" i="1" s="1"/>
  <c r="I1469" i="1"/>
  <c r="K1469" i="1" s="1"/>
  <c r="I1461" i="1"/>
  <c r="K1461" i="1" s="1"/>
  <c r="I1453" i="1"/>
  <c r="K1453" i="1" s="1"/>
  <c r="I1445" i="1"/>
  <c r="K1445" i="1" s="1"/>
  <c r="I1437" i="1"/>
  <c r="K1437" i="1" s="1"/>
  <c r="I1429" i="1"/>
  <c r="K1429" i="1" s="1"/>
  <c r="I1421" i="1"/>
  <c r="K1421" i="1" s="1"/>
  <c r="I1413" i="1"/>
  <c r="K1413" i="1" s="1"/>
  <c r="I1405" i="1"/>
  <c r="K1405" i="1" s="1"/>
  <c r="I1397" i="1"/>
  <c r="K1397" i="1" s="1"/>
  <c r="I1389" i="1"/>
  <c r="K1389" i="1" s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227" i="1"/>
  <c r="K1227" i="1" s="1"/>
  <c r="I1219" i="1"/>
  <c r="K1219" i="1" s="1"/>
  <c r="I1211" i="1"/>
  <c r="K1211" i="1" s="1"/>
  <c r="I1203" i="1"/>
  <c r="K1203" i="1" s="1"/>
  <c r="I1195" i="1"/>
  <c r="K1195" i="1" s="1"/>
  <c r="I1187" i="1"/>
  <c r="K1187" i="1" s="1"/>
  <c r="I1179" i="1"/>
  <c r="K1179" i="1" s="1"/>
  <c r="I1171" i="1"/>
  <c r="K1171" i="1" s="1"/>
  <c r="I1163" i="1"/>
  <c r="K1163" i="1" s="1"/>
  <c r="I1156" i="1"/>
  <c r="K1156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K1091" i="1" s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K1027" i="1" s="1"/>
  <c r="I1019" i="1"/>
  <c r="K1019" i="1" s="1"/>
  <c r="I1011" i="1"/>
  <c r="K1011" i="1" s="1"/>
  <c r="I1003" i="1"/>
  <c r="K1003" i="1" s="1"/>
  <c r="I995" i="1"/>
  <c r="K995" i="1" s="1"/>
  <c r="I987" i="1"/>
  <c r="K987" i="1" s="1"/>
  <c r="I979" i="1"/>
  <c r="K979" i="1" s="1"/>
  <c r="I971" i="1"/>
  <c r="K971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K922" i="1" s="1"/>
  <c r="I913" i="1"/>
  <c r="K913" i="1" s="1"/>
  <c r="I905" i="1"/>
  <c r="K905" i="1" s="1"/>
  <c r="I897" i="1"/>
  <c r="K897" i="1" s="1"/>
  <c r="I889" i="1"/>
  <c r="K889" i="1" s="1"/>
  <c r="I881" i="1"/>
  <c r="K881" i="1" s="1"/>
  <c r="I873" i="1"/>
  <c r="K873" i="1" s="1"/>
  <c r="I865" i="1"/>
  <c r="K865" i="1" s="1"/>
  <c r="I857" i="1"/>
  <c r="K857" i="1" s="1"/>
  <c r="I849" i="1"/>
  <c r="K849" i="1" s="1"/>
  <c r="I841" i="1"/>
  <c r="K841" i="1" s="1"/>
  <c r="I833" i="1"/>
  <c r="K833" i="1" s="1"/>
  <c r="I825" i="1"/>
  <c r="K825" i="1" s="1"/>
  <c r="I817" i="1"/>
  <c r="K817" i="1" s="1"/>
  <c r="I809" i="1"/>
  <c r="K809" i="1" s="1"/>
  <c r="I800" i="1"/>
  <c r="K800" i="1" s="1"/>
  <c r="I792" i="1"/>
  <c r="I784" i="1"/>
  <c r="K784" i="1" s="1"/>
  <c r="I776" i="1"/>
  <c r="K776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I719" i="1"/>
  <c r="K719" i="1" s="1"/>
  <c r="I711" i="1"/>
  <c r="K711" i="1" s="1"/>
  <c r="I702" i="1"/>
  <c r="I1155" i="1"/>
  <c r="I1146" i="1"/>
  <c r="K1146" i="1" s="1"/>
  <c r="I1138" i="1"/>
  <c r="K1138" i="1" s="1"/>
  <c r="I1130" i="1"/>
  <c r="I1122" i="1"/>
  <c r="I1114" i="1"/>
  <c r="I1106" i="1"/>
  <c r="I1098" i="1"/>
  <c r="K1098" i="1" s="1"/>
  <c r="I1090" i="1"/>
  <c r="I1082" i="1"/>
  <c r="K1082" i="1" s="1"/>
  <c r="I1074" i="1"/>
  <c r="K1074" i="1" s="1"/>
  <c r="I1066" i="1"/>
  <c r="I1058" i="1"/>
  <c r="I1050" i="1"/>
  <c r="I1042" i="1"/>
  <c r="I1034" i="1"/>
  <c r="K1034" i="1" s="1"/>
  <c r="I1026" i="1"/>
  <c r="I1018" i="1"/>
  <c r="K1018" i="1" s="1"/>
  <c r="I1010" i="1"/>
  <c r="K1010" i="1" s="1"/>
  <c r="I1002" i="1"/>
  <c r="I994" i="1"/>
  <c r="I986" i="1"/>
  <c r="I978" i="1"/>
  <c r="I969" i="1"/>
  <c r="K969" i="1" s="1"/>
  <c r="I961" i="1"/>
  <c r="I953" i="1"/>
  <c r="K953" i="1" s="1"/>
  <c r="I945" i="1"/>
  <c r="K945" i="1" s="1"/>
  <c r="I937" i="1"/>
  <c r="I929" i="1"/>
  <c r="I921" i="1"/>
  <c r="I912" i="1"/>
  <c r="I904" i="1"/>
  <c r="K904" i="1" s="1"/>
  <c r="I896" i="1"/>
  <c r="I888" i="1"/>
  <c r="K888" i="1" s="1"/>
  <c r="I880" i="1"/>
  <c r="I872" i="1"/>
  <c r="I864" i="1"/>
  <c r="I856" i="1"/>
  <c r="I848" i="1"/>
  <c r="I840" i="1"/>
  <c r="K840" i="1" s="1"/>
  <c r="I832" i="1"/>
  <c r="I824" i="1"/>
  <c r="K824" i="1" s="1"/>
  <c r="I816" i="1"/>
  <c r="I808" i="1"/>
  <c r="I799" i="1"/>
  <c r="I791" i="1"/>
  <c r="I783" i="1"/>
  <c r="I775" i="1"/>
  <c r="K775" i="1" s="1"/>
  <c r="I766" i="1"/>
  <c r="I758" i="1"/>
  <c r="K758" i="1" s="1"/>
  <c r="I750" i="1"/>
  <c r="I742" i="1"/>
  <c r="I734" i="1"/>
  <c r="I726" i="1"/>
  <c r="I718" i="1"/>
  <c r="I710" i="1"/>
  <c r="K710" i="1" s="1"/>
  <c r="I701" i="1"/>
  <c r="I692" i="1"/>
  <c r="K692" i="1" s="1"/>
  <c r="I684" i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K797" i="1" s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K732" i="1" s="1"/>
  <c r="I724" i="1"/>
  <c r="K724" i="1" s="1"/>
  <c r="I716" i="1"/>
  <c r="K716" i="1" s="1"/>
  <c r="I708" i="1"/>
  <c r="K708" i="1" s="1"/>
  <c r="I699" i="1"/>
  <c r="K699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715" i="1"/>
  <c r="K715" i="1" s="1"/>
  <c r="I707" i="1"/>
  <c r="K707" i="1" s="1"/>
  <c r="I698" i="1"/>
  <c r="K698" i="1" s="1"/>
  <c r="I689" i="1"/>
  <c r="K689" i="1" s="1"/>
  <c r="I681" i="1"/>
  <c r="K681" i="1" s="1"/>
  <c r="I673" i="1"/>
  <c r="K673" i="1" s="1"/>
  <c r="I665" i="1"/>
  <c r="K665" i="1" s="1"/>
  <c r="I657" i="1"/>
  <c r="K657" i="1" s="1"/>
  <c r="I649" i="1"/>
  <c r="K649" i="1" s="1"/>
  <c r="I641" i="1"/>
  <c r="K641" i="1" s="1"/>
  <c r="I633" i="1"/>
  <c r="K633" i="1" s="1"/>
  <c r="I625" i="1"/>
  <c r="I617" i="1"/>
  <c r="K617" i="1" s="1"/>
  <c r="I609" i="1"/>
  <c r="K609" i="1" s="1"/>
  <c r="I601" i="1"/>
  <c r="K601" i="1" s="1"/>
  <c r="I592" i="1"/>
  <c r="K592" i="1" s="1"/>
  <c r="I584" i="1"/>
  <c r="K584" i="1" s="1"/>
  <c r="I575" i="1"/>
  <c r="K575" i="1" s="1"/>
  <c r="I567" i="1"/>
  <c r="K567" i="1" s="1"/>
  <c r="I559" i="1"/>
  <c r="K559" i="1" s="1"/>
  <c r="I551" i="1"/>
  <c r="K551" i="1" s="1"/>
  <c r="I543" i="1"/>
  <c r="K543" i="1" s="1"/>
  <c r="I535" i="1"/>
  <c r="K535" i="1" s="1"/>
  <c r="I527" i="1"/>
  <c r="K527" i="1" s="1"/>
  <c r="I519" i="1"/>
  <c r="K519" i="1" s="1"/>
  <c r="I510" i="1"/>
  <c r="K510" i="1" s="1"/>
  <c r="I501" i="1"/>
  <c r="K501" i="1" s="1"/>
  <c r="I493" i="1"/>
  <c r="K493" i="1" s="1"/>
  <c r="I484" i="1"/>
  <c r="K484" i="1" s="1"/>
  <c r="I476" i="1"/>
  <c r="I467" i="1"/>
  <c r="K467" i="1" s="1"/>
  <c r="I459" i="1"/>
  <c r="K459" i="1" s="1"/>
  <c r="I451" i="1"/>
  <c r="K451" i="1" s="1"/>
  <c r="I442" i="1"/>
  <c r="K442" i="1" s="1"/>
  <c r="I433" i="1"/>
  <c r="K433" i="1" s="1"/>
  <c r="I425" i="1"/>
  <c r="K425" i="1" s="1"/>
  <c r="I417" i="1"/>
  <c r="K417" i="1" s="1"/>
  <c r="I408" i="1"/>
  <c r="K408" i="1" s="1"/>
  <c r="I400" i="1"/>
  <c r="K400" i="1" s="1"/>
  <c r="I392" i="1"/>
  <c r="K392" i="1" s="1"/>
  <c r="I384" i="1"/>
  <c r="K384" i="1" s="1"/>
  <c r="I376" i="1"/>
  <c r="K376" i="1" s="1"/>
  <c r="I368" i="1"/>
  <c r="I359" i="1"/>
  <c r="K359" i="1" s="1"/>
  <c r="I351" i="1"/>
  <c r="K351" i="1" s="1"/>
  <c r="I343" i="1"/>
  <c r="K343" i="1" s="1"/>
  <c r="I335" i="1"/>
  <c r="K335" i="1" s="1"/>
  <c r="I326" i="1"/>
  <c r="I318" i="1"/>
  <c r="K318" i="1" s="1"/>
  <c r="I310" i="1"/>
  <c r="K310" i="1" s="1"/>
  <c r="I301" i="1"/>
  <c r="K301" i="1" s="1"/>
  <c r="I293" i="1"/>
  <c r="I285" i="1"/>
  <c r="I277" i="1"/>
  <c r="K277" i="1" s="1"/>
  <c r="I269" i="1"/>
  <c r="K269" i="1" s="1"/>
  <c r="I261" i="1"/>
  <c r="I253" i="1"/>
  <c r="I245" i="1"/>
  <c r="K245" i="1" s="1"/>
  <c r="I237" i="1"/>
  <c r="K237" i="1" s="1"/>
  <c r="I229" i="1"/>
  <c r="K229" i="1" s="1"/>
  <c r="I220" i="1"/>
  <c r="K220" i="1" s="1"/>
  <c r="I212" i="1"/>
  <c r="I203" i="1"/>
  <c r="K203" i="1" s="1"/>
  <c r="I195" i="1"/>
  <c r="K195" i="1" s="1"/>
  <c r="I187" i="1"/>
  <c r="K187" i="1" s="1"/>
  <c r="I179" i="1"/>
  <c r="K179" i="1" s="1"/>
  <c r="I170" i="1"/>
  <c r="I161" i="1"/>
  <c r="K161" i="1" s="1"/>
  <c r="I153" i="1"/>
  <c r="K153" i="1" s="1"/>
  <c r="I144" i="1"/>
  <c r="K144" i="1" s="1"/>
  <c r="I135" i="1"/>
  <c r="I127" i="1"/>
  <c r="I119" i="1"/>
  <c r="K119" i="1" s="1"/>
  <c r="I111" i="1"/>
  <c r="I101" i="1"/>
  <c r="K101" i="1" s="1"/>
  <c r="I93" i="1"/>
  <c r="K93" i="1" s="1"/>
  <c r="I84" i="1"/>
  <c r="I75" i="1"/>
  <c r="I67" i="1"/>
  <c r="K67" i="1" s="1"/>
  <c r="I59" i="1"/>
  <c r="K59" i="1" s="1"/>
  <c r="I50" i="1"/>
  <c r="K50" i="1" s="1"/>
  <c r="I42" i="1"/>
  <c r="K42" i="1" s="1"/>
  <c r="I34" i="1"/>
  <c r="K34" i="1" s="1"/>
  <c r="I26" i="1"/>
  <c r="I18" i="1"/>
  <c r="K18" i="1" s="1"/>
  <c r="I1238" i="1"/>
  <c r="K1238" i="1" s="1"/>
  <c r="I1230" i="1"/>
  <c r="K1230" i="1" s="1"/>
  <c r="I1222" i="1"/>
  <c r="K1222" i="1" s="1"/>
  <c r="I1214" i="1"/>
  <c r="K1214" i="1" s="1"/>
  <c r="I1206" i="1"/>
  <c r="K1206" i="1" s="1"/>
  <c r="I1198" i="1"/>
  <c r="K1198" i="1" s="1"/>
  <c r="I1190" i="1"/>
  <c r="K1190" i="1" s="1"/>
  <c r="I1182" i="1"/>
  <c r="K1182" i="1" s="1"/>
  <c r="I1174" i="1"/>
  <c r="K1174" i="1" s="1"/>
  <c r="I1166" i="1"/>
  <c r="K1166" i="1" s="1"/>
  <c r="I1159" i="1"/>
  <c r="K1159" i="1" s="1"/>
  <c r="I1151" i="1"/>
  <c r="K1151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8" i="1"/>
  <c r="K908" i="1" s="1"/>
  <c r="I900" i="1"/>
  <c r="K900" i="1" s="1"/>
  <c r="I892" i="1"/>
  <c r="K892" i="1" s="1"/>
  <c r="I884" i="1"/>
  <c r="K884" i="1" s="1"/>
  <c r="I876" i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3" i="1"/>
  <c r="K803" i="1" s="1"/>
  <c r="I795" i="1"/>
  <c r="K795" i="1" s="1"/>
  <c r="I787" i="1"/>
  <c r="K787" i="1" s="1"/>
  <c r="I779" i="1"/>
  <c r="K779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1181" i="1"/>
  <c r="K1181" i="1" s="1"/>
  <c r="I1173" i="1"/>
  <c r="K1173" i="1" s="1"/>
  <c r="I1165" i="1"/>
  <c r="K1165" i="1" s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2" i="1"/>
  <c r="K802" i="1" s="1"/>
  <c r="I794" i="1"/>
  <c r="K794" i="1" s="1"/>
  <c r="I786" i="1"/>
  <c r="K786" i="1" s="1"/>
  <c r="I778" i="1"/>
  <c r="K778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" i="1"/>
  <c r="K7" i="1" s="1"/>
  <c r="I694" i="1"/>
  <c r="I685" i="1"/>
  <c r="K685" i="1" s="1"/>
  <c r="I677" i="1"/>
  <c r="I669" i="1"/>
  <c r="I661" i="1"/>
  <c r="K661" i="1" s="1"/>
  <c r="I653" i="1"/>
  <c r="K653" i="1" s="1"/>
  <c r="I645" i="1"/>
  <c r="I637" i="1"/>
  <c r="K637" i="1" s="1"/>
  <c r="I629" i="1"/>
  <c r="I621" i="1"/>
  <c r="K621" i="1" s="1"/>
  <c r="I613" i="1"/>
  <c r="I605" i="1"/>
  <c r="I596" i="1"/>
  <c r="K596" i="1" s="1"/>
  <c r="I588" i="1"/>
  <c r="K588" i="1" s="1"/>
  <c r="I579" i="1"/>
  <c r="I571" i="1"/>
  <c r="K571" i="1" s="1"/>
  <c r="I563" i="1"/>
  <c r="I555" i="1"/>
  <c r="K555" i="1" s="1"/>
  <c r="I547" i="1"/>
  <c r="I539" i="1"/>
  <c r="I531" i="1"/>
  <c r="K531" i="1" s="1"/>
  <c r="I523" i="1"/>
  <c r="K523" i="1" s="1"/>
  <c r="I514" i="1"/>
  <c r="I506" i="1"/>
  <c r="K506" i="1" s="1"/>
  <c r="I497" i="1"/>
  <c r="I489" i="1"/>
  <c r="K489" i="1" s="1"/>
  <c r="I480" i="1"/>
  <c r="I472" i="1"/>
  <c r="I463" i="1"/>
  <c r="K463" i="1" s="1"/>
  <c r="I455" i="1"/>
  <c r="K455" i="1" s="1"/>
  <c r="I447" i="1"/>
  <c r="I437" i="1"/>
  <c r="K437" i="1" s="1"/>
  <c r="I429" i="1"/>
  <c r="I421" i="1"/>
  <c r="K421" i="1" s="1"/>
  <c r="I413" i="1"/>
  <c r="I404" i="1"/>
  <c r="I396" i="1"/>
  <c r="K396" i="1" s="1"/>
  <c r="I388" i="1"/>
  <c r="K388" i="1" s="1"/>
  <c r="I380" i="1"/>
  <c r="I372" i="1"/>
  <c r="K372" i="1" s="1"/>
  <c r="I364" i="1"/>
  <c r="I355" i="1"/>
  <c r="K355" i="1" s="1"/>
  <c r="I347" i="1"/>
  <c r="I339" i="1"/>
  <c r="I331" i="1"/>
  <c r="K331" i="1" s="1"/>
  <c r="I322" i="1"/>
  <c r="K322" i="1" s="1"/>
  <c r="I314" i="1"/>
  <c r="I305" i="1"/>
  <c r="K305" i="1" s="1"/>
  <c r="I297" i="1"/>
  <c r="I289" i="1"/>
  <c r="K289" i="1" s="1"/>
  <c r="I281" i="1"/>
  <c r="I273" i="1"/>
  <c r="I265" i="1"/>
  <c r="K265" i="1" s="1"/>
  <c r="I257" i="1"/>
  <c r="I249" i="1"/>
  <c r="I241" i="1"/>
  <c r="K241" i="1" s="1"/>
  <c r="I233" i="1"/>
  <c r="I224" i="1"/>
  <c r="K224" i="1" s="1"/>
  <c r="I216" i="1"/>
  <c r="I207" i="1"/>
  <c r="I199" i="1"/>
  <c r="K199" i="1" s="1"/>
  <c r="I191" i="1"/>
  <c r="K191" i="1" s="1"/>
  <c r="I183" i="1"/>
  <c r="I175" i="1"/>
  <c r="K175" i="1" s="1"/>
  <c r="I165" i="1"/>
  <c r="I157" i="1"/>
  <c r="K157" i="1" s="1"/>
  <c r="I149" i="1"/>
  <c r="I139" i="1"/>
  <c r="I131" i="1"/>
  <c r="K131" i="1" s="1"/>
  <c r="I123" i="1"/>
  <c r="K123" i="1" s="1"/>
  <c r="I115" i="1"/>
  <c r="I106" i="1"/>
  <c r="K106" i="1" s="1"/>
  <c r="I97" i="1"/>
  <c r="I89" i="1"/>
  <c r="K89" i="1" s="1"/>
  <c r="I79" i="1"/>
  <c r="I71" i="1"/>
  <c r="I63" i="1"/>
  <c r="K63" i="1" s="1"/>
  <c r="I54" i="1"/>
  <c r="K54" i="1" s="1"/>
  <c r="I46" i="1"/>
  <c r="I38" i="1"/>
  <c r="K38" i="1" s="1"/>
  <c r="I30" i="1"/>
  <c r="I22" i="1"/>
  <c r="K22" i="1" s="1"/>
  <c r="I14" i="1"/>
  <c r="I6" i="1"/>
  <c r="I676" i="1"/>
  <c r="I668" i="1"/>
  <c r="I660" i="1"/>
  <c r="K660" i="1" s="1"/>
  <c r="I652" i="1"/>
  <c r="K652" i="1" s="1"/>
  <c r="I644" i="1"/>
  <c r="I636" i="1"/>
  <c r="I628" i="1"/>
  <c r="I620" i="1"/>
  <c r="K620" i="1" s="1"/>
  <c r="I612" i="1"/>
  <c r="I604" i="1"/>
  <c r="I595" i="1"/>
  <c r="K595" i="1" s="1"/>
  <c r="I587" i="1"/>
  <c r="K587" i="1" s="1"/>
  <c r="I578" i="1"/>
  <c r="I570" i="1"/>
  <c r="I562" i="1"/>
  <c r="I554" i="1"/>
  <c r="K554" i="1" s="1"/>
  <c r="I546" i="1"/>
  <c r="I538" i="1"/>
  <c r="I530" i="1"/>
  <c r="K530" i="1" s="1"/>
  <c r="I522" i="1"/>
  <c r="K522" i="1" s="1"/>
  <c r="I513" i="1"/>
  <c r="I505" i="1"/>
  <c r="I496" i="1"/>
  <c r="I488" i="1"/>
  <c r="K488" i="1" s="1"/>
  <c r="I479" i="1"/>
  <c r="I470" i="1"/>
  <c r="I462" i="1"/>
  <c r="K462" i="1" s="1"/>
  <c r="I454" i="1"/>
  <c r="K454" i="1" s="1"/>
  <c r="I446" i="1"/>
  <c r="I436" i="1"/>
  <c r="I428" i="1"/>
  <c r="I420" i="1"/>
  <c r="K420" i="1" s="1"/>
  <c r="I412" i="1"/>
  <c r="I403" i="1"/>
  <c r="I395" i="1"/>
  <c r="K395" i="1" s="1"/>
  <c r="I387" i="1"/>
  <c r="K387" i="1" s="1"/>
  <c r="I379" i="1"/>
  <c r="I371" i="1"/>
  <c r="I362" i="1"/>
  <c r="I354" i="1"/>
  <c r="K354" i="1" s="1"/>
  <c r="I346" i="1"/>
  <c r="I338" i="1"/>
  <c r="I329" i="1"/>
  <c r="K329" i="1" s="1"/>
  <c r="I321" i="1"/>
  <c r="K321" i="1" s="1"/>
  <c r="I313" i="1"/>
  <c r="I304" i="1"/>
  <c r="I296" i="1"/>
  <c r="I288" i="1"/>
  <c r="K288" i="1" s="1"/>
  <c r="I280" i="1"/>
  <c r="I272" i="1"/>
  <c r="I264" i="1"/>
  <c r="K264" i="1" s="1"/>
  <c r="I256" i="1"/>
  <c r="K256" i="1" s="1"/>
  <c r="I248" i="1"/>
  <c r="I240" i="1"/>
  <c r="I232" i="1"/>
  <c r="I223" i="1"/>
  <c r="K223" i="1" s="1"/>
  <c r="I215" i="1"/>
  <c r="I206" i="1"/>
  <c r="I198" i="1"/>
  <c r="K198" i="1" s="1"/>
  <c r="I190" i="1"/>
  <c r="K190" i="1" s="1"/>
  <c r="I182" i="1"/>
  <c r="I174" i="1"/>
  <c r="I164" i="1"/>
  <c r="I156" i="1"/>
  <c r="K156" i="1" s="1"/>
  <c r="I148" i="1"/>
  <c r="I138" i="1"/>
  <c r="I130" i="1"/>
  <c r="K130" i="1" s="1"/>
  <c r="I122" i="1"/>
  <c r="K122" i="1" s="1"/>
  <c r="I114" i="1"/>
  <c r="I105" i="1"/>
  <c r="I96" i="1"/>
  <c r="I87" i="1"/>
  <c r="K87" i="1" s="1"/>
  <c r="I78" i="1"/>
  <c r="I70" i="1"/>
  <c r="I62" i="1"/>
  <c r="I53" i="1"/>
  <c r="K53" i="1" s="1"/>
  <c r="I45" i="1"/>
  <c r="I37" i="1"/>
  <c r="I29" i="1"/>
  <c r="I21" i="1"/>
  <c r="K21" i="1" s="1"/>
  <c r="I13" i="1"/>
  <c r="I5" i="1"/>
  <c r="I537" i="1"/>
  <c r="I529" i="1"/>
  <c r="I521" i="1"/>
  <c r="I512" i="1"/>
  <c r="I503" i="1"/>
  <c r="I495" i="1"/>
  <c r="I486" i="1"/>
  <c r="I478" i="1"/>
  <c r="K478" i="1" s="1"/>
  <c r="I469" i="1"/>
  <c r="I461" i="1"/>
  <c r="I453" i="1"/>
  <c r="I444" i="1"/>
  <c r="I435" i="1"/>
  <c r="I427" i="1"/>
  <c r="I419" i="1"/>
  <c r="I410" i="1"/>
  <c r="K410" i="1" s="1"/>
  <c r="I402" i="1"/>
  <c r="I394" i="1"/>
  <c r="I386" i="1"/>
  <c r="I378" i="1"/>
  <c r="I370" i="1"/>
  <c r="I361" i="1"/>
  <c r="I353" i="1"/>
  <c r="I345" i="1"/>
  <c r="K345" i="1" s="1"/>
  <c r="I337" i="1"/>
  <c r="I328" i="1"/>
  <c r="I320" i="1"/>
  <c r="I312" i="1"/>
  <c r="I303" i="1"/>
  <c r="I295" i="1"/>
  <c r="I287" i="1"/>
  <c r="I279" i="1"/>
  <c r="K279" i="1" s="1"/>
  <c r="I271" i="1"/>
  <c r="I263" i="1"/>
  <c r="I255" i="1"/>
  <c r="I247" i="1"/>
  <c r="I239" i="1"/>
  <c r="I231" i="1"/>
  <c r="I222" i="1"/>
  <c r="I214" i="1"/>
  <c r="K214" i="1" s="1"/>
  <c r="I205" i="1"/>
  <c r="I197" i="1"/>
  <c r="I189" i="1"/>
  <c r="I181" i="1"/>
  <c r="I173" i="1"/>
  <c r="I163" i="1"/>
  <c r="I155" i="1"/>
  <c r="I137" i="1"/>
  <c r="I129" i="1"/>
  <c r="I121" i="1"/>
  <c r="I113" i="1"/>
  <c r="I104" i="1"/>
  <c r="I95" i="1"/>
  <c r="I86" i="1"/>
  <c r="I77" i="1"/>
  <c r="I69" i="1"/>
  <c r="I61" i="1"/>
  <c r="I52" i="1"/>
  <c r="I44" i="1"/>
  <c r="I36" i="1"/>
  <c r="I28" i="1"/>
  <c r="I20" i="1"/>
  <c r="K20" i="1" s="1"/>
  <c r="I12" i="1"/>
  <c r="I4" i="1"/>
  <c r="I610" i="1"/>
  <c r="K610" i="1" s="1"/>
  <c r="I602" i="1"/>
  <c r="K602" i="1" s="1"/>
  <c r="I593" i="1"/>
  <c r="K593" i="1" s="1"/>
  <c r="I585" i="1"/>
  <c r="K585" i="1" s="1"/>
  <c r="I576" i="1"/>
  <c r="K576" i="1" s="1"/>
  <c r="I568" i="1"/>
  <c r="K568" i="1" s="1"/>
  <c r="I560" i="1"/>
  <c r="K560" i="1" s="1"/>
  <c r="I552" i="1"/>
  <c r="K552" i="1" s="1"/>
  <c r="I544" i="1"/>
  <c r="K544" i="1" s="1"/>
  <c r="I536" i="1"/>
  <c r="K536" i="1" s="1"/>
  <c r="I528" i="1"/>
  <c r="K528" i="1" s="1"/>
  <c r="I520" i="1"/>
  <c r="K520" i="1" s="1"/>
  <c r="I511" i="1"/>
  <c r="K511" i="1" s="1"/>
  <c r="I502" i="1"/>
  <c r="K502" i="1" s="1"/>
  <c r="I494" i="1"/>
  <c r="K494" i="1" s="1"/>
  <c r="I485" i="1"/>
  <c r="K485" i="1" s="1"/>
  <c r="I477" i="1"/>
  <c r="K477" i="1" s="1"/>
  <c r="I468" i="1"/>
  <c r="K468" i="1" s="1"/>
  <c r="I460" i="1"/>
  <c r="K460" i="1" s="1"/>
  <c r="I452" i="1"/>
  <c r="K452" i="1" s="1"/>
  <c r="I443" i="1"/>
  <c r="K443" i="1" s="1"/>
  <c r="I434" i="1"/>
  <c r="K434" i="1" s="1"/>
  <c r="I426" i="1"/>
  <c r="K426" i="1" s="1"/>
  <c r="I418" i="1"/>
  <c r="K418" i="1" s="1"/>
  <c r="I409" i="1"/>
  <c r="K409" i="1" s="1"/>
  <c r="I401" i="1"/>
  <c r="K401" i="1" s="1"/>
  <c r="I393" i="1"/>
  <c r="K393" i="1" s="1"/>
  <c r="I385" i="1"/>
  <c r="K385" i="1" s="1"/>
  <c r="I377" i="1"/>
  <c r="K377" i="1" s="1"/>
  <c r="I369" i="1"/>
  <c r="K369" i="1" s="1"/>
  <c r="I360" i="1"/>
  <c r="K360" i="1" s="1"/>
  <c r="I352" i="1"/>
  <c r="K352" i="1" s="1"/>
  <c r="I344" i="1"/>
  <c r="K344" i="1" s="1"/>
  <c r="I336" i="1"/>
  <c r="K336" i="1" s="1"/>
  <c r="I327" i="1"/>
  <c r="K327" i="1" s="1"/>
  <c r="I319" i="1"/>
  <c r="K319" i="1" s="1"/>
  <c r="I311" i="1"/>
  <c r="K311" i="1" s="1"/>
  <c r="I302" i="1"/>
  <c r="K302" i="1" s="1"/>
  <c r="I294" i="1"/>
  <c r="K294" i="1" s="1"/>
  <c r="I286" i="1"/>
  <c r="K286" i="1" s="1"/>
  <c r="I278" i="1"/>
  <c r="K278" i="1" s="1"/>
  <c r="I270" i="1"/>
  <c r="K270" i="1" s="1"/>
  <c r="I262" i="1"/>
  <c r="K262" i="1" s="1"/>
  <c r="I254" i="1"/>
  <c r="K254" i="1" s="1"/>
  <c r="I246" i="1"/>
  <c r="K246" i="1" s="1"/>
  <c r="I238" i="1"/>
  <c r="K238" i="1" s="1"/>
  <c r="I230" i="1"/>
  <c r="K230" i="1" s="1"/>
  <c r="I221" i="1"/>
  <c r="K221" i="1" s="1"/>
  <c r="I213" i="1"/>
  <c r="K213" i="1" s="1"/>
  <c r="I204" i="1"/>
  <c r="K204" i="1" s="1"/>
  <c r="I196" i="1"/>
  <c r="K196" i="1" s="1"/>
  <c r="I188" i="1"/>
  <c r="K188" i="1" s="1"/>
  <c r="I180" i="1"/>
  <c r="K180" i="1" s="1"/>
  <c r="I171" i="1"/>
  <c r="K171" i="1" s="1"/>
  <c r="I162" i="1"/>
  <c r="K162" i="1" s="1"/>
  <c r="I154" i="1"/>
  <c r="K154" i="1" s="1"/>
  <c r="I145" i="1"/>
  <c r="K145" i="1" s="1"/>
  <c r="I136" i="1"/>
  <c r="K136" i="1" s="1"/>
  <c r="I128" i="1"/>
  <c r="K128" i="1" s="1"/>
  <c r="I120" i="1"/>
  <c r="K120" i="1" s="1"/>
  <c r="I112" i="1"/>
  <c r="K112" i="1" s="1"/>
  <c r="I103" i="1"/>
  <c r="K103" i="1" s="1"/>
  <c r="I94" i="1"/>
  <c r="K94" i="1" s="1"/>
  <c r="I85" i="1"/>
  <c r="K85" i="1" s="1"/>
  <c r="I76" i="1"/>
  <c r="K76" i="1" s="1"/>
  <c r="I68" i="1"/>
  <c r="K68" i="1" s="1"/>
  <c r="I60" i="1"/>
  <c r="K60" i="1" s="1"/>
  <c r="I51" i="1"/>
  <c r="K51" i="1" s="1"/>
  <c r="I43" i="1"/>
  <c r="K43" i="1" s="1"/>
  <c r="I35" i="1"/>
  <c r="K35" i="1" s="1"/>
  <c r="I27" i="1"/>
  <c r="K27" i="1" s="1"/>
  <c r="I19" i="1"/>
  <c r="K19" i="1" s="1"/>
  <c r="I11" i="1"/>
  <c r="K11" i="1" s="1"/>
  <c r="I3" i="1"/>
  <c r="K3" i="1" s="1"/>
  <c r="I10" i="1"/>
  <c r="K10" i="1" s="1"/>
  <c r="I706" i="1"/>
  <c r="K706" i="1" s="1"/>
  <c r="I697" i="1"/>
  <c r="K697" i="1" s="1"/>
  <c r="I688" i="1"/>
  <c r="K688" i="1" s="1"/>
  <c r="I680" i="1"/>
  <c r="K680" i="1" s="1"/>
  <c r="I672" i="1"/>
  <c r="K672" i="1" s="1"/>
  <c r="I664" i="1"/>
  <c r="K664" i="1" s="1"/>
  <c r="I656" i="1"/>
  <c r="K656" i="1" s="1"/>
  <c r="I648" i="1"/>
  <c r="K648" i="1" s="1"/>
  <c r="I640" i="1"/>
  <c r="K640" i="1" s="1"/>
  <c r="I632" i="1"/>
  <c r="K632" i="1" s="1"/>
  <c r="I624" i="1"/>
  <c r="K624" i="1" s="1"/>
  <c r="I616" i="1"/>
  <c r="K616" i="1" s="1"/>
  <c r="I608" i="1"/>
  <c r="K608" i="1" s="1"/>
  <c r="I599" i="1"/>
  <c r="K599" i="1" s="1"/>
  <c r="I591" i="1"/>
  <c r="K591" i="1" s="1"/>
  <c r="I583" i="1"/>
  <c r="K583" i="1" s="1"/>
  <c r="I574" i="1"/>
  <c r="K574" i="1" s="1"/>
  <c r="I566" i="1"/>
  <c r="K566" i="1" s="1"/>
  <c r="I558" i="1"/>
  <c r="K558" i="1" s="1"/>
  <c r="I550" i="1"/>
  <c r="K550" i="1" s="1"/>
  <c r="I542" i="1"/>
  <c r="K542" i="1" s="1"/>
  <c r="I534" i="1"/>
  <c r="K534" i="1" s="1"/>
  <c r="I526" i="1"/>
  <c r="K526" i="1" s="1"/>
  <c r="I518" i="1"/>
  <c r="K518" i="1" s="1"/>
  <c r="I509" i="1"/>
  <c r="K509" i="1" s="1"/>
  <c r="I500" i="1"/>
  <c r="K500" i="1" s="1"/>
  <c r="I492" i="1"/>
  <c r="K492" i="1" s="1"/>
  <c r="I483" i="1"/>
  <c r="K483" i="1" s="1"/>
  <c r="I475" i="1"/>
  <c r="K475" i="1" s="1"/>
  <c r="I466" i="1"/>
  <c r="K466" i="1" s="1"/>
  <c r="I458" i="1"/>
  <c r="K458" i="1" s="1"/>
  <c r="I450" i="1"/>
  <c r="K450" i="1" s="1"/>
  <c r="I441" i="1"/>
  <c r="K441" i="1" s="1"/>
  <c r="I432" i="1"/>
  <c r="K432" i="1" s="1"/>
  <c r="I424" i="1"/>
  <c r="K424" i="1" s="1"/>
  <c r="I416" i="1"/>
  <c r="K416" i="1" s="1"/>
  <c r="I407" i="1"/>
  <c r="K407" i="1" s="1"/>
  <c r="I399" i="1"/>
  <c r="K399" i="1" s="1"/>
  <c r="I391" i="1"/>
  <c r="K391" i="1" s="1"/>
  <c r="I383" i="1"/>
  <c r="K383" i="1" s="1"/>
  <c r="I375" i="1"/>
  <c r="K375" i="1" s="1"/>
  <c r="I367" i="1"/>
  <c r="K367" i="1" s="1"/>
  <c r="I358" i="1"/>
  <c r="K358" i="1" s="1"/>
  <c r="I350" i="1"/>
  <c r="K350" i="1" s="1"/>
  <c r="I342" i="1"/>
  <c r="K342" i="1" s="1"/>
  <c r="I334" i="1"/>
  <c r="K334" i="1" s="1"/>
  <c r="I325" i="1"/>
  <c r="K325" i="1" s="1"/>
  <c r="I317" i="1"/>
  <c r="K317" i="1" s="1"/>
  <c r="I308" i="1"/>
  <c r="K308" i="1" s="1"/>
  <c r="I300" i="1"/>
  <c r="K300" i="1" s="1"/>
  <c r="I292" i="1"/>
  <c r="K292" i="1" s="1"/>
  <c r="I284" i="1"/>
  <c r="K284" i="1" s="1"/>
  <c r="I276" i="1"/>
  <c r="K276" i="1" s="1"/>
  <c r="I268" i="1"/>
  <c r="K268" i="1" s="1"/>
  <c r="I260" i="1"/>
  <c r="K260" i="1" s="1"/>
  <c r="I252" i="1"/>
  <c r="K252" i="1" s="1"/>
  <c r="I244" i="1"/>
  <c r="K244" i="1" s="1"/>
  <c r="I236" i="1"/>
  <c r="K236" i="1" s="1"/>
  <c r="I228" i="1"/>
  <c r="K228" i="1" s="1"/>
  <c r="I219" i="1"/>
  <c r="K219" i="1" s="1"/>
  <c r="I211" i="1"/>
  <c r="K211" i="1" s="1"/>
  <c r="I202" i="1"/>
  <c r="K202" i="1" s="1"/>
  <c r="I194" i="1"/>
  <c r="K194" i="1" s="1"/>
  <c r="I186" i="1"/>
  <c r="K186" i="1" s="1"/>
  <c r="I178" i="1"/>
  <c r="K178" i="1" s="1"/>
  <c r="I169" i="1"/>
  <c r="K169" i="1" s="1"/>
  <c r="I160" i="1"/>
  <c r="K160" i="1" s="1"/>
  <c r="I152" i="1"/>
  <c r="K152" i="1" s="1"/>
  <c r="I143" i="1"/>
  <c r="K143" i="1" s="1"/>
  <c r="I134" i="1"/>
  <c r="K134" i="1" s="1"/>
  <c r="I126" i="1"/>
  <c r="K126" i="1" s="1"/>
  <c r="I118" i="1"/>
  <c r="K118" i="1" s="1"/>
  <c r="I109" i="1"/>
  <c r="K109" i="1" s="1"/>
  <c r="I100" i="1"/>
  <c r="K100" i="1" s="1"/>
  <c r="I92" i="1"/>
  <c r="K92" i="1" s="1"/>
  <c r="I83" i="1"/>
  <c r="K83" i="1" s="1"/>
  <c r="I74" i="1"/>
  <c r="K74" i="1" s="1"/>
  <c r="I66" i="1"/>
  <c r="K66" i="1" s="1"/>
  <c r="I58" i="1"/>
  <c r="K58" i="1" s="1"/>
  <c r="I49" i="1"/>
  <c r="K49" i="1" s="1"/>
  <c r="I41" i="1"/>
  <c r="K41" i="1" s="1"/>
  <c r="I33" i="1"/>
  <c r="K33" i="1" s="1"/>
  <c r="I25" i="1"/>
  <c r="K25" i="1" s="1"/>
  <c r="I17" i="1"/>
  <c r="K17" i="1" s="1"/>
  <c r="I9" i="1"/>
  <c r="K9" i="1" s="1"/>
  <c r="I713" i="1"/>
  <c r="K713" i="1" s="1"/>
  <c r="I704" i="1"/>
  <c r="K704" i="1" s="1"/>
  <c r="I696" i="1"/>
  <c r="K696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615" i="1"/>
  <c r="K615" i="1" s="1"/>
  <c r="I607" i="1"/>
  <c r="K607" i="1" s="1"/>
  <c r="I598" i="1"/>
  <c r="K598" i="1" s="1"/>
  <c r="I590" i="1"/>
  <c r="K590" i="1" s="1"/>
  <c r="I582" i="1"/>
  <c r="K582" i="1" s="1"/>
  <c r="I573" i="1"/>
  <c r="K573" i="1" s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7" i="1"/>
  <c r="K517" i="1" s="1"/>
  <c r="I508" i="1"/>
  <c r="K508" i="1" s="1"/>
  <c r="I499" i="1"/>
  <c r="K499" i="1" s="1"/>
  <c r="I491" i="1"/>
  <c r="K491" i="1" s="1"/>
  <c r="I482" i="1"/>
  <c r="K482" i="1" s="1"/>
  <c r="I474" i="1"/>
  <c r="K474" i="1" s="1"/>
  <c r="I465" i="1"/>
  <c r="K465" i="1" s="1"/>
  <c r="I457" i="1"/>
  <c r="K457" i="1" s="1"/>
  <c r="I449" i="1"/>
  <c r="K449" i="1" s="1"/>
  <c r="I439" i="1"/>
  <c r="K439" i="1" s="1"/>
  <c r="I431" i="1"/>
  <c r="K431" i="1" s="1"/>
  <c r="I423" i="1"/>
  <c r="K423" i="1" s="1"/>
  <c r="I415" i="1"/>
  <c r="K415" i="1" s="1"/>
  <c r="I406" i="1"/>
  <c r="K406" i="1" s="1"/>
  <c r="I398" i="1"/>
  <c r="K398" i="1" s="1"/>
  <c r="I390" i="1"/>
  <c r="K390" i="1" s="1"/>
  <c r="I382" i="1"/>
  <c r="K382" i="1" s="1"/>
  <c r="I374" i="1"/>
  <c r="K374" i="1" s="1"/>
  <c r="I366" i="1"/>
  <c r="K366" i="1" s="1"/>
  <c r="I357" i="1"/>
  <c r="K357" i="1" s="1"/>
  <c r="I349" i="1"/>
  <c r="K349" i="1" s="1"/>
  <c r="I341" i="1"/>
  <c r="K341" i="1" s="1"/>
  <c r="I333" i="1"/>
  <c r="K333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7" i="1"/>
  <c r="K227" i="1" s="1"/>
  <c r="I218" i="1"/>
  <c r="K218" i="1" s="1"/>
  <c r="I209" i="1"/>
  <c r="K209" i="1" s="1"/>
  <c r="I201" i="1"/>
  <c r="K201" i="1" s="1"/>
  <c r="I193" i="1"/>
  <c r="K193" i="1" s="1"/>
  <c r="I185" i="1"/>
  <c r="K185" i="1" s="1"/>
  <c r="I177" i="1"/>
  <c r="K177" i="1" s="1"/>
  <c r="I168" i="1"/>
  <c r="K168" i="1" s="1"/>
  <c r="I159" i="1"/>
  <c r="K159" i="1" s="1"/>
  <c r="I151" i="1"/>
  <c r="K151" i="1" s="1"/>
  <c r="I142" i="1"/>
  <c r="K142" i="1" s="1"/>
  <c r="I133" i="1"/>
  <c r="K133" i="1" s="1"/>
  <c r="I125" i="1"/>
  <c r="K125" i="1" s="1"/>
  <c r="I117" i="1"/>
  <c r="K117" i="1" s="1"/>
  <c r="I108" i="1"/>
  <c r="K108" i="1" s="1"/>
  <c r="I99" i="1"/>
  <c r="K99" i="1" s="1"/>
  <c r="I91" i="1"/>
  <c r="K91" i="1" s="1"/>
  <c r="I81" i="1"/>
  <c r="K81" i="1" s="1"/>
  <c r="I73" i="1"/>
  <c r="K73" i="1" s="1"/>
  <c r="I65" i="1"/>
  <c r="K65" i="1" s="1"/>
  <c r="I57" i="1"/>
  <c r="I48" i="1"/>
  <c r="K48" i="1" s="1"/>
  <c r="I40" i="1"/>
  <c r="K40" i="1" s="1"/>
  <c r="I32" i="1"/>
  <c r="K32" i="1" s="1"/>
  <c r="I24" i="1"/>
  <c r="K24" i="1" s="1"/>
  <c r="I16" i="1"/>
  <c r="K16" i="1" s="1"/>
  <c r="I8" i="1"/>
  <c r="K8" i="1" s="1"/>
  <c r="AO1690" i="1"/>
  <c r="K261" i="1" l="1"/>
  <c r="K978" i="1"/>
  <c r="K1042" i="1"/>
  <c r="K1106" i="1"/>
  <c r="K1391" i="1"/>
  <c r="K1519" i="1"/>
  <c r="K1666" i="1"/>
  <c r="K1231" i="1"/>
  <c r="K259" i="1"/>
  <c r="K258" i="1"/>
  <c r="J1690" i="1"/>
  <c r="K257" i="1"/>
  <c r="G257" i="1"/>
  <c r="G1690" i="1" s="1"/>
  <c r="F1690" i="1"/>
  <c r="K62" i="1"/>
  <c r="K297" i="1"/>
  <c r="K364" i="1"/>
  <c r="K429" i="1"/>
  <c r="K497" i="1"/>
  <c r="K563" i="1"/>
  <c r="K629" i="1"/>
  <c r="K694" i="1"/>
  <c r="K684" i="1"/>
  <c r="K750" i="1"/>
  <c r="K816" i="1"/>
  <c r="K880" i="1"/>
  <c r="K1178" i="1"/>
  <c r="K1242" i="1"/>
  <c r="K1306" i="1"/>
  <c r="K141" i="1"/>
  <c r="K1081" i="1"/>
  <c r="K1305" i="1"/>
  <c r="K1145" i="1"/>
  <c r="K1465" i="1"/>
  <c r="K6" i="1"/>
  <c r="K71" i="1"/>
  <c r="K139" i="1"/>
  <c r="K207" i="1"/>
  <c r="K273" i="1"/>
  <c r="K339" i="1"/>
  <c r="K404" i="1"/>
  <c r="K472" i="1"/>
  <c r="K539" i="1"/>
  <c r="K605" i="1"/>
  <c r="K669" i="1"/>
  <c r="K1570" i="1"/>
  <c r="K1634" i="1"/>
  <c r="K1433" i="1"/>
  <c r="K513" i="1"/>
  <c r="K578" i="1"/>
  <c r="K644" i="1"/>
  <c r="K30" i="1"/>
  <c r="K97" i="1"/>
  <c r="K165" i="1"/>
  <c r="K233" i="1"/>
  <c r="K170" i="1"/>
  <c r="K1152" i="1"/>
  <c r="K1282" i="1"/>
  <c r="K887" i="1"/>
  <c r="K952" i="1"/>
  <c r="K1017" i="1"/>
  <c r="K1065" i="1"/>
  <c r="K1257" i="1"/>
  <c r="K1321" i="1"/>
  <c r="K1161" i="1"/>
  <c r="K1641" i="1"/>
  <c r="K1273" i="1"/>
  <c r="K1577" i="1"/>
  <c r="K1410" i="1"/>
  <c r="K1538" i="1"/>
  <c r="K1346" i="1"/>
  <c r="K1602" i="1"/>
  <c r="K702" i="1"/>
  <c r="K1657" i="1"/>
  <c r="K1474" i="1"/>
  <c r="K135" i="1"/>
  <c r="K476" i="1"/>
  <c r="K726" i="1"/>
  <c r="K791" i="1"/>
  <c r="K856" i="1"/>
  <c r="K921" i="1"/>
  <c r="K986" i="1"/>
  <c r="K1050" i="1"/>
  <c r="K1114" i="1"/>
  <c r="K739" i="1"/>
  <c r="K1063" i="1"/>
  <c r="K1127" i="1"/>
  <c r="K1239" i="1"/>
  <c r="K1370" i="1"/>
  <c r="K1434" i="1"/>
  <c r="K1498" i="1"/>
  <c r="K1562" i="1"/>
  <c r="K1626" i="1"/>
  <c r="K1369" i="1"/>
  <c r="K594" i="1"/>
  <c r="K659" i="1"/>
  <c r="K725" i="1"/>
  <c r="K790" i="1"/>
  <c r="K1047" i="1"/>
  <c r="K326" i="1"/>
  <c r="K14" i="1"/>
  <c r="K79" i="1"/>
  <c r="K149" i="1"/>
  <c r="K216" i="1"/>
  <c r="K281" i="1"/>
  <c r="K347" i="1"/>
  <c r="K413" i="1"/>
  <c r="K480" i="1"/>
  <c r="K547" i="1"/>
  <c r="K613" i="1"/>
  <c r="K677" i="1"/>
  <c r="K84" i="1"/>
  <c r="K285" i="1"/>
  <c r="K727" i="1"/>
  <c r="K792" i="1"/>
  <c r="K877" i="1"/>
  <c r="K1202" i="1"/>
  <c r="K1266" i="1"/>
  <c r="K1631" i="1"/>
  <c r="K556" i="1"/>
  <c r="AK151" i="1"/>
  <c r="K44" i="1"/>
  <c r="K114" i="1"/>
  <c r="K313" i="1"/>
  <c r="K379" i="1"/>
  <c r="K113" i="1"/>
  <c r="K45" i="1"/>
  <c r="K248" i="1"/>
  <c r="K446" i="1"/>
  <c r="K182" i="1"/>
  <c r="K197" i="1"/>
  <c r="K263" i="1"/>
  <c r="K328" i="1"/>
  <c r="K394" i="1"/>
  <c r="K461" i="1"/>
  <c r="K529" i="1"/>
  <c r="K111" i="1"/>
  <c r="K901" i="1"/>
  <c r="K1162" i="1"/>
  <c r="K1226" i="1"/>
  <c r="K1290" i="1"/>
  <c r="K1665" i="1"/>
  <c r="K46" i="1"/>
  <c r="K115" i="1"/>
  <c r="K183" i="1"/>
  <c r="K249" i="1"/>
  <c r="K314" i="1"/>
  <c r="K380" i="1"/>
  <c r="K447" i="1"/>
  <c r="K514" i="1"/>
  <c r="K579" i="1"/>
  <c r="K645" i="1"/>
  <c r="K253" i="1"/>
  <c r="K845" i="1"/>
  <c r="K545" i="1"/>
  <c r="K611" i="1"/>
  <c r="K675" i="1"/>
  <c r="K741" i="1"/>
  <c r="K807" i="1"/>
  <c r="K1442" i="1"/>
  <c r="K1506" i="1"/>
  <c r="K1601" i="1"/>
  <c r="K968" i="1"/>
  <c r="K346" i="1"/>
  <c r="K612" i="1"/>
  <c r="K129" i="1"/>
  <c r="K412" i="1"/>
  <c r="K676" i="1"/>
  <c r="K479" i="1"/>
  <c r="K546" i="1"/>
  <c r="K731" i="1"/>
  <c r="K163" i="1"/>
  <c r="K295" i="1"/>
  <c r="K427" i="1"/>
  <c r="K28" i="1"/>
  <c r="K95" i="1"/>
  <c r="K895" i="1"/>
  <c r="K1385" i="1"/>
  <c r="K78" i="1"/>
  <c r="K148" i="1"/>
  <c r="K280" i="1"/>
  <c r="K1183" i="1"/>
  <c r="K1025" i="1"/>
  <c r="K13" i="1"/>
  <c r="K215" i="1"/>
  <c r="K231" i="1"/>
  <c r="K361" i="1"/>
  <c r="K495" i="1"/>
  <c r="K1169" i="1"/>
  <c r="K1585" i="1"/>
  <c r="K1425" i="1"/>
  <c r="K1455" i="1"/>
  <c r="K164" i="1"/>
  <c r="K232" i="1"/>
  <c r="K296" i="1"/>
  <c r="K362" i="1"/>
  <c r="K428" i="1"/>
  <c r="K496" i="1"/>
  <c r="K562" i="1"/>
  <c r="K628" i="1"/>
  <c r="K1265" i="1"/>
  <c r="K1281" i="1"/>
  <c r="K1378" i="1"/>
  <c r="K293" i="1"/>
  <c r="K625" i="1"/>
  <c r="K1255" i="1"/>
  <c r="K1194" i="1"/>
  <c r="K1258" i="1"/>
  <c r="K29" i="1"/>
  <c r="K96" i="1"/>
  <c r="K26" i="1"/>
  <c r="K1210" i="1"/>
  <c r="K1274" i="1"/>
  <c r="K1386" i="1"/>
  <c r="K1450" i="1"/>
  <c r="K1514" i="1"/>
  <c r="K1578" i="1"/>
  <c r="K1642" i="1"/>
  <c r="K1545" i="1"/>
  <c r="K1289" i="1"/>
  <c r="K1353" i="1"/>
  <c r="K1473" i="1"/>
  <c r="K86" i="1"/>
  <c r="K75" i="1"/>
  <c r="K212" i="1"/>
  <c r="K869" i="1"/>
  <c r="AK153" i="1"/>
  <c r="K734" i="1"/>
  <c r="K799" i="1"/>
  <c r="K864" i="1"/>
  <c r="K929" i="1"/>
  <c r="K994" i="1"/>
  <c r="K1058" i="1"/>
  <c r="K1122" i="1"/>
  <c r="K1609" i="1"/>
  <c r="K1417" i="1"/>
  <c r="K1673" i="1"/>
  <c r="K960" i="1"/>
  <c r="K1322" i="1"/>
  <c r="K876" i="1"/>
  <c r="K537" i="1"/>
  <c r="K77" i="1"/>
  <c r="K1217" i="1"/>
  <c r="K12" i="1"/>
  <c r="K635" i="1"/>
  <c r="K831" i="1"/>
  <c r="K928" i="1"/>
  <c r="K1129" i="1"/>
  <c r="K1185" i="1"/>
  <c r="K173" i="1"/>
  <c r="K239" i="1"/>
  <c r="K303" i="1"/>
  <c r="K370" i="1"/>
  <c r="K435" i="1"/>
  <c r="K503" i="1"/>
  <c r="K1007" i="1"/>
  <c r="K1071" i="1"/>
  <c r="K577" i="1"/>
  <c r="K643" i="1"/>
  <c r="K709" i="1"/>
  <c r="K774" i="1"/>
  <c r="K839" i="1"/>
  <c r="K871" i="1"/>
  <c r="K936" i="1"/>
  <c r="K1001" i="1"/>
  <c r="K1377" i="1"/>
  <c r="K1505" i="1"/>
  <c r="K1345" i="1"/>
  <c r="K1409" i="1"/>
  <c r="K569" i="1"/>
  <c r="K700" i="1"/>
  <c r="K765" i="1"/>
  <c r="K863" i="1"/>
  <c r="K993" i="1"/>
  <c r="K1569" i="1"/>
  <c r="K1537" i="1"/>
  <c r="K36" i="1"/>
  <c r="K104" i="1"/>
  <c r="K181" i="1"/>
  <c r="K247" i="1"/>
  <c r="K312" i="1"/>
  <c r="K378" i="1"/>
  <c r="K444" i="1"/>
  <c r="K512" i="1"/>
  <c r="K742" i="1"/>
  <c r="K808" i="1"/>
  <c r="K872" i="1"/>
  <c r="K937" i="1"/>
  <c r="K1002" i="1"/>
  <c r="K1066" i="1"/>
  <c r="K1130" i="1"/>
  <c r="K1079" i="1"/>
  <c r="K1057" i="1"/>
  <c r="K1633" i="1"/>
  <c r="K1313" i="1"/>
  <c r="K1225" i="1"/>
  <c r="K1441" i="1"/>
  <c r="AK118" i="1"/>
  <c r="AK126" i="1"/>
  <c r="AK134" i="1"/>
  <c r="AK127" i="1"/>
  <c r="AK158" i="1"/>
  <c r="K1193" i="1"/>
  <c r="K1481" i="1"/>
  <c r="K1337" i="1"/>
  <c r="AK135" i="1"/>
  <c r="AK164" i="1"/>
  <c r="K1649" i="1"/>
  <c r="K304" i="1"/>
  <c r="K189" i="1"/>
  <c r="K521" i="1"/>
  <c r="AK119" i="1"/>
  <c r="AK121" i="1"/>
  <c r="AK111" i="1"/>
  <c r="AK116" i="1"/>
  <c r="K105" i="1"/>
  <c r="K570" i="1"/>
  <c r="K847" i="1"/>
  <c r="K944" i="1"/>
  <c r="K386" i="1"/>
  <c r="AK129" i="1"/>
  <c r="AK156" i="1"/>
  <c r="AK161" i="1"/>
  <c r="AK132" i="1"/>
  <c r="K1393" i="1"/>
  <c r="K1297" i="1"/>
  <c r="K371" i="1"/>
  <c r="K782" i="1"/>
  <c r="K879" i="1"/>
  <c r="K320" i="1"/>
  <c r="K1218" i="1"/>
  <c r="K52" i="1"/>
  <c r="K205" i="1"/>
  <c r="K402" i="1"/>
  <c r="K832" i="1"/>
  <c r="K961" i="1"/>
  <c r="K1155" i="1"/>
  <c r="K1361" i="1"/>
  <c r="AK137" i="1"/>
  <c r="AK114" i="1"/>
  <c r="AK148" i="1"/>
  <c r="AK149" i="1"/>
  <c r="K174" i="1"/>
  <c r="K636" i="1"/>
  <c r="K586" i="1"/>
  <c r="K1617" i="1"/>
  <c r="K1553" i="1"/>
  <c r="K453" i="1"/>
  <c r="K1457" i="1"/>
  <c r="K1073" i="1"/>
  <c r="K61" i="1"/>
  <c r="K271" i="1"/>
  <c r="K469" i="1"/>
  <c r="K766" i="1"/>
  <c r="K1026" i="1"/>
  <c r="K4" i="1"/>
  <c r="K69" i="1"/>
  <c r="K137" i="1"/>
  <c r="K5" i="1"/>
  <c r="K70" i="1"/>
  <c r="K138" i="1"/>
  <c r="K206" i="1"/>
  <c r="K272" i="1"/>
  <c r="K338" i="1"/>
  <c r="K403" i="1"/>
  <c r="K470" i="1"/>
  <c r="K538" i="1"/>
  <c r="K604" i="1"/>
  <c r="K668" i="1"/>
  <c r="K127" i="1"/>
  <c r="K553" i="1"/>
  <c r="K619" i="1"/>
  <c r="K683" i="1"/>
  <c r="K749" i="1"/>
  <c r="K815" i="1"/>
  <c r="K911" i="1"/>
  <c r="K977" i="1"/>
  <c r="K1041" i="1"/>
  <c r="K1089" i="1"/>
  <c r="K1113" i="1"/>
  <c r="K1329" i="1"/>
  <c r="K1497" i="1"/>
  <c r="K1177" i="1"/>
  <c r="K1489" i="1"/>
  <c r="K1249" i="1"/>
  <c r="K1521" i="1"/>
  <c r="AK122" i="1"/>
  <c r="AK117" i="1"/>
  <c r="AK157" i="1"/>
  <c r="K1137" i="1"/>
  <c r="K37" i="1"/>
  <c r="K436" i="1"/>
  <c r="K651" i="1"/>
  <c r="K1233" i="1"/>
  <c r="K255" i="1"/>
  <c r="K368" i="1"/>
  <c r="K121" i="1"/>
  <c r="K1150" i="1"/>
  <c r="K337" i="1"/>
  <c r="K701" i="1"/>
  <c r="K896" i="1"/>
  <c r="K1090" i="1"/>
  <c r="K1105" i="1"/>
  <c r="K155" i="1"/>
  <c r="K222" i="1"/>
  <c r="K287" i="1"/>
  <c r="K353" i="1"/>
  <c r="K419" i="1"/>
  <c r="K486" i="1"/>
  <c r="K718" i="1"/>
  <c r="K783" i="1"/>
  <c r="K848" i="1"/>
  <c r="K912" i="1"/>
  <c r="K991" i="1"/>
  <c r="K561" i="1"/>
  <c r="K627" i="1"/>
  <c r="K691" i="1"/>
  <c r="K757" i="1"/>
  <c r="K823" i="1"/>
  <c r="K1186" i="1"/>
  <c r="K1250" i="1"/>
  <c r="K1314" i="1"/>
  <c r="K920" i="1"/>
  <c r="K985" i="1"/>
  <c r="K1121" i="1"/>
  <c r="K1561" i="1"/>
  <c r="K1241" i="1"/>
  <c r="K1529" i="1"/>
  <c r="K1154" i="1"/>
  <c r="K1681" i="1"/>
  <c r="AK130" i="1"/>
  <c r="AK155" i="1"/>
  <c r="AK147" i="1"/>
  <c r="AK138" i="1"/>
  <c r="AK124" i="1"/>
  <c r="AK115" i="1"/>
  <c r="AK123" i="1"/>
  <c r="K1201" i="1"/>
  <c r="K240" i="1"/>
  <c r="K505" i="1"/>
  <c r="K717" i="1"/>
  <c r="K1009" i="1"/>
  <c r="AK113" i="1"/>
  <c r="AK131" i="1"/>
  <c r="AK163" i="1"/>
  <c r="K57" i="1"/>
  <c r="I1690" i="1"/>
  <c r="K169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</authors>
  <commentList>
    <comment ref="N876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77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0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1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2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</commentList>
</comments>
</file>

<file path=xl/sharedStrings.xml><?xml version="1.0" encoding="utf-8"?>
<sst xmlns="http://schemas.openxmlformats.org/spreadsheetml/2006/main" count="22390" uniqueCount="8714">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</sst>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76" dT="2024-12-16T12:23:45.53" personId="{17E4A6B0-23A0-4060-A405-C736C6A73047}" id="{5C3BD596-A89A-40A9-B1C5-1A17167DE60D}">
    <text>Claims</text>
  </threadedComment>
  <threadedComment ref="N877" dT="2024-12-16T12:23:54.73" personId="{17E4A6B0-23A0-4060-A405-C736C6A73047}" id="{753D6829-6CD3-4CE1-B521-31D758B2B605}">
    <text>Claims</text>
  </threadedComment>
  <threadedComment ref="N1150" dT="2024-12-16T12:50:59.24" personId="{17E4A6B0-23A0-4060-A405-C736C6A73047}" id="{C964727F-AAB1-4437-980D-44EE0462625C}">
    <text>Social Insurance</text>
  </threadedComment>
  <threadedComment ref="N1151" dT="2024-12-16T12:51:11.81" personId="{17E4A6B0-23A0-4060-A405-C736C6A73047}" id="{2E992E6F-5E00-4AB2-9ACC-65A428D59BEF}">
    <text>Social Insurance</text>
  </threadedComment>
  <threadedComment ref="N1152" dT="2024-12-16T12:51:19.10" personId="{17E4A6B0-23A0-4060-A405-C736C6A73047}" id="{9CB97233-F5AB-43E3-A853-E706DD5FABFB}">
    <text>Social Insurance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1690"/>
  <sheetViews>
    <sheetView tabSelected="1" view="pageBreakPreview" zoomScaleNormal="100" zoomScaleSheetLayoutView="100" workbookViewId="0">
      <pane xSplit="3" ySplit="1" topLeftCell="D13" activePane="bottomRight" state="frozen"/>
      <selection pane="topRight" activeCell="C1" sqref="C1"/>
      <selection pane="bottomLeft" activeCell="A2" sqref="A2"/>
      <selection pane="bottomRight" activeCell="A70" sqref="A70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hidden="1" x14ac:dyDescent="0.3">
      <c r="A2" s="6" t="s">
        <v>96</v>
      </c>
      <c r="B2" s="6">
        <f>VLOOKUP(A2,Sheet1!A:B,2,0)</f>
        <v>2</v>
      </c>
      <c r="C2" s="6">
        <v>1</v>
      </c>
      <c r="D2" s="25"/>
      <c r="E2" s="2">
        <v>842930</v>
      </c>
      <c r="F2" s="26">
        <f>SUMIF('data-from-invoicing'!D:D,eslam.data!AP2,'data-from-invoicing'!E:E)</f>
        <v>1605581.42</v>
      </c>
      <c r="G2" s="2">
        <f t="shared" ref="G2:G33" si="0">F2-E2</f>
        <v>762651.41999999993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 t="shared" ref="K2:K33" si="1"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 t="shared" ref="AO2:AO33" si="2">A2&amp;C2</f>
        <v>6TH October tunnel1</v>
      </c>
      <c r="AP2" s="2" t="str">
        <f t="shared" ref="AP2:AP33" si="3">AH2&amp;C2</f>
        <v>October Under-Railway Tunnel1</v>
      </c>
    </row>
    <row r="3" spans="1:42" hidden="1" x14ac:dyDescent="0.3">
      <c r="A3" s="6" t="s">
        <v>96</v>
      </c>
      <c r="B3" s="6">
        <f>VLOOKUP(A3,Sheet1!A:B,2,0)</f>
        <v>2</v>
      </c>
      <c r="C3" s="6">
        <v>2</v>
      </c>
      <c r="D3" s="25"/>
      <c r="E3" s="2">
        <v>3756426.15</v>
      </c>
      <c r="F3" s="26">
        <f>SUMIF('data-from-invoicing'!D:D,eslam.data!AP3,'data-from-invoicing'!E:E)</f>
        <v>8760678.3800000008</v>
      </c>
      <c r="G3" s="2">
        <f t="shared" si="0"/>
        <v>5004252.2300000004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 t="shared" si="1"/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 t="shared" si="2"/>
        <v>6TH October tunnel2</v>
      </c>
      <c r="AP3" s="2" t="str">
        <f t="shared" si="3"/>
        <v>October Under-Railway Tunnel2</v>
      </c>
    </row>
    <row r="4" spans="1:42" hidden="1" x14ac:dyDescent="0.3">
      <c r="A4" s="6" t="s">
        <v>96</v>
      </c>
      <c r="B4" s="6">
        <f>VLOOKUP(A4,Sheet1!A:B,2,0)</f>
        <v>2</v>
      </c>
      <c r="C4" s="6">
        <v>3</v>
      </c>
      <c r="D4" s="25"/>
      <c r="F4" s="26">
        <f>SUMIF('data-from-invoicing'!D:D,eslam.data!AP4,'data-from-invoicing'!E:E)</f>
        <v>5911928.0999999996</v>
      </c>
      <c r="G4" s="2">
        <f t="shared" si="0"/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 t="shared" si="1"/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 t="shared" si="2"/>
        <v>6TH October tunnel3</v>
      </c>
      <c r="AP4" s="2" t="str">
        <f t="shared" si="3"/>
        <v>October Under-Railway Tunnel3</v>
      </c>
    </row>
    <row r="5" spans="1:42" hidden="1" x14ac:dyDescent="0.3">
      <c r="A5" s="6" t="s">
        <v>96</v>
      </c>
      <c r="B5" s="6">
        <f>VLOOKUP(A5,Sheet1!A:B,2,0)</f>
        <v>2</v>
      </c>
      <c r="C5" s="6">
        <v>4</v>
      </c>
      <c r="D5" s="25"/>
      <c r="E5" s="2">
        <v>7050454.75</v>
      </c>
      <c r="F5" s="26">
        <f>SUMIF('data-from-invoicing'!D:D,eslam.data!AP5,'data-from-invoicing'!E:E)</f>
        <v>0</v>
      </c>
      <c r="G5" s="2">
        <f t="shared" si="0"/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 t="shared" si="1"/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 t="shared" si="2"/>
        <v>6TH October tunnel4</v>
      </c>
      <c r="AP5" s="2" t="str">
        <f t="shared" si="3"/>
        <v>October Under-Railway Tunnel4</v>
      </c>
    </row>
    <row r="6" spans="1:42" hidden="1" x14ac:dyDescent="0.3">
      <c r="A6" s="6" t="s">
        <v>96</v>
      </c>
      <c r="B6" s="6">
        <f>VLOOKUP(A6,Sheet1!A:B,2,0)</f>
        <v>2</v>
      </c>
      <c r="C6" s="6">
        <v>5</v>
      </c>
      <c r="D6" s="25"/>
      <c r="E6" s="2">
        <v>3846689.4</v>
      </c>
      <c r="F6" s="26">
        <f>SUMIF('data-from-invoicing'!D:D,eslam.data!AP6,'data-from-invoicing'!E:E)</f>
        <v>3663513.71</v>
      </c>
      <c r="G6" s="2">
        <f t="shared" si="0"/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 t="shared" si="1"/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 t="shared" si="2"/>
        <v>6TH October tunnel5</v>
      </c>
      <c r="AP6" s="2" t="str">
        <f t="shared" si="3"/>
        <v>October Under-Railway Tunnel5</v>
      </c>
    </row>
    <row r="7" spans="1:42" hidden="1" x14ac:dyDescent="0.3">
      <c r="A7" s="6" t="s">
        <v>96</v>
      </c>
      <c r="B7" s="6">
        <f>VLOOKUP(A7,Sheet1!A:B,2,0)</f>
        <v>2</v>
      </c>
      <c r="C7" s="6">
        <v>6</v>
      </c>
      <c r="D7" s="25"/>
      <c r="E7" s="2">
        <v>1899766.699999999</v>
      </c>
      <c r="F7" s="26">
        <f>SUMIF('data-from-invoicing'!D:D,eslam.data!AP7,'data-from-invoicing'!E:E)</f>
        <v>1809302.29</v>
      </c>
      <c r="G7" s="2">
        <f t="shared" si="0"/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 t="shared" si="1"/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 t="shared" si="2"/>
        <v>6TH October tunnel6</v>
      </c>
      <c r="AP7" s="2" t="str">
        <f t="shared" si="3"/>
        <v>October Under-Railway Tunnel6</v>
      </c>
    </row>
    <row r="8" spans="1:42" hidden="1" x14ac:dyDescent="0.3">
      <c r="A8" s="6" t="s">
        <v>81</v>
      </c>
      <c r="B8" s="6">
        <f>VLOOKUP(A8,Sheet1!A:B,2,0)</f>
        <v>2</v>
      </c>
      <c r="C8" s="6">
        <v>1</v>
      </c>
      <c r="D8" s="25"/>
      <c r="F8" s="26">
        <f>SUMIF('data-from-invoicing'!D:D,eslam.data!AP8,'data-from-invoicing'!E:E)</f>
        <v>1116000</v>
      </c>
      <c r="G8" s="2">
        <f t="shared" si="0"/>
        <v>1116000</v>
      </c>
      <c r="H8" s="23"/>
      <c r="I8" s="2">
        <f>SUMIF('collection only'!D:D,eslam.data!AO8,'collection only'!E:E)</f>
        <v>175270.85</v>
      </c>
      <c r="J8" s="26">
        <f>SUMIF('data-from-invoicing'!D:D,eslam.data!AP8,'data-from-invoicing'!F:F)</f>
        <v>1007589.6</v>
      </c>
      <c r="K8" s="2">
        <f t="shared" si="1"/>
        <v>832318.75</v>
      </c>
      <c r="O8" s="23"/>
      <c r="Q8" s="1">
        <v>44592</v>
      </c>
      <c r="R8" s="1">
        <v>44592</v>
      </c>
      <c r="S8" s="1">
        <v>44595</v>
      </c>
      <c r="T8">
        <v>60</v>
      </c>
      <c r="U8" s="1">
        <v>44655</v>
      </c>
      <c r="AD8" s="2">
        <v>0</v>
      </c>
      <c r="AE8" s="14">
        <f>SUMIF('consultant-gross'!D:D,eslam.data!AO8,'consultant-gross'!F:F)</f>
        <v>0</v>
      </c>
      <c r="AF8" s="14">
        <f>SUMIF('consultant-gross'!D:D,eslam.data!AO8,'consultant-gross'!G:G)</f>
        <v>0</v>
      </c>
      <c r="AG8" s="14">
        <f>SUMIF('consultant-net'!D:D,eslam.data!AO8,'consultant-net'!F:F)</f>
        <v>0</v>
      </c>
      <c r="AH8" s="2" t="str">
        <f>VLOOKUP(A8,'eslam-to-invoicing'!A:B,2,0)</f>
        <v>Abo Ghaleb</v>
      </c>
      <c r="AO8" s="2" t="str">
        <f t="shared" si="2"/>
        <v>Abo Ghaleb Bridge1</v>
      </c>
      <c r="AP8" s="2" t="str">
        <f t="shared" si="3"/>
        <v>Abo Ghaleb1</v>
      </c>
    </row>
    <row r="9" spans="1:42" hidden="1" x14ac:dyDescent="0.3">
      <c r="A9" s="6" t="s">
        <v>81</v>
      </c>
      <c r="B9" s="6">
        <f>VLOOKUP(A9,Sheet1!A:B,2,0)</f>
        <v>2</v>
      </c>
      <c r="C9" s="6">
        <v>2</v>
      </c>
      <c r="D9" s="25"/>
      <c r="E9" s="2">
        <v>3079766.6999999988</v>
      </c>
      <c r="F9" s="26">
        <f>SUMIF('data-from-invoicing'!D:D,eslam.data!AP9,'data-from-invoicing'!E:E)</f>
        <v>1428000</v>
      </c>
      <c r="G9" s="2">
        <f t="shared" si="0"/>
        <v>-1651766.6999999988</v>
      </c>
      <c r="H9" s="23"/>
      <c r="I9" s="2">
        <f>SUMIF('collection only'!D:D,eslam.data!AO9,'collection only'!E:E)</f>
        <v>2494611.0269999998</v>
      </c>
      <c r="J9" s="26">
        <f>SUMIF('data-from-invoicing'!D:D,eslam.data!AP9,'data-from-invoicing'!F:F)</f>
        <v>142483.6</v>
      </c>
      <c r="K9" s="2">
        <f t="shared" si="1"/>
        <v>-2352127.4269999997</v>
      </c>
      <c r="O9" s="23"/>
      <c r="P9" s="2">
        <v>2494611.0269999998</v>
      </c>
      <c r="Q9" s="1">
        <v>44620</v>
      </c>
      <c r="R9" s="1">
        <v>44620</v>
      </c>
      <c r="S9" s="1">
        <v>44627</v>
      </c>
      <c r="T9">
        <v>60</v>
      </c>
      <c r="U9" s="1">
        <v>44687</v>
      </c>
      <c r="V9" s="1">
        <v>44627</v>
      </c>
      <c r="W9" s="2">
        <v>15845653.699999999</v>
      </c>
      <c r="AD9" s="2">
        <v>0</v>
      </c>
      <c r="AE9" s="14">
        <f>SUMIF('consultant-gross'!D:D,eslam.data!AO9,'consultant-gross'!F:F)</f>
        <v>3079766.6999999993</v>
      </c>
      <c r="AF9" s="14">
        <f>SUMIF('consultant-gross'!D:D,eslam.data!AO9,'consultant-gross'!G:G)</f>
        <v>15845653.699999999</v>
      </c>
      <c r="AG9" s="14">
        <f>SUMIF('consultant-net'!D:D,eslam.data!AO9,'consultant-net'!F:F)</f>
        <v>2494611.0269999998</v>
      </c>
      <c r="AH9" s="2" t="str">
        <f>VLOOKUP(A9,'eslam-to-invoicing'!A:B,2,0)</f>
        <v>Abo Ghaleb</v>
      </c>
      <c r="AO9" s="2" t="str">
        <f t="shared" si="2"/>
        <v>Abo Ghaleb Bridge2</v>
      </c>
      <c r="AP9" s="2" t="str">
        <f t="shared" si="3"/>
        <v>Abo Ghaleb2</v>
      </c>
    </row>
    <row r="10" spans="1:42" hidden="1" x14ac:dyDescent="0.3">
      <c r="A10" s="6" t="s">
        <v>81</v>
      </c>
      <c r="B10" s="6">
        <f>VLOOKUP(A10,Sheet1!A:B,2,0)</f>
        <v>2</v>
      </c>
      <c r="C10" s="6">
        <v>3</v>
      </c>
      <c r="D10" s="25"/>
      <c r="E10" s="2">
        <v>3857104.5</v>
      </c>
      <c r="F10" s="26">
        <f>SUMIF('data-from-invoicing'!D:D,eslam.data!AP10,'data-from-invoicing'!E:E)</f>
        <v>0</v>
      </c>
      <c r="G10" s="2">
        <f t="shared" si="0"/>
        <v>-3857104.5</v>
      </c>
      <c r="H10" s="23"/>
      <c r="I10" s="2">
        <f>SUMIF('collection only'!D:D,eslam.data!AO10,'collection only'!E:E)</f>
        <v>2045810.9230000004</v>
      </c>
      <c r="J10" s="26">
        <f>SUMIF('data-from-invoicing'!D:D,eslam.data!AP10,'data-from-invoicing'!F:F)</f>
        <v>0</v>
      </c>
      <c r="K10" s="2">
        <f t="shared" si="1"/>
        <v>-2045810.9230000004</v>
      </c>
      <c r="O10" s="23"/>
      <c r="P10" s="2">
        <v>3124254.645</v>
      </c>
      <c r="Q10" s="1">
        <v>44651</v>
      </c>
      <c r="R10" s="1">
        <v>44651</v>
      </c>
      <c r="S10" s="1">
        <v>44655</v>
      </c>
      <c r="T10">
        <v>60</v>
      </c>
      <c r="U10" s="1">
        <v>44715</v>
      </c>
      <c r="V10" s="1">
        <v>44655</v>
      </c>
      <c r="W10" s="2">
        <v>19702758.199999999</v>
      </c>
      <c r="AD10" s="2">
        <v>0</v>
      </c>
      <c r="AE10" s="14">
        <f>SUMIF('consultant-gross'!D:D,eslam.data!AO10,'consultant-gross'!F:F)</f>
        <v>3857104.5</v>
      </c>
      <c r="AF10" s="14">
        <f>SUMIF('consultant-gross'!D:D,eslam.data!AO10,'consultant-gross'!G:G)</f>
        <v>19702758.199999999</v>
      </c>
      <c r="AG10" s="14">
        <f>SUMIF('consultant-net'!D:D,eslam.data!AO10,'consultant-net'!F:F)</f>
        <v>3124254.645</v>
      </c>
      <c r="AH10" s="2" t="str">
        <f>VLOOKUP(A10,'eslam-to-invoicing'!A:B,2,0)</f>
        <v>Abo Ghaleb</v>
      </c>
      <c r="AO10" s="2" t="str">
        <f t="shared" si="2"/>
        <v>Abo Ghaleb Bridge3</v>
      </c>
      <c r="AP10" s="2" t="str">
        <f t="shared" si="3"/>
        <v>Abo Ghaleb3</v>
      </c>
    </row>
    <row r="11" spans="1:42" hidden="1" x14ac:dyDescent="0.3">
      <c r="A11" s="6" t="s">
        <v>81</v>
      </c>
      <c r="B11" s="6">
        <f>VLOOKUP(A11,Sheet1!A:B,2,0)</f>
        <v>2</v>
      </c>
      <c r="C11" s="6">
        <v>4</v>
      </c>
      <c r="D11" s="25"/>
      <c r="E11" s="2">
        <v>17739438</v>
      </c>
      <c r="F11" s="26">
        <f>SUMIF('data-from-invoicing'!D:D,eslam.data!AP11,'data-from-invoicing'!E:E)</f>
        <v>0</v>
      </c>
      <c r="G11" s="2">
        <f t="shared" si="0"/>
        <v>-17739438</v>
      </c>
      <c r="H11" s="23"/>
      <c r="I11" s="2">
        <f>SUMIF('collection only'!D:D,eslam.data!AO11,'collection only'!E:E)</f>
        <v>12711007.220000001</v>
      </c>
      <c r="J11" s="26">
        <f>SUMIF('data-from-invoicing'!D:D,eslam.data!AP11,'data-from-invoicing'!F:F)</f>
        <v>0</v>
      </c>
      <c r="K11" s="2">
        <f t="shared" si="1"/>
        <v>-12711007.220000001</v>
      </c>
      <c r="O11" s="23"/>
      <c r="P11" s="2">
        <v>6555212.9406428598</v>
      </c>
      <c r="Q11" s="1">
        <v>44681</v>
      </c>
      <c r="R11" s="1">
        <v>44681</v>
      </c>
      <c r="S11" s="1">
        <v>44666</v>
      </c>
      <c r="T11">
        <v>60</v>
      </c>
      <c r="U11" s="1">
        <v>44726</v>
      </c>
      <c r="V11" s="1">
        <v>44782</v>
      </c>
      <c r="W11" s="2">
        <v>37442196.200000003</v>
      </c>
      <c r="AD11" s="2">
        <v>0</v>
      </c>
      <c r="AE11" s="14">
        <f>SUMIF('consultant-gross'!D:D,eslam.data!AO11,'consultant-gross'!F:F)</f>
        <v>17739438.000000004</v>
      </c>
      <c r="AF11" s="14">
        <f>SUMIF('consultant-gross'!D:D,eslam.data!AO11,'consultant-gross'!G:G)</f>
        <v>37442196.200000003</v>
      </c>
      <c r="AG11" s="14">
        <f>SUMIF('consultant-net'!D:D,eslam.data!AO11,'consultant-net'!F:F)</f>
        <v>6555212.9406428598</v>
      </c>
      <c r="AH11" s="2" t="str">
        <f>VLOOKUP(A11,'eslam-to-invoicing'!A:B,2,0)</f>
        <v>Abo Ghaleb</v>
      </c>
      <c r="AO11" s="2" t="str">
        <f t="shared" si="2"/>
        <v>Abo Ghaleb Bridge4</v>
      </c>
      <c r="AP11" s="2" t="str">
        <f t="shared" si="3"/>
        <v>Abo Ghaleb4</v>
      </c>
    </row>
    <row r="12" spans="1:42" hidden="1" x14ac:dyDescent="0.3">
      <c r="A12" s="6" t="s">
        <v>81</v>
      </c>
      <c r="B12" s="6">
        <f>VLOOKUP(A12,Sheet1!A:B,2,0)</f>
        <v>2</v>
      </c>
      <c r="C12" s="6">
        <v>5</v>
      </c>
      <c r="D12" s="25"/>
      <c r="E12" s="2">
        <v>2031888</v>
      </c>
      <c r="F12" s="26">
        <f>SUMIF('data-from-invoicing'!D:D,eslam.data!AP12,'data-from-invoicing'!E:E)</f>
        <v>0</v>
      </c>
      <c r="G12" s="2">
        <f t="shared" si="0"/>
        <v>-2031888</v>
      </c>
      <c r="H12" s="23"/>
      <c r="I12" s="2">
        <f>SUMIF('collection only'!D:D,eslam.data!AO12,'collection only'!E:E)</f>
        <v>1645829.2799999993</v>
      </c>
      <c r="J12" s="26">
        <f>SUMIF('data-from-invoicing'!D:D,eslam.data!AP12,'data-from-invoicing'!F:F)</f>
        <v>0</v>
      </c>
      <c r="K12" s="2">
        <f t="shared" si="1"/>
        <v>-1645829.2799999993</v>
      </c>
      <c r="O12" s="23"/>
      <c r="P12" s="2">
        <v>1645829.28</v>
      </c>
      <c r="Q12" s="1">
        <v>44773</v>
      </c>
      <c r="R12" s="1">
        <v>44773</v>
      </c>
      <c r="S12" s="1">
        <v>44794</v>
      </c>
      <c r="T12">
        <v>60</v>
      </c>
      <c r="U12" s="1">
        <v>44854</v>
      </c>
      <c r="V12" s="1">
        <v>44794</v>
      </c>
      <c r="W12" s="2">
        <v>39474084.200000003</v>
      </c>
      <c r="AD12" s="2">
        <v>0</v>
      </c>
      <c r="AE12" s="14">
        <f>SUMIF('consultant-gross'!D:D,eslam.data!AO12,'consultant-gross'!F:F)</f>
        <v>2031888</v>
      </c>
      <c r="AF12" s="14">
        <f>SUMIF('consultant-gross'!D:D,eslam.data!AO12,'consultant-gross'!G:G)</f>
        <v>39474084.200000003</v>
      </c>
      <c r="AG12" s="14">
        <f>SUMIF('consultant-net'!D:D,eslam.data!AO12,'consultant-net'!F:F)</f>
        <v>1645829.28</v>
      </c>
      <c r="AH12" s="2" t="str">
        <f>VLOOKUP(A12,'eslam-to-invoicing'!A:B,2,0)</f>
        <v>Abo Ghaleb</v>
      </c>
      <c r="AO12" s="2" t="str">
        <f t="shared" si="2"/>
        <v>Abo Ghaleb Bridge5</v>
      </c>
      <c r="AP12" s="2" t="str">
        <f t="shared" si="3"/>
        <v>Abo Ghaleb5</v>
      </c>
    </row>
    <row r="13" spans="1:42" x14ac:dyDescent="0.3">
      <c r="A13" s="6" t="s">
        <v>81</v>
      </c>
      <c r="B13" s="6">
        <f>VLOOKUP(A13,Sheet1!A:B,2,0)</f>
        <v>2</v>
      </c>
      <c r="C13" s="6">
        <v>6</v>
      </c>
      <c r="D13" s="25"/>
      <c r="F13" s="26">
        <f>SUMIF('data-from-invoicing'!D:D,eslam.data!AP13,'data-from-invoicing'!E:E)</f>
        <v>0</v>
      </c>
      <c r="G13" s="2">
        <f t="shared" si="0"/>
        <v>0</v>
      </c>
      <c r="H13" s="23"/>
      <c r="I13" s="2">
        <f>SUMIF('collection only'!D:D,eslam.data!AO13,'collection only'!E:E)</f>
        <v>1E-4</v>
      </c>
      <c r="J13" s="26">
        <f>SUMIF('data-from-invoicing'!D:D,eslam.data!AP13,'data-from-invoicing'!F:F)</f>
        <v>0</v>
      </c>
      <c r="K13" s="2">
        <f t="shared" si="1"/>
        <v>-1E-4</v>
      </c>
      <c r="O13" s="23"/>
      <c r="Q13" s="1">
        <v>44804</v>
      </c>
      <c r="R13" s="1">
        <v>44804</v>
      </c>
      <c r="S13" s="1">
        <v>44816</v>
      </c>
      <c r="T13">
        <v>60</v>
      </c>
      <c r="U13" s="1">
        <v>44876</v>
      </c>
      <c r="AD13" s="2">
        <v>0</v>
      </c>
      <c r="AE13" s="14">
        <f>SUMIF('consultant-gross'!D:D,eslam.data!AO13,'consultant-gross'!F:F)</f>
        <v>0</v>
      </c>
      <c r="AF13" s="14">
        <f>SUMIF('consultant-gross'!D:D,eslam.data!AO13,'consultant-gross'!G:G)</f>
        <v>0</v>
      </c>
      <c r="AG13" s="14">
        <f>SUMIF('consultant-net'!D:D,eslam.data!AO13,'consultant-net'!F:F)</f>
        <v>0</v>
      </c>
      <c r="AH13" s="2" t="str">
        <f>VLOOKUP(A13,'eslam-to-invoicing'!A:B,2,0)</f>
        <v>Abo Ghaleb</v>
      </c>
      <c r="AO13" s="2" t="str">
        <f t="shared" si="2"/>
        <v>Abo Ghaleb Bridge6</v>
      </c>
      <c r="AP13" s="2" t="str">
        <f t="shared" si="3"/>
        <v>Abo Ghaleb6</v>
      </c>
    </row>
    <row r="14" spans="1:42" hidden="1" x14ac:dyDescent="0.3">
      <c r="A14" s="6" t="s">
        <v>58</v>
      </c>
      <c r="B14" s="6">
        <f>VLOOKUP(A14,Sheet1!A:B,2,0)</f>
        <v>0</v>
      </c>
      <c r="C14" s="6">
        <v>1</v>
      </c>
      <c r="D14" s="25"/>
      <c r="E14" s="2">
        <v>1325211.276190476</v>
      </c>
      <c r="F14" s="26">
        <f>SUMIF('data-from-invoicing'!D:D,eslam.data!AP14,'data-from-invoicing'!E:E)</f>
        <v>0</v>
      </c>
      <c r="G14" s="2">
        <f t="shared" si="0"/>
        <v>-1325211.276190476</v>
      </c>
      <c r="H14" s="23"/>
      <c r="I14" s="2">
        <f>SUMIF('collection only'!D:D,eslam.data!AO14,'collection only'!E:E)</f>
        <v>1264914.1599999999</v>
      </c>
      <c r="J14" s="26">
        <f>SUMIF('data-from-invoicing'!D:D,eslam.data!AP14,'data-from-invoicing'!F:F)</f>
        <v>0</v>
      </c>
      <c r="K14" s="2">
        <f t="shared" si="1"/>
        <v>-1264914.1599999999</v>
      </c>
      <c r="O14" s="23"/>
      <c r="P14" s="2">
        <v>1264914.1599999999</v>
      </c>
      <c r="Q14" s="1">
        <v>44104</v>
      </c>
      <c r="R14" s="1">
        <v>44090</v>
      </c>
      <c r="S14" s="1">
        <v>44094</v>
      </c>
      <c r="T14">
        <v>56</v>
      </c>
      <c r="U14" s="1">
        <v>44150</v>
      </c>
      <c r="V14" s="1">
        <v>44096</v>
      </c>
      <c r="W14" s="2">
        <v>1325211.276190476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>
        <f>VLOOKUP(A14,'eslam-to-invoicing'!A:B,2,0)</f>
        <v>0</v>
      </c>
      <c r="AO14" s="2" t="str">
        <f t="shared" si="2"/>
        <v>AEON1</v>
      </c>
      <c r="AP14" s="2" t="str">
        <f t="shared" si="3"/>
        <v>01</v>
      </c>
    </row>
    <row r="15" spans="1:42" hidden="1" x14ac:dyDescent="0.3">
      <c r="A15" s="6" t="s">
        <v>58</v>
      </c>
      <c r="B15" s="6">
        <f>VLOOKUP(A15,Sheet1!A:B,2,0)</f>
        <v>0</v>
      </c>
      <c r="C15" s="6">
        <v>2</v>
      </c>
      <c r="D15" s="25"/>
      <c r="E15" s="2">
        <v>1613181.4</v>
      </c>
      <c r="F15" s="26">
        <f>SUMIF('data-from-invoicing'!D:D,eslam.data!AP15,'data-from-invoicing'!E:E)</f>
        <v>0</v>
      </c>
      <c r="G15" s="2">
        <f t="shared" si="0"/>
        <v>-1613181.4</v>
      </c>
      <c r="H15" s="23"/>
      <c r="I15" s="2">
        <f>SUMIF('collection only'!D:D,eslam.data!AO15,'collection only'!E:E)</f>
        <v>1513146.56</v>
      </c>
      <c r="J15" s="26">
        <f>SUMIF('data-from-invoicing'!D:D,eslam.data!AP15,'data-from-invoicing'!F:F)</f>
        <v>0</v>
      </c>
      <c r="K15" s="2">
        <f t="shared" si="1"/>
        <v>-1513146.56</v>
      </c>
      <c r="O15" s="23"/>
      <c r="P15" s="2">
        <v>1513146.56</v>
      </c>
      <c r="Q15" s="1">
        <v>44135</v>
      </c>
      <c r="R15" s="1">
        <v>44138</v>
      </c>
      <c r="S15" s="1">
        <v>44138</v>
      </c>
      <c r="T15">
        <v>56</v>
      </c>
      <c r="U15" s="1">
        <v>44194</v>
      </c>
      <c r="V15" s="1">
        <v>44180</v>
      </c>
      <c r="W15" s="2">
        <v>2938392.6761904759</v>
      </c>
      <c r="AD15" s="2">
        <v>0</v>
      </c>
      <c r="AE15" s="14">
        <f>SUMIF('consultant-gross'!D:D,eslam.data!AO15,'consultant-gross'!F:F)</f>
        <v>1300835.203239762</v>
      </c>
      <c r="AF15" s="14">
        <f>SUMIF('consultant-gross'!D:D,eslam.data!AO15,'consultant-gross'!G:G)</f>
        <v>2626046.4794302383</v>
      </c>
      <c r="AG15" s="14">
        <f>SUMIF('consultant-net'!D:D,eslam.data!AO15,'consultant-net'!F:F)</f>
        <v>1610113.5211885471</v>
      </c>
      <c r="AH15" s="2">
        <f>VLOOKUP(A15,'eslam-to-invoicing'!A:B,2,0)</f>
        <v>0</v>
      </c>
      <c r="AO15" s="2" t="str">
        <f t="shared" si="2"/>
        <v>AEON2</v>
      </c>
      <c r="AP15" s="2" t="str">
        <f t="shared" si="3"/>
        <v>02</v>
      </c>
    </row>
    <row r="16" spans="1:42" hidden="1" x14ac:dyDescent="0.3">
      <c r="A16" s="6" t="s">
        <v>58</v>
      </c>
      <c r="B16" s="6">
        <f>VLOOKUP(A16,Sheet1!A:B,2,0)</f>
        <v>0</v>
      </c>
      <c r="C16" s="6">
        <v>3</v>
      </c>
      <c r="D16" s="25"/>
      <c r="E16" s="2">
        <v>799158.9955310002</v>
      </c>
      <c r="F16" s="26">
        <f>SUMIF('data-from-invoicing'!D:D,eslam.data!AP16,'data-from-invoicing'!E:E)</f>
        <v>0</v>
      </c>
      <c r="G16" s="2">
        <f t="shared" si="0"/>
        <v>-799158.9955310002</v>
      </c>
      <c r="H16" s="23"/>
      <c r="I16" s="2">
        <f>SUMIF('collection only'!D:D,eslam.data!AO16,'collection only'!E:E)</f>
        <v>780253.07</v>
      </c>
      <c r="J16" s="26">
        <f>SUMIF('data-from-invoicing'!D:D,eslam.data!AP16,'data-from-invoicing'!F:F)</f>
        <v>0</v>
      </c>
      <c r="K16" s="2">
        <f t="shared" si="1"/>
        <v>-780253.07</v>
      </c>
      <c r="O16" s="23"/>
      <c r="P16" s="2">
        <v>780253.06769381696</v>
      </c>
      <c r="Q16" s="1">
        <v>44196</v>
      </c>
      <c r="R16" s="1">
        <v>44185</v>
      </c>
      <c r="S16" s="1">
        <v>44186</v>
      </c>
      <c r="T16">
        <v>56</v>
      </c>
      <c r="U16" s="1">
        <v>44242</v>
      </c>
      <c r="V16" s="1">
        <v>44200</v>
      </c>
      <c r="W16" s="2">
        <v>3737551.6717214761</v>
      </c>
      <c r="X16" s="2">
        <v>20153.751399340112</v>
      </c>
      <c r="AD16" s="2">
        <v>27500</v>
      </c>
      <c r="AE16" s="14">
        <f>SUMIF('consultant-gross'!D:D,eslam.data!AO16,'consultant-gross'!F:F)</f>
        <v>799158.9955310002</v>
      </c>
      <c r="AF16" s="14">
        <f>SUMIF('consultant-gross'!D:D,eslam.data!AO16,'consultant-gross'!G:G)</f>
        <v>3737551.6717214761</v>
      </c>
      <c r="AG16" s="14">
        <f>SUMIF('consultant-net'!D:D,eslam.data!AO16,'consultant-net'!F:F)</f>
        <v>780253.06769381696</v>
      </c>
      <c r="AH16" s="2">
        <f>VLOOKUP(A16,'eslam-to-invoicing'!A:B,2,0)</f>
        <v>0</v>
      </c>
      <c r="AO16" s="2" t="str">
        <f t="shared" si="2"/>
        <v>AEON3</v>
      </c>
      <c r="AP16" s="2" t="str">
        <f t="shared" si="3"/>
        <v>03</v>
      </c>
    </row>
    <row r="17" spans="1:42" x14ac:dyDescent="0.3">
      <c r="A17" s="6" t="s">
        <v>58</v>
      </c>
      <c r="B17" s="6">
        <f>VLOOKUP(A17,Sheet1!A:B,2,0)</f>
        <v>0</v>
      </c>
      <c r="C17" s="6">
        <v>4</v>
      </c>
      <c r="D17" s="25"/>
      <c r="F17" s="26">
        <f>SUMIF('data-from-invoicing'!D:D,eslam.data!AP17,'data-from-invoicing'!E:E)</f>
        <v>0</v>
      </c>
      <c r="G17" s="2">
        <f t="shared" si="0"/>
        <v>0</v>
      </c>
      <c r="H17" s="23"/>
      <c r="I17" s="2">
        <f>SUMIF('collection only'!D:D,eslam.data!AO17,'collection only'!E:E)</f>
        <v>484406.35</v>
      </c>
      <c r="J17" s="26">
        <f>SUMIF('data-from-invoicing'!D:D,eslam.data!AP17,'data-from-invoicing'!F:F)</f>
        <v>0</v>
      </c>
      <c r="K17" s="2">
        <f t="shared" si="1"/>
        <v>-484406.35</v>
      </c>
      <c r="O17" s="23"/>
      <c r="Q17" s="1">
        <v>44255</v>
      </c>
      <c r="R17" s="1">
        <v>44255</v>
      </c>
      <c r="S17" s="1">
        <v>44371</v>
      </c>
      <c r="T17">
        <v>56</v>
      </c>
      <c r="U17" s="1">
        <v>44427</v>
      </c>
      <c r="AD17" s="2">
        <v>0</v>
      </c>
      <c r="AE17" s="14">
        <f>SUMIF('consultant-gross'!D:D,eslam.data!AO17,'consultant-gross'!F:F)</f>
        <v>0</v>
      </c>
      <c r="AF17" s="14">
        <f>SUMIF('consultant-gross'!D:D,eslam.data!AO17,'consultant-gross'!G:G)</f>
        <v>0</v>
      </c>
      <c r="AG17" s="14">
        <f>SUMIF('consultant-net'!D:D,eslam.data!AO17,'consultant-net'!F:F)</f>
        <v>0</v>
      </c>
      <c r="AH17" s="2">
        <f>VLOOKUP(A17,'eslam-to-invoicing'!A:B,2,0)</f>
        <v>0</v>
      </c>
      <c r="AO17" s="2" t="str">
        <f t="shared" si="2"/>
        <v>AEON4</v>
      </c>
      <c r="AP17" s="2" t="str">
        <f t="shared" si="3"/>
        <v>04</v>
      </c>
    </row>
    <row r="18" spans="1:42" hidden="1" x14ac:dyDescent="0.3">
      <c r="A18" s="6" t="s">
        <v>19</v>
      </c>
      <c r="B18" s="6">
        <f>VLOOKUP(A18,Sheet1!A:B,2,0)</f>
        <v>1</v>
      </c>
      <c r="C18" s="6">
        <v>1</v>
      </c>
      <c r="D18" s="25"/>
      <c r="E18" s="2">
        <v>9888666.6300000008</v>
      </c>
      <c r="F18" s="26">
        <f>SUMIF('data-from-invoicing'!D:D,eslam.data!AP18,'data-from-invoicing'!E:E)</f>
        <v>278661</v>
      </c>
      <c r="G18" s="2">
        <f t="shared" si="0"/>
        <v>-9610005.6300000008</v>
      </c>
      <c r="H18" s="23"/>
      <c r="I18" s="2">
        <f>SUMIF('collection only'!D:D,eslam.data!AO18,'collection only'!E:E)</f>
        <v>55324495</v>
      </c>
      <c r="J18" s="26">
        <f>SUMIF('data-from-invoicing'!D:D,eslam.data!AP18,'data-from-invoicing'!F:F)</f>
        <v>230795</v>
      </c>
      <c r="K18" s="2">
        <f t="shared" si="1"/>
        <v>-55093700</v>
      </c>
      <c r="L18" s="2">
        <v>53125000</v>
      </c>
      <c r="O18" s="23"/>
      <c r="P18" s="2">
        <v>2199496</v>
      </c>
      <c r="Q18" s="1">
        <v>43220</v>
      </c>
      <c r="R18" s="1">
        <v>43241</v>
      </c>
      <c r="S18" s="1">
        <v>43241</v>
      </c>
      <c r="T18">
        <v>15</v>
      </c>
      <c r="U18" s="1">
        <v>43256</v>
      </c>
      <c r="V18" s="1">
        <v>43254</v>
      </c>
      <c r="W18" s="2">
        <v>9888666.6300000008</v>
      </c>
      <c r="X18" s="2">
        <v>0</v>
      </c>
      <c r="AD18" s="2">
        <v>5395000</v>
      </c>
      <c r="AE18" s="14">
        <f>SUMIF('consultant-gross'!D:D,eslam.data!AO18,'consultant-gross'!F:F)</f>
        <v>9888666.6300000008</v>
      </c>
      <c r="AF18" s="14">
        <f>SUMIF('consultant-gross'!D:D,eslam.data!AO18,'consultant-gross'!G:G)</f>
        <v>9888666.6300000008</v>
      </c>
      <c r="AG18" s="14">
        <f>SUMIF('consultant-net'!D:D,eslam.data!AO18,'consultant-net'!F:F)</f>
        <v>2462056.64</v>
      </c>
      <c r="AH18" s="2" t="str">
        <f>VLOOKUP(A18,'eslam-to-invoicing'!A:B,2,0)</f>
        <v>Aljazi Project</v>
      </c>
      <c r="AO18" s="2" t="str">
        <f t="shared" si="2"/>
        <v>Al Jazi1</v>
      </c>
      <c r="AP18" s="2" t="str">
        <f t="shared" si="3"/>
        <v>Aljazi Project1</v>
      </c>
    </row>
    <row r="19" spans="1:42" hidden="1" x14ac:dyDescent="0.3">
      <c r="A19" s="6" t="s">
        <v>19</v>
      </c>
      <c r="B19" s="6">
        <f>VLOOKUP(A19,Sheet1!A:B,2,0)</f>
        <v>1</v>
      </c>
      <c r="C19" s="6">
        <v>2</v>
      </c>
      <c r="D19" s="25"/>
      <c r="E19" s="2">
        <v>6959342.0999999996</v>
      </c>
      <c r="F19" s="26">
        <f>SUMIF('data-from-invoicing'!D:D,eslam.data!AP19,'data-from-invoicing'!E:E)</f>
        <v>322383</v>
      </c>
      <c r="G19" s="2">
        <f t="shared" si="0"/>
        <v>-6636959.0999999996</v>
      </c>
      <c r="H19" s="23"/>
      <c r="I19" s="2">
        <f>SUMIF('collection only'!D:D,eslam.data!AO19,'collection only'!E:E)</f>
        <v>2330066</v>
      </c>
      <c r="J19" s="26">
        <f>SUMIF('data-from-invoicing'!D:D,eslam.data!AP19,'data-from-invoicing'!F:F)</f>
        <v>151797.76999999999</v>
      </c>
      <c r="K19" s="2">
        <f t="shared" si="1"/>
        <v>-2178268.23</v>
      </c>
      <c r="O19" s="23"/>
      <c r="P19" s="2">
        <v>2330066</v>
      </c>
      <c r="Q19" s="1">
        <v>43251</v>
      </c>
      <c r="R19" s="1">
        <v>43256</v>
      </c>
      <c r="S19" s="1">
        <v>43258</v>
      </c>
      <c r="T19">
        <v>15</v>
      </c>
      <c r="U19" s="1">
        <v>43273</v>
      </c>
      <c r="V19" s="1">
        <v>43277</v>
      </c>
      <c r="W19" s="2">
        <v>16848008.73</v>
      </c>
      <c r="X19" s="2">
        <v>0</v>
      </c>
      <c r="AD19" s="2">
        <v>8409664</v>
      </c>
      <c r="AE19" s="14">
        <f>SUMIF('consultant-gross'!D:D,eslam.data!AO19,'consultant-gross'!F:F)</f>
        <v>6959342.0999999996</v>
      </c>
      <c r="AF19" s="14">
        <f>SUMIF('consultant-gross'!D:D,eslam.data!AO19,'consultant-gross'!G:G)</f>
        <v>16848008.73</v>
      </c>
      <c r="AG19" s="14">
        <f>SUMIF('consultant-net'!D:D,eslam.data!AO19,'consultant-net'!F:F)</f>
        <v>3686157.94</v>
      </c>
      <c r="AH19" s="2" t="str">
        <f>VLOOKUP(A19,'eslam-to-invoicing'!A:B,2,0)</f>
        <v>Aljazi Project</v>
      </c>
      <c r="AO19" s="2" t="str">
        <f t="shared" si="2"/>
        <v>Al Jazi2</v>
      </c>
      <c r="AP19" s="2" t="str">
        <f t="shared" si="3"/>
        <v>Aljazi Project2</v>
      </c>
    </row>
    <row r="20" spans="1:42" hidden="1" x14ac:dyDescent="0.3">
      <c r="A20" s="6" t="s">
        <v>19</v>
      </c>
      <c r="B20" s="6">
        <f>VLOOKUP(A20,Sheet1!A:B,2,0)</f>
        <v>1</v>
      </c>
      <c r="C20" s="6">
        <v>3</v>
      </c>
      <c r="D20" s="25"/>
      <c r="E20" s="2">
        <v>6863084.6799999997</v>
      </c>
      <c r="F20" s="26">
        <f>SUMIF('data-from-invoicing'!D:D,eslam.data!AP20,'data-from-invoicing'!E:E)</f>
        <v>121070</v>
      </c>
      <c r="G20" s="2">
        <f t="shared" si="0"/>
        <v>-6742014.6799999997</v>
      </c>
      <c r="H20" s="23"/>
      <c r="I20" s="2">
        <f>SUMIF('collection only'!D:D,eslam.data!AO20,'collection only'!E:E)</f>
        <v>3090062.9</v>
      </c>
      <c r="J20" s="26">
        <f>SUMIF('data-from-invoicing'!D:D,eslam.data!AP20,'data-from-invoicing'!F:F)</f>
        <v>58174.3</v>
      </c>
      <c r="K20" s="2">
        <f t="shared" si="1"/>
        <v>-3031888.6</v>
      </c>
      <c r="O20" s="23"/>
      <c r="P20" s="2">
        <v>3357056.9</v>
      </c>
      <c r="Q20" s="1">
        <v>43281</v>
      </c>
      <c r="R20" s="1">
        <v>43285</v>
      </c>
      <c r="S20" s="1">
        <v>43288</v>
      </c>
      <c r="T20">
        <v>15</v>
      </c>
      <c r="U20" s="1">
        <v>43303</v>
      </c>
      <c r="V20" s="1">
        <v>43306</v>
      </c>
      <c r="W20" s="2">
        <v>23711093.41</v>
      </c>
      <c r="X20" s="2">
        <v>0</v>
      </c>
      <c r="AD20" s="2">
        <v>10989780.0001</v>
      </c>
      <c r="AE20" s="14">
        <f>SUMIF('consultant-gross'!D:D,eslam.data!AO20,'consultant-gross'!F:F)</f>
        <v>6863158.1900000013</v>
      </c>
      <c r="AF20" s="14">
        <f>SUMIF('consultant-gross'!D:D,eslam.data!AO20,'consultant-gross'!G:G)</f>
        <v>23711166.920000002</v>
      </c>
      <c r="AG20" s="14">
        <f>SUMIF('consultant-net'!D:D,eslam.data!AO20,'consultant-net'!F:F)</f>
        <v>3748572.21</v>
      </c>
      <c r="AH20" s="2" t="str">
        <f>VLOOKUP(A20,'eslam-to-invoicing'!A:B,2,0)</f>
        <v>Aljazi Project</v>
      </c>
      <c r="AO20" s="2" t="str">
        <f t="shared" si="2"/>
        <v>Al Jazi3</v>
      </c>
      <c r="AP20" s="2" t="str">
        <f t="shared" si="3"/>
        <v>Aljazi Project3</v>
      </c>
    </row>
    <row r="21" spans="1:42" hidden="1" x14ac:dyDescent="0.3">
      <c r="A21" s="6" t="s">
        <v>19</v>
      </c>
      <c r="B21" s="6">
        <f>VLOOKUP(A21,Sheet1!A:B,2,0)</f>
        <v>1</v>
      </c>
      <c r="C21" s="6">
        <v>4</v>
      </c>
      <c r="D21" s="25"/>
      <c r="E21" s="2">
        <v>6873217.2699999996</v>
      </c>
      <c r="F21" s="26">
        <f>SUMIF('data-from-invoicing'!D:D,eslam.data!AP21,'data-from-invoicing'!E:E)</f>
        <v>0</v>
      </c>
      <c r="G21" s="2">
        <f t="shared" si="0"/>
        <v>-6873217.2699999996</v>
      </c>
      <c r="H21" s="23"/>
      <c r="I21" s="2">
        <f>SUMIF('collection only'!D:D,eslam.data!AO21,'collection only'!E:E)</f>
        <v>3867947.36</v>
      </c>
      <c r="J21" s="26">
        <f>SUMIF('data-from-invoicing'!D:D,eslam.data!AP21,'data-from-invoicing'!F:F)</f>
        <v>0</v>
      </c>
      <c r="K21" s="2">
        <f t="shared" si="1"/>
        <v>-3867947.36</v>
      </c>
      <c r="O21" s="23"/>
      <c r="P21" s="2">
        <v>3867947.36</v>
      </c>
      <c r="Q21" s="1">
        <v>43312</v>
      </c>
      <c r="R21" s="1">
        <v>43305</v>
      </c>
      <c r="S21" s="1">
        <v>43305</v>
      </c>
      <c r="T21">
        <v>15</v>
      </c>
      <c r="U21" s="1">
        <v>43320</v>
      </c>
      <c r="V21" s="1">
        <v>43310</v>
      </c>
      <c r="W21" s="2">
        <v>30584310.68</v>
      </c>
      <c r="X21" s="2">
        <v>0</v>
      </c>
      <c r="AD21" s="2">
        <v>12001158.5</v>
      </c>
      <c r="AE21" s="14">
        <f>SUMIF('consultant-gross'!D:D,eslam.data!AO21,'consultant-gross'!F:F)</f>
        <v>6873307.379999999</v>
      </c>
      <c r="AF21" s="14">
        <f>SUMIF('consultant-gross'!D:D,eslam.data!AO21,'consultant-gross'!G:G)</f>
        <v>30584400.789999999</v>
      </c>
      <c r="AG21" s="14">
        <f>SUMIF('consultant-net'!D:D,eslam.data!AO21,'consultant-net'!F:F)</f>
        <v>4444997.2300000004</v>
      </c>
      <c r="AH21" s="2" t="str">
        <f>VLOOKUP(A21,'eslam-to-invoicing'!A:B,2,0)</f>
        <v>Aljazi Project</v>
      </c>
      <c r="AO21" s="2" t="str">
        <f t="shared" si="2"/>
        <v>Al Jazi4</v>
      </c>
      <c r="AP21" s="2" t="str">
        <f t="shared" si="3"/>
        <v>Aljazi Project4</v>
      </c>
    </row>
    <row r="22" spans="1:42" hidden="1" x14ac:dyDescent="0.3">
      <c r="A22" s="6" t="s">
        <v>19</v>
      </c>
      <c r="B22" s="6">
        <f>VLOOKUP(A22,Sheet1!A:B,2,0)</f>
        <v>1</v>
      </c>
      <c r="C22" s="6">
        <v>5</v>
      </c>
      <c r="D22" s="25"/>
      <c r="E22" s="2">
        <v>7893070.9200000018</v>
      </c>
      <c r="F22" s="26">
        <f>SUMIF('data-from-invoicing'!D:D,eslam.data!AP22,'data-from-invoicing'!E:E)</f>
        <v>0</v>
      </c>
      <c r="G22" s="2">
        <f t="shared" si="0"/>
        <v>-7893070.9200000018</v>
      </c>
      <c r="H22" s="23"/>
      <c r="I22" s="2">
        <f>SUMIF('collection only'!D:D,eslam.data!AO22,'collection only'!E:E)</f>
        <v>4039155</v>
      </c>
      <c r="J22" s="26">
        <f>SUMIF('data-from-invoicing'!D:D,eslam.data!AP22,'data-from-invoicing'!F:F)</f>
        <v>0</v>
      </c>
      <c r="K22" s="2">
        <f t="shared" si="1"/>
        <v>-4039155</v>
      </c>
      <c r="O22" s="23"/>
      <c r="P22" s="2">
        <v>4039155</v>
      </c>
      <c r="Q22" s="1">
        <v>43312</v>
      </c>
      <c r="R22" s="1">
        <v>43320</v>
      </c>
      <c r="S22" s="1">
        <v>43323</v>
      </c>
      <c r="T22">
        <v>15</v>
      </c>
      <c r="U22" s="1">
        <v>43338</v>
      </c>
      <c r="V22" s="1">
        <v>43342</v>
      </c>
      <c r="W22" s="2">
        <v>38477381.600000001</v>
      </c>
      <c r="X22" s="2">
        <v>1152162.9504</v>
      </c>
      <c r="AD22" s="2">
        <v>15549196.5</v>
      </c>
      <c r="AE22" s="14">
        <f>SUMIF('consultant-gross'!D:D,eslam.data!AO22,'consultant-gross'!F:F)</f>
        <v>7893373.579029642</v>
      </c>
      <c r="AF22" s="14">
        <f>SUMIF('consultant-gross'!D:D,eslam.data!AO22,'consultant-gross'!G:G)</f>
        <v>38477684.259029642</v>
      </c>
      <c r="AG22" s="14">
        <f>SUMIF('consultant-net'!D:D,eslam.data!AO22,'consultant-net'!F:F)</f>
        <v>4854984.5363285691</v>
      </c>
      <c r="AH22" s="2" t="str">
        <f>VLOOKUP(A22,'eslam-to-invoicing'!A:B,2,0)</f>
        <v>Aljazi Project</v>
      </c>
      <c r="AO22" s="2" t="str">
        <f t="shared" si="2"/>
        <v>Al Jazi5</v>
      </c>
      <c r="AP22" s="2" t="str">
        <f t="shared" si="3"/>
        <v>Aljazi Project5</v>
      </c>
    </row>
    <row r="23" spans="1:42" hidden="1" x14ac:dyDescent="0.3">
      <c r="A23" s="6" t="s">
        <v>19</v>
      </c>
      <c r="B23" s="6">
        <f>VLOOKUP(A23,Sheet1!A:B,2,0)</f>
        <v>1</v>
      </c>
      <c r="C23" s="6">
        <v>6</v>
      </c>
      <c r="D23" s="25"/>
      <c r="E23" s="2">
        <v>4850391.5599999949</v>
      </c>
      <c r="F23" s="26">
        <f>SUMIF('data-from-invoicing'!D:D,eslam.data!AP23,'data-from-invoicing'!E:E)</f>
        <v>0</v>
      </c>
      <c r="G23" s="2">
        <f t="shared" si="0"/>
        <v>-4850391.5599999949</v>
      </c>
      <c r="H23" s="23"/>
      <c r="I23" s="2">
        <f>SUMIF('collection only'!D:D,eslam.data!AO23,'collection only'!E:E)</f>
        <v>2383592</v>
      </c>
      <c r="J23" s="26">
        <f>SUMIF('data-from-invoicing'!D:D,eslam.data!AP23,'data-from-invoicing'!F:F)</f>
        <v>0</v>
      </c>
      <c r="K23" s="2">
        <f t="shared" si="1"/>
        <v>-2383592</v>
      </c>
      <c r="O23" s="23"/>
      <c r="P23" s="2">
        <v>2965400.21</v>
      </c>
      <c r="Q23" s="1">
        <v>43343</v>
      </c>
      <c r="R23" s="1">
        <v>43348</v>
      </c>
      <c r="S23" s="1">
        <v>43349</v>
      </c>
      <c r="T23">
        <v>15</v>
      </c>
      <c r="U23" s="1">
        <v>43364</v>
      </c>
      <c r="V23" s="1">
        <v>43353</v>
      </c>
      <c r="W23" s="2">
        <v>43327773.159999996</v>
      </c>
      <c r="X23" s="2">
        <v>1152162.95</v>
      </c>
      <c r="AD23" s="2">
        <v>16838621.5</v>
      </c>
      <c r="AE23" s="14">
        <f>SUMIF('consultant-gross'!D:D,eslam.data!AO23,'consultant-gross'!F:F)</f>
        <v>4850391.5599999949</v>
      </c>
      <c r="AF23" s="14">
        <f>SUMIF('consultant-gross'!D:D,eslam.data!AO23,'consultant-gross'!G:G)</f>
        <v>43327773.159999996</v>
      </c>
      <c r="AG23" s="14">
        <f>SUMIF('consultant-net'!D:D,eslam.data!AO23,'consultant-net'!F:F)</f>
        <v>2965400.21</v>
      </c>
      <c r="AH23" s="2" t="str">
        <f>VLOOKUP(A23,'eslam-to-invoicing'!A:B,2,0)</f>
        <v>Aljazi Project</v>
      </c>
      <c r="AO23" s="2" t="str">
        <f t="shared" si="2"/>
        <v>Al Jazi6</v>
      </c>
      <c r="AP23" s="2" t="str">
        <f t="shared" si="3"/>
        <v>Aljazi Project6</v>
      </c>
    </row>
    <row r="24" spans="1:42" hidden="1" x14ac:dyDescent="0.3">
      <c r="A24" s="6" t="s">
        <v>19</v>
      </c>
      <c r="B24" s="6">
        <f>VLOOKUP(A24,Sheet1!A:B,2,0)</f>
        <v>1</v>
      </c>
      <c r="C24" s="6">
        <v>7</v>
      </c>
      <c r="D24" s="25"/>
      <c r="E24" s="2">
        <v>9360993.2600000054</v>
      </c>
      <c r="F24" s="26">
        <f>SUMIF('data-from-invoicing'!D:D,eslam.data!AP24,'data-from-invoicing'!E:E)</f>
        <v>0</v>
      </c>
      <c r="G24" s="2">
        <f t="shared" si="0"/>
        <v>-9360993.2600000054</v>
      </c>
      <c r="H24" s="23"/>
      <c r="I24" s="2">
        <f>SUMIF('collection only'!D:D,eslam.data!AO24,'collection only'!E:E)</f>
        <v>4138160</v>
      </c>
      <c r="J24" s="26">
        <f>SUMIF('data-from-invoicing'!D:D,eslam.data!AP24,'data-from-invoicing'!F:F)</f>
        <v>0</v>
      </c>
      <c r="K24" s="2">
        <f t="shared" si="1"/>
        <v>-4138160</v>
      </c>
      <c r="O24" s="23"/>
      <c r="P24" s="2">
        <v>4138160</v>
      </c>
      <c r="Q24" s="1">
        <v>43373</v>
      </c>
      <c r="R24" s="1">
        <v>43374</v>
      </c>
      <c r="S24" s="1">
        <v>43375</v>
      </c>
      <c r="T24">
        <v>15</v>
      </c>
      <c r="U24" s="1">
        <v>43390</v>
      </c>
      <c r="V24" s="1">
        <v>43389</v>
      </c>
      <c r="W24" s="2">
        <v>52688766.420000002</v>
      </c>
      <c r="X24" s="2">
        <v>782387</v>
      </c>
      <c r="AD24" s="2">
        <v>19429378.5</v>
      </c>
      <c r="AE24" s="14">
        <f>SUMIF('consultant-gross'!D:D,eslam.data!AO24,'consultant-gross'!F:F)</f>
        <v>9361764.450000003</v>
      </c>
      <c r="AF24" s="14">
        <f>SUMIF('consultant-gross'!D:D,eslam.data!AO24,'consultant-gross'!G:G)</f>
        <v>52689537.609999999</v>
      </c>
      <c r="AG24" s="14">
        <f>SUMIF('consultant-net'!D:D,eslam.data!AO24,'consultant-net'!F:F)</f>
        <v>5019788.5</v>
      </c>
      <c r="AH24" s="2" t="str">
        <f>VLOOKUP(A24,'eslam-to-invoicing'!A:B,2,0)</f>
        <v>Aljazi Project</v>
      </c>
      <c r="AO24" s="2" t="str">
        <f t="shared" si="2"/>
        <v>Al Jazi7</v>
      </c>
      <c r="AP24" s="2" t="str">
        <f t="shared" si="3"/>
        <v>Aljazi Project7</v>
      </c>
    </row>
    <row r="25" spans="1:42" hidden="1" x14ac:dyDescent="0.3">
      <c r="A25" s="6" t="s">
        <v>19</v>
      </c>
      <c r="B25" s="6">
        <f>VLOOKUP(A25,Sheet1!A:B,2,0)</f>
        <v>1</v>
      </c>
      <c r="C25" s="6">
        <v>8</v>
      </c>
      <c r="D25" s="25"/>
      <c r="E25" s="2">
        <v>13305889.630000001</v>
      </c>
      <c r="F25" s="26">
        <f>SUMIF('data-from-invoicing'!D:D,eslam.data!AP25,'data-from-invoicing'!E:E)</f>
        <v>0</v>
      </c>
      <c r="G25" s="2">
        <f t="shared" si="0"/>
        <v>-13305889.630000001</v>
      </c>
      <c r="H25" s="23"/>
      <c r="I25" s="2">
        <f>SUMIF('collection only'!D:D,eslam.data!AO25,'collection only'!E:E)</f>
        <v>6905844.1900000004</v>
      </c>
      <c r="J25" s="26">
        <f>SUMIF('data-from-invoicing'!D:D,eslam.data!AP25,'data-from-invoicing'!F:F)</f>
        <v>0</v>
      </c>
      <c r="K25" s="2">
        <f t="shared" si="1"/>
        <v>-6905844.1900000004</v>
      </c>
      <c r="O25" s="23"/>
      <c r="P25" s="2">
        <v>7730375.21</v>
      </c>
      <c r="Q25" s="1">
        <v>43404</v>
      </c>
      <c r="R25" s="1">
        <v>43401</v>
      </c>
      <c r="S25" s="1">
        <v>43402</v>
      </c>
      <c r="T25">
        <v>15</v>
      </c>
      <c r="U25" s="1">
        <v>43417</v>
      </c>
      <c r="V25" s="1">
        <v>43410</v>
      </c>
      <c r="W25" s="2">
        <v>65994656.049999997</v>
      </c>
      <c r="X25" s="2">
        <v>684096.75</v>
      </c>
      <c r="AD25" s="2">
        <v>22966415.34</v>
      </c>
      <c r="AE25" s="14">
        <f>SUMIF('consultant-gross'!D:D,eslam.data!AO25,'consultant-gross'!F:F)</f>
        <v>13305889.629999995</v>
      </c>
      <c r="AF25" s="14">
        <f>SUMIF('consultant-gross'!D:D,eslam.data!AO25,'consultant-gross'!G:G)</f>
        <v>65994656.049999997</v>
      </c>
      <c r="AG25" s="14">
        <f>SUMIF('consultant-net'!D:D,eslam.data!AO25,'consultant-net'!F:F)</f>
        <v>7730375.21</v>
      </c>
      <c r="AH25" s="2" t="str">
        <f>VLOOKUP(A25,'eslam-to-invoicing'!A:B,2,0)</f>
        <v>Aljazi Project</v>
      </c>
      <c r="AO25" s="2" t="str">
        <f t="shared" si="2"/>
        <v>Al Jazi8</v>
      </c>
      <c r="AP25" s="2" t="str">
        <f t="shared" si="3"/>
        <v>Aljazi Project8</v>
      </c>
    </row>
    <row r="26" spans="1:42" hidden="1" x14ac:dyDescent="0.3">
      <c r="A26" s="6" t="s">
        <v>19</v>
      </c>
      <c r="B26" s="6">
        <f>VLOOKUP(A26,Sheet1!A:B,2,0)</f>
        <v>1</v>
      </c>
      <c r="C26" s="6">
        <v>9</v>
      </c>
      <c r="D26" s="25"/>
      <c r="E26" s="2">
        <v>11249079.119999999</v>
      </c>
      <c r="F26" s="26">
        <f>SUMIF('data-from-invoicing'!D:D,eslam.data!AP26,'data-from-invoicing'!E:E)</f>
        <v>0</v>
      </c>
      <c r="G26" s="2">
        <f t="shared" si="0"/>
        <v>-11249079.119999999</v>
      </c>
      <c r="H26" s="23"/>
      <c r="I26" s="2">
        <f>SUMIF('collection only'!D:D,eslam.data!AO26,'collection only'!E:E)</f>
        <v>1762571</v>
      </c>
      <c r="J26" s="26">
        <f>SUMIF('data-from-invoicing'!D:D,eslam.data!AP26,'data-from-invoicing'!F:F)</f>
        <v>0</v>
      </c>
      <c r="K26" s="2">
        <f t="shared" si="1"/>
        <v>-1762571</v>
      </c>
      <c r="O26" s="23"/>
      <c r="P26" s="2">
        <v>3297350.06</v>
      </c>
      <c r="Q26" s="1">
        <v>43434</v>
      </c>
      <c r="R26" s="1">
        <v>43423</v>
      </c>
      <c r="S26" s="1">
        <v>43423</v>
      </c>
      <c r="T26">
        <v>15</v>
      </c>
      <c r="U26" s="1">
        <v>43438</v>
      </c>
      <c r="V26" s="1">
        <v>43432</v>
      </c>
      <c r="W26" s="2">
        <v>77243735.170000002</v>
      </c>
      <c r="X26" s="2">
        <v>504071.29</v>
      </c>
      <c r="AD26" s="2">
        <v>28710343.34</v>
      </c>
      <c r="AE26" s="14">
        <f>SUMIF('consultant-gross'!D:D,eslam.data!AO26,'consultant-gross'!F:F)</f>
        <v>11249079.120000005</v>
      </c>
      <c r="AF26" s="14">
        <f>SUMIF('consultant-gross'!D:D,eslam.data!AO26,'consultant-gross'!G:G)</f>
        <v>77243735.170000002</v>
      </c>
      <c r="AG26" s="14">
        <f>SUMIF('consultant-net'!D:D,eslam.data!AO26,'consultant-net'!F:F)</f>
        <v>3297350.06</v>
      </c>
      <c r="AH26" s="2" t="str">
        <f>VLOOKUP(A26,'eslam-to-invoicing'!A:B,2,0)</f>
        <v>Aljazi Project</v>
      </c>
      <c r="AO26" s="2" t="str">
        <f t="shared" si="2"/>
        <v>Al Jazi9</v>
      </c>
      <c r="AP26" s="2" t="str">
        <f t="shared" si="3"/>
        <v>Aljazi Project9</v>
      </c>
    </row>
    <row r="27" spans="1:42" hidden="1" x14ac:dyDescent="0.3">
      <c r="A27" s="6" t="s">
        <v>19</v>
      </c>
      <c r="B27" s="6">
        <f>VLOOKUP(A27,Sheet1!A:B,2,0)</f>
        <v>1</v>
      </c>
      <c r="C27" s="6">
        <v>10</v>
      </c>
      <c r="D27" s="25"/>
      <c r="E27" s="2">
        <v>7201307.2300000042</v>
      </c>
      <c r="F27" s="26">
        <f>SUMIF('data-from-invoicing'!D:D,eslam.data!AP27,'data-from-invoicing'!E:E)</f>
        <v>0</v>
      </c>
      <c r="G27" s="2">
        <f t="shared" si="0"/>
        <v>-7201307.2300000042</v>
      </c>
      <c r="H27" s="23"/>
      <c r="I27" s="2">
        <f>SUMIF('collection only'!D:D,eslam.data!AO27,'collection only'!E:E)</f>
        <v>2302251</v>
      </c>
      <c r="J27" s="26">
        <f>SUMIF('data-from-invoicing'!D:D,eslam.data!AP27,'data-from-invoicing'!F:F)</f>
        <v>0</v>
      </c>
      <c r="K27" s="2">
        <f t="shared" si="1"/>
        <v>-2302251</v>
      </c>
      <c r="O27" s="23"/>
      <c r="P27" s="2">
        <v>3398127.58</v>
      </c>
      <c r="Q27" s="1">
        <v>43465</v>
      </c>
      <c r="R27" s="1">
        <v>43438</v>
      </c>
      <c r="S27" s="1">
        <v>43438</v>
      </c>
      <c r="T27">
        <v>15</v>
      </c>
      <c r="U27" s="1">
        <v>43453</v>
      </c>
      <c r="V27" s="1">
        <v>43453</v>
      </c>
      <c r="W27" s="2">
        <v>84445042.400000006</v>
      </c>
      <c r="X27" s="2">
        <v>324045.83</v>
      </c>
      <c r="AD27" s="2">
        <v>32846001.300000001</v>
      </c>
      <c r="AE27" s="14">
        <f>SUMIF('consultant-gross'!D:D,eslam.data!AO27,'consultant-gross'!F:F)</f>
        <v>7201307.2300000042</v>
      </c>
      <c r="AF27" s="14">
        <f>SUMIF('consultant-gross'!D:D,eslam.data!AO27,'consultant-gross'!G:G)</f>
        <v>84445042.400000006</v>
      </c>
      <c r="AG27" s="14">
        <f>SUMIF('consultant-net'!D:D,eslam.data!AO27,'consultant-net'!F:F)</f>
        <v>3398127.58</v>
      </c>
      <c r="AH27" s="2" t="str">
        <f>VLOOKUP(A27,'eslam-to-invoicing'!A:B,2,0)</f>
        <v>Aljazi Project</v>
      </c>
      <c r="AO27" s="2" t="str">
        <f t="shared" si="2"/>
        <v>Al Jazi10</v>
      </c>
      <c r="AP27" s="2" t="str">
        <f t="shared" si="3"/>
        <v>Aljazi Project10</v>
      </c>
    </row>
    <row r="28" spans="1:42" hidden="1" x14ac:dyDescent="0.3">
      <c r="A28" s="6" t="s">
        <v>19</v>
      </c>
      <c r="B28" s="6">
        <f>VLOOKUP(A28,Sheet1!A:B,2,0)</f>
        <v>1</v>
      </c>
      <c r="C28" s="6">
        <v>11</v>
      </c>
      <c r="D28" s="25"/>
      <c r="E28" s="2">
        <v>10407080.279999999</v>
      </c>
      <c r="F28" s="26">
        <f>SUMIF('data-from-invoicing'!D:D,eslam.data!AP28,'data-from-invoicing'!E:E)</f>
        <v>0</v>
      </c>
      <c r="G28" s="2">
        <f t="shared" si="0"/>
        <v>-10407080.279999999</v>
      </c>
      <c r="H28" s="23"/>
      <c r="I28" s="2">
        <f>SUMIF('collection only'!D:D,eslam.data!AO28,'collection only'!E:E)</f>
        <v>3838772.36</v>
      </c>
      <c r="J28" s="26">
        <f>SUMIF('data-from-invoicing'!D:D,eslam.data!AP28,'data-from-invoicing'!F:F)</f>
        <v>0</v>
      </c>
      <c r="K28" s="2">
        <f t="shared" si="1"/>
        <v>-3838772.36</v>
      </c>
      <c r="O28" s="23"/>
      <c r="P28" s="2">
        <v>4227710.49</v>
      </c>
      <c r="Q28" s="1">
        <v>43465</v>
      </c>
      <c r="R28" s="1">
        <v>43458</v>
      </c>
      <c r="S28" s="1">
        <v>43458</v>
      </c>
      <c r="T28">
        <v>15</v>
      </c>
      <c r="U28" s="1">
        <v>43473</v>
      </c>
      <c r="V28" s="1">
        <v>43473</v>
      </c>
      <c r="W28" s="2">
        <v>94852122.680000007</v>
      </c>
      <c r="X28" s="2">
        <v>1E-3</v>
      </c>
      <c r="AD28" s="2">
        <v>37611714.979999997</v>
      </c>
      <c r="AE28" s="14">
        <f>SUMIF('consultant-gross'!D:D,eslam.data!AO28,'consultant-gross'!F:F)</f>
        <v>10407080.280000001</v>
      </c>
      <c r="AF28" s="14">
        <f>SUMIF('consultant-gross'!D:D,eslam.data!AO28,'consultant-gross'!G:G)</f>
        <v>94852122.680000007</v>
      </c>
      <c r="AG28" s="14">
        <f>SUMIF('consultant-net'!D:D,eslam.data!AO28,'consultant-net'!F:F)</f>
        <v>4227710.49</v>
      </c>
      <c r="AH28" s="2" t="str">
        <f>VLOOKUP(A28,'eslam-to-invoicing'!A:B,2,0)</f>
        <v>Aljazi Project</v>
      </c>
      <c r="AO28" s="2" t="str">
        <f t="shared" si="2"/>
        <v>Al Jazi11</v>
      </c>
      <c r="AP28" s="2" t="str">
        <f t="shared" si="3"/>
        <v>Aljazi Project11</v>
      </c>
    </row>
    <row r="29" spans="1:42" hidden="1" x14ac:dyDescent="0.3">
      <c r="A29" s="6" t="s">
        <v>19</v>
      </c>
      <c r="B29" s="6">
        <f>VLOOKUP(A29,Sheet1!A:B,2,0)</f>
        <v>1</v>
      </c>
      <c r="C29" s="6">
        <v>12</v>
      </c>
      <c r="D29" s="25"/>
      <c r="E29" s="2">
        <v>8329656</v>
      </c>
      <c r="F29" s="26">
        <f>SUMIF('data-from-invoicing'!D:D,eslam.data!AP29,'data-from-invoicing'!E:E)</f>
        <v>0</v>
      </c>
      <c r="G29" s="2">
        <f t="shared" si="0"/>
        <v>-8329656</v>
      </c>
      <c r="H29" s="23"/>
      <c r="I29" s="2">
        <f>SUMIF('collection only'!D:D,eslam.data!AO29,'collection only'!E:E)</f>
        <v>922154</v>
      </c>
      <c r="J29" s="26">
        <f>SUMIF('data-from-invoicing'!D:D,eslam.data!AP29,'data-from-invoicing'!F:F)</f>
        <v>0</v>
      </c>
      <c r="K29" s="2">
        <f t="shared" si="1"/>
        <v>-922154</v>
      </c>
      <c r="O29" s="23"/>
      <c r="P29" s="2">
        <v>2264521.5099999998</v>
      </c>
      <c r="Q29" s="1">
        <v>43496</v>
      </c>
      <c r="R29" s="1">
        <v>43486</v>
      </c>
      <c r="S29" s="1">
        <v>43487</v>
      </c>
      <c r="T29">
        <v>15</v>
      </c>
      <c r="U29" s="1">
        <v>43502</v>
      </c>
      <c r="V29" s="1">
        <v>43500</v>
      </c>
      <c r="W29" s="2">
        <v>103181778.68000001</v>
      </c>
      <c r="X29" s="2">
        <v>1E-3</v>
      </c>
      <c r="AD29" s="2">
        <v>42316559.840000004</v>
      </c>
      <c r="AE29" s="14">
        <f>SUMIF('consultant-gross'!D:D,eslam.data!AO29,'consultant-gross'!F:F)</f>
        <v>8329656</v>
      </c>
      <c r="AF29" s="14">
        <f>SUMIF('consultant-gross'!D:D,eslam.data!AO29,'consultant-gross'!G:G)</f>
        <v>103181778.68000001</v>
      </c>
      <c r="AG29" s="14">
        <f>SUMIF('consultant-net'!D:D,eslam.data!AO29,'consultant-net'!F:F)</f>
        <v>2264521.5099999998</v>
      </c>
      <c r="AH29" s="2" t="str">
        <f>VLOOKUP(A29,'eslam-to-invoicing'!A:B,2,0)</f>
        <v>Aljazi Project</v>
      </c>
      <c r="AO29" s="2" t="str">
        <f t="shared" si="2"/>
        <v>Al Jazi12</v>
      </c>
      <c r="AP29" s="2" t="str">
        <f t="shared" si="3"/>
        <v>Aljazi Project12</v>
      </c>
    </row>
    <row r="30" spans="1:42" hidden="1" x14ac:dyDescent="0.3">
      <c r="A30" s="6" t="s">
        <v>19</v>
      </c>
      <c r="B30" s="6">
        <f>VLOOKUP(A30,Sheet1!A:B,2,0)</f>
        <v>1</v>
      </c>
      <c r="C30" s="6">
        <v>13</v>
      </c>
      <c r="D30" s="25"/>
      <c r="E30" s="2">
        <v>8749208.7599999905</v>
      </c>
      <c r="F30" s="26">
        <f>SUMIF('data-from-invoicing'!D:D,eslam.data!AP30,'data-from-invoicing'!E:E)</f>
        <v>0</v>
      </c>
      <c r="G30" s="2">
        <f t="shared" si="0"/>
        <v>-8749208.7599999905</v>
      </c>
      <c r="H30" s="23"/>
      <c r="I30" s="2">
        <f>SUMIF('collection only'!D:D,eslam.data!AO30,'collection only'!E:E)</f>
        <v>2994292.79</v>
      </c>
      <c r="J30" s="26">
        <f>SUMIF('data-from-invoicing'!D:D,eslam.data!AP30,'data-from-invoicing'!F:F)</f>
        <v>0</v>
      </c>
      <c r="K30" s="2">
        <f t="shared" si="1"/>
        <v>-2994292.79</v>
      </c>
      <c r="O30" s="23"/>
      <c r="P30" s="2">
        <v>3848045.61</v>
      </c>
      <c r="Q30" s="1">
        <v>43524</v>
      </c>
      <c r="R30" s="1">
        <v>43513</v>
      </c>
      <c r="S30" s="1">
        <v>43515</v>
      </c>
      <c r="T30">
        <v>15</v>
      </c>
      <c r="U30" s="1">
        <v>43530</v>
      </c>
      <c r="V30" s="1">
        <v>43528</v>
      </c>
      <c r="W30" s="2">
        <v>111930987.44</v>
      </c>
      <c r="X30" s="2">
        <v>347539.5</v>
      </c>
      <c r="AD30" s="2">
        <v>47070296.159999996</v>
      </c>
      <c r="AE30" s="14">
        <f>SUMIF('consultant-gross'!D:D,eslam.data!AO30,'consultant-gross'!F:F)</f>
        <v>8749208.7599999905</v>
      </c>
      <c r="AF30" s="14">
        <f>SUMIF('consultant-gross'!D:D,eslam.data!AO30,'consultant-gross'!G:G)</f>
        <v>111930987.44</v>
      </c>
      <c r="AG30" s="14">
        <f>SUMIF('consultant-net'!D:D,eslam.data!AO30,'consultant-net'!F:F)</f>
        <v>3848045.61</v>
      </c>
      <c r="AH30" s="2" t="str">
        <f>VLOOKUP(A30,'eslam-to-invoicing'!A:B,2,0)</f>
        <v>Aljazi Project</v>
      </c>
      <c r="AO30" s="2" t="str">
        <f t="shared" si="2"/>
        <v>Al Jazi13</v>
      </c>
      <c r="AP30" s="2" t="str">
        <f t="shared" si="3"/>
        <v>Aljazi Project13</v>
      </c>
    </row>
    <row r="31" spans="1:42" hidden="1" x14ac:dyDescent="0.3">
      <c r="A31" s="6" t="s">
        <v>19</v>
      </c>
      <c r="B31" s="6">
        <f>VLOOKUP(A31,Sheet1!A:B,2,0)</f>
        <v>1</v>
      </c>
      <c r="C31" s="6">
        <v>14</v>
      </c>
      <c r="D31" s="25"/>
      <c r="E31" s="2">
        <v>9382086.3700000048</v>
      </c>
      <c r="F31" s="26">
        <f>SUMIF('data-from-invoicing'!D:D,eslam.data!AP31,'data-from-invoicing'!E:E)</f>
        <v>0</v>
      </c>
      <c r="G31" s="2">
        <f t="shared" si="0"/>
        <v>-9382086.3700000048</v>
      </c>
      <c r="H31" s="23"/>
      <c r="I31" s="2">
        <f>SUMIF('collection only'!D:D,eslam.data!AO31,'collection only'!E:E)</f>
        <v>1629015.64</v>
      </c>
      <c r="J31" s="26">
        <f>SUMIF('data-from-invoicing'!D:D,eslam.data!AP31,'data-from-invoicing'!F:F)</f>
        <v>0</v>
      </c>
      <c r="K31" s="2">
        <f t="shared" si="1"/>
        <v>-1629015.64</v>
      </c>
      <c r="O31" s="23"/>
      <c r="P31" s="2">
        <v>1995238.89</v>
      </c>
      <c r="Q31" s="1">
        <v>43555</v>
      </c>
      <c r="R31" s="1">
        <v>43544</v>
      </c>
      <c r="S31" s="1">
        <v>43545</v>
      </c>
      <c r="T31">
        <v>15</v>
      </c>
      <c r="U31" s="1">
        <v>43560</v>
      </c>
      <c r="V31" s="1">
        <v>43563</v>
      </c>
      <c r="W31" s="2">
        <v>121313073.81</v>
      </c>
      <c r="X31" s="2">
        <v>104261.85</v>
      </c>
      <c r="AD31" s="2">
        <v>52347380.670000002</v>
      </c>
      <c r="AE31" s="14">
        <f>SUMIF('consultant-gross'!D:D,eslam.data!AO31,'consultant-gross'!F:F)</f>
        <v>9382086.3700000048</v>
      </c>
      <c r="AF31" s="14">
        <f>SUMIF('consultant-gross'!D:D,eslam.data!AO31,'consultant-gross'!G:G)</f>
        <v>121313073.81</v>
      </c>
      <c r="AG31" s="14">
        <f>SUMIF('consultant-net'!D:D,eslam.data!AO31,'consultant-net'!F:F)</f>
        <v>1995238.89</v>
      </c>
      <c r="AH31" s="2" t="str">
        <f>VLOOKUP(A31,'eslam-to-invoicing'!A:B,2,0)</f>
        <v>Aljazi Project</v>
      </c>
      <c r="AO31" s="2" t="str">
        <f t="shared" si="2"/>
        <v>Al Jazi14</v>
      </c>
      <c r="AP31" s="2" t="str">
        <f t="shared" si="3"/>
        <v>Aljazi Project14</v>
      </c>
    </row>
    <row r="32" spans="1:42" hidden="1" x14ac:dyDescent="0.3">
      <c r="A32" s="6" t="s">
        <v>19</v>
      </c>
      <c r="B32" s="6">
        <f>VLOOKUP(A32,Sheet1!A:B,2,0)</f>
        <v>1</v>
      </c>
      <c r="C32" s="6">
        <v>15</v>
      </c>
      <c r="D32" s="25"/>
      <c r="E32" s="2">
        <v>9011217.1899999976</v>
      </c>
      <c r="F32" s="26">
        <f>SUMIF('data-from-invoicing'!D:D,eslam.data!AP32,'data-from-invoicing'!E:E)</f>
        <v>0</v>
      </c>
      <c r="G32" s="2">
        <f t="shared" si="0"/>
        <v>-9011217.1899999976</v>
      </c>
      <c r="H32" s="23"/>
      <c r="I32" s="2">
        <f>SUMIF('collection only'!D:D,eslam.data!AO32,'collection only'!E:E)</f>
        <v>2107757</v>
      </c>
      <c r="J32" s="26">
        <f>SUMIF('data-from-invoicing'!D:D,eslam.data!AP32,'data-from-invoicing'!F:F)</f>
        <v>0</v>
      </c>
      <c r="K32" s="2">
        <f t="shared" si="1"/>
        <v>-2107757</v>
      </c>
      <c r="O32" s="23"/>
      <c r="P32" s="2">
        <v>2738501.15</v>
      </c>
      <c r="Q32" s="1">
        <v>43585</v>
      </c>
      <c r="R32" s="1">
        <v>43576</v>
      </c>
      <c r="S32" s="1">
        <v>43579</v>
      </c>
      <c r="T32">
        <v>15</v>
      </c>
      <c r="U32" s="1">
        <v>43594</v>
      </c>
      <c r="V32" s="1">
        <v>43594</v>
      </c>
      <c r="W32" s="2">
        <v>130324291</v>
      </c>
      <c r="X32" s="2">
        <v>208523.7</v>
      </c>
      <c r="AD32" s="2">
        <v>56948226.200000003</v>
      </c>
      <c r="AE32" s="14">
        <f>SUMIF('consultant-gross'!D:D,eslam.data!AO32,'consultant-gross'!F:F)</f>
        <v>9011217.1899999976</v>
      </c>
      <c r="AF32" s="14">
        <f>SUMIF('consultant-gross'!D:D,eslam.data!AO32,'consultant-gross'!G:G)</f>
        <v>130324291</v>
      </c>
      <c r="AG32" s="14">
        <f>SUMIF('consultant-net'!D:D,eslam.data!AO32,'consultant-net'!F:F)</f>
        <v>2738501.15</v>
      </c>
      <c r="AH32" s="2" t="str">
        <f>VLOOKUP(A32,'eslam-to-invoicing'!A:B,2,0)</f>
        <v>Aljazi Project</v>
      </c>
      <c r="AO32" s="2" t="str">
        <f t="shared" si="2"/>
        <v>Al Jazi15</v>
      </c>
      <c r="AP32" s="2" t="str">
        <f t="shared" si="3"/>
        <v>Aljazi Project15</v>
      </c>
    </row>
    <row r="33" spans="1:42" hidden="1" x14ac:dyDescent="0.3">
      <c r="A33" s="6" t="s">
        <v>19</v>
      </c>
      <c r="B33" s="6">
        <f>VLOOKUP(A33,Sheet1!A:B,2,0)</f>
        <v>1</v>
      </c>
      <c r="C33" s="6">
        <v>16</v>
      </c>
      <c r="D33" s="25"/>
      <c r="E33" s="2">
        <v>9502208.8799999952</v>
      </c>
      <c r="F33" s="26">
        <f>SUMIF('data-from-invoicing'!D:D,eslam.data!AP33,'data-from-invoicing'!E:E)</f>
        <v>0</v>
      </c>
      <c r="G33" s="2">
        <f t="shared" si="0"/>
        <v>-9502208.8799999952</v>
      </c>
      <c r="H33" s="23"/>
      <c r="I33" s="2">
        <f>SUMIF('collection only'!D:D,eslam.data!AO33,'collection only'!E:E)</f>
        <v>120989.08</v>
      </c>
      <c r="J33" s="26">
        <f>SUMIF('data-from-invoicing'!D:D,eslam.data!AP33,'data-from-invoicing'!F:F)</f>
        <v>0</v>
      </c>
      <c r="K33" s="2">
        <f t="shared" si="1"/>
        <v>-120989.08</v>
      </c>
      <c r="O33" s="23"/>
      <c r="P33" s="2">
        <v>1009779.23</v>
      </c>
      <c r="Q33" s="1">
        <v>43585</v>
      </c>
      <c r="R33" s="1">
        <v>43594</v>
      </c>
      <c r="S33" s="1">
        <v>43597</v>
      </c>
      <c r="T33">
        <v>15</v>
      </c>
      <c r="U33" s="1">
        <v>43612</v>
      </c>
      <c r="V33" s="1">
        <v>43617</v>
      </c>
      <c r="W33" s="2">
        <v>139826499.88</v>
      </c>
      <c r="X33" s="2">
        <v>1E-4</v>
      </c>
      <c r="AD33" s="2">
        <v>63851171.859999999</v>
      </c>
      <c r="AE33" s="14">
        <f>SUMIF('consultant-gross'!D:D,eslam.data!AO33,'consultant-gross'!F:F)</f>
        <v>9502208.8799999952</v>
      </c>
      <c r="AF33" s="14">
        <f>SUMIF('consultant-gross'!D:D,eslam.data!AO33,'consultant-gross'!G:G)</f>
        <v>139826499.88</v>
      </c>
      <c r="AG33" s="14">
        <f>SUMIF('consultant-net'!D:D,eslam.data!AO33,'consultant-net'!F:F)</f>
        <v>1009779.23</v>
      </c>
      <c r="AH33" s="2" t="str">
        <f>VLOOKUP(A33,'eslam-to-invoicing'!A:B,2,0)</f>
        <v>Aljazi Project</v>
      </c>
      <c r="AO33" s="2" t="str">
        <f t="shared" si="2"/>
        <v>Al Jazi16</v>
      </c>
      <c r="AP33" s="2" t="str">
        <f t="shared" si="3"/>
        <v>Aljazi Project16</v>
      </c>
    </row>
    <row r="34" spans="1:42" hidden="1" x14ac:dyDescent="0.3">
      <c r="A34" s="6" t="s">
        <v>19</v>
      </c>
      <c r="B34" s="6">
        <f>VLOOKUP(A34,Sheet1!A:B,2,0)</f>
        <v>1</v>
      </c>
      <c r="C34" s="6">
        <v>17</v>
      </c>
      <c r="D34" s="25"/>
      <c r="E34" s="2">
        <v>7664029.3199999928</v>
      </c>
      <c r="F34" s="26">
        <f>SUMIF('data-from-invoicing'!D:D,eslam.data!AP34,'data-from-invoicing'!E:E)</f>
        <v>0</v>
      </c>
      <c r="G34" s="2">
        <f t="shared" ref="G34:G65" si="4">F34-E34</f>
        <v>-7664029.3199999928</v>
      </c>
      <c r="H34" s="23"/>
      <c r="I34" s="2">
        <f>SUMIF('collection only'!D:D,eslam.data!AO34,'collection only'!E:E)</f>
        <v>2935343.72</v>
      </c>
      <c r="J34" s="26">
        <f>SUMIF('data-from-invoicing'!D:D,eslam.data!AP34,'data-from-invoicing'!F:F)</f>
        <v>0</v>
      </c>
      <c r="K34" s="2">
        <f t="shared" ref="K34:K65" si="5">J34-I34</f>
        <v>-2935343.72</v>
      </c>
      <c r="O34" s="23"/>
      <c r="P34" s="2">
        <v>3577364.85</v>
      </c>
      <c r="Q34" s="1">
        <v>43646</v>
      </c>
      <c r="R34" s="1">
        <v>43632</v>
      </c>
      <c r="S34" s="1">
        <v>43634</v>
      </c>
      <c r="T34">
        <v>15</v>
      </c>
      <c r="U34" s="1">
        <v>43649</v>
      </c>
      <c r="V34" s="1">
        <v>43652</v>
      </c>
      <c r="W34" s="2">
        <v>147490529.19999999</v>
      </c>
      <c r="X34" s="2">
        <v>0</v>
      </c>
      <c r="AD34" s="2">
        <v>67191637.780000001</v>
      </c>
      <c r="AE34" s="14">
        <f>SUMIF('consultant-gross'!D:D,eslam.data!AO34,'consultant-gross'!F:F)</f>
        <v>7664029.3199999928</v>
      </c>
      <c r="AF34" s="14">
        <f>SUMIF('consultant-gross'!D:D,eslam.data!AO34,'consultant-gross'!G:G)</f>
        <v>147490529.19999999</v>
      </c>
      <c r="AG34" s="14">
        <f>SUMIF('consultant-net'!D:D,eslam.data!AO34,'consultant-net'!F:F)</f>
        <v>3577364.85</v>
      </c>
      <c r="AH34" s="2" t="str">
        <f>VLOOKUP(A34,'eslam-to-invoicing'!A:B,2,0)</f>
        <v>Aljazi Project</v>
      </c>
      <c r="AO34" s="2" t="str">
        <f t="shared" ref="AO34:AO55" si="6">A34&amp;C34</f>
        <v>Al Jazi17</v>
      </c>
      <c r="AP34" s="2" t="str">
        <f t="shared" ref="AP34:AP55" si="7">AH34&amp;C34</f>
        <v>Aljazi Project17</v>
      </c>
    </row>
    <row r="35" spans="1:42" hidden="1" x14ac:dyDescent="0.3">
      <c r="A35" s="6" t="s">
        <v>19</v>
      </c>
      <c r="B35" s="6">
        <f>VLOOKUP(A35,Sheet1!A:B,2,0)</f>
        <v>1</v>
      </c>
      <c r="C35" s="6">
        <v>18</v>
      </c>
      <c r="D35" s="25"/>
      <c r="E35" s="2">
        <v>7401622.4300000072</v>
      </c>
      <c r="F35" s="26">
        <f>SUMIF('data-from-invoicing'!D:D,eslam.data!AP35,'data-from-invoicing'!E:E)</f>
        <v>0</v>
      </c>
      <c r="G35" s="2">
        <f t="shared" si="4"/>
        <v>-7401622.4300000072</v>
      </c>
      <c r="H35" s="23"/>
      <c r="I35" s="2">
        <f>SUMIF('collection only'!D:D,eslam.data!AO35,'collection only'!E:E)</f>
        <v>2748544.1</v>
      </c>
      <c r="J35" s="26">
        <f>SUMIF('data-from-invoicing'!D:D,eslam.data!AP35,'data-from-invoicing'!F:F)</f>
        <v>0</v>
      </c>
      <c r="K35" s="2">
        <f t="shared" si="5"/>
        <v>-2748544.1</v>
      </c>
      <c r="O35" s="23"/>
      <c r="P35" s="2">
        <v>3297235.7</v>
      </c>
      <c r="Q35" s="1">
        <v>43677</v>
      </c>
      <c r="R35" s="1">
        <v>43661</v>
      </c>
      <c r="S35" s="1">
        <v>43661</v>
      </c>
      <c r="T35">
        <v>15</v>
      </c>
      <c r="U35" s="1">
        <v>43676</v>
      </c>
      <c r="V35" s="1">
        <v>43673</v>
      </c>
      <c r="W35" s="2">
        <v>154892151.63</v>
      </c>
      <c r="AD35" s="2">
        <v>70366044.939999998</v>
      </c>
      <c r="AE35" s="14">
        <f>SUMIF('consultant-gross'!D:D,eslam.data!AO35,'consultant-gross'!F:F)</f>
        <v>7401622.4300000072</v>
      </c>
      <c r="AF35" s="14">
        <f>SUMIF('consultant-gross'!D:D,eslam.data!AO35,'consultant-gross'!G:G)</f>
        <v>154892151.63</v>
      </c>
      <c r="AG35" s="14">
        <f>SUMIF('consultant-net'!D:D,eslam.data!AO35,'consultant-net'!F:F)</f>
        <v>3297235.7</v>
      </c>
      <c r="AH35" s="2" t="str">
        <f>VLOOKUP(A35,'eslam-to-invoicing'!A:B,2,0)</f>
        <v>Aljazi Project</v>
      </c>
      <c r="AO35" s="2" t="str">
        <f t="shared" si="6"/>
        <v>Al Jazi18</v>
      </c>
      <c r="AP35" s="2" t="str">
        <f t="shared" si="7"/>
        <v>Aljazi Project18</v>
      </c>
    </row>
    <row r="36" spans="1:42" hidden="1" x14ac:dyDescent="0.3">
      <c r="A36" s="6" t="s">
        <v>19</v>
      </c>
      <c r="B36" s="6">
        <f>VLOOKUP(A36,Sheet1!A:B,2,0)</f>
        <v>1</v>
      </c>
      <c r="C36" s="6">
        <v>19</v>
      </c>
      <c r="D36" s="25"/>
      <c r="E36" s="2">
        <v>9504587.6299999952</v>
      </c>
      <c r="F36" s="26">
        <f>SUMIF('data-from-invoicing'!D:D,eslam.data!AP36,'data-from-invoicing'!E:E)</f>
        <v>0</v>
      </c>
      <c r="G36" s="2">
        <f t="shared" si="4"/>
        <v>-9504587.6299999952</v>
      </c>
      <c r="H36" s="23"/>
      <c r="I36" s="2">
        <f>SUMIF('collection only'!D:D,eslam.data!AO36,'collection only'!E:E)</f>
        <v>3100493.1100000003</v>
      </c>
      <c r="J36" s="26">
        <f>SUMIF('data-from-invoicing'!D:D,eslam.data!AP36,'data-from-invoicing'!F:F)</f>
        <v>0</v>
      </c>
      <c r="K36" s="2">
        <f t="shared" si="5"/>
        <v>-3100493.1100000003</v>
      </c>
      <c r="O36" s="23"/>
      <c r="P36" s="2">
        <v>4336532.29</v>
      </c>
      <c r="Q36" s="1">
        <v>43708</v>
      </c>
      <c r="R36" s="1">
        <v>43697</v>
      </c>
      <c r="S36" s="1">
        <v>43698</v>
      </c>
      <c r="T36">
        <v>15</v>
      </c>
      <c r="U36" s="1">
        <v>43713</v>
      </c>
      <c r="V36" s="1">
        <v>43718</v>
      </c>
      <c r="W36" s="2">
        <v>164396739.25999999</v>
      </c>
      <c r="AD36" s="2">
        <v>74067058.469999999</v>
      </c>
      <c r="AE36" s="14">
        <f>SUMIF('consultant-gross'!D:D,eslam.data!AO36,'consultant-gross'!F:F)</f>
        <v>9504587.6299999952</v>
      </c>
      <c r="AF36" s="14">
        <f>SUMIF('consultant-gross'!D:D,eslam.data!AO36,'consultant-gross'!G:G)</f>
        <v>164396739.25999999</v>
      </c>
      <c r="AG36" s="14">
        <f>SUMIF('consultant-net'!D:D,eslam.data!AO36,'consultant-net'!F:F)</f>
        <v>4336532.29</v>
      </c>
      <c r="AH36" s="2" t="str">
        <f>VLOOKUP(A36,'eslam-to-invoicing'!A:B,2,0)</f>
        <v>Aljazi Project</v>
      </c>
      <c r="AO36" s="2" t="str">
        <f t="shared" si="6"/>
        <v>Al Jazi19</v>
      </c>
      <c r="AP36" s="2" t="str">
        <f t="shared" si="7"/>
        <v>Aljazi Project19</v>
      </c>
    </row>
    <row r="37" spans="1:42" hidden="1" x14ac:dyDescent="0.3">
      <c r="A37" s="6" t="s">
        <v>19</v>
      </c>
      <c r="B37" s="6">
        <f>VLOOKUP(A37,Sheet1!A:B,2,0)</f>
        <v>1</v>
      </c>
      <c r="C37" s="6">
        <v>20</v>
      </c>
      <c r="D37" s="25"/>
      <c r="E37" s="2">
        <v>8799095.4900000095</v>
      </c>
      <c r="F37" s="26">
        <f>SUMIF('data-from-invoicing'!D:D,eslam.data!AP37,'data-from-invoicing'!E:E)</f>
        <v>0</v>
      </c>
      <c r="G37" s="2">
        <f t="shared" si="4"/>
        <v>-8799095.4900000095</v>
      </c>
      <c r="H37" s="23"/>
      <c r="I37" s="2">
        <f>SUMIF('collection only'!D:D,eslam.data!AO37,'collection only'!E:E)</f>
        <v>371543.5</v>
      </c>
      <c r="J37" s="26">
        <f>SUMIF('data-from-invoicing'!D:D,eslam.data!AP37,'data-from-invoicing'!F:F)</f>
        <v>0</v>
      </c>
      <c r="K37" s="2">
        <f t="shared" si="5"/>
        <v>-371543.5</v>
      </c>
      <c r="O37" s="23"/>
      <c r="P37" s="2">
        <v>2000000</v>
      </c>
      <c r="Q37" s="1">
        <v>43738</v>
      </c>
      <c r="R37" s="1">
        <v>43738</v>
      </c>
      <c r="S37" s="1">
        <v>43745</v>
      </c>
      <c r="T37">
        <v>15</v>
      </c>
      <c r="U37" s="1">
        <v>43760</v>
      </c>
      <c r="V37" s="1">
        <v>43772</v>
      </c>
      <c r="W37" s="2">
        <v>173195834.75</v>
      </c>
      <c r="AD37" s="2">
        <v>80216713.090000004</v>
      </c>
      <c r="AE37" s="14">
        <f>SUMIF('consultant-gross'!D:D,eslam.data!AO37,'consultant-gross'!F:F)</f>
        <v>8799095.4900000095</v>
      </c>
      <c r="AF37" s="14">
        <f>SUMIF('consultant-gross'!D:D,eslam.data!AO37,'consultant-gross'!G:G)</f>
        <v>173195834.75</v>
      </c>
      <c r="AG37" s="14">
        <f>SUMIF('consultant-net'!D:D,eslam.data!AO37,'consultant-net'!F:F)</f>
        <v>2000000</v>
      </c>
      <c r="AH37" s="2" t="str">
        <f>VLOOKUP(A37,'eslam-to-invoicing'!A:B,2,0)</f>
        <v>Aljazi Project</v>
      </c>
      <c r="AO37" s="2" t="str">
        <f t="shared" si="6"/>
        <v>Al Jazi20</v>
      </c>
      <c r="AP37" s="2" t="str">
        <f t="shared" si="7"/>
        <v>Aljazi Project20</v>
      </c>
    </row>
    <row r="38" spans="1:42" hidden="1" x14ac:dyDescent="0.3">
      <c r="A38" s="6" t="s">
        <v>19</v>
      </c>
      <c r="B38" s="6">
        <f>VLOOKUP(A38,Sheet1!A:B,2,0)</f>
        <v>1</v>
      </c>
      <c r="C38" s="6">
        <v>21</v>
      </c>
      <c r="D38" s="25"/>
      <c r="E38" s="2">
        <v>33097306.620499909</v>
      </c>
      <c r="F38" s="26">
        <f>SUMIF('data-from-invoicing'!D:D,eslam.data!AP38,'data-from-invoicing'!E:E)</f>
        <v>0</v>
      </c>
      <c r="G38" s="2">
        <f t="shared" si="4"/>
        <v>-33097306.620499909</v>
      </c>
      <c r="H38" s="23"/>
      <c r="I38" s="2">
        <f>SUMIF('collection only'!D:D,eslam.data!AO38,'collection only'!E:E)</f>
        <v>1E-4</v>
      </c>
      <c r="J38" s="26">
        <f>SUMIF('data-from-invoicing'!D:D,eslam.data!AP38,'data-from-invoicing'!F:F)</f>
        <v>0</v>
      </c>
      <c r="K38" s="2">
        <f t="shared" si="5"/>
        <v>-1E-4</v>
      </c>
      <c r="O38" s="23"/>
      <c r="P38" s="2">
        <v>5243962.1948168874</v>
      </c>
      <c r="Q38" s="1">
        <v>43861</v>
      </c>
      <c r="R38" s="1">
        <v>43873</v>
      </c>
      <c r="S38" s="1">
        <v>43873</v>
      </c>
      <c r="T38">
        <v>15</v>
      </c>
      <c r="U38" s="1">
        <v>43888</v>
      </c>
      <c r="V38" s="1">
        <v>43914</v>
      </c>
      <c r="W38" s="2">
        <v>206293141.37049991</v>
      </c>
      <c r="AD38" s="2">
        <v>93639432.282000005</v>
      </c>
      <c r="AE38" s="14">
        <f>SUMIF('consultant-gross'!D:D,eslam.data!AO38,'consultant-gross'!F:F)</f>
        <v>33097306.620499909</v>
      </c>
      <c r="AF38" s="14">
        <f>SUMIF('consultant-gross'!D:D,eslam.data!AO38,'consultant-gross'!G:G)</f>
        <v>206293141.37049991</v>
      </c>
      <c r="AG38" s="14">
        <f>SUMIF('consultant-net'!D:D,eslam.data!AO38,'consultant-net'!F:F)</f>
        <v>5243962.1948168874</v>
      </c>
      <c r="AH38" s="2" t="str">
        <f>VLOOKUP(A38,'eslam-to-invoicing'!A:B,2,0)</f>
        <v>Aljazi Project</v>
      </c>
      <c r="AO38" s="2" t="str">
        <f t="shared" si="6"/>
        <v>Al Jazi21</v>
      </c>
      <c r="AP38" s="2" t="str">
        <f t="shared" si="7"/>
        <v>Aljazi Project21</v>
      </c>
    </row>
    <row r="39" spans="1:42" hidden="1" x14ac:dyDescent="0.3">
      <c r="A39" s="6" t="s">
        <v>19</v>
      </c>
      <c r="B39" s="6">
        <f>VLOOKUP(A39,Sheet1!A:B,2,0)</f>
        <v>1</v>
      </c>
      <c r="C39" s="6">
        <v>22</v>
      </c>
      <c r="D39" s="25"/>
      <c r="E39" s="2">
        <v>4356240.1195001006</v>
      </c>
      <c r="F39" s="26">
        <f>SUMIF('data-from-invoicing'!D:D,eslam.data!AP39,'data-from-invoicing'!E:E)</f>
        <v>0</v>
      </c>
      <c r="G39" s="2">
        <f t="shared" si="4"/>
        <v>-4356240.1195001006</v>
      </c>
      <c r="H39" s="23"/>
      <c r="I39" s="2">
        <f>SUMIF('collection only'!D:D,eslam.data!AO39,'collection only'!E:E)</f>
        <v>8591440.4900000002</v>
      </c>
      <c r="J39" s="26">
        <f>SUMIF('data-from-invoicing'!D:D,eslam.data!AP39,'data-from-invoicing'!F:F)</f>
        <v>0</v>
      </c>
      <c r="K39" s="2">
        <f t="shared" si="5"/>
        <v>-8591440.4900000002</v>
      </c>
      <c r="O39" s="23"/>
      <c r="P39" s="2">
        <v>8742870.7200000007</v>
      </c>
      <c r="Q39" s="1">
        <v>43951</v>
      </c>
      <c r="R39" s="1">
        <v>43942</v>
      </c>
      <c r="S39" s="1">
        <v>44563</v>
      </c>
      <c r="T39">
        <v>15</v>
      </c>
      <c r="U39" s="1">
        <v>44925</v>
      </c>
      <c r="V39" s="1">
        <v>44585</v>
      </c>
      <c r="W39" s="2">
        <v>210649381.49000001</v>
      </c>
      <c r="AE39" s="14">
        <f>SUMIF('consultant-gross'!D:D,eslam.data!AO39,'consultant-gross'!F:F)</f>
        <v>0</v>
      </c>
      <c r="AF39" s="14">
        <f>SUMIF('consultant-gross'!D:D,eslam.data!AO39,'consultant-gross'!G:G)</f>
        <v>0</v>
      </c>
      <c r="AG39" s="14">
        <f>SUMIF('consultant-net'!D:D,eslam.data!AO39,'consultant-net'!F:F)</f>
        <v>0</v>
      </c>
      <c r="AH39" s="2" t="str">
        <f>VLOOKUP(A39,'eslam-to-invoicing'!A:B,2,0)</f>
        <v>Aljazi Project</v>
      </c>
      <c r="AO39" s="2" t="str">
        <f t="shared" si="6"/>
        <v>Al Jazi22</v>
      </c>
      <c r="AP39" s="2" t="str">
        <f t="shared" si="7"/>
        <v>Aljazi Project22</v>
      </c>
    </row>
    <row r="40" spans="1:42" hidden="1" x14ac:dyDescent="0.3">
      <c r="A40" s="6" t="s">
        <v>35</v>
      </c>
      <c r="B40" s="6">
        <f>VLOOKUP(A40,Sheet1!A:B,2,0)</f>
        <v>1</v>
      </c>
      <c r="C40" s="6">
        <v>1</v>
      </c>
      <c r="D40" s="25"/>
      <c r="E40" s="2">
        <v>2348807.6</v>
      </c>
      <c r="F40" s="26">
        <f>SUMIF('data-from-invoicing'!D:D,eslam.data!AP40,'data-from-invoicing'!E:E)</f>
        <v>278661</v>
      </c>
      <c r="G40" s="2">
        <f t="shared" si="4"/>
        <v>-2070146.6</v>
      </c>
      <c r="H40" s="23"/>
      <c r="I40" s="2">
        <f>SUMIF('collection only'!D:D,eslam.data!AO40,'collection only'!E:E)</f>
        <v>14757189.01</v>
      </c>
      <c r="J40" s="26">
        <f>SUMIF('data-from-invoicing'!D:D,eslam.data!AP40,'data-from-invoicing'!F:F)</f>
        <v>230795</v>
      </c>
      <c r="K40" s="2">
        <f t="shared" si="5"/>
        <v>-14526394.01</v>
      </c>
      <c r="L40" s="2">
        <v>14666580.119999999</v>
      </c>
      <c r="O40" s="23"/>
      <c r="P40" s="2">
        <v>90608.89</v>
      </c>
      <c r="Q40" s="1">
        <v>43555</v>
      </c>
      <c r="R40" s="1">
        <v>43544</v>
      </c>
      <c r="S40" s="1">
        <v>43545</v>
      </c>
      <c r="T40">
        <v>15</v>
      </c>
      <c r="U40" s="1">
        <v>43560</v>
      </c>
      <c r="V40" s="1">
        <v>43579</v>
      </c>
      <c r="W40" s="2">
        <v>2348807.6</v>
      </c>
      <c r="AD40" s="2">
        <v>1554730.83</v>
      </c>
      <c r="AE40" s="14">
        <f>SUMIF('consultant-gross'!D:D,eslam.data!AO40,'consultant-gross'!F:F)</f>
        <v>2377467.23</v>
      </c>
      <c r="AF40" s="14">
        <f>SUMIF('consultant-gross'!D:D,eslam.data!AO40,'consultant-gross'!G:G)</f>
        <v>2377467.23</v>
      </c>
      <c r="AG40" s="14">
        <f>SUMIF('consultant-net'!D:D,eslam.data!AO40,'consultant-net'!F:F)</f>
        <v>909309.25</v>
      </c>
      <c r="AH40" s="2" t="str">
        <f>VLOOKUP(A40,'eslam-to-invoicing'!A:B,2,0)</f>
        <v>Aljazi Project</v>
      </c>
      <c r="AO40" s="2" t="str">
        <f t="shared" si="6"/>
        <v>Al Jazi - Center Zone1</v>
      </c>
      <c r="AP40" s="2" t="str">
        <f t="shared" si="7"/>
        <v>Aljazi Project1</v>
      </c>
    </row>
    <row r="41" spans="1:42" hidden="1" x14ac:dyDescent="0.3">
      <c r="A41" s="6" t="s">
        <v>35</v>
      </c>
      <c r="B41" s="6">
        <f>VLOOKUP(A41,Sheet1!A:B,2,0)</f>
        <v>1</v>
      </c>
      <c r="C41" s="6">
        <v>2</v>
      </c>
      <c r="D41" s="25"/>
      <c r="E41" s="2">
        <v>6291718.0099999998</v>
      </c>
      <c r="F41" s="26">
        <f>SUMIF('data-from-invoicing'!D:D,eslam.data!AP41,'data-from-invoicing'!E:E)</f>
        <v>322383</v>
      </c>
      <c r="G41" s="2">
        <f t="shared" si="4"/>
        <v>-5969335.0099999998</v>
      </c>
      <c r="H41" s="23"/>
      <c r="I41" s="2">
        <f>SUMIF('collection only'!D:D,eslam.data!AO41,'collection only'!E:E)</f>
        <v>1686320.29</v>
      </c>
      <c r="J41" s="26">
        <f>SUMIF('data-from-invoicing'!D:D,eslam.data!AP41,'data-from-invoicing'!F:F)</f>
        <v>151797.76999999999</v>
      </c>
      <c r="K41" s="2">
        <f t="shared" si="5"/>
        <v>-1534522.52</v>
      </c>
      <c r="O41" s="23"/>
      <c r="P41" s="2">
        <v>2035039.03</v>
      </c>
      <c r="Q41" s="1">
        <v>43585</v>
      </c>
      <c r="R41" s="1">
        <v>43594</v>
      </c>
      <c r="S41" s="1">
        <v>43597</v>
      </c>
      <c r="T41">
        <v>15</v>
      </c>
      <c r="U41" s="1">
        <v>43612</v>
      </c>
      <c r="V41" s="1">
        <v>43614</v>
      </c>
      <c r="W41" s="2">
        <v>8640525.6099999994</v>
      </c>
      <c r="AD41" s="2">
        <v>4268341.03</v>
      </c>
      <c r="AE41" s="14">
        <f>SUMIF('consultant-gross'!D:D,eslam.data!AO41,'consultant-gross'!F:F)</f>
        <v>6291718.0099999998</v>
      </c>
      <c r="AF41" s="14">
        <f>SUMIF('consultant-gross'!D:D,eslam.data!AO41,'consultant-gross'!G:G)</f>
        <v>8640525.6099999994</v>
      </c>
      <c r="AG41" s="14">
        <f>SUMIF('consultant-net'!D:D,eslam.data!AO41,'consultant-net'!F:F)</f>
        <v>2035039.03</v>
      </c>
      <c r="AH41" s="2" t="str">
        <f>VLOOKUP(A41,'eslam-to-invoicing'!A:B,2,0)</f>
        <v>Aljazi Project</v>
      </c>
      <c r="AO41" s="2" t="str">
        <f t="shared" si="6"/>
        <v>Al Jazi - Center Zone2</v>
      </c>
      <c r="AP41" s="2" t="str">
        <f t="shared" si="7"/>
        <v>Aljazi Project2</v>
      </c>
    </row>
    <row r="42" spans="1:42" hidden="1" x14ac:dyDescent="0.3">
      <c r="A42" s="6" t="s">
        <v>35</v>
      </c>
      <c r="B42" s="6">
        <f>VLOOKUP(A42,Sheet1!A:B,2,0)</f>
        <v>1</v>
      </c>
      <c r="C42" s="6">
        <v>3</v>
      </c>
      <c r="D42" s="25"/>
      <c r="E42" s="2">
        <v>12038668.84</v>
      </c>
      <c r="F42" s="26">
        <f>SUMIF('data-from-invoicing'!D:D,eslam.data!AP42,'data-from-invoicing'!E:E)</f>
        <v>121070</v>
      </c>
      <c r="G42" s="2">
        <f t="shared" si="4"/>
        <v>-11917598.84</v>
      </c>
      <c r="H42" s="23"/>
      <c r="I42" s="2">
        <f>SUMIF('collection only'!D:D,eslam.data!AO42,'collection only'!E:E)</f>
        <v>360179.68</v>
      </c>
      <c r="J42" s="26">
        <f>SUMIF('data-from-invoicing'!D:D,eslam.data!AP42,'data-from-invoicing'!F:F)</f>
        <v>58174.3</v>
      </c>
      <c r="K42" s="2">
        <f t="shared" si="5"/>
        <v>-302005.38</v>
      </c>
      <c r="O42" s="23"/>
      <c r="P42" s="2">
        <v>360179.68</v>
      </c>
      <c r="Q42" s="1">
        <v>43677</v>
      </c>
      <c r="R42" s="1">
        <v>43661</v>
      </c>
      <c r="S42" s="1">
        <v>43661</v>
      </c>
      <c r="T42">
        <v>15</v>
      </c>
      <c r="U42" s="1">
        <v>43676</v>
      </c>
      <c r="V42" s="1">
        <v>43709</v>
      </c>
      <c r="W42" s="2">
        <v>20679194.449999999</v>
      </c>
      <c r="AD42" s="2">
        <v>12373789.15</v>
      </c>
      <c r="AE42" s="14">
        <f>SUMIF('consultant-gross'!D:D,eslam.data!AO42,'consultant-gross'!F:F)</f>
        <v>12038969.260000002</v>
      </c>
      <c r="AF42" s="14">
        <f>SUMIF('consultant-gross'!D:D,eslam.data!AO42,'consultant-gross'!G:G)</f>
        <v>20679494.870000001</v>
      </c>
      <c r="AG42" s="14">
        <f>SUMIF('consultant-net'!D:D,eslam.data!AO42,'consultant-net'!F:F)</f>
        <v>1152186.95</v>
      </c>
      <c r="AH42" s="2" t="str">
        <f>VLOOKUP(A42,'eslam-to-invoicing'!A:B,2,0)</f>
        <v>Aljazi Project</v>
      </c>
      <c r="AO42" s="2" t="str">
        <f t="shared" si="6"/>
        <v>Al Jazi - Center Zone3</v>
      </c>
      <c r="AP42" s="2" t="str">
        <f t="shared" si="7"/>
        <v>Aljazi Project3</v>
      </c>
    </row>
    <row r="43" spans="1:42" hidden="1" x14ac:dyDescent="0.3">
      <c r="A43" s="6" t="s">
        <v>35</v>
      </c>
      <c r="B43" s="6">
        <f>VLOOKUP(A43,Sheet1!A:B,2,0)</f>
        <v>1</v>
      </c>
      <c r="C43" s="6">
        <v>4</v>
      </c>
      <c r="D43" s="25"/>
      <c r="E43" s="2">
        <v>4840645.7400000021</v>
      </c>
      <c r="F43" s="26">
        <f>SUMIF('data-from-invoicing'!D:D,eslam.data!AP43,'data-from-invoicing'!E:E)</f>
        <v>0</v>
      </c>
      <c r="G43" s="2">
        <f t="shared" si="4"/>
        <v>-4840645.7400000021</v>
      </c>
      <c r="H43" s="23"/>
      <c r="I43" s="2">
        <f>SUMIF('collection only'!D:D,eslam.data!AO43,'collection only'!E:E)</f>
        <v>370581.69</v>
      </c>
      <c r="J43" s="26">
        <f>SUMIF('data-from-invoicing'!D:D,eslam.data!AP43,'data-from-invoicing'!F:F)</f>
        <v>0</v>
      </c>
      <c r="K43" s="2">
        <f t="shared" si="5"/>
        <v>-370581.69</v>
      </c>
      <c r="O43" s="23"/>
      <c r="P43" s="2">
        <v>1090291.72</v>
      </c>
      <c r="Q43" s="1">
        <v>43708</v>
      </c>
      <c r="R43" s="1">
        <v>43697</v>
      </c>
      <c r="S43" s="1">
        <v>43698</v>
      </c>
      <c r="T43">
        <v>15</v>
      </c>
      <c r="U43" s="1">
        <v>43713</v>
      </c>
      <c r="V43" s="1">
        <v>43718</v>
      </c>
      <c r="W43" s="2">
        <v>25519840.190000001</v>
      </c>
      <c r="AD43" s="2">
        <v>15657190.5</v>
      </c>
      <c r="AE43" s="14">
        <f>SUMIF('consultant-gross'!D:D,eslam.data!AO43,'consultant-gross'!F:F)</f>
        <v>4840645.7400000021</v>
      </c>
      <c r="AF43" s="14">
        <f>SUMIF('consultant-gross'!D:D,eslam.data!AO43,'consultant-gross'!G:G)</f>
        <v>25519840.190000001</v>
      </c>
      <c r="AG43" s="14">
        <f>SUMIF('consultant-net'!D:D,eslam.data!AO43,'consultant-net'!F:F)</f>
        <v>1090291.72</v>
      </c>
      <c r="AH43" s="2" t="str">
        <f>VLOOKUP(A43,'eslam-to-invoicing'!A:B,2,0)</f>
        <v>Aljazi Project</v>
      </c>
      <c r="AO43" s="2" t="str">
        <f t="shared" si="6"/>
        <v>Al Jazi - Center Zone4</v>
      </c>
      <c r="AP43" s="2" t="str">
        <f t="shared" si="7"/>
        <v>Aljazi Project4</v>
      </c>
    </row>
    <row r="44" spans="1:42" hidden="1" x14ac:dyDescent="0.3">
      <c r="A44" s="6" t="s">
        <v>35</v>
      </c>
      <c r="B44" s="6">
        <f>VLOOKUP(A44,Sheet1!A:B,2,0)</f>
        <v>1</v>
      </c>
      <c r="C44" s="6">
        <v>5</v>
      </c>
      <c r="D44" s="25"/>
      <c r="E44" s="2">
        <v>7051826.3099999987</v>
      </c>
      <c r="F44" s="26">
        <f>SUMIF('data-from-invoicing'!D:D,eslam.data!AP44,'data-from-invoicing'!E:E)</f>
        <v>0</v>
      </c>
      <c r="G44" s="2">
        <f t="shared" si="4"/>
        <v>-7051826.3099999987</v>
      </c>
      <c r="H44" s="23"/>
      <c r="I44" s="2">
        <f>SUMIF('collection only'!D:D,eslam.data!AO44,'collection only'!E:E)</f>
        <v>858100</v>
      </c>
      <c r="J44" s="26">
        <f>SUMIF('data-from-invoicing'!D:D,eslam.data!AP44,'data-from-invoicing'!F:F)</f>
        <v>0</v>
      </c>
      <c r="K44" s="2">
        <f t="shared" si="5"/>
        <v>-858100</v>
      </c>
      <c r="O44" s="23"/>
      <c r="P44" s="2">
        <v>1000000</v>
      </c>
      <c r="Q44" s="1">
        <v>43738</v>
      </c>
      <c r="R44" s="1">
        <v>43738</v>
      </c>
      <c r="S44" s="1">
        <v>43746</v>
      </c>
      <c r="T44">
        <v>15</v>
      </c>
      <c r="U44" s="1">
        <v>43761</v>
      </c>
      <c r="V44" s="1">
        <v>43772</v>
      </c>
      <c r="W44" s="2">
        <v>32571666.5</v>
      </c>
      <c r="AD44" s="2">
        <v>20595342.09</v>
      </c>
      <c r="AE44" s="14">
        <f>SUMIF('consultant-gross'!D:D,eslam.data!AO44,'consultant-gross'!F:F)</f>
        <v>7051826.3099999987</v>
      </c>
      <c r="AF44" s="14">
        <f>SUMIF('consultant-gross'!D:D,eslam.data!AO44,'consultant-gross'!G:G)</f>
        <v>32571666.5</v>
      </c>
      <c r="AG44" s="14">
        <f>SUMIF('consultant-net'!D:D,eslam.data!AO44,'consultant-net'!F:F)</f>
        <v>1000000</v>
      </c>
      <c r="AH44" s="2" t="str">
        <f>VLOOKUP(A44,'eslam-to-invoicing'!A:B,2,0)</f>
        <v>Aljazi Project</v>
      </c>
      <c r="AO44" s="2" t="str">
        <f t="shared" si="6"/>
        <v>Al Jazi - Center Zone5</v>
      </c>
      <c r="AP44" s="2" t="str">
        <f t="shared" si="7"/>
        <v>Aljazi Project5</v>
      </c>
    </row>
    <row r="45" spans="1:42" hidden="1" x14ac:dyDescent="0.3">
      <c r="A45" s="6" t="s">
        <v>35</v>
      </c>
      <c r="B45" s="6">
        <f>VLOOKUP(A45,Sheet1!A:B,2,0)</f>
        <v>1</v>
      </c>
      <c r="C45" s="6">
        <v>6</v>
      </c>
      <c r="D45" s="25"/>
      <c r="E45" s="2">
        <v>6082957.0300000012</v>
      </c>
      <c r="F45" s="26">
        <f>SUMIF('data-from-invoicing'!D:D,eslam.data!AP45,'data-from-invoicing'!E:E)</f>
        <v>0</v>
      </c>
      <c r="G45" s="2">
        <f t="shared" si="4"/>
        <v>-6082957.0300000012</v>
      </c>
      <c r="H45" s="23"/>
      <c r="I45" s="2">
        <f>SUMIF('collection only'!D:D,eslam.data!AO45,'collection only'!E:E)</f>
        <v>-0.01</v>
      </c>
      <c r="J45" s="26">
        <f>SUMIF('data-from-invoicing'!D:D,eslam.data!AP45,'data-from-invoicing'!F:F)</f>
        <v>0</v>
      </c>
      <c r="K45" s="2">
        <f t="shared" si="5"/>
        <v>0.01</v>
      </c>
      <c r="O45" s="23"/>
      <c r="P45" s="2">
        <v>-2446690.14</v>
      </c>
      <c r="Q45" s="1">
        <v>43861</v>
      </c>
      <c r="R45" s="1">
        <v>43873</v>
      </c>
      <c r="S45" s="1">
        <v>43873</v>
      </c>
      <c r="T45">
        <v>15</v>
      </c>
      <c r="U45" s="1">
        <v>43888</v>
      </c>
      <c r="V45" s="1">
        <v>43914</v>
      </c>
      <c r="W45" s="2">
        <v>38654623.530000001</v>
      </c>
      <c r="AD45" s="2">
        <v>22479352.289999999</v>
      </c>
      <c r="AE45" s="14">
        <f>SUMIF('consultant-gross'!D:D,eslam.data!AO45,'consultant-gross'!F:F)</f>
        <v>6082957.0300000012</v>
      </c>
      <c r="AF45" s="14">
        <f>SUMIF('consultant-gross'!D:D,eslam.data!AO45,'consultant-gross'!G:G)</f>
        <v>38654623.530000001</v>
      </c>
      <c r="AG45" s="14">
        <f>SUMIF('consultant-net'!D:D,eslam.data!AO45,'consultant-net'!F:F)</f>
        <v>-2446690.14</v>
      </c>
      <c r="AH45" s="2" t="str">
        <f>VLOOKUP(A45,'eslam-to-invoicing'!A:B,2,0)</f>
        <v>Aljazi Project</v>
      </c>
      <c r="AO45" s="2" t="str">
        <f t="shared" si="6"/>
        <v>Al Jazi - Center Zone6</v>
      </c>
      <c r="AP45" s="2" t="str">
        <f t="shared" si="7"/>
        <v>Aljazi Project6</v>
      </c>
    </row>
    <row r="46" spans="1:42" hidden="1" x14ac:dyDescent="0.3">
      <c r="A46" s="6" t="s">
        <v>35</v>
      </c>
      <c r="B46" s="6">
        <f>VLOOKUP(A46,Sheet1!A:B,2,0)</f>
        <v>1</v>
      </c>
      <c r="C46" s="6">
        <v>7</v>
      </c>
      <c r="D46" s="25"/>
      <c r="E46" s="2">
        <v>966768.06485783309</v>
      </c>
      <c r="F46" s="26">
        <f>SUMIF('data-from-invoicing'!D:D,eslam.data!AP46,'data-from-invoicing'!E:E)</f>
        <v>0</v>
      </c>
      <c r="G46" s="2">
        <f t="shared" si="4"/>
        <v>-966768.06485783309</v>
      </c>
      <c r="H46" s="23"/>
      <c r="I46" s="2">
        <f>SUMIF('collection only'!D:D,eslam.data!AO46,'collection only'!E:E)</f>
        <v>151431.32</v>
      </c>
      <c r="J46" s="26">
        <f>SUMIF('data-from-invoicing'!D:D,eslam.data!AP46,'data-from-invoicing'!F:F)</f>
        <v>0</v>
      </c>
      <c r="K46" s="2">
        <f t="shared" si="5"/>
        <v>-151431.32</v>
      </c>
      <c r="O46" s="23"/>
      <c r="P46" s="2">
        <v>151431.31865216259</v>
      </c>
      <c r="Q46" s="1">
        <v>43921</v>
      </c>
      <c r="R46" s="1">
        <v>43911</v>
      </c>
      <c r="S46" s="1">
        <v>44563</v>
      </c>
      <c r="T46">
        <v>15</v>
      </c>
      <c r="U46" s="1">
        <v>44925</v>
      </c>
      <c r="V46" s="1">
        <v>44585</v>
      </c>
      <c r="W46" s="2">
        <v>39621391.594857827</v>
      </c>
      <c r="AE46" s="14">
        <f>SUMIF('consultant-gross'!D:D,eslam.data!AO46,'consultant-gross'!F:F)</f>
        <v>0</v>
      </c>
      <c r="AF46" s="14">
        <f>SUMIF('consultant-gross'!D:D,eslam.data!AO46,'consultant-gross'!G:G)</f>
        <v>0</v>
      </c>
      <c r="AG46" s="14">
        <f>SUMIF('consultant-net'!D:D,eslam.data!AO46,'consultant-net'!F:F)</f>
        <v>0</v>
      </c>
      <c r="AH46" s="2" t="str">
        <f>VLOOKUP(A46,'eslam-to-invoicing'!A:B,2,0)</f>
        <v>Aljazi Project</v>
      </c>
      <c r="AO46" s="2" t="str">
        <f t="shared" si="6"/>
        <v>Al Jazi - Center Zone7</v>
      </c>
      <c r="AP46" s="2" t="str">
        <f t="shared" si="7"/>
        <v>Aljazi Project7</v>
      </c>
    </row>
    <row r="47" spans="1:42" hidden="1" x14ac:dyDescent="0.3">
      <c r="A47" s="6" t="s">
        <v>76</v>
      </c>
      <c r="B47" s="6">
        <f>VLOOKUP(A47,Sheet1!A:B,2,0)</f>
        <v>1</v>
      </c>
      <c r="C47" s="6">
        <v>1</v>
      </c>
      <c r="D47" s="25"/>
      <c r="F47" s="26">
        <f>SUMIF('data-from-invoicing'!D:D,eslam.data!AP47,'data-from-invoicing'!E:E)</f>
        <v>1403211.67</v>
      </c>
      <c r="G47" s="2">
        <f t="shared" si="4"/>
        <v>1403211.67</v>
      </c>
      <c r="H47" s="23"/>
      <c r="I47" s="2">
        <f>SUMIF('collection only'!D:D,eslam.data!AO47,'collection only'!E:E)</f>
        <v>1459340</v>
      </c>
      <c r="J47" s="26">
        <f>SUMIF('data-from-invoicing'!D:D,eslam.data!AP47,'data-from-invoicing'!F:F)</f>
        <v>1459340</v>
      </c>
      <c r="K47" s="2">
        <f t="shared" si="5"/>
        <v>0</v>
      </c>
      <c r="O47" s="23"/>
      <c r="Q47" s="1">
        <v>44500</v>
      </c>
      <c r="R47" s="1">
        <v>44500</v>
      </c>
      <c r="S47" s="1">
        <v>44535</v>
      </c>
      <c r="T47">
        <v>30</v>
      </c>
      <c r="U47" s="1">
        <v>44565</v>
      </c>
      <c r="AD47" s="2">
        <v>0</v>
      </c>
      <c r="AE47" s="14">
        <f>SUMIF('consultant-gross'!D:D,eslam.data!AO47,'consultant-gross'!F:F)</f>
        <v>0</v>
      </c>
      <c r="AF47" s="14">
        <f>SUMIF('consultant-gross'!D:D,eslam.data!AO47,'consultant-gross'!G:G)</f>
        <v>0</v>
      </c>
      <c r="AG47" s="14">
        <f>SUMIF('consultant-net'!D:D,eslam.data!AO47,'consultant-net'!F:F)</f>
        <v>0</v>
      </c>
      <c r="AH47" s="2" t="str">
        <f>VLOOKUP(A47,'eslam-to-invoicing'!A:B,2,0)</f>
        <v>Alfa New Central Labs</v>
      </c>
      <c r="AO47" s="2" t="str">
        <f t="shared" si="6"/>
        <v>Alfa Lab1</v>
      </c>
      <c r="AP47" s="2" t="str">
        <f t="shared" si="7"/>
        <v>Alfa New Central Labs1</v>
      </c>
    </row>
    <row r="48" spans="1:42" x14ac:dyDescent="0.3">
      <c r="A48" s="6" t="s">
        <v>39</v>
      </c>
      <c r="B48" s="6">
        <f>VLOOKUP(A48,Sheet1!A:B,2,0)</f>
        <v>1</v>
      </c>
      <c r="C48" s="6">
        <v>1</v>
      </c>
      <c r="D48" s="25"/>
      <c r="F48" s="26">
        <f>SUMIF('data-from-invoicing'!D:D,eslam.data!AP48,'data-from-invoicing'!E:E)</f>
        <v>0</v>
      </c>
      <c r="G48" s="2">
        <f t="shared" si="4"/>
        <v>0</v>
      </c>
      <c r="H48" s="23"/>
      <c r="I48" s="2">
        <f>SUMIF('collection only'!D:D,eslam.data!AO48,'collection only'!E:E)</f>
        <v>659568.19999999995</v>
      </c>
      <c r="J48" s="26">
        <f>SUMIF('data-from-invoicing'!D:D,eslam.data!AP48,'data-from-invoicing'!F:F)</f>
        <v>0</v>
      </c>
      <c r="K48" s="2">
        <f t="shared" si="5"/>
        <v>-659568.19999999995</v>
      </c>
      <c r="O48" s="23"/>
      <c r="Q48" s="1">
        <v>43646</v>
      </c>
      <c r="R48" s="1">
        <v>43648</v>
      </c>
      <c r="S48" s="1">
        <v>43699</v>
      </c>
      <c r="T48">
        <v>31</v>
      </c>
      <c r="U48" s="1">
        <v>43730</v>
      </c>
      <c r="AD48" s="2">
        <v>0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>
        <f>VLOOKUP(A48,'eslam-to-invoicing'!A:B,2,0)</f>
        <v>0</v>
      </c>
      <c r="AO48" s="2" t="str">
        <f t="shared" si="6"/>
        <v>Allegria-New Modifications1</v>
      </c>
      <c r="AP48" s="2" t="str">
        <f t="shared" si="7"/>
        <v>01</v>
      </c>
    </row>
    <row r="49" spans="1:42" hidden="1" x14ac:dyDescent="0.3">
      <c r="A49" s="6" t="s">
        <v>97</v>
      </c>
      <c r="B49" s="6">
        <f>VLOOKUP(A49,Sheet1!A:B,2,0)</f>
        <v>1</v>
      </c>
      <c r="C49" s="6">
        <v>2</v>
      </c>
      <c r="D49" s="25"/>
      <c r="E49" s="2">
        <v>1243970</v>
      </c>
      <c r="F49" s="26">
        <f>SUMIF('data-from-invoicing'!D:D,eslam.data!AP49,'data-from-invoicing'!E:E)</f>
        <v>401082.65</v>
      </c>
      <c r="G49" s="2">
        <f t="shared" si="4"/>
        <v>-842887.35</v>
      </c>
      <c r="H49" s="23"/>
      <c r="I49" s="2">
        <f>SUMIF('collection only'!D:D,eslam.data!AO49,'collection only'!E:E)</f>
        <v>837813.8</v>
      </c>
      <c r="J49" s="26">
        <f>SUMIF('data-from-invoicing'!D:D,eslam.data!AP49,'data-from-invoicing'!F:F)</f>
        <v>269728</v>
      </c>
      <c r="K49" s="2">
        <f t="shared" si="5"/>
        <v>-568085.80000000005</v>
      </c>
      <c r="O49" s="23"/>
      <c r="P49" s="2">
        <v>836570</v>
      </c>
      <c r="Q49" s="1">
        <v>44742</v>
      </c>
      <c r="R49" s="1">
        <v>44742</v>
      </c>
      <c r="S49" s="1">
        <v>44747</v>
      </c>
      <c r="T49">
        <v>42</v>
      </c>
      <c r="U49" s="1">
        <v>44789</v>
      </c>
      <c r="V49" s="1">
        <v>44748</v>
      </c>
      <c r="W49" s="2">
        <v>1243970</v>
      </c>
      <c r="AB49" s="2">
        <v>65308.425000000003</v>
      </c>
      <c r="AC49" s="2">
        <v>65308.425000000003</v>
      </c>
      <c r="AD49" s="2">
        <v>0</v>
      </c>
      <c r="AE49" s="14">
        <f>SUMIF('consultant-gross'!D:D,eslam.data!AO49,'consultant-gross'!F:F)</f>
        <v>1243970</v>
      </c>
      <c r="AF49" s="14">
        <f>SUMIF('consultant-gross'!D:D,eslam.data!AO49,'consultant-gross'!G:G)</f>
        <v>1243970</v>
      </c>
      <c r="AG49" s="14">
        <f>SUMIF('consultant-net'!D:D,eslam.data!AO49,'consultant-net'!F:F)</f>
        <v>836570</v>
      </c>
      <c r="AH49" s="2" t="str">
        <f>VLOOKUP(A49,'eslam-to-invoicing'!A:B,2,0)</f>
        <v>Astoria Sharm elSheikh</v>
      </c>
      <c r="AO49" s="2" t="str">
        <f t="shared" si="6"/>
        <v>Astoria - Sharm2</v>
      </c>
      <c r="AP49" s="2" t="str">
        <f t="shared" si="7"/>
        <v>Astoria Sharm elSheikh2</v>
      </c>
    </row>
    <row r="50" spans="1:42" hidden="1" x14ac:dyDescent="0.3">
      <c r="A50" s="6" t="s">
        <v>97</v>
      </c>
      <c r="B50" s="6">
        <f>VLOOKUP(A50,Sheet1!A:B,2,0)</f>
        <v>1</v>
      </c>
      <c r="C50" s="6">
        <v>3</v>
      </c>
      <c r="D50" s="25"/>
      <c r="E50" s="2">
        <v>401082.64999999991</v>
      </c>
      <c r="F50" s="26">
        <f>SUMIF('data-from-invoicing'!D:D,eslam.data!AP50,'data-from-invoicing'!E:E)</f>
        <v>2440310</v>
      </c>
      <c r="G50" s="2">
        <f t="shared" si="4"/>
        <v>2039227.35</v>
      </c>
      <c r="H50" s="23"/>
      <c r="I50" s="2">
        <f>SUMIF('collection only'!D:D,eslam.data!AO50,'collection only'!E:E)</f>
        <v>269728</v>
      </c>
      <c r="J50" s="26">
        <f>SUMIF('data-from-invoicing'!D:D,eslam.data!AP50,'data-from-invoicing'!F:F)</f>
        <v>1641108</v>
      </c>
      <c r="K50" s="2">
        <f t="shared" si="5"/>
        <v>1371380</v>
      </c>
      <c r="O50" s="23"/>
      <c r="P50" s="2">
        <v>269728</v>
      </c>
      <c r="Q50" s="1">
        <v>44773</v>
      </c>
      <c r="R50" s="1">
        <v>44773</v>
      </c>
      <c r="S50" s="1">
        <v>44776</v>
      </c>
      <c r="T50">
        <v>42</v>
      </c>
      <c r="U50" s="1">
        <v>44818</v>
      </c>
      <c r="V50" s="1">
        <v>44782</v>
      </c>
      <c r="W50" s="2">
        <v>1645052.65</v>
      </c>
      <c r="Y50" s="2">
        <v>98567.65</v>
      </c>
      <c r="AB50" s="2">
        <v>21056.84</v>
      </c>
      <c r="AC50" s="2">
        <v>21056.84</v>
      </c>
      <c r="AD50" s="2">
        <v>0</v>
      </c>
      <c r="AE50" s="14">
        <f>SUMIF('consultant-gross'!D:D,eslam.data!AO50,'consultant-gross'!F:F)</f>
        <v>401082.64999999991</v>
      </c>
      <c r="AF50" s="14">
        <f>SUMIF('consultant-gross'!D:D,eslam.data!AO50,'consultant-gross'!G:G)</f>
        <v>1645052.65</v>
      </c>
      <c r="AG50" s="14">
        <f>SUMIF('consultant-net'!D:D,eslam.data!AO50,'consultant-net'!F:F)</f>
        <v>269728</v>
      </c>
      <c r="AH50" s="2" t="str">
        <f>VLOOKUP(A50,'eslam-to-invoicing'!A:B,2,0)</f>
        <v>Astoria Sharm elSheikh</v>
      </c>
      <c r="AO50" s="2" t="str">
        <f t="shared" si="6"/>
        <v>Astoria - Sharm3</v>
      </c>
      <c r="AP50" s="2" t="str">
        <f t="shared" si="7"/>
        <v>Astoria Sharm elSheikh3</v>
      </c>
    </row>
    <row r="51" spans="1:42" hidden="1" x14ac:dyDescent="0.3">
      <c r="A51" s="6" t="s">
        <v>97</v>
      </c>
      <c r="B51" s="6">
        <f>VLOOKUP(A51,Sheet1!A:B,2,0)</f>
        <v>1</v>
      </c>
      <c r="C51" s="6">
        <v>4</v>
      </c>
      <c r="D51" s="25"/>
      <c r="E51" s="2">
        <v>2440310</v>
      </c>
      <c r="F51" s="26">
        <f>SUMIF('data-from-invoicing'!D:D,eslam.data!AP51,'data-from-invoicing'!E:E)</f>
        <v>1055208</v>
      </c>
      <c r="G51" s="2">
        <f t="shared" si="4"/>
        <v>-1385102</v>
      </c>
      <c r="H51" s="23"/>
      <c r="I51" s="2">
        <f>SUMIF('collection only'!D:D,eslam.data!AO51,'collection only'!E:E)</f>
        <v>1641108</v>
      </c>
      <c r="J51" s="26">
        <f>SUMIF('data-from-invoicing'!D:D,eslam.data!AP51,'data-from-invoicing'!F:F)</f>
        <v>709627</v>
      </c>
      <c r="K51" s="2">
        <f t="shared" si="5"/>
        <v>-931481</v>
      </c>
      <c r="O51" s="23"/>
      <c r="P51" s="2">
        <v>1641108</v>
      </c>
      <c r="Q51" s="1">
        <v>44804</v>
      </c>
      <c r="R51" s="1">
        <v>44804</v>
      </c>
      <c r="S51" s="1">
        <v>44804</v>
      </c>
      <c r="T51">
        <v>42</v>
      </c>
      <c r="U51" s="1">
        <v>44846</v>
      </c>
      <c r="V51" s="1">
        <v>44809</v>
      </c>
      <c r="W51" s="2">
        <v>4085362.65</v>
      </c>
      <c r="Y51" s="2">
        <v>98567.65</v>
      </c>
      <c r="AB51" s="2">
        <v>128116.27499999999</v>
      </c>
      <c r="AC51" s="2">
        <v>128116.27499999999</v>
      </c>
      <c r="AD51" s="2">
        <v>0</v>
      </c>
      <c r="AE51" s="14">
        <f>SUMIF('consultant-gross'!D:D,eslam.data!AO51,'consultant-gross'!F:F)</f>
        <v>2440310</v>
      </c>
      <c r="AF51" s="14">
        <f>SUMIF('consultant-gross'!D:D,eslam.data!AO51,'consultant-gross'!G:G)</f>
        <v>4085362.65</v>
      </c>
      <c r="AG51" s="14">
        <f>SUMIF('consultant-net'!D:D,eslam.data!AO51,'consultant-net'!F:F)</f>
        <v>1641108</v>
      </c>
      <c r="AH51" s="2" t="str">
        <f>VLOOKUP(A51,'eslam-to-invoicing'!A:B,2,0)</f>
        <v>Astoria Sharm elSheikh</v>
      </c>
      <c r="AO51" s="2" t="str">
        <f t="shared" si="6"/>
        <v>Astoria - Sharm4</v>
      </c>
      <c r="AP51" s="2" t="str">
        <f t="shared" si="7"/>
        <v>Astoria Sharm elSheikh4</v>
      </c>
    </row>
    <row r="52" spans="1:42" hidden="1" x14ac:dyDescent="0.3">
      <c r="A52" s="6" t="s">
        <v>97</v>
      </c>
      <c r="B52" s="6">
        <f>VLOOKUP(A52,Sheet1!A:B,2,0)</f>
        <v>1</v>
      </c>
      <c r="C52" s="6">
        <v>5</v>
      </c>
      <c r="D52" s="25"/>
      <c r="E52" s="2">
        <v>1055208</v>
      </c>
      <c r="F52" s="26">
        <f>SUMIF('data-from-invoicing'!D:D,eslam.data!AP52,'data-from-invoicing'!E:E)</f>
        <v>314831.49</v>
      </c>
      <c r="G52" s="2">
        <f t="shared" si="4"/>
        <v>-740376.51</v>
      </c>
      <c r="H52" s="23"/>
      <c r="I52" s="2">
        <f>SUMIF('collection only'!D:D,eslam.data!AO52,'collection only'!E:E)</f>
        <v>709627</v>
      </c>
      <c r="J52" s="26">
        <f>SUMIF('data-from-invoicing'!D:D,eslam.data!AP52,'data-from-invoicing'!F:F)</f>
        <v>278242.22450000001</v>
      </c>
      <c r="K52" s="2">
        <f t="shared" si="5"/>
        <v>-431384.77549999999</v>
      </c>
      <c r="O52" s="23"/>
      <c r="P52" s="2">
        <v>709627</v>
      </c>
      <c r="Q52" s="1">
        <v>44834</v>
      </c>
      <c r="R52" s="1">
        <v>44834</v>
      </c>
      <c r="S52" s="1">
        <v>44838</v>
      </c>
      <c r="T52">
        <v>42</v>
      </c>
      <c r="U52" s="1">
        <v>44880</v>
      </c>
      <c r="V52" s="1">
        <v>44840</v>
      </c>
      <c r="W52" s="2">
        <v>5140570.6500000004</v>
      </c>
      <c r="Y52" s="2">
        <v>98567.65</v>
      </c>
      <c r="AA52" s="2">
        <v>33170</v>
      </c>
      <c r="AB52" s="2">
        <v>55398</v>
      </c>
      <c r="AC52" s="2">
        <v>55398</v>
      </c>
      <c r="AD52" s="2">
        <v>0</v>
      </c>
      <c r="AE52" s="14">
        <f>SUMIF('consultant-gross'!D:D,eslam.data!AO52,'consultant-gross'!F:F)</f>
        <v>1055208.0000000005</v>
      </c>
      <c r="AF52" s="14">
        <f>SUMIF('consultant-gross'!D:D,eslam.data!AO52,'consultant-gross'!G:G)</f>
        <v>5140570.6500000004</v>
      </c>
      <c r="AG52" s="14">
        <f>SUMIF('consultant-net'!D:D,eslam.data!AO52,'consultant-net'!F:F)</f>
        <v>709627</v>
      </c>
      <c r="AH52" s="2" t="str">
        <f>VLOOKUP(A52,'eslam-to-invoicing'!A:B,2,0)</f>
        <v>Astoria Sharm elSheikh</v>
      </c>
      <c r="AO52" s="2" t="str">
        <f t="shared" si="6"/>
        <v>Astoria - Sharm5</v>
      </c>
      <c r="AP52" s="2" t="str">
        <f t="shared" si="7"/>
        <v>Astoria Sharm elSheikh5</v>
      </c>
    </row>
    <row r="53" spans="1:42" hidden="1" x14ac:dyDescent="0.3">
      <c r="A53" s="6" t="s">
        <v>97</v>
      </c>
      <c r="B53" s="6">
        <f>VLOOKUP(A53,Sheet1!A:B,2,0)</f>
        <v>1</v>
      </c>
      <c r="C53" s="6">
        <v>6</v>
      </c>
      <c r="D53" s="25"/>
      <c r="E53" s="2">
        <v>314831.48999999929</v>
      </c>
      <c r="F53" s="26">
        <f>SUMIF('data-from-invoicing'!D:D,eslam.data!AP53,'data-from-invoicing'!E:E)</f>
        <v>172304.78</v>
      </c>
      <c r="G53" s="2">
        <f t="shared" si="4"/>
        <v>-142526.70999999929</v>
      </c>
      <c r="H53" s="23"/>
      <c r="I53" s="2">
        <f>SUMIF('collection only'!D:D,eslam.data!AO53,'collection only'!E:E)</f>
        <v>244817</v>
      </c>
      <c r="J53" s="26">
        <f>SUMIF('data-from-invoicing'!D:D,eslam.data!AP53,'data-from-invoicing'!F:F)</f>
        <v>621397.33900000004</v>
      </c>
      <c r="K53" s="2">
        <f t="shared" si="5"/>
        <v>376580.33900000004</v>
      </c>
      <c r="O53" s="23"/>
      <c r="P53" s="2">
        <v>244817</v>
      </c>
      <c r="Q53" s="1">
        <v>44865</v>
      </c>
      <c r="R53" s="1">
        <v>44865</v>
      </c>
      <c r="S53" s="1">
        <v>44862</v>
      </c>
      <c r="T53">
        <v>42</v>
      </c>
      <c r="U53" s="1">
        <v>44904</v>
      </c>
      <c r="V53" s="1">
        <v>44864</v>
      </c>
      <c r="W53" s="2">
        <v>5455402.1399999997</v>
      </c>
      <c r="Y53" s="2">
        <v>98567.65</v>
      </c>
      <c r="AB53" s="2">
        <v>221100</v>
      </c>
      <c r="AC53" s="2">
        <v>221100</v>
      </c>
      <c r="AD53" s="2">
        <v>0</v>
      </c>
      <c r="AE53" s="14">
        <f>SUMIF('consultant-gross'!D:D,eslam.data!AO53,'consultant-gross'!F:F)</f>
        <v>314831.48999999929</v>
      </c>
      <c r="AF53" s="14">
        <f>SUMIF('consultant-gross'!D:D,eslam.data!AO53,'consultant-gross'!G:G)</f>
        <v>5455402.1399999997</v>
      </c>
      <c r="AG53" s="14">
        <f>SUMIF('consultant-net'!D:D,eslam.data!AO53,'consultant-net'!F:F)</f>
        <v>244817</v>
      </c>
      <c r="AH53" s="2" t="str">
        <f>VLOOKUP(A53,'eslam-to-invoicing'!A:B,2,0)</f>
        <v>Astoria Sharm elSheikh</v>
      </c>
      <c r="AO53" s="2" t="str">
        <f t="shared" si="6"/>
        <v>Astoria - Sharm6</v>
      </c>
      <c r="AP53" s="2" t="str">
        <f t="shared" si="7"/>
        <v>Astoria Sharm elSheikh6</v>
      </c>
    </row>
    <row r="54" spans="1:42" hidden="1" x14ac:dyDescent="0.3">
      <c r="A54" s="6" t="s">
        <v>97</v>
      </c>
      <c r="B54" s="6">
        <f>VLOOKUP(A54,Sheet1!A:B,2,0)</f>
        <v>1</v>
      </c>
      <c r="C54" s="6">
        <v>7</v>
      </c>
      <c r="D54" s="25"/>
      <c r="F54" s="26">
        <f>SUMIF('data-from-invoicing'!D:D,eslam.data!AP54,'data-from-invoicing'!E:E)</f>
        <v>1116626</v>
      </c>
      <c r="G54" s="2">
        <f t="shared" si="4"/>
        <v>1116626</v>
      </c>
      <c r="H54" s="23"/>
      <c r="I54" s="2">
        <f>SUMIF('collection only'!D:D,eslam.data!AO54,'collection only'!E:E)</f>
        <v>654151</v>
      </c>
      <c r="J54" s="26">
        <f>SUMIF('data-from-invoicing'!D:D,eslam.data!AP54,'data-from-invoicing'!F:F)</f>
        <v>1160163.51</v>
      </c>
      <c r="K54" s="2">
        <f t="shared" si="5"/>
        <v>506012.51</v>
      </c>
      <c r="O54" s="23"/>
      <c r="Q54" s="1">
        <v>44895</v>
      </c>
      <c r="R54" s="1">
        <v>44893</v>
      </c>
      <c r="S54" s="1">
        <v>44893</v>
      </c>
      <c r="T54">
        <v>42</v>
      </c>
      <c r="U54" s="1">
        <v>44935</v>
      </c>
      <c r="AD54" s="2">
        <v>0</v>
      </c>
      <c r="AE54" s="14">
        <f>SUMIF('consultant-gross'!D:D,eslam.data!AO54,'consultant-gross'!F:F)</f>
        <v>0</v>
      </c>
      <c r="AF54" s="14">
        <f>SUMIF('consultant-gross'!D:D,eslam.data!AO54,'consultant-gross'!G:G)</f>
        <v>0</v>
      </c>
      <c r="AG54" s="14">
        <f>SUMIF('consultant-net'!D:D,eslam.data!AO54,'consultant-net'!F:F)</f>
        <v>0</v>
      </c>
      <c r="AH54" s="2" t="str">
        <f>VLOOKUP(A54,'eslam-to-invoicing'!A:B,2,0)</f>
        <v>Astoria Sharm elSheikh</v>
      </c>
      <c r="AO54" s="2" t="str">
        <f t="shared" si="6"/>
        <v>Astoria - Sharm7</v>
      </c>
      <c r="AP54" s="2" t="str">
        <f t="shared" si="7"/>
        <v>Astoria Sharm elSheikh7</v>
      </c>
    </row>
    <row r="55" spans="1:42" x14ac:dyDescent="0.3">
      <c r="A55" s="6" t="s">
        <v>97</v>
      </c>
      <c r="B55" s="6">
        <f>VLOOKUP(A55,Sheet1!A:B,2,0)</f>
        <v>1</v>
      </c>
      <c r="C55" s="6">
        <v>8</v>
      </c>
      <c r="D55" s="25"/>
      <c r="F55" s="26">
        <f>SUMIF('data-from-invoicing'!D:D,eslam.data!AP55,'data-from-invoicing'!E:E)</f>
        <v>0</v>
      </c>
      <c r="G55" s="2">
        <f t="shared" si="4"/>
        <v>0</v>
      </c>
      <c r="H55" s="23"/>
      <c r="I55" s="2">
        <f>SUMIF('collection only'!D:D,eslam.data!AO55,'collection only'!E:E)</f>
        <v>1160836</v>
      </c>
      <c r="J55" s="26">
        <f>SUMIF('data-from-invoicing'!D:D,eslam.data!AP55,'data-from-invoicing'!F:F)</f>
        <v>0</v>
      </c>
      <c r="K55" s="2">
        <f t="shared" si="5"/>
        <v>-1160836</v>
      </c>
      <c r="O55" s="23"/>
      <c r="Q55" s="1">
        <v>44957</v>
      </c>
      <c r="R55" s="1">
        <v>44958</v>
      </c>
      <c r="S55" s="1">
        <v>44958</v>
      </c>
      <c r="T55">
        <v>42</v>
      </c>
      <c r="U55" s="1">
        <v>45000</v>
      </c>
      <c r="AD55" s="2">
        <v>0</v>
      </c>
      <c r="AE55" s="14">
        <f>SUMIF('consultant-gross'!D:D,eslam.data!AO55,'consultant-gross'!F:F)</f>
        <v>0</v>
      </c>
      <c r="AF55" s="14">
        <f>SUMIF('consultant-gross'!D:D,eslam.data!AO55,'consultant-gross'!G:G)</f>
        <v>0</v>
      </c>
      <c r="AG55" s="14">
        <f>SUMIF('consultant-net'!D:D,eslam.data!AO55,'consultant-net'!F:F)</f>
        <v>0</v>
      </c>
      <c r="AH55" s="2" t="str">
        <f>VLOOKUP(A55,'eslam-to-invoicing'!A:B,2,0)</f>
        <v>Astoria Sharm elSheikh</v>
      </c>
      <c r="AO55" s="2" t="str">
        <f t="shared" si="6"/>
        <v>Astoria - Sharm8</v>
      </c>
      <c r="AP55" s="2" t="str">
        <f t="shared" si="7"/>
        <v>Astoria Sharm elSheikh8</v>
      </c>
    </row>
    <row r="56" spans="1:42" hidden="1" x14ac:dyDescent="0.3">
      <c r="B56" s="6" t="e">
        <f>VLOOKUP(A56,Sheet1!A:B,2,0)</f>
        <v>#N/A</v>
      </c>
      <c r="D56" s="25"/>
      <c r="F56" s="26"/>
      <c r="H56" s="23"/>
      <c r="J56" s="26"/>
      <c r="O56" s="23"/>
    </row>
    <row r="57" spans="1:42" hidden="1" x14ac:dyDescent="0.3">
      <c r="A57" s="6" t="s">
        <v>86</v>
      </c>
      <c r="B57" s="6">
        <f>VLOOKUP(A57,Sheet1!A:B,2,0)</f>
        <v>1</v>
      </c>
      <c r="C57" s="6">
        <v>1</v>
      </c>
      <c r="D57" s="25"/>
      <c r="E57" s="2">
        <v>6707988.5199999996</v>
      </c>
      <c r="F57" s="26">
        <f>SUMIF('data-from-invoicing'!D:D,eslam.data!AP57,'data-from-invoicing'!E:E)</f>
        <v>8415906.0599999987</v>
      </c>
      <c r="G57" s="2">
        <f t="shared" ref="G57:G81" si="8">F57-E57</f>
        <v>1707917.5399999991</v>
      </c>
      <c r="H57" s="23"/>
      <c r="I57" s="2">
        <f>SUMIF('collection only'!D:D,eslam.data!AO57,'collection only'!E:E)</f>
        <v>6511122</v>
      </c>
      <c r="J57" s="26">
        <f>SUMIF('data-from-invoicing'!D:D,eslam.data!AP57,'data-from-invoicing'!F:F)</f>
        <v>6441068.1189999999</v>
      </c>
      <c r="K57" s="2">
        <f t="shared" ref="K57:K81" si="9">J57-I57</f>
        <v>-70053.881000000052</v>
      </c>
      <c r="L57" s="2">
        <v>46039744.5</v>
      </c>
      <c r="M57" s="2">
        <v>2000000</v>
      </c>
      <c r="O57" s="23"/>
      <c r="P57" s="2">
        <v>4511122</v>
      </c>
      <c r="Q57" s="1">
        <v>44592</v>
      </c>
      <c r="R57" s="1">
        <v>44605</v>
      </c>
      <c r="S57" s="1">
        <v>44607</v>
      </c>
      <c r="T57">
        <v>42</v>
      </c>
      <c r="U57" s="1">
        <v>44649</v>
      </c>
      <c r="V57" s="1">
        <v>44620</v>
      </c>
      <c r="W57" s="2">
        <v>6707988.5199999996</v>
      </c>
      <c r="AD57" s="2">
        <v>0</v>
      </c>
      <c r="AE57" s="14">
        <f>SUMIF('consultant-gross'!D:D,eslam.data!AO57,'consultant-gross'!F:F)</f>
        <v>6707988.5199999996</v>
      </c>
      <c r="AF57" s="14">
        <f>SUMIF('consultant-gross'!D:D,eslam.data!AO57,'consultant-gross'!G:G)</f>
        <v>6707988.5199999996</v>
      </c>
      <c r="AG57" s="14">
        <f>SUMIF('consultant-net'!D:D,eslam.data!AO57,'consultant-net'!F:F)</f>
        <v>4511122</v>
      </c>
      <c r="AH57" s="2" t="str">
        <f>VLOOKUP(A57,'eslam-to-invoicing'!A:B,2,0)</f>
        <v>Waldorf Astoria Cairo</v>
      </c>
      <c r="AO57" s="2" t="str">
        <f t="shared" ref="AO57:AO81" si="10">A57&amp;C57</f>
        <v>Astoria Hotel1</v>
      </c>
      <c r="AP57" s="2" t="str">
        <f t="shared" ref="AP57:AP81" si="11">AH57&amp;C57</f>
        <v>Waldorf Astoria Cairo1</v>
      </c>
    </row>
    <row r="58" spans="1:42" x14ac:dyDescent="0.3">
      <c r="A58" s="6" t="s">
        <v>86</v>
      </c>
      <c r="B58" s="6">
        <f>VLOOKUP(A58,Sheet1!A:B,2,0)</f>
        <v>1</v>
      </c>
      <c r="C58" s="6">
        <v>2</v>
      </c>
      <c r="D58" s="25"/>
      <c r="E58" s="2">
        <v>3507480.42</v>
      </c>
      <c r="F58" s="26">
        <f>SUMIF('data-from-invoicing'!D:D,eslam.data!AP58,'data-from-invoicing'!E:E)</f>
        <v>3507480.42</v>
      </c>
      <c r="G58" s="2">
        <f t="shared" si="8"/>
        <v>0</v>
      </c>
      <c r="H58" s="23"/>
      <c r="I58" s="2">
        <f>SUMIF('collection only'!D:D,eslam.data!AO58,'collection only'!E:E)</f>
        <v>2448868</v>
      </c>
      <c r="J58" s="26">
        <f>SUMIF('data-from-invoicing'!D:D,eslam.data!AP58,'data-from-invoicing'!F:F)</f>
        <v>2448867.8810000001</v>
      </c>
      <c r="K58" s="2">
        <f t="shared" si="9"/>
        <v>-0.11899999994784594</v>
      </c>
      <c r="L58" s="2">
        <v>18415897.800000001</v>
      </c>
      <c r="O58" s="23"/>
      <c r="P58" s="2">
        <v>2448868</v>
      </c>
      <c r="Q58" s="1">
        <v>44620</v>
      </c>
      <c r="R58" s="1">
        <v>44620</v>
      </c>
      <c r="S58" s="1">
        <v>44629</v>
      </c>
      <c r="T58">
        <v>42</v>
      </c>
      <c r="U58" s="1">
        <v>44671</v>
      </c>
      <c r="V58" s="1">
        <v>44643</v>
      </c>
      <c r="W58" s="2">
        <v>10215468.939999999</v>
      </c>
      <c r="X58" s="2">
        <v>140761.4</v>
      </c>
      <c r="AB58" s="2">
        <v>191180.79</v>
      </c>
      <c r="AC58" s="2">
        <v>191180.79</v>
      </c>
      <c r="AD58" s="2">
        <v>0</v>
      </c>
      <c r="AE58" s="14">
        <f>SUMIF('consultant-gross'!D:D,eslam.data!AO58,'consultant-gross'!F:F)</f>
        <v>0</v>
      </c>
      <c r="AF58" s="14">
        <f>SUMIF('consultant-gross'!D:D,eslam.data!AO58,'consultant-gross'!G:G)</f>
        <v>0</v>
      </c>
      <c r="AG58" s="14">
        <f>SUMIF('consultant-net'!D:D,eslam.data!AO58,'consultant-net'!F:F)</f>
        <v>0</v>
      </c>
      <c r="AH58" s="2" t="str">
        <f>VLOOKUP(A58,'eslam-to-invoicing'!A:B,2,0)</f>
        <v>Waldorf Astoria Cairo</v>
      </c>
      <c r="AO58" s="2" t="str">
        <f t="shared" si="10"/>
        <v>Astoria Hotel2</v>
      </c>
      <c r="AP58" s="2" t="str">
        <f t="shared" si="11"/>
        <v>Waldorf Astoria Cairo2</v>
      </c>
    </row>
    <row r="59" spans="1:42" x14ac:dyDescent="0.3">
      <c r="A59" s="6" t="s">
        <v>86</v>
      </c>
      <c r="B59" s="6">
        <f>VLOOKUP(A59,Sheet1!A:B,2,0)</f>
        <v>1</v>
      </c>
      <c r="C59" s="6">
        <v>3</v>
      </c>
      <c r="D59" s="25"/>
      <c r="E59" s="2">
        <v>6522225.370000001</v>
      </c>
      <c r="F59" s="26">
        <f>SUMIF('data-from-invoicing'!D:D,eslam.data!AP59,'data-from-invoicing'!E:E)</f>
        <v>6522225.3700000001</v>
      </c>
      <c r="G59" s="2">
        <f t="shared" si="8"/>
        <v>0</v>
      </c>
      <c r="H59" s="23"/>
      <c r="I59" s="2">
        <f>SUMIF('collection only'!D:D,eslam.data!AO59,'collection only'!E:E)</f>
        <v>5421697</v>
      </c>
      <c r="J59" s="26">
        <f>SUMIF('data-from-invoicing'!D:D,eslam.data!AP59,'data-from-invoicing'!F:F)</f>
        <v>5421697.4285000004</v>
      </c>
      <c r="K59" s="2">
        <f t="shared" si="9"/>
        <v>0.42850000038743019</v>
      </c>
      <c r="L59" s="2">
        <v>9207948.9000000004</v>
      </c>
      <c r="O59" s="23"/>
      <c r="P59" s="2">
        <v>5421697</v>
      </c>
      <c r="Q59" s="1">
        <v>44651</v>
      </c>
      <c r="R59" s="1">
        <v>44651</v>
      </c>
      <c r="S59" s="1">
        <v>44658</v>
      </c>
      <c r="T59">
        <v>42</v>
      </c>
      <c r="U59" s="1">
        <v>44700</v>
      </c>
      <c r="V59" s="1">
        <v>44672</v>
      </c>
      <c r="W59" s="2">
        <v>16737694.310000001</v>
      </c>
      <c r="X59" s="2">
        <v>3185804.68</v>
      </c>
      <c r="AB59" s="2">
        <v>501707.065</v>
      </c>
      <c r="AC59" s="2">
        <v>501707.065</v>
      </c>
      <c r="AD59" s="2">
        <v>0</v>
      </c>
      <c r="AE59" s="14">
        <f>SUMIF('consultant-gross'!D:D,eslam.data!AO59,'consultant-gross'!F:F)</f>
        <v>6522225.370000001</v>
      </c>
      <c r="AF59" s="14">
        <f>SUMIF('consultant-gross'!D:D,eslam.data!AO59,'consultant-gross'!G:G)</f>
        <v>16737694.310000001</v>
      </c>
      <c r="AG59" s="14">
        <f>SUMIF('consultant-net'!D:D,eslam.data!AO59,'consultant-net'!F:F)</f>
        <v>5421697</v>
      </c>
      <c r="AH59" s="2" t="str">
        <f>VLOOKUP(A59,'eslam-to-invoicing'!A:B,2,0)</f>
        <v>Waldorf Astoria Cairo</v>
      </c>
      <c r="AO59" s="2" t="str">
        <f t="shared" si="10"/>
        <v>Astoria Hotel3</v>
      </c>
      <c r="AP59" s="2" t="str">
        <f t="shared" si="11"/>
        <v>Waldorf Astoria Cairo3</v>
      </c>
    </row>
    <row r="60" spans="1:42" hidden="1" x14ac:dyDescent="0.3">
      <c r="A60" s="6" t="s">
        <v>86</v>
      </c>
      <c r="B60" s="6">
        <f>VLOOKUP(A60,Sheet1!A:B,2,0)</f>
        <v>1</v>
      </c>
      <c r="C60" s="6">
        <v>4</v>
      </c>
      <c r="D60" s="25"/>
      <c r="E60" s="2">
        <v>5466647.2400000002</v>
      </c>
      <c r="F60" s="26">
        <f>SUMIF('data-from-invoicing'!D:D,eslam.data!AP60,'data-from-invoicing'!E:E)</f>
        <v>5452379.9800000004</v>
      </c>
      <c r="G60" s="2">
        <f t="shared" si="8"/>
        <v>-14267.259999999776</v>
      </c>
      <c r="H60" s="23"/>
      <c r="I60" s="2">
        <f>SUMIF('collection only'!D:D,eslam.data!AO60,'collection only'!E:E)</f>
        <v>13842213.9</v>
      </c>
      <c r="J60" s="26">
        <f>SUMIF('data-from-invoicing'!D:D,eslam.data!AP60,'data-from-invoicing'!F:F)</f>
        <v>4634265</v>
      </c>
      <c r="K60" s="2">
        <f t="shared" si="9"/>
        <v>-9207948.9000000004</v>
      </c>
      <c r="O60" s="23"/>
      <c r="P60" s="2">
        <v>4634265</v>
      </c>
      <c r="Q60" s="1">
        <v>44681</v>
      </c>
      <c r="R60" s="1">
        <v>44691</v>
      </c>
      <c r="S60" s="1">
        <v>44698</v>
      </c>
      <c r="T60">
        <v>42</v>
      </c>
      <c r="U60" s="1">
        <v>44740</v>
      </c>
      <c r="V60" s="1">
        <v>44712</v>
      </c>
      <c r="W60" s="2">
        <v>22204341.550000001</v>
      </c>
      <c r="X60" s="2">
        <v>4790259</v>
      </c>
      <c r="Y60" s="2">
        <v>987281.94</v>
      </c>
      <c r="AB60" s="2">
        <v>1171022.6299999999</v>
      </c>
      <c r="AC60" s="2">
        <v>1171022.6299999999</v>
      </c>
      <c r="AD60" s="2">
        <v>0</v>
      </c>
      <c r="AE60" s="14">
        <f>SUMIF('consultant-gross'!D:D,eslam.data!AO60,'consultant-gross'!F:F)</f>
        <v>5466647.2400000002</v>
      </c>
      <c r="AF60" s="14">
        <f>SUMIF('consultant-gross'!D:D,eslam.data!AO60,'consultant-gross'!G:G)</f>
        <v>22204341.550000001</v>
      </c>
      <c r="AG60" s="14">
        <f>SUMIF('consultant-net'!D:D,eslam.data!AO60,'consultant-net'!F:F)</f>
        <v>4634265</v>
      </c>
      <c r="AH60" s="2" t="str">
        <f>VLOOKUP(A60,'eslam-to-invoicing'!A:B,2,0)</f>
        <v>Waldorf Astoria Cairo</v>
      </c>
      <c r="AO60" s="2" t="str">
        <f t="shared" si="10"/>
        <v>Astoria Hotel4</v>
      </c>
      <c r="AP60" s="2" t="str">
        <f t="shared" si="11"/>
        <v>Waldorf Astoria Cairo4</v>
      </c>
    </row>
    <row r="61" spans="1:42" x14ac:dyDescent="0.3">
      <c r="A61" s="6" t="s">
        <v>86</v>
      </c>
      <c r="B61" s="6">
        <f>VLOOKUP(A61,Sheet1!A:B,2,0)</f>
        <v>1</v>
      </c>
      <c r="C61" s="6">
        <v>5</v>
      </c>
      <c r="D61" s="25"/>
      <c r="E61" s="2">
        <v>3030560.1014405489</v>
      </c>
      <c r="F61" s="26">
        <f>SUMIF('data-from-invoicing'!D:D,eslam.data!AP61,'data-from-invoicing'!E:E)</f>
        <v>3030560.1</v>
      </c>
      <c r="G61" s="2">
        <f t="shared" si="8"/>
        <v>-1.4405488036572933E-3</v>
      </c>
      <c r="H61" s="23"/>
      <c r="I61" s="2">
        <f>SUMIF('collection only'!D:D,eslam.data!AO61,'collection only'!E:E)</f>
        <v>5818860</v>
      </c>
      <c r="J61" s="26">
        <f>SUMIF('data-from-invoicing'!D:D,eslam.data!AP61,'data-from-invoicing'!F:F)</f>
        <v>5818860.1749999998</v>
      </c>
      <c r="K61" s="2">
        <f t="shared" si="9"/>
        <v>0.17499999981373549</v>
      </c>
      <c r="O61" s="23"/>
      <c r="P61" s="2">
        <v>5818860</v>
      </c>
      <c r="Q61" s="1">
        <v>44712</v>
      </c>
      <c r="R61" s="1">
        <v>44713</v>
      </c>
      <c r="S61" s="1">
        <v>44717</v>
      </c>
      <c r="T61">
        <v>42</v>
      </c>
      <c r="U61" s="1">
        <v>44759</v>
      </c>
      <c r="V61" s="1">
        <v>44740</v>
      </c>
      <c r="W61" s="2">
        <v>25234901.65144055</v>
      </c>
      <c r="X61" s="2">
        <v>9900984.5197730418</v>
      </c>
      <c r="Y61" s="2">
        <v>1091283.2220000001</v>
      </c>
      <c r="AB61" s="2">
        <v>538643.04561475001</v>
      </c>
      <c r="AC61" s="2">
        <v>538643.04561475001</v>
      </c>
      <c r="AD61" s="2">
        <v>0</v>
      </c>
      <c r="AE61" s="14">
        <f>SUMIF('consultant-gross'!D:D,eslam.data!AO61,'consultant-gross'!F:F)</f>
        <v>3030560.1014405489</v>
      </c>
      <c r="AF61" s="14">
        <f>SUMIF('consultant-gross'!D:D,eslam.data!AO61,'consultant-gross'!G:G)</f>
        <v>25234901.65144055</v>
      </c>
      <c r="AG61" s="14">
        <f>SUMIF('consultant-net'!D:D,eslam.data!AO61,'consultant-net'!F:F)</f>
        <v>5818860</v>
      </c>
      <c r="AH61" s="2" t="str">
        <f>VLOOKUP(A61,'eslam-to-invoicing'!A:B,2,0)</f>
        <v>Waldorf Astoria Cairo</v>
      </c>
      <c r="AO61" s="2" t="str">
        <f t="shared" si="10"/>
        <v>Astoria Hotel5</v>
      </c>
      <c r="AP61" s="2" t="str">
        <f t="shared" si="11"/>
        <v>Waldorf Astoria Cairo5</v>
      </c>
    </row>
    <row r="62" spans="1:42" hidden="1" x14ac:dyDescent="0.3">
      <c r="A62" s="6" t="s">
        <v>86</v>
      </c>
      <c r="B62" s="6">
        <f>VLOOKUP(A62,Sheet1!A:B,2,0)</f>
        <v>1</v>
      </c>
      <c r="C62" s="6">
        <v>6</v>
      </c>
      <c r="D62" s="25"/>
      <c r="E62" s="2">
        <v>14829494.34855945</v>
      </c>
      <c r="F62" s="26">
        <f>SUMIF('data-from-invoicing'!D:D,eslam.data!AP62,'data-from-invoicing'!E:E)</f>
        <v>14843761.800000003</v>
      </c>
      <c r="G62" s="2">
        <f t="shared" si="8"/>
        <v>14267.45144055225</v>
      </c>
      <c r="H62" s="23"/>
      <c r="I62" s="2">
        <f>SUMIF('collection only'!D:D,eslam.data!AO62,'collection only'!E:E)</f>
        <v>8446328.129999999</v>
      </c>
      <c r="J62" s="26">
        <f>SUMIF('data-from-invoicing'!D:D,eslam.data!AP62,'data-from-invoicing'!F:F)</f>
        <v>8446327.4499999993</v>
      </c>
      <c r="K62" s="2">
        <f t="shared" si="9"/>
        <v>-0.67999999970197678</v>
      </c>
      <c r="O62" s="23"/>
      <c r="P62" s="2">
        <v>8446328.1300000008</v>
      </c>
      <c r="Q62" s="1">
        <v>44742</v>
      </c>
      <c r="R62" s="1">
        <v>44740</v>
      </c>
      <c r="S62" s="1">
        <v>44741</v>
      </c>
      <c r="T62">
        <v>42</v>
      </c>
      <c r="U62" s="1">
        <v>44783</v>
      </c>
      <c r="V62" s="1">
        <v>44748</v>
      </c>
      <c r="W62" s="2">
        <v>40064396</v>
      </c>
      <c r="X62" s="2">
        <v>11427302</v>
      </c>
      <c r="Y62" s="2">
        <v>2183203.94</v>
      </c>
      <c r="AB62" s="2">
        <v>2103380.5</v>
      </c>
      <c r="AC62" s="2">
        <v>2103380.5</v>
      </c>
      <c r="AD62" s="2">
        <v>0</v>
      </c>
      <c r="AE62" s="14">
        <f>SUMIF('consultant-gross'!D:D,eslam.data!AO62,'consultant-gross'!F:F)</f>
        <v>14829494.34855945</v>
      </c>
      <c r="AF62" s="14">
        <f>SUMIF('consultant-gross'!D:D,eslam.data!AO62,'consultant-gross'!G:G)</f>
        <v>40064396</v>
      </c>
      <c r="AG62" s="14">
        <f>SUMIF('consultant-net'!D:D,eslam.data!AO62,'consultant-net'!F:F)</f>
        <v>8446328.1300000008</v>
      </c>
      <c r="AH62" s="2" t="str">
        <f>VLOOKUP(A62,'eslam-to-invoicing'!A:B,2,0)</f>
        <v>Waldorf Astoria Cairo</v>
      </c>
      <c r="AO62" s="2" t="str">
        <f t="shared" si="10"/>
        <v>Astoria Hotel6</v>
      </c>
      <c r="AP62" s="2" t="str">
        <f t="shared" si="11"/>
        <v>Waldorf Astoria Cairo6</v>
      </c>
    </row>
    <row r="63" spans="1:42" hidden="1" x14ac:dyDescent="0.3">
      <c r="A63" s="6" t="s">
        <v>86</v>
      </c>
      <c r="B63" s="6">
        <f>VLOOKUP(A63,Sheet1!A:B,2,0)</f>
        <v>1</v>
      </c>
      <c r="C63" s="6">
        <v>7</v>
      </c>
      <c r="D63" s="25"/>
      <c r="E63" s="2">
        <v>11030217.630000001</v>
      </c>
      <c r="F63" s="26">
        <f>SUMIF('data-from-invoicing'!D:D,eslam.data!AP63,'data-from-invoicing'!E:E)</f>
        <v>14720271.029999999</v>
      </c>
      <c r="G63" s="2">
        <f t="shared" si="8"/>
        <v>3690053.3999999985</v>
      </c>
      <c r="H63" s="23"/>
      <c r="I63" s="2">
        <f>SUMIF('collection only'!D:D,eslam.data!AO63,'collection only'!E:E)</f>
        <v>8710615</v>
      </c>
      <c r="J63" s="26">
        <f>SUMIF('data-from-invoicing'!D:D,eslam.data!AP63,'data-from-invoicing'!F:F)</f>
        <v>8710614.8515000008</v>
      </c>
      <c r="K63" s="2">
        <f t="shared" si="9"/>
        <v>-0.1484999991953373</v>
      </c>
      <c r="O63" s="23"/>
      <c r="P63" s="2">
        <v>8710615</v>
      </c>
      <c r="Q63" s="1">
        <v>44773</v>
      </c>
      <c r="R63" s="1">
        <v>44776</v>
      </c>
      <c r="S63" s="1">
        <v>44777</v>
      </c>
      <c r="T63">
        <v>42</v>
      </c>
      <c r="U63" s="1">
        <v>44819</v>
      </c>
      <c r="V63" s="1">
        <v>44781</v>
      </c>
      <c r="W63" s="2">
        <v>51094613.630000003</v>
      </c>
      <c r="X63" s="2">
        <v>12186248.359999999</v>
      </c>
      <c r="Y63" s="2">
        <v>2194500</v>
      </c>
      <c r="AB63" s="2">
        <v>849101.84</v>
      </c>
      <c r="AC63" s="2">
        <v>849101.84</v>
      </c>
      <c r="AD63" s="2">
        <v>0</v>
      </c>
      <c r="AE63" s="14">
        <f>SUMIF('consultant-gross'!D:D,eslam.data!AO63,'consultant-gross'!F:F)</f>
        <v>11030217.630000003</v>
      </c>
      <c r="AF63" s="14">
        <f>SUMIF('consultant-gross'!D:D,eslam.data!AO63,'consultant-gross'!G:G)</f>
        <v>51094613.630000003</v>
      </c>
      <c r="AG63" s="14">
        <f>SUMIF('consultant-net'!D:D,eslam.data!AO63,'consultant-net'!F:F)</f>
        <v>8710615</v>
      </c>
      <c r="AH63" s="2" t="str">
        <f>VLOOKUP(A63,'eslam-to-invoicing'!A:B,2,0)</f>
        <v>Waldorf Astoria Cairo</v>
      </c>
      <c r="AO63" s="2" t="str">
        <f t="shared" si="10"/>
        <v>Astoria Hotel7</v>
      </c>
      <c r="AP63" s="2" t="str">
        <f t="shared" si="11"/>
        <v>Waldorf Astoria Cairo7</v>
      </c>
    </row>
    <row r="64" spans="1:42" hidden="1" x14ac:dyDescent="0.3">
      <c r="A64" s="6" t="s">
        <v>86</v>
      </c>
      <c r="B64" s="6">
        <f>VLOOKUP(A64,Sheet1!A:B,2,0)</f>
        <v>1</v>
      </c>
      <c r="C64" s="6">
        <v>8</v>
      </c>
      <c r="D64" s="25"/>
      <c r="E64" s="2">
        <v>14516248.369999999</v>
      </c>
      <c r="F64" s="26">
        <f>SUMIF('data-from-invoicing'!D:D,eslam.data!AP64,'data-from-invoicing'!E:E)</f>
        <v>9001222.9800000004</v>
      </c>
      <c r="G64" s="2">
        <f t="shared" si="8"/>
        <v>-5515025.3899999987</v>
      </c>
      <c r="H64" s="23"/>
      <c r="I64" s="2">
        <f>SUMIF('collection only'!D:D,eslam.data!AO64,'collection only'!E:E)</f>
        <v>2805916</v>
      </c>
      <c r="J64" s="26">
        <f>SUMIF('data-from-invoicing'!D:D,eslam.data!AP64,'data-from-invoicing'!F:F)</f>
        <v>2805915.699</v>
      </c>
      <c r="K64" s="2">
        <f t="shared" si="9"/>
        <v>-0.30099999997764826</v>
      </c>
      <c r="O64" s="23"/>
      <c r="P64" s="2">
        <v>2805916</v>
      </c>
      <c r="Q64" s="1">
        <v>44804</v>
      </c>
      <c r="R64" s="1">
        <v>44793</v>
      </c>
      <c r="S64" s="1">
        <v>44798</v>
      </c>
      <c r="T64">
        <v>42</v>
      </c>
      <c r="U64" s="1">
        <v>44840</v>
      </c>
      <c r="V64" s="1">
        <v>44812</v>
      </c>
      <c r="W64" s="2">
        <v>65610862</v>
      </c>
      <c r="X64" s="2">
        <v>13343046</v>
      </c>
      <c r="Y64" s="2">
        <v>6856879.1299999999</v>
      </c>
      <c r="AB64" s="2">
        <v>3444570.26</v>
      </c>
      <c r="AC64" s="2">
        <v>3444570.26</v>
      </c>
      <c r="AD64" s="2">
        <v>0</v>
      </c>
      <c r="AE64" s="14">
        <f>SUMIF('consultant-gross'!D:D,eslam.data!AO64,'consultant-gross'!F:F)</f>
        <v>14516248.369999997</v>
      </c>
      <c r="AF64" s="14">
        <f>SUMIF('consultant-gross'!D:D,eslam.data!AO64,'consultant-gross'!G:G)</f>
        <v>65610862</v>
      </c>
      <c r="AG64" s="14">
        <f>SUMIF('consultant-net'!D:D,eslam.data!AO64,'consultant-net'!F:F)</f>
        <v>2805916</v>
      </c>
      <c r="AH64" s="2" t="str">
        <f>VLOOKUP(A64,'eslam-to-invoicing'!A:B,2,0)</f>
        <v>Waldorf Astoria Cairo</v>
      </c>
      <c r="AO64" s="2" t="str">
        <f t="shared" si="10"/>
        <v>Astoria Hotel8</v>
      </c>
      <c r="AP64" s="2" t="str">
        <f t="shared" si="11"/>
        <v>Waldorf Astoria Cairo8</v>
      </c>
    </row>
    <row r="65" spans="1:42" hidden="1" x14ac:dyDescent="0.3">
      <c r="A65" s="6" t="s">
        <v>86</v>
      </c>
      <c r="B65" s="6">
        <f>VLOOKUP(A65,Sheet1!A:B,2,0)</f>
        <v>1</v>
      </c>
      <c r="C65" s="6">
        <v>9</v>
      </c>
      <c r="D65" s="25"/>
      <c r="E65" s="2">
        <v>10555127.630000001</v>
      </c>
      <c r="F65" s="26">
        <f>SUMIF('data-from-invoicing'!D:D,eslam.data!AP65,'data-from-invoicing'!E:E)</f>
        <v>16070153.020000001</v>
      </c>
      <c r="G65" s="2">
        <f t="shared" si="8"/>
        <v>5515025.3900000006</v>
      </c>
      <c r="H65" s="23"/>
      <c r="I65" s="2">
        <f>SUMIF('collection only'!D:D,eslam.data!AO65,'collection only'!E:E)</f>
        <v>6286403</v>
      </c>
      <c r="J65" s="26">
        <f>SUMIF('data-from-invoicing'!D:D,eslam.data!AP65,'data-from-invoicing'!F:F)</f>
        <v>6286403</v>
      </c>
      <c r="K65" s="2">
        <f t="shared" si="9"/>
        <v>0</v>
      </c>
      <c r="O65" s="23"/>
      <c r="P65" s="2">
        <v>6286403</v>
      </c>
      <c r="Q65" s="1">
        <v>44834</v>
      </c>
      <c r="R65" s="1">
        <v>44819</v>
      </c>
      <c r="S65" s="1">
        <v>44825</v>
      </c>
      <c r="T65">
        <v>42</v>
      </c>
      <c r="U65" s="1">
        <v>44867</v>
      </c>
      <c r="V65" s="1">
        <v>44830</v>
      </c>
      <c r="W65" s="2">
        <v>76165989.629999995</v>
      </c>
      <c r="X65" s="2">
        <v>6497174.9500000002</v>
      </c>
      <c r="Y65" s="2">
        <v>1117474.28</v>
      </c>
      <c r="AB65" s="2">
        <v>713450.5</v>
      </c>
      <c r="AC65" s="2">
        <v>713450.5</v>
      </c>
      <c r="AD65" s="2">
        <v>0</v>
      </c>
      <c r="AE65" s="14">
        <f>SUMIF('consultant-gross'!D:D,eslam.data!AO65,'consultant-gross'!F:F)</f>
        <v>10555127.629999995</v>
      </c>
      <c r="AF65" s="14">
        <f>SUMIF('consultant-gross'!D:D,eslam.data!AO65,'consultant-gross'!G:G)</f>
        <v>76165989.629999995</v>
      </c>
      <c r="AG65" s="14">
        <f>SUMIF('consultant-net'!D:D,eslam.data!AO65,'consultant-net'!F:F)</f>
        <v>6286403</v>
      </c>
      <c r="AH65" s="2" t="str">
        <f>VLOOKUP(A65,'eslam-to-invoicing'!A:B,2,0)</f>
        <v>Waldorf Astoria Cairo</v>
      </c>
      <c r="AO65" s="2" t="str">
        <f t="shared" si="10"/>
        <v>Astoria Hotel9</v>
      </c>
      <c r="AP65" s="2" t="str">
        <f t="shared" si="11"/>
        <v>Waldorf Astoria Cairo9</v>
      </c>
    </row>
    <row r="66" spans="1:42" x14ac:dyDescent="0.3">
      <c r="A66" s="6" t="s">
        <v>86</v>
      </c>
      <c r="B66" s="6">
        <f>VLOOKUP(A66,Sheet1!A:B,2,0)</f>
        <v>1</v>
      </c>
      <c r="C66" s="6">
        <v>10</v>
      </c>
      <c r="D66" s="25"/>
      <c r="E66" s="2">
        <v>9739259.1600000113</v>
      </c>
      <c r="F66" s="26">
        <f>SUMIF('data-from-invoicing'!D:D,eslam.data!AP66,'data-from-invoicing'!E:E)</f>
        <v>9739259.1600000001</v>
      </c>
      <c r="G66" s="2">
        <f t="shared" si="8"/>
        <v>0</v>
      </c>
      <c r="H66" s="23"/>
      <c r="I66" s="2">
        <f>SUMIF('collection only'!D:D,eslam.data!AO66,'collection only'!E:E)</f>
        <v>4982321</v>
      </c>
      <c r="J66" s="26">
        <f>SUMIF('data-from-invoicing'!D:D,eslam.data!AP66,'data-from-invoicing'!F:F)</f>
        <v>4982321</v>
      </c>
      <c r="K66" s="2">
        <f t="shared" si="9"/>
        <v>0</v>
      </c>
      <c r="O66" s="23"/>
      <c r="P66" s="2">
        <v>4982321</v>
      </c>
      <c r="Q66" s="1">
        <v>44834</v>
      </c>
      <c r="R66" s="1">
        <v>44831</v>
      </c>
      <c r="S66" s="1">
        <v>44837</v>
      </c>
      <c r="T66">
        <v>42</v>
      </c>
      <c r="U66" s="1">
        <v>44879</v>
      </c>
      <c r="V66" s="1">
        <v>44840</v>
      </c>
      <c r="W66" s="2">
        <v>85905248.790000007</v>
      </c>
      <c r="X66" s="2">
        <v>7583343.2699999996</v>
      </c>
      <c r="Y66" s="2">
        <v>4748282.13</v>
      </c>
      <c r="AB66" s="2">
        <v>565619.52</v>
      </c>
      <c r="AC66" s="2">
        <v>565619.52</v>
      </c>
      <c r="AD66" s="2">
        <v>0</v>
      </c>
      <c r="AE66" s="14">
        <f>SUMIF('consultant-gross'!D:D,eslam.data!AO66,'consultant-gross'!F:F)</f>
        <v>9739259.1600000113</v>
      </c>
      <c r="AF66" s="14">
        <f>SUMIF('consultant-gross'!D:D,eslam.data!AO66,'consultant-gross'!G:G)</f>
        <v>85905248.790000007</v>
      </c>
      <c r="AG66" s="14">
        <f>SUMIF('consultant-net'!D:D,eslam.data!AO66,'consultant-net'!F:F)</f>
        <v>4982321</v>
      </c>
      <c r="AH66" s="2" t="str">
        <f>VLOOKUP(A66,'eslam-to-invoicing'!A:B,2,0)</f>
        <v>Waldorf Astoria Cairo</v>
      </c>
      <c r="AO66" s="2" t="str">
        <f t="shared" si="10"/>
        <v>Astoria Hotel10</v>
      </c>
      <c r="AP66" s="2" t="str">
        <f t="shared" si="11"/>
        <v>Waldorf Astoria Cairo10</v>
      </c>
    </row>
    <row r="67" spans="1:42" x14ac:dyDescent="0.3">
      <c r="A67" s="6" t="s">
        <v>86</v>
      </c>
      <c r="B67" s="6">
        <f>VLOOKUP(A67,Sheet1!A:B,2,0)</f>
        <v>1</v>
      </c>
      <c r="C67" s="6">
        <v>11</v>
      </c>
      <c r="D67" s="25"/>
      <c r="E67" s="2">
        <v>22454296.859999999</v>
      </c>
      <c r="F67" s="26">
        <f>SUMIF('data-from-invoicing'!D:D,eslam.data!AP67,'data-from-invoicing'!E:E)</f>
        <v>22454296.859999999</v>
      </c>
      <c r="G67" s="2">
        <f t="shared" si="8"/>
        <v>0</v>
      </c>
      <c r="H67" s="23"/>
      <c r="I67" s="2">
        <f>SUMIF('collection only'!D:D,eslam.data!AO67,'collection only'!E:E)</f>
        <v>10757000</v>
      </c>
      <c r="J67" s="26">
        <f>SUMIF('data-from-invoicing'!D:D,eslam.data!AP67,'data-from-invoicing'!F:F)</f>
        <v>10757000</v>
      </c>
      <c r="K67" s="2">
        <f t="shared" si="9"/>
        <v>0</v>
      </c>
      <c r="O67" s="23"/>
      <c r="P67" s="2">
        <v>10757000</v>
      </c>
      <c r="Q67" s="1">
        <v>44865</v>
      </c>
      <c r="R67" s="1">
        <v>44851</v>
      </c>
      <c r="S67" s="1">
        <v>44857</v>
      </c>
      <c r="T67">
        <v>42</v>
      </c>
      <c r="U67" s="1">
        <v>44899</v>
      </c>
      <c r="V67" s="1">
        <v>44865</v>
      </c>
      <c r="W67" s="2">
        <v>108359545.65000001</v>
      </c>
      <c r="X67" s="2">
        <v>9996725.4800000004</v>
      </c>
      <c r="Y67" s="2">
        <v>8116978.46</v>
      </c>
      <c r="AB67" s="2">
        <v>6188712.4199999999</v>
      </c>
      <c r="AC67" s="2">
        <v>6188712.4199999999</v>
      </c>
      <c r="AD67" s="2">
        <v>0</v>
      </c>
      <c r="AE67" s="14">
        <f>SUMIF('consultant-gross'!D:D,eslam.data!AO67,'consultant-gross'!F:F)</f>
        <v>22454296.859999999</v>
      </c>
      <c r="AF67" s="14">
        <f>SUMIF('consultant-gross'!D:D,eslam.data!AO67,'consultant-gross'!G:G)</f>
        <v>108359545.65000001</v>
      </c>
      <c r="AG67" s="14">
        <f>SUMIF('consultant-net'!D:D,eslam.data!AO67,'consultant-net'!F:F)</f>
        <v>10757000</v>
      </c>
      <c r="AH67" s="2" t="str">
        <f>VLOOKUP(A67,'eslam-to-invoicing'!A:B,2,0)</f>
        <v>Waldorf Astoria Cairo</v>
      </c>
      <c r="AO67" s="2" t="str">
        <f t="shared" si="10"/>
        <v>Astoria Hotel11</v>
      </c>
      <c r="AP67" s="2" t="str">
        <f t="shared" si="11"/>
        <v>Waldorf Astoria Cairo11</v>
      </c>
    </row>
    <row r="68" spans="1:42" x14ac:dyDescent="0.3">
      <c r="A68" s="6" t="s">
        <v>86</v>
      </c>
      <c r="B68" s="6">
        <f>VLOOKUP(A68,Sheet1!A:B,2,0)</f>
        <v>1</v>
      </c>
      <c r="C68" s="6">
        <v>12</v>
      </c>
      <c r="D68" s="25"/>
      <c r="E68" s="2">
        <v>7707398.9399999976</v>
      </c>
      <c r="F68" s="26">
        <f>SUMIF('data-from-invoicing'!D:D,eslam.data!AP68,'data-from-invoicing'!E:E)</f>
        <v>7707398.9299999997</v>
      </c>
      <c r="G68" s="2">
        <f t="shared" si="8"/>
        <v>-9.9999979138374329E-3</v>
      </c>
      <c r="H68" s="23"/>
      <c r="I68" s="2">
        <f>SUMIF('collection only'!D:D,eslam.data!AO68,'collection only'!E:E)</f>
        <v>2603000</v>
      </c>
      <c r="J68" s="26">
        <f>SUMIF('data-from-invoicing'!D:D,eslam.data!AP68,'data-from-invoicing'!F:F)</f>
        <v>2602999.7165000001</v>
      </c>
      <c r="K68" s="2">
        <f t="shared" si="9"/>
        <v>-0.28349999990314245</v>
      </c>
      <c r="O68" s="23"/>
      <c r="P68" s="2">
        <v>2603000</v>
      </c>
      <c r="Q68" s="1">
        <v>44865</v>
      </c>
      <c r="R68" s="1">
        <v>44865</v>
      </c>
      <c r="S68" s="1">
        <v>44868</v>
      </c>
      <c r="T68">
        <v>42</v>
      </c>
      <c r="U68" s="1">
        <v>44910</v>
      </c>
      <c r="V68" s="1">
        <v>44875</v>
      </c>
      <c r="W68" s="2">
        <v>116066944.59</v>
      </c>
      <c r="X68" s="2">
        <v>7811106.6299999999</v>
      </c>
      <c r="Y68" s="2">
        <v>9547937.3699999992</v>
      </c>
      <c r="AB68" s="2">
        <v>6484069.9199999999</v>
      </c>
      <c r="AC68" s="2">
        <v>6484069.9199999999</v>
      </c>
      <c r="AD68" s="2">
        <v>0</v>
      </c>
      <c r="AE68" s="14">
        <f>SUMIF('consultant-gross'!D:D,eslam.data!AO68,'consultant-gross'!F:F)</f>
        <v>7707398.9399999976</v>
      </c>
      <c r="AF68" s="14">
        <f>SUMIF('consultant-gross'!D:D,eslam.data!AO68,'consultant-gross'!G:G)</f>
        <v>116066944.59</v>
      </c>
      <c r="AG68" s="14">
        <f>SUMIF('consultant-net'!D:D,eslam.data!AO68,'consultant-net'!F:F)</f>
        <v>2603000</v>
      </c>
      <c r="AH68" s="2" t="str">
        <f>VLOOKUP(A68,'eslam-to-invoicing'!A:B,2,0)</f>
        <v>Waldorf Astoria Cairo</v>
      </c>
      <c r="AO68" s="2" t="str">
        <f t="shared" si="10"/>
        <v>Astoria Hotel12</v>
      </c>
      <c r="AP68" s="2" t="str">
        <f t="shared" si="11"/>
        <v>Waldorf Astoria Cairo12</v>
      </c>
    </row>
    <row r="69" spans="1:42" x14ac:dyDescent="0.3">
      <c r="A69" s="6" t="s">
        <v>86</v>
      </c>
      <c r="B69" s="6">
        <f>VLOOKUP(A69,Sheet1!A:B,2,0)</f>
        <v>1</v>
      </c>
      <c r="C69" s="6">
        <v>13</v>
      </c>
      <c r="D69" s="25"/>
      <c r="E69" s="2">
        <v>11273556.70999999</v>
      </c>
      <c r="F69" s="26">
        <f>SUMIF('data-from-invoicing'!D:D,eslam.data!AP69,'data-from-invoicing'!E:E)</f>
        <v>11273556.710000001</v>
      </c>
      <c r="G69" s="2">
        <f t="shared" si="8"/>
        <v>0</v>
      </c>
      <c r="H69" s="23"/>
      <c r="I69" s="2">
        <f>SUMIF('collection only'!D:D,eslam.data!AO69,'collection only'!E:E)</f>
        <v>5389256</v>
      </c>
      <c r="J69" s="26">
        <f>SUMIF('data-from-invoicing'!D:D,eslam.data!AP69,'data-from-invoicing'!F:F)</f>
        <v>5389256</v>
      </c>
      <c r="K69" s="2">
        <f t="shared" si="9"/>
        <v>0</v>
      </c>
      <c r="O69" s="23"/>
      <c r="P69" s="2">
        <v>5389256</v>
      </c>
      <c r="Q69" s="1">
        <v>44895</v>
      </c>
      <c r="R69" s="1">
        <v>44884</v>
      </c>
      <c r="S69" s="1">
        <v>44887</v>
      </c>
      <c r="T69">
        <v>42</v>
      </c>
      <c r="U69" s="1">
        <v>44929</v>
      </c>
      <c r="V69" s="1">
        <v>44893</v>
      </c>
      <c r="W69" s="2">
        <v>127340501.3</v>
      </c>
      <c r="X69" s="2">
        <v>8209371.2999999998</v>
      </c>
      <c r="Y69" s="2">
        <v>13101564.960000001</v>
      </c>
      <c r="AB69" s="2">
        <v>7095844.8849999998</v>
      </c>
      <c r="AC69" s="2">
        <v>7095844.8849999998</v>
      </c>
      <c r="AD69" s="2">
        <v>0</v>
      </c>
      <c r="AE69" s="14">
        <f>SUMIF('consultant-gross'!D:D,eslam.data!AO69,'consultant-gross'!F:F)</f>
        <v>11273556.709999993</v>
      </c>
      <c r="AF69" s="14">
        <f>SUMIF('consultant-gross'!D:D,eslam.data!AO69,'consultant-gross'!G:G)</f>
        <v>127340501.3</v>
      </c>
      <c r="AG69" s="14">
        <f>SUMIF('consultant-net'!D:D,eslam.data!AO69,'consultant-net'!F:F)</f>
        <v>5389256</v>
      </c>
      <c r="AH69" s="2" t="str">
        <f>VLOOKUP(A69,'eslam-to-invoicing'!A:B,2,0)</f>
        <v>Waldorf Astoria Cairo</v>
      </c>
      <c r="AO69" s="2" t="str">
        <f t="shared" si="10"/>
        <v>Astoria Hotel13</v>
      </c>
      <c r="AP69" s="2" t="str">
        <f t="shared" si="11"/>
        <v>Waldorf Astoria Cairo13</v>
      </c>
    </row>
    <row r="70" spans="1:42" x14ac:dyDescent="0.3">
      <c r="A70" s="6" t="s">
        <v>86</v>
      </c>
      <c r="B70" s="6">
        <f>VLOOKUP(A70,Sheet1!A:B,2,0)</f>
        <v>1</v>
      </c>
      <c r="C70" s="6">
        <v>14</v>
      </c>
      <c r="D70" s="25"/>
      <c r="E70" s="2">
        <v>13597376.250000009</v>
      </c>
      <c r="F70" s="26">
        <f>SUMIF('data-from-invoicing'!D:D,eslam.data!AP70,'data-from-invoicing'!E:E)</f>
        <v>13597376.25</v>
      </c>
      <c r="G70" s="2">
        <f t="shared" si="8"/>
        <v>0</v>
      </c>
      <c r="H70" s="23"/>
      <c r="I70" s="2">
        <f>SUMIF('collection only'!D:D,eslam.data!AO70,'collection only'!E:E)</f>
        <v>6216098</v>
      </c>
      <c r="J70" s="26">
        <f>SUMIF('data-from-invoicing'!D:D,eslam.data!AP70,'data-from-invoicing'!F:F)</f>
        <v>6216098</v>
      </c>
      <c r="K70" s="2">
        <f t="shared" si="9"/>
        <v>0</v>
      </c>
      <c r="O70" s="23"/>
      <c r="P70" s="2">
        <v>6216098</v>
      </c>
      <c r="Q70" s="1">
        <v>44895</v>
      </c>
      <c r="R70" s="1">
        <v>44900</v>
      </c>
      <c r="S70" s="1">
        <v>44903</v>
      </c>
      <c r="T70">
        <v>42</v>
      </c>
      <c r="U70" s="1">
        <v>44945</v>
      </c>
      <c r="V70" s="1">
        <v>44915</v>
      </c>
      <c r="W70" s="2">
        <v>140937877.55000001</v>
      </c>
      <c r="X70" s="2">
        <v>8044171.1299999999</v>
      </c>
      <c r="Y70" s="2">
        <v>13024305.91</v>
      </c>
      <c r="AB70" s="2">
        <v>7801447.1299999999</v>
      </c>
      <c r="AC70" s="2">
        <v>7801447.1299999999</v>
      </c>
      <c r="AD70" s="2">
        <v>0</v>
      </c>
      <c r="AE70" s="14">
        <f>SUMIF('consultant-gross'!D:D,eslam.data!AO70,'consultant-gross'!F:F)</f>
        <v>13597376.250000015</v>
      </c>
      <c r="AF70" s="14">
        <f>SUMIF('consultant-gross'!D:D,eslam.data!AO70,'consultant-gross'!G:G)</f>
        <v>140937877.55000001</v>
      </c>
      <c r="AG70" s="14">
        <f>SUMIF('consultant-net'!D:D,eslam.data!AO70,'consultant-net'!F:F)</f>
        <v>6216098</v>
      </c>
      <c r="AH70" s="2" t="str">
        <f>VLOOKUP(A70,'eslam-to-invoicing'!A:B,2,0)</f>
        <v>Waldorf Astoria Cairo</v>
      </c>
      <c r="AO70" s="2" t="str">
        <f t="shared" si="10"/>
        <v>Astoria Hotel14</v>
      </c>
      <c r="AP70" s="2" t="str">
        <f t="shared" si="11"/>
        <v>Waldorf Astoria Cairo14</v>
      </c>
    </row>
    <row r="71" spans="1:42" x14ac:dyDescent="0.3">
      <c r="A71" s="6" t="s">
        <v>86</v>
      </c>
      <c r="B71" s="6">
        <f>VLOOKUP(A71,Sheet1!A:B,2,0)</f>
        <v>1</v>
      </c>
      <c r="C71" s="6">
        <v>15</v>
      </c>
      <c r="D71" s="25"/>
      <c r="E71" s="2">
        <v>9032753.1099999845</v>
      </c>
      <c r="F71" s="26">
        <f>SUMIF('data-from-invoicing'!D:D,eslam.data!AP71,'data-from-invoicing'!E:E)</f>
        <v>9032753.0999999996</v>
      </c>
      <c r="G71" s="2">
        <f t="shared" si="8"/>
        <v>-9.9999848753213882E-3</v>
      </c>
      <c r="H71" s="23"/>
      <c r="I71" s="2">
        <f>SUMIF('collection only'!D:D,eslam.data!AO71,'collection only'!E:E)</f>
        <v>4185662</v>
      </c>
      <c r="J71" s="26">
        <f>SUMIF('data-from-invoicing'!D:D,eslam.data!AP71,'data-from-invoicing'!F:F)</f>
        <v>0</v>
      </c>
      <c r="K71" s="2">
        <f t="shared" si="9"/>
        <v>-4185662</v>
      </c>
      <c r="O71" s="23"/>
      <c r="P71" s="2">
        <v>4185662</v>
      </c>
      <c r="Q71" s="1">
        <v>44926</v>
      </c>
      <c r="R71" s="1">
        <v>44926</v>
      </c>
      <c r="S71" s="1">
        <v>44921</v>
      </c>
      <c r="T71">
        <v>42</v>
      </c>
      <c r="U71" s="1">
        <v>44963</v>
      </c>
      <c r="V71" s="1">
        <v>44951</v>
      </c>
      <c r="W71" s="2">
        <v>149970630.66</v>
      </c>
      <c r="X71" s="2">
        <v>8062383.0300000003</v>
      </c>
      <c r="Y71" s="2">
        <v>14785109.699999999</v>
      </c>
      <c r="AB71" s="2">
        <v>8276577.2599999998</v>
      </c>
      <c r="AC71" s="2">
        <v>8276577.2599999998</v>
      </c>
      <c r="AD71" s="2">
        <v>0</v>
      </c>
      <c r="AE71" s="14">
        <f>SUMIF('consultant-gross'!D:D,eslam.data!AO71,'consultant-gross'!F:F)</f>
        <v>9032753.1099999845</v>
      </c>
      <c r="AF71" s="14">
        <f>SUMIF('consultant-gross'!D:D,eslam.data!AO71,'consultant-gross'!G:G)</f>
        <v>149970630.66</v>
      </c>
      <c r="AG71" s="14">
        <f>SUMIF('consultant-net'!D:D,eslam.data!AO71,'consultant-net'!F:F)</f>
        <v>4185662</v>
      </c>
      <c r="AH71" s="2" t="str">
        <f>VLOOKUP(A71,'eslam-to-invoicing'!A:B,2,0)</f>
        <v>Waldorf Astoria Cairo</v>
      </c>
      <c r="AO71" s="2" t="str">
        <f t="shared" si="10"/>
        <v>Astoria Hotel15</v>
      </c>
      <c r="AP71" s="2" t="str">
        <f t="shared" si="11"/>
        <v>Waldorf Astoria Cairo15</v>
      </c>
    </row>
    <row r="72" spans="1:42" x14ac:dyDescent="0.3">
      <c r="A72" s="6" t="s">
        <v>86</v>
      </c>
      <c r="B72" s="6">
        <f>VLOOKUP(A72,Sheet1!A:B,2,0)</f>
        <v>1</v>
      </c>
      <c r="C72" s="6">
        <v>16</v>
      </c>
      <c r="D72" s="25"/>
      <c r="E72" s="2">
        <v>9372213.8300000131</v>
      </c>
      <c r="F72" s="26">
        <f>SUMIF('data-from-invoicing'!D:D,eslam.data!AP72,'data-from-invoicing'!E:E)</f>
        <v>9372213.8399999999</v>
      </c>
      <c r="G72" s="2">
        <f t="shared" si="8"/>
        <v>9.9999867379665375E-3</v>
      </c>
      <c r="H72" s="23"/>
      <c r="I72" s="2">
        <f>SUMIF('collection only'!D:D,eslam.data!AO72,'collection only'!E:E)</f>
        <v>3225683</v>
      </c>
      <c r="J72" s="26">
        <f>SUMIF('data-from-invoicing'!D:D,eslam.data!AP72,'data-from-invoicing'!F:F)</f>
        <v>0</v>
      </c>
      <c r="K72" s="2">
        <f t="shared" si="9"/>
        <v>-3225683</v>
      </c>
      <c r="O72" s="23"/>
      <c r="P72" s="2">
        <v>3225683</v>
      </c>
      <c r="Q72" s="1">
        <v>44957</v>
      </c>
      <c r="R72" s="1">
        <v>44965</v>
      </c>
      <c r="S72" s="1">
        <v>44966</v>
      </c>
      <c r="T72">
        <v>42</v>
      </c>
      <c r="U72" s="1">
        <v>45008</v>
      </c>
      <c r="V72" s="1">
        <v>44982</v>
      </c>
      <c r="W72" s="2">
        <v>159342844.49000001</v>
      </c>
      <c r="X72" s="2">
        <v>5542006.2300000004</v>
      </c>
      <c r="Y72" s="2">
        <v>15892420.279999999</v>
      </c>
      <c r="AB72" s="2">
        <v>8642599.6449999996</v>
      </c>
      <c r="AC72" s="2">
        <v>8642599.6449999996</v>
      </c>
      <c r="AD72" s="2">
        <v>0</v>
      </c>
      <c r="AE72" s="14">
        <f>SUMIF('consultant-gross'!D:D,eslam.data!AO72,'consultant-gross'!F:F)</f>
        <v>9372213.8300000131</v>
      </c>
      <c r="AF72" s="14">
        <f>SUMIF('consultant-gross'!D:D,eslam.data!AO72,'consultant-gross'!G:G)</f>
        <v>159342844.49000001</v>
      </c>
      <c r="AG72" s="14">
        <f>SUMIF('consultant-net'!D:D,eslam.data!AO72,'consultant-net'!F:F)</f>
        <v>3225683</v>
      </c>
      <c r="AH72" s="2" t="str">
        <f>VLOOKUP(A72,'eslam-to-invoicing'!A:B,2,0)</f>
        <v>Waldorf Astoria Cairo</v>
      </c>
      <c r="AO72" s="2" t="str">
        <f t="shared" si="10"/>
        <v>Astoria Hotel16</v>
      </c>
      <c r="AP72" s="2" t="str">
        <f t="shared" si="11"/>
        <v>Waldorf Astoria Cairo16</v>
      </c>
    </row>
    <row r="73" spans="1:42" x14ac:dyDescent="0.3">
      <c r="A73" s="6" t="s">
        <v>86</v>
      </c>
      <c r="B73" s="6">
        <f>VLOOKUP(A73,Sheet1!A:B,2,0)</f>
        <v>1</v>
      </c>
      <c r="C73" s="6">
        <v>17</v>
      </c>
      <c r="D73" s="25"/>
      <c r="E73" s="2">
        <v>7818140.349999994</v>
      </c>
      <c r="F73" s="26">
        <f>SUMIF('data-from-invoicing'!D:D,eslam.data!AP73,'data-from-invoicing'!E:E)</f>
        <v>7818140.3499999996</v>
      </c>
      <c r="G73" s="2">
        <f t="shared" si="8"/>
        <v>0</v>
      </c>
      <c r="H73" s="23"/>
      <c r="I73" s="2">
        <f>SUMIF('collection only'!D:D,eslam.data!AO73,'collection only'!E:E)</f>
        <v>2804159</v>
      </c>
      <c r="J73" s="26">
        <f>SUMIF('data-from-invoicing'!D:D,eslam.data!AP73,'data-from-invoicing'!F:F)</f>
        <v>0</v>
      </c>
      <c r="K73" s="2">
        <f t="shared" si="9"/>
        <v>-2804159</v>
      </c>
      <c r="O73" s="23"/>
      <c r="P73" s="2">
        <v>2804159</v>
      </c>
      <c r="Q73" s="1">
        <v>44985</v>
      </c>
      <c r="R73" s="1">
        <v>44994</v>
      </c>
      <c r="S73" s="1">
        <v>44998</v>
      </c>
      <c r="T73">
        <v>42</v>
      </c>
      <c r="U73" s="1">
        <v>45040</v>
      </c>
      <c r="V73" s="1">
        <v>45018</v>
      </c>
      <c r="W73" s="2">
        <v>167160984.84</v>
      </c>
      <c r="X73" s="2">
        <v>3697164.11</v>
      </c>
      <c r="Y73" s="2">
        <v>15797479.810000001</v>
      </c>
      <c r="AB73" s="2">
        <v>8960809.9100000001</v>
      </c>
      <c r="AC73" s="2">
        <v>8960809.9100000001</v>
      </c>
      <c r="AD73" s="2">
        <v>0</v>
      </c>
      <c r="AE73" s="14">
        <f>SUMIF('consultant-gross'!D:D,eslam.data!AO73,'consultant-gross'!F:F)</f>
        <v>7818140.349999994</v>
      </c>
      <c r="AF73" s="14">
        <f>SUMIF('consultant-gross'!D:D,eslam.data!AO73,'consultant-gross'!G:G)</f>
        <v>167160984.84</v>
      </c>
      <c r="AG73" s="14">
        <f>SUMIF('consultant-net'!D:D,eslam.data!AO73,'consultant-net'!F:F)</f>
        <v>2804159</v>
      </c>
      <c r="AH73" s="2" t="str">
        <f>VLOOKUP(A73,'eslam-to-invoicing'!A:B,2,0)</f>
        <v>Waldorf Astoria Cairo</v>
      </c>
      <c r="AO73" s="2" t="str">
        <f t="shared" si="10"/>
        <v>Astoria Hotel17</v>
      </c>
      <c r="AP73" s="2" t="str">
        <f t="shared" si="11"/>
        <v>Waldorf Astoria Cairo17</v>
      </c>
    </row>
    <row r="74" spans="1:42" hidden="1" x14ac:dyDescent="0.3">
      <c r="A74" s="6" t="s">
        <v>86</v>
      </c>
      <c r="B74" s="6">
        <f>VLOOKUP(A74,Sheet1!A:B,2,0)</f>
        <v>1</v>
      </c>
      <c r="C74" s="6">
        <v>18</v>
      </c>
      <c r="D74" s="25"/>
      <c r="E74" s="2">
        <v>10420915.54999998</v>
      </c>
      <c r="F74" s="26">
        <f>SUMIF('data-from-invoicing'!D:D,eslam.data!AP74,'data-from-invoicing'!E:E)</f>
        <v>10421093.880000001</v>
      </c>
      <c r="G74" s="2">
        <f t="shared" si="8"/>
        <v>178.3300000205636</v>
      </c>
      <c r="H74" s="23"/>
      <c r="I74" s="2">
        <f>SUMIF('collection only'!D:D,eslam.data!AO74,'collection only'!E:E)</f>
        <v>4819756</v>
      </c>
      <c r="J74" s="26">
        <f>SUMIF('data-from-invoicing'!D:D,eslam.data!AP74,'data-from-invoicing'!F:F)</f>
        <v>3217413.9139999999</v>
      </c>
      <c r="K74" s="2">
        <f t="shared" si="9"/>
        <v>-1602342.0860000001</v>
      </c>
      <c r="O74" s="23"/>
      <c r="P74" s="2">
        <v>4819756</v>
      </c>
      <c r="Q74" s="1">
        <v>45046</v>
      </c>
      <c r="R74" s="1">
        <v>45035</v>
      </c>
      <c r="S74" s="1">
        <v>45035</v>
      </c>
      <c r="T74">
        <v>42</v>
      </c>
      <c r="U74" s="1">
        <v>45077</v>
      </c>
      <c r="V74" s="1">
        <v>45056</v>
      </c>
      <c r="W74" s="2">
        <v>177581900.38999999</v>
      </c>
      <c r="X74" s="2">
        <v>3697164.11</v>
      </c>
      <c r="Y74" s="2">
        <v>22952907.309999999</v>
      </c>
      <c r="AB74" s="2">
        <v>9507907.9749999996</v>
      </c>
      <c r="AC74" s="2">
        <v>9507907.9749999996</v>
      </c>
      <c r="AD74" s="2">
        <v>0</v>
      </c>
      <c r="AE74" s="14">
        <f>SUMIF('consultant-gross'!D:D,eslam.data!AO74,'consultant-gross'!F:F)</f>
        <v>0</v>
      </c>
      <c r="AF74" s="14">
        <f>SUMIF('consultant-gross'!D:D,eslam.data!AO74,'consultant-gross'!G:G)</f>
        <v>0</v>
      </c>
      <c r="AG74" s="14">
        <f>SUMIF('consultant-net'!D:D,eslam.data!AO74,'consultant-net'!F:F)</f>
        <v>0</v>
      </c>
      <c r="AH74" s="2" t="str">
        <f>VLOOKUP(A74,'eslam-to-invoicing'!A:B,2,0)</f>
        <v>Waldorf Astoria Cairo</v>
      </c>
      <c r="AO74" s="2" t="str">
        <f t="shared" si="10"/>
        <v>Astoria Hotel18</v>
      </c>
      <c r="AP74" s="2" t="str">
        <f t="shared" si="11"/>
        <v>Waldorf Astoria Cairo18</v>
      </c>
    </row>
    <row r="75" spans="1:42" hidden="1" x14ac:dyDescent="0.3">
      <c r="A75" s="6" t="s">
        <v>86</v>
      </c>
      <c r="B75" s="6">
        <f>VLOOKUP(A75,Sheet1!A:B,2,0)</f>
        <v>1</v>
      </c>
      <c r="C75" s="6">
        <v>19</v>
      </c>
      <c r="D75" s="25"/>
      <c r="E75" s="2">
        <v>12873774.135801321</v>
      </c>
      <c r="F75" s="26">
        <f>SUMIF('data-from-invoicing'!D:D,eslam.data!AP75,'data-from-invoicing'!E:E)</f>
        <v>22057316.41</v>
      </c>
      <c r="G75" s="2">
        <f t="shared" si="8"/>
        <v>9183542.2741986793</v>
      </c>
      <c r="H75" s="23"/>
      <c r="I75" s="2">
        <f>SUMIF('collection only'!D:D,eslam.data!AO75,'collection only'!E:E)</f>
        <v>1511334.24</v>
      </c>
      <c r="J75" s="26">
        <f>SUMIF('data-from-invoicing'!D:D,eslam.data!AP75,'data-from-invoicing'!F:F)</f>
        <v>1409611.34</v>
      </c>
      <c r="K75" s="2">
        <f t="shared" si="9"/>
        <v>-101722.89999999991</v>
      </c>
      <c r="O75" s="23"/>
      <c r="P75" s="2">
        <v>1511334.2103860229</v>
      </c>
      <c r="Q75" s="1">
        <v>45077</v>
      </c>
      <c r="R75" s="1">
        <v>45084</v>
      </c>
      <c r="S75" s="1">
        <v>45085</v>
      </c>
      <c r="T75">
        <v>42</v>
      </c>
      <c r="U75" s="1">
        <v>45127</v>
      </c>
      <c r="V75" s="1">
        <v>45096</v>
      </c>
      <c r="W75" s="2">
        <v>190455674.5258013</v>
      </c>
      <c r="Y75" s="2">
        <v>28856915.525801301</v>
      </c>
      <c r="AB75" s="2">
        <v>10019924.470000001</v>
      </c>
      <c r="AC75" s="2">
        <v>10019924.470000001</v>
      </c>
      <c r="AD75" s="2">
        <v>0</v>
      </c>
      <c r="AE75" s="14">
        <f>SUMIF('consultant-gross'!D:D,eslam.data!AO75,'consultant-gross'!F:F)</f>
        <v>12873774.135801315</v>
      </c>
      <c r="AF75" s="14">
        <f>SUMIF('consultant-gross'!D:D,eslam.data!AO75,'consultant-gross'!G:G)</f>
        <v>190455674.5258013</v>
      </c>
      <c r="AG75" s="14">
        <f>SUMIF('consultant-net'!D:D,eslam.data!AO75,'consultant-net'!F:F)</f>
        <v>1511334.2103860229</v>
      </c>
      <c r="AH75" s="2" t="str">
        <f>VLOOKUP(A75,'eslam-to-invoicing'!A:B,2,0)</f>
        <v>Waldorf Astoria Cairo</v>
      </c>
      <c r="AO75" s="2" t="str">
        <f t="shared" si="10"/>
        <v>Astoria Hotel19</v>
      </c>
      <c r="AP75" s="2" t="str">
        <f t="shared" si="11"/>
        <v>Waldorf Astoria Cairo19</v>
      </c>
    </row>
    <row r="76" spans="1:42" hidden="1" x14ac:dyDescent="0.3">
      <c r="A76" s="6" t="s">
        <v>86</v>
      </c>
      <c r="B76" s="6">
        <f>VLOOKUP(A76,Sheet1!A:B,2,0)</f>
        <v>1</v>
      </c>
      <c r="C76" s="6">
        <v>20</v>
      </c>
      <c r="D76" s="25"/>
      <c r="E76" s="2">
        <v>3956219.0141986911</v>
      </c>
      <c r="F76" s="26">
        <f>SUMIF('data-from-invoicing'!D:D,eslam.data!AP76,'data-from-invoicing'!E:E)</f>
        <v>7912437.9400000004</v>
      </c>
      <c r="G76" s="2">
        <f t="shared" si="8"/>
        <v>3956218.9258013093</v>
      </c>
      <c r="H76" s="23"/>
      <c r="I76" s="2">
        <f>SUMIF('collection only'!D:D,eslam.data!AO76,'collection only'!E:E)</f>
        <v>1E-4</v>
      </c>
      <c r="J76" s="26">
        <f>SUMIF('data-from-invoicing'!D:D,eslam.data!AP76,'data-from-invoicing'!F:F)</f>
        <v>0</v>
      </c>
      <c r="K76" s="2">
        <f t="shared" si="9"/>
        <v>-1E-4</v>
      </c>
      <c r="O76" s="23"/>
      <c r="P76" s="2">
        <v>3400772</v>
      </c>
      <c r="Q76" s="1">
        <v>45107</v>
      </c>
      <c r="R76" s="1">
        <v>45120</v>
      </c>
      <c r="S76" s="1">
        <v>45120</v>
      </c>
      <c r="T76">
        <v>42</v>
      </c>
      <c r="U76" s="1">
        <v>45162</v>
      </c>
      <c r="V76" s="1">
        <v>45140</v>
      </c>
      <c r="W76" s="2">
        <v>194411893.53999999</v>
      </c>
      <c r="X76" s="2">
        <v>84871.19</v>
      </c>
      <c r="Y76" s="2">
        <v>34031882.789999999</v>
      </c>
      <c r="AB76" s="2">
        <v>10210867.970000001</v>
      </c>
      <c r="AC76" s="2">
        <v>10210867.970000001</v>
      </c>
      <c r="AD76" s="2">
        <v>0</v>
      </c>
      <c r="AE76" s="14">
        <f>SUMIF('consultant-gross'!D:D,eslam.data!AO76,'consultant-gross'!F:F)</f>
        <v>3956219.0141986907</v>
      </c>
      <c r="AF76" s="14">
        <f>SUMIF('consultant-gross'!D:D,eslam.data!AO76,'consultant-gross'!G:G)</f>
        <v>194411893.53999999</v>
      </c>
      <c r="AG76" s="14">
        <f>SUMIF('consultant-net'!D:D,eslam.data!AO76,'consultant-net'!F:F)</f>
        <v>3400772</v>
      </c>
      <c r="AH76" s="2" t="str">
        <f>VLOOKUP(A76,'eslam-to-invoicing'!A:B,2,0)</f>
        <v>Waldorf Astoria Cairo</v>
      </c>
      <c r="AO76" s="2" t="str">
        <f t="shared" si="10"/>
        <v>Astoria Hotel20</v>
      </c>
      <c r="AP76" s="2" t="str">
        <f t="shared" si="11"/>
        <v>Waldorf Astoria Cairo20</v>
      </c>
    </row>
    <row r="77" spans="1:42" x14ac:dyDescent="0.3">
      <c r="A77" s="6" t="s">
        <v>86</v>
      </c>
      <c r="B77" s="6">
        <f>VLOOKUP(A77,Sheet1!A:B,2,0)</f>
        <v>1</v>
      </c>
      <c r="C77" s="6">
        <v>21</v>
      </c>
      <c r="D77" s="25"/>
      <c r="E77" s="2">
        <v>1422437.2000000181</v>
      </c>
      <c r="F77" s="26">
        <f>SUMIF('data-from-invoicing'!D:D,eslam.data!AP77,'data-from-invoicing'!E:E)</f>
        <v>1422437.2</v>
      </c>
      <c r="G77" s="2">
        <f t="shared" si="8"/>
        <v>-1.8160790205001831E-8</v>
      </c>
      <c r="H77" s="23"/>
      <c r="I77" s="2">
        <f>SUMIF('collection only'!D:D,eslam.data!AO77,'collection only'!E:E)</f>
        <v>1E-4</v>
      </c>
      <c r="J77" s="26">
        <f>SUMIF('data-from-invoicing'!D:D,eslam.data!AP77,'data-from-invoicing'!F:F)</f>
        <v>0</v>
      </c>
      <c r="K77" s="2">
        <f t="shared" si="9"/>
        <v>-1E-4</v>
      </c>
      <c r="O77" s="23"/>
      <c r="P77" s="2">
        <v>854979</v>
      </c>
      <c r="Q77" s="1">
        <v>45138</v>
      </c>
      <c r="R77" s="1">
        <v>45153</v>
      </c>
      <c r="S77" s="1">
        <v>45153</v>
      </c>
      <c r="T77">
        <v>42</v>
      </c>
      <c r="U77" s="1">
        <v>45195</v>
      </c>
      <c r="V77" s="1">
        <v>45183</v>
      </c>
      <c r="W77" s="2">
        <v>195834330.74000001</v>
      </c>
      <c r="X77" s="2">
        <v>84871.19</v>
      </c>
      <c r="Y77" s="2">
        <v>37786420.399999999</v>
      </c>
      <c r="AB77" s="2">
        <v>10285545.925000001</v>
      </c>
      <c r="AC77" s="2">
        <v>10285545.925000001</v>
      </c>
      <c r="AD77" s="2">
        <v>0</v>
      </c>
      <c r="AE77" s="14">
        <f>SUMIF('consultant-gross'!D:D,eslam.data!AO77,'consultant-gross'!F:F)</f>
        <v>1422437.2000000179</v>
      </c>
      <c r="AF77" s="14">
        <f>SUMIF('consultant-gross'!D:D,eslam.data!AO77,'consultant-gross'!G:G)</f>
        <v>195834330.74000001</v>
      </c>
      <c r="AG77" s="14">
        <f>SUMIF('consultant-net'!D:D,eslam.data!AO77,'consultant-net'!F:F)</f>
        <v>854979</v>
      </c>
      <c r="AH77" s="2" t="str">
        <f>VLOOKUP(A77,'eslam-to-invoicing'!A:B,2,0)</f>
        <v>Waldorf Astoria Cairo</v>
      </c>
      <c r="AO77" s="2" t="str">
        <f t="shared" si="10"/>
        <v>Astoria Hotel21</v>
      </c>
      <c r="AP77" s="2" t="str">
        <f t="shared" si="11"/>
        <v>Waldorf Astoria Cairo21</v>
      </c>
    </row>
    <row r="78" spans="1:42" x14ac:dyDescent="0.3">
      <c r="A78" s="6" t="s">
        <v>86</v>
      </c>
      <c r="B78" s="6">
        <f>VLOOKUP(A78,Sheet1!A:B,2,0)</f>
        <v>1</v>
      </c>
      <c r="C78" s="6">
        <v>22</v>
      </c>
      <c r="D78" s="25"/>
      <c r="E78" s="2">
        <v>10800888.70999998</v>
      </c>
      <c r="F78" s="26">
        <f>SUMIF('data-from-invoicing'!D:D,eslam.data!AP78,'data-from-invoicing'!E:E)</f>
        <v>10800888.32</v>
      </c>
      <c r="G78" s="2">
        <f t="shared" si="8"/>
        <v>-0.38999998010694981</v>
      </c>
      <c r="H78" s="23"/>
      <c r="I78" s="2">
        <f>SUMIF('collection only'!D:D,eslam.data!AO78,'collection only'!E:E)</f>
        <v>1.0000000000000001E-5</v>
      </c>
      <c r="J78" s="26">
        <f>SUMIF('data-from-invoicing'!D:D,eslam.data!AP78,'data-from-invoicing'!F:F)</f>
        <v>1999998.2860000001</v>
      </c>
      <c r="K78" s="2">
        <f t="shared" si="9"/>
        <v>1999998.28599</v>
      </c>
      <c r="O78" s="23"/>
      <c r="P78" s="2">
        <v>9327545.5800000001</v>
      </c>
      <c r="Q78" s="1">
        <v>45199</v>
      </c>
      <c r="R78" s="1">
        <v>45200</v>
      </c>
      <c r="S78" s="1">
        <v>45201</v>
      </c>
      <c r="T78">
        <v>42</v>
      </c>
      <c r="U78" s="1">
        <v>45243</v>
      </c>
      <c r="V78" s="1">
        <v>45213</v>
      </c>
      <c r="W78" s="2">
        <v>206635219.44999999</v>
      </c>
      <c r="Y78" s="2">
        <v>43324930.659999996</v>
      </c>
      <c r="AB78" s="2">
        <v>10848349.02</v>
      </c>
      <c r="AC78" s="2">
        <v>10848349.02</v>
      </c>
      <c r="AD78" s="2">
        <v>1170750</v>
      </c>
      <c r="AE78" s="14">
        <f>SUMIF('consultant-gross'!D:D,eslam.data!AO78,'consultant-gross'!F:F)</f>
        <v>13661357.25999999</v>
      </c>
      <c r="AF78" s="14">
        <f>SUMIF('consultant-gross'!D:D,eslam.data!AO78,'consultant-gross'!G:G)</f>
        <v>209495688</v>
      </c>
      <c r="AG78" s="14">
        <f>SUMIF('consultant-net'!D:D,eslam.data!AO78,'consultant-net'!F:F)</f>
        <v>44838437.049999997</v>
      </c>
      <c r="AH78" s="2" t="str">
        <f>VLOOKUP(A78,'eslam-to-invoicing'!A:B,2,0)</f>
        <v>Waldorf Astoria Cairo</v>
      </c>
      <c r="AO78" s="2" t="str">
        <f t="shared" si="10"/>
        <v>Astoria Hotel22</v>
      </c>
      <c r="AP78" s="2" t="str">
        <f t="shared" si="11"/>
        <v>Waldorf Astoria Cairo22</v>
      </c>
    </row>
    <row r="79" spans="1:42" x14ac:dyDescent="0.3">
      <c r="A79" s="6" t="s">
        <v>86</v>
      </c>
      <c r="B79" s="6">
        <f>VLOOKUP(A79,Sheet1!A:B,2,0)</f>
        <v>1</v>
      </c>
      <c r="C79" s="6">
        <v>23</v>
      </c>
      <c r="D79" s="25"/>
      <c r="E79" s="2">
        <v>13277404.55000001</v>
      </c>
      <c r="F79" s="26">
        <f>SUMIF('data-from-invoicing'!D:D,eslam.data!AP79,'data-from-invoicing'!E:E)</f>
        <v>13277404.76</v>
      </c>
      <c r="G79" s="2">
        <f t="shared" si="8"/>
        <v>0.20999998971819878</v>
      </c>
      <c r="H79" s="23"/>
      <c r="I79" s="2">
        <f>SUMIF('collection only'!D:D,eslam.data!AO79,'collection only'!E:E)</f>
        <v>17286732.59</v>
      </c>
      <c r="J79" s="26">
        <f>SUMIF('data-from-invoicing'!D:D,eslam.data!AP79,'data-from-invoicing'!F:F)</f>
        <v>20506021.050000001</v>
      </c>
      <c r="K79" s="2">
        <f t="shared" si="9"/>
        <v>3219288.4600000009</v>
      </c>
      <c r="O79" s="23"/>
      <c r="P79" s="2">
        <v>17286732.59</v>
      </c>
      <c r="Q79" s="1">
        <v>45230</v>
      </c>
      <c r="R79" s="1">
        <v>45242</v>
      </c>
      <c r="S79" s="1">
        <v>45242</v>
      </c>
      <c r="T79">
        <v>42</v>
      </c>
      <c r="U79" s="1">
        <v>45284</v>
      </c>
      <c r="V79" s="1">
        <v>45253</v>
      </c>
      <c r="W79" s="2">
        <v>219912624</v>
      </c>
      <c r="Y79" s="2">
        <v>44280344.799999997</v>
      </c>
      <c r="AA79" s="2">
        <v>10667080</v>
      </c>
      <c r="AB79" s="2">
        <v>10985391.039999999</v>
      </c>
      <c r="AC79" s="2">
        <v>10985391.039999999</v>
      </c>
      <c r="AD79" s="2">
        <v>8403824.7699999996</v>
      </c>
      <c r="AE79" s="14">
        <f>SUMIF('consultant-gross'!D:D,eslam.data!AO79,'consultant-gross'!F:F)</f>
        <v>13277404.550000012</v>
      </c>
      <c r="AF79" s="14">
        <f>SUMIF('consultant-gross'!D:D,eslam.data!AO79,'consultant-gross'!G:G)</f>
        <v>219912624</v>
      </c>
      <c r="AG79" s="14">
        <f>SUMIF('consultant-net'!D:D,eslam.data!AO79,'consultant-net'!F:F)</f>
        <v>17286732.59</v>
      </c>
      <c r="AH79" s="2" t="str">
        <f>VLOOKUP(A79,'eslam-to-invoicing'!A:B,2,0)</f>
        <v>Waldorf Astoria Cairo</v>
      </c>
      <c r="AO79" s="2" t="str">
        <f t="shared" si="10"/>
        <v>Astoria Hotel23</v>
      </c>
      <c r="AP79" s="2" t="str">
        <f t="shared" si="11"/>
        <v>Waldorf Astoria Cairo23</v>
      </c>
    </row>
    <row r="80" spans="1:42" hidden="1" x14ac:dyDescent="0.3">
      <c r="A80" s="6" t="s">
        <v>86</v>
      </c>
      <c r="B80" s="6">
        <f>VLOOKUP(A80,Sheet1!A:B,2,0)</f>
        <v>1</v>
      </c>
      <c r="C80" s="6">
        <v>24</v>
      </c>
      <c r="D80" s="25"/>
      <c r="F80" s="26">
        <f>SUMIF('data-from-invoicing'!D:D,eslam.data!AP80,'data-from-invoicing'!E:E)</f>
        <v>10000000</v>
      </c>
      <c r="G80" s="2">
        <f t="shared" si="8"/>
        <v>10000000</v>
      </c>
      <c r="H80" s="23"/>
      <c r="I80" s="2">
        <f>SUMIF('collection only'!D:D,eslam.data!AO80,'collection only'!E:E)</f>
        <v>10400000</v>
      </c>
      <c r="J80" s="26">
        <f>SUMIF('data-from-invoicing'!D:D,eslam.data!AP80,'data-from-invoicing'!F:F)</f>
        <v>22455841.539999999</v>
      </c>
      <c r="K80" s="2">
        <f t="shared" si="9"/>
        <v>12055841.539999999</v>
      </c>
      <c r="O80" s="23"/>
      <c r="Q80" s="1">
        <v>45260</v>
      </c>
      <c r="R80" s="1">
        <v>45258</v>
      </c>
      <c r="S80" s="1">
        <v>45258</v>
      </c>
      <c r="T80">
        <v>42</v>
      </c>
      <c r="U80" s="1">
        <v>45300</v>
      </c>
      <c r="AD80" s="2">
        <v>0</v>
      </c>
      <c r="AE80" s="14">
        <f>SUMIF('consultant-gross'!D:D,eslam.data!AO80,'consultant-gross'!F:F)</f>
        <v>0</v>
      </c>
      <c r="AF80" s="14">
        <f>SUMIF('consultant-gross'!D:D,eslam.data!AO80,'consultant-gross'!G:G)</f>
        <v>0</v>
      </c>
      <c r="AG80" s="14">
        <f>SUMIF('consultant-net'!D:D,eslam.data!AO80,'consultant-net'!F:F)</f>
        <v>0</v>
      </c>
      <c r="AH80" s="2" t="str">
        <f>VLOOKUP(A80,'eslam-to-invoicing'!A:B,2,0)</f>
        <v>Waldorf Astoria Cairo</v>
      </c>
      <c r="AO80" s="2" t="str">
        <f t="shared" si="10"/>
        <v>Astoria Hotel24</v>
      </c>
      <c r="AP80" s="2" t="str">
        <f t="shared" si="11"/>
        <v>Waldorf Astoria Cairo24</v>
      </c>
    </row>
    <row r="81" spans="1:42" x14ac:dyDescent="0.3">
      <c r="A81" s="6" t="s">
        <v>86</v>
      </c>
      <c r="B81" s="6">
        <f>VLOOKUP(A81,Sheet1!A:B,2,0)</f>
        <v>1</v>
      </c>
      <c r="C81" s="6">
        <v>25</v>
      </c>
      <c r="D81" s="25"/>
      <c r="F81" s="26">
        <f>SUMIF('data-from-invoicing'!D:D,eslam.data!AP81,'data-from-invoicing'!E:E)</f>
        <v>0</v>
      </c>
      <c r="G81" s="2">
        <f t="shared" si="8"/>
        <v>0</v>
      </c>
      <c r="H81" s="23"/>
      <c r="I81" s="2">
        <f>SUMIF('collection only'!D:D,eslam.data!AO81,'collection only'!E:E)</f>
        <v>3117985</v>
      </c>
      <c r="J81" s="26">
        <f>SUMIF('data-from-invoicing'!D:D,eslam.data!AP81,'data-from-invoicing'!F:F)</f>
        <v>0</v>
      </c>
      <c r="K81" s="2">
        <f t="shared" si="9"/>
        <v>-3117985</v>
      </c>
      <c r="O81" s="23"/>
      <c r="Q81" s="1">
        <v>45260</v>
      </c>
      <c r="R81" s="1">
        <v>45260</v>
      </c>
      <c r="S81" s="1">
        <v>45329</v>
      </c>
      <c r="T81">
        <v>42</v>
      </c>
      <c r="U81" s="1">
        <v>45371</v>
      </c>
      <c r="AD81" s="2">
        <v>0</v>
      </c>
      <c r="AE81" s="14">
        <f>SUMIF('consultant-gross'!D:D,eslam.data!AO81,'consultant-gross'!F:F)</f>
        <v>0</v>
      </c>
      <c r="AF81" s="14">
        <f>SUMIF('consultant-gross'!D:D,eslam.data!AO81,'consultant-gross'!G:G)</f>
        <v>0</v>
      </c>
      <c r="AG81" s="14">
        <f>SUMIF('consultant-net'!D:D,eslam.data!AO81,'consultant-net'!F:F)</f>
        <v>0</v>
      </c>
      <c r="AH81" s="2" t="str">
        <f>VLOOKUP(A81,'eslam-to-invoicing'!A:B,2,0)</f>
        <v>Waldorf Astoria Cairo</v>
      </c>
      <c r="AO81" s="2" t="str">
        <f t="shared" si="10"/>
        <v>Astoria Hotel25</v>
      </c>
      <c r="AP81" s="2" t="str">
        <f t="shared" si="11"/>
        <v>Waldorf Astoria Cairo25</v>
      </c>
    </row>
    <row r="82" spans="1:42" hidden="1" x14ac:dyDescent="0.3">
      <c r="B82" s="6" t="e">
        <f>VLOOKUP(A82,Sheet1!A:B,2,0)</f>
        <v>#N/A</v>
      </c>
      <c r="D82" s="25"/>
      <c r="F82" s="26"/>
      <c r="H82" s="23"/>
      <c r="J82" s="26"/>
      <c r="O82" s="23"/>
    </row>
    <row r="83" spans="1:42" hidden="1" x14ac:dyDescent="0.3">
      <c r="A83" s="6" t="s">
        <v>131</v>
      </c>
      <c r="B83" s="6">
        <f>VLOOKUP(A83,Sheet1!A:B,2,0)</f>
        <v>1</v>
      </c>
      <c r="C83" s="6">
        <v>1</v>
      </c>
      <c r="D83" s="25"/>
      <c r="E83" s="2">
        <v>3575400</v>
      </c>
      <c r="F83" s="26">
        <f>SUMIF('data-from-invoicing'!D:D,eslam.data!AP83,'data-from-invoicing'!E:E)</f>
        <v>0</v>
      </c>
      <c r="G83" s="2">
        <f>F83-E83</f>
        <v>-3575400</v>
      </c>
      <c r="H83" s="23"/>
      <c r="I83" s="2">
        <f>SUMIF('collection only'!D:D,eslam.data!AO83,'collection only'!E:E)</f>
        <v>2467026</v>
      </c>
      <c r="J83" s="26">
        <f>SUMIF('data-from-invoicing'!D:D,eslam.data!AP83,'data-from-invoicing'!F:F)</f>
        <v>0</v>
      </c>
      <c r="K83" s="2">
        <f>J83-I83</f>
        <v>-2467026</v>
      </c>
      <c r="O83" s="23"/>
      <c r="P83" s="2">
        <v>2645796</v>
      </c>
      <c r="Q83" s="1">
        <v>45230</v>
      </c>
      <c r="R83" s="1">
        <v>45229</v>
      </c>
      <c r="S83" s="1">
        <v>45236</v>
      </c>
      <c r="T83">
        <v>42</v>
      </c>
      <c r="U83" s="1">
        <v>45278</v>
      </c>
      <c r="V83" s="1">
        <v>45236</v>
      </c>
      <c r="W83" s="2">
        <v>3575400</v>
      </c>
      <c r="AD83" s="2">
        <v>0</v>
      </c>
      <c r="AE83" s="14">
        <f>SUMIF('consultant-gross'!D:D,eslam.data!AO83,'consultant-gross'!F:F)</f>
        <v>3575400</v>
      </c>
      <c r="AF83" s="14">
        <f>SUMIF('consultant-gross'!D:D,eslam.data!AO83,'consultant-gross'!G:G)</f>
        <v>3575400</v>
      </c>
      <c r="AG83" s="14">
        <f>SUMIF('consultant-net'!D:D,eslam.data!AO83,'consultant-net'!F:F)</f>
        <v>2645796</v>
      </c>
      <c r="AH83" s="2">
        <f>VLOOKUP(A83,'eslam-to-invoicing'!A:B,2,0)</f>
        <v>0</v>
      </c>
      <c r="AO83" s="2" t="str">
        <f>A83&amp;C83</f>
        <v>Baraka Land Fence1</v>
      </c>
      <c r="AP83" s="2" t="str">
        <f>AH83&amp;C83</f>
        <v>01</v>
      </c>
    </row>
    <row r="84" spans="1:42" x14ac:dyDescent="0.3">
      <c r="A84" s="6" t="s">
        <v>131</v>
      </c>
      <c r="B84" s="6">
        <f>VLOOKUP(A84,Sheet1!A:B,2,0)</f>
        <v>1</v>
      </c>
      <c r="C84" s="6">
        <v>2</v>
      </c>
      <c r="D84" s="25"/>
      <c r="F84" s="26">
        <f>SUMIF('data-from-invoicing'!D:D,eslam.data!AP84,'data-from-invoicing'!E:E)</f>
        <v>0</v>
      </c>
      <c r="G84" s="2">
        <f>F84-E84</f>
        <v>0</v>
      </c>
      <c r="H84" s="23"/>
      <c r="I84" s="2">
        <f>SUMIF('collection only'!D:D,eslam.data!AO84,'collection only'!E:E)</f>
        <v>8497787.4600000009</v>
      </c>
      <c r="J84" s="26">
        <f>SUMIF('data-from-invoicing'!D:D,eslam.data!AP84,'data-from-invoicing'!F:F)</f>
        <v>0</v>
      </c>
      <c r="K84" s="2">
        <f>J84-I84</f>
        <v>-8497787.4600000009</v>
      </c>
      <c r="O84" s="23"/>
      <c r="Q84" s="1">
        <v>45260</v>
      </c>
      <c r="R84" s="1">
        <v>45260</v>
      </c>
      <c r="S84" s="1">
        <v>45264</v>
      </c>
      <c r="T84">
        <v>42</v>
      </c>
      <c r="U84" s="1">
        <v>45306</v>
      </c>
      <c r="AD84" s="2">
        <v>0</v>
      </c>
      <c r="AE84" s="14">
        <f>SUMIF('consultant-gross'!D:D,eslam.data!AO84,'consultant-gross'!F:F)</f>
        <v>0</v>
      </c>
      <c r="AF84" s="14">
        <f>SUMIF('consultant-gross'!D:D,eslam.data!AO84,'consultant-gross'!G:G)</f>
        <v>0</v>
      </c>
      <c r="AG84" s="14">
        <f>SUMIF('consultant-net'!D:D,eslam.data!AO84,'consultant-net'!F:F)</f>
        <v>0</v>
      </c>
      <c r="AH84" s="2">
        <f>VLOOKUP(A84,'eslam-to-invoicing'!A:B,2,0)</f>
        <v>0</v>
      </c>
      <c r="AO84" s="2" t="str">
        <f>A84&amp;C84</f>
        <v>Baraka Land Fence2</v>
      </c>
      <c r="AP84" s="2" t="str">
        <f>AH84&amp;C84</f>
        <v>02</v>
      </c>
    </row>
    <row r="85" spans="1:42" hidden="1" x14ac:dyDescent="0.3">
      <c r="A85" s="6" t="s">
        <v>131</v>
      </c>
      <c r="B85" s="6">
        <f>VLOOKUP(A85,Sheet1!A:B,2,0)</f>
        <v>1</v>
      </c>
      <c r="C85" s="6">
        <v>3</v>
      </c>
      <c r="D85" s="25"/>
      <c r="E85" s="2">
        <v>23602796</v>
      </c>
      <c r="F85" s="26">
        <f>SUMIF('data-from-invoicing'!D:D,eslam.data!AP85,'data-from-invoicing'!E:E)</f>
        <v>0</v>
      </c>
      <c r="G85" s="2">
        <f>F85-E85</f>
        <v>-23602796</v>
      </c>
      <c r="H85" s="23"/>
      <c r="I85" s="2">
        <f>SUMIF('collection only'!D:D,eslam.data!AO85,'collection only'!E:E)</f>
        <v>15418299.779999999</v>
      </c>
      <c r="J85" s="26">
        <f>SUMIF('data-from-invoicing'!D:D,eslam.data!AP85,'data-from-invoicing'!F:F)</f>
        <v>0</v>
      </c>
      <c r="K85" s="2">
        <f>J85-I85</f>
        <v>-15418299.779999999</v>
      </c>
      <c r="O85" s="23"/>
      <c r="P85" s="2">
        <v>16535567.880000001</v>
      </c>
      <c r="Q85" s="1">
        <v>45351</v>
      </c>
      <c r="R85" s="1">
        <v>45362</v>
      </c>
      <c r="S85" s="1">
        <v>45362</v>
      </c>
      <c r="T85">
        <v>42</v>
      </c>
      <c r="U85" s="1">
        <v>45404</v>
      </c>
      <c r="V85" s="1">
        <v>45371</v>
      </c>
      <c r="W85" s="2">
        <v>38236396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>
        <f>VLOOKUP(A85,'eslam-to-invoicing'!A:B,2,0)</f>
        <v>0</v>
      </c>
      <c r="AO85" s="2" t="str">
        <f>A85&amp;C85</f>
        <v>Baraka Land Fence3</v>
      </c>
      <c r="AP85" s="2" t="str">
        <f>AH85&amp;C85</f>
        <v>03</v>
      </c>
    </row>
    <row r="86" spans="1:42" hidden="1" x14ac:dyDescent="0.3">
      <c r="A86" s="6" t="s">
        <v>131</v>
      </c>
      <c r="B86" s="6">
        <f>VLOOKUP(A86,Sheet1!A:B,2,0)</f>
        <v>1</v>
      </c>
      <c r="C86" s="6">
        <v>4</v>
      </c>
      <c r="D86" s="25"/>
      <c r="E86" s="2">
        <v>11760884</v>
      </c>
      <c r="F86" s="26">
        <f>SUMIF('data-from-invoicing'!D:D,eslam.data!AP86,'data-from-invoicing'!E:E)</f>
        <v>0</v>
      </c>
      <c r="G86" s="2">
        <f>F86-E86</f>
        <v>-11760884</v>
      </c>
      <c r="H86" s="23"/>
      <c r="I86" s="2">
        <f>SUMIF('collection only'!D:D,eslam.data!AO86,'collection only'!E:E)</f>
        <v>6072172.6100000003</v>
      </c>
      <c r="J86" s="26">
        <f>SUMIF('data-from-invoicing'!D:D,eslam.data!AP86,'data-from-invoicing'!F:F)</f>
        <v>0</v>
      </c>
      <c r="K86" s="2">
        <f>J86-I86</f>
        <v>-6072172.6100000003</v>
      </c>
      <c r="O86" s="23"/>
      <c r="P86" s="2">
        <v>8703054.1600000001</v>
      </c>
      <c r="Q86" s="1">
        <v>45443</v>
      </c>
      <c r="R86" s="1">
        <v>45431</v>
      </c>
      <c r="S86" s="1">
        <v>45431</v>
      </c>
      <c r="T86">
        <v>42</v>
      </c>
      <c r="U86" s="1">
        <v>45473</v>
      </c>
      <c r="V86" s="1">
        <v>45433</v>
      </c>
      <c r="W86" s="2">
        <v>49997280</v>
      </c>
      <c r="AD86" s="2">
        <v>0</v>
      </c>
      <c r="AE86" s="14">
        <f>SUMIF('consultant-gross'!D:D,eslam.data!AO86,'consultant-gross'!F:F)</f>
        <v>11760884</v>
      </c>
      <c r="AF86" s="14">
        <f>SUMIF('consultant-gross'!D:D,eslam.data!AO86,'consultant-gross'!G:G)</f>
        <v>49997280</v>
      </c>
      <c r="AG86" s="14">
        <f>SUMIF('consultant-net'!D:D,eslam.data!AO86,'consultant-net'!F:F)</f>
        <v>8703054.1600000001</v>
      </c>
      <c r="AH86" s="2">
        <f>VLOOKUP(A86,'eslam-to-invoicing'!A:B,2,0)</f>
        <v>0</v>
      </c>
      <c r="AO86" s="2" t="str">
        <f>A86&amp;C86</f>
        <v>Baraka Land Fence4</v>
      </c>
      <c r="AP86" s="2" t="str">
        <f>AH86&amp;C86</f>
        <v>04</v>
      </c>
    </row>
    <row r="87" spans="1:42" hidden="1" x14ac:dyDescent="0.3">
      <c r="A87" s="6" t="s">
        <v>131</v>
      </c>
      <c r="B87" s="6">
        <f>VLOOKUP(A87,Sheet1!A:B,2,0)</f>
        <v>1</v>
      </c>
      <c r="C87" s="6">
        <v>5</v>
      </c>
      <c r="D87" s="25"/>
      <c r="E87" s="2">
        <v>7617134</v>
      </c>
      <c r="F87" s="26">
        <f>SUMIF('data-from-invoicing'!D:D,eslam.data!AP87,'data-from-invoicing'!E:E)</f>
        <v>0</v>
      </c>
      <c r="G87" s="2">
        <f>F87-E87</f>
        <v>-7617134</v>
      </c>
      <c r="H87" s="23"/>
      <c r="I87" s="2">
        <f>SUMIF('collection only'!D:D,eslam.data!AO87,'collection only'!E:E)</f>
        <v>0</v>
      </c>
      <c r="J87" s="26">
        <f>SUMIF('data-from-invoicing'!D:D,eslam.data!AP87,'data-from-invoicing'!F:F)</f>
        <v>0</v>
      </c>
      <c r="K87" s="2">
        <f>J87-I87</f>
        <v>0</v>
      </c>
      <c r="O87" s="23"/>
      <c r="P87" s="2">
        <v>5636679.1600000001</v>
      </c>
      <c r="Q87" s="1">
        <v>45535</v>
      </c>
      <c r="R87" s="1">
        <v>45524</v>
      </c>
      <c r="S87" s="1">
        <v>45524</v>
      </c>
      <c r="T87">
        <v>42</v>
      </c>
      <c r="U87" s="1">
        <v>45566</v>
      </c>
      <c r="V87" s="1">
        <v>45524</v>
      </c>
      <c r="W87" s="2">
        <v>57614414</v>
      </c>
      <c r="AD87" s="2">
        <v>0</v>
      </c>
      <c r="AE87" s="14">
        <f>SUMIF('consultant-gross'!D:D,eslam.data!AO87,'consultant-gross'!F:F)</f>
        <v>7617134</v>
      </c>
      <c r="AF87" s="14">
        <f>SUMIF('consultant-gross'!D:D,eslam.data!AO87,'consultant-gross'!G:G)</f>
        <v>57614414</v>
      </c>
      <c r="AG87" s="14">
        <f>SUMIF('consultant-net'!D:D,eslam.data!AO87,'consultant-net'!F:F)</f>
        <v>5636679.1600000001</v>
      </c>
      <c r="AH87" s="2">
        <f>VLOOKUP(A87,'eslam-to-invoicing'!A:B,2,0)</f>
        <v>0</v>
      </c>
      <c r="AO87" s="2" t="str">
        <f>A87&amp;C87</f>
        <v>Baraka Land Fence5</v>
      </c>
      <c r="AP87" s="2" t="str">
        <f>AH87&amp;C87</f>
        <v>05</v>
      </c>
    </row>
    <row r="88" spans="1:42" hidden="1" x14ac:dyDescent="0.3">
      <c r="B88" s="6" t="e">
        <f>VLOOKUP(A88,Sheet1!A:B,2,0)</f>
        <v>#N/A</v>
      </c>
      <c r="D88" s="25"/>
      <c r="F88" s="26"/>
      <c r="H88" s="23"/>
      <c r="J88" s="26"/>
      <c r="O88" s="23"/>
    </row>
    <row r="89" spans="1:42" hidden="1" x14ac:dyDescent="0.3">
      <c r="A89" s="6" t="s">
        <v>21</v>
      </c>
      <c r="B89" s="6">
        <f>VLOOKUP(A89,Sheet1!A:B,2,0)</f>
        <v>1</v>
      </c>
      <c r="C89" s="6">
        <v>2</v>
      </c>
      <c r="D89" s="25"/>
      <c r="E89" s="2">
        <v>22287932.1928</v>
      </c>
      <c r="F89" s="26">
        <f>SUMIF('data-from-invoicing'!D:D,eslam.data!AP89,'data-from-invoicing'!E:E)</f>
        <v>0</v>
      </c>
      <c r="G89" s="2">
        <f t="shared" ref="G89:G101" si="12">F89-E89</f>
        <v>-22287932.1928</v>
      </c>
      <c r="H89" s="23"/>
      <c r="I89" s="2">
        <f>SUMIF('collection only'!D:D,eslam.data!AO89,'collection only'!E:E)</f>
        <v>21842173.609999999</v>
      </c>
      <c r="J89" s="26">
        <f>SUMIF('data-from-invoicing'!D:D,eslam.data!AP89,'data-from-invoicing'!F:F)</f>
        <v>0</v>
      </c>
      <c r="K89" s="2">
        <f t="shared" ref="K89:K101" si="13">J89-I89</f>
        <v>-21842173.609999999</v>
      </c>
      <c r="O89" s="23"/>
      <c r="P89" s="2">
        <v>21953613.159363359</v>
      </c>
      <c r="Q89" s="1">
        <v>43281</v>
      </c>
      <c r="R89" s="1">
        <v>43292</v>
      </c>
      <c r="S89" s="1">
        <v>43292</v>
      </c>
      <c r="T89">
        <v>60</v>
      </c>
      <c r="U89" s="1">
        <v>43352</v>
      </c>
      <c r="V89" s="1">
        <v>43307</v>
      </c>
      <c r="W89" s="2">
        <v>22287932.1928</v>
      </c>
      <c r="X89" s="2">
        <v>0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 t="shared" ref="AO89:AO101" si="14">A89&amp;C89</f>
        <v>Benban - Aswan2</v>
      </c>
      <c r="AP89" s="2" t="str">
        <f t="shared" ref="AP89:AP101" si="15">AH89&amp;C89</f>
        <v>02</v>
      </c>
    </row>
    <row r="90" spans="1:42" hidden="1" x14ac:dyDescent="0.3">
      <c r="A90" s="6" t="s">
        <v>21</v>
      </c>
      <c r="B90" s="6">
        <f>VLOOKUP(A90,Sheet1!A:B,2,0)</f>
        <v>1</v>
      </c>
      <c r="C90" s="6">
        <v>3</v>
      </c>
      <c r="D90" s="25"/>
      <c r="E90" s="2">
        <v>10786951.895621641</v>
      </c>
      <c r="F90" s="26">
        <f>SUMIF('data-from-invoicing'!D:D,eslam.data!AP90,'data-from-invoicing'!E:E)</f>
        <v>0</v>
      </c>
      <c r="G90" s="2">
        <f t="shared" si="12"/>
        <v>-10786951.895621641</v>
      </c>
      <c r="H90" s="23"/>
      <c r="I90" s="2">
        <f>SUMIF('collection only'!D:D,eslam.data!AO90,'collection only'!E:E)</f>
        <v>10577813.02</v>
      </c>
      <c r="J90" s="26">
        <f>SUMIF('data-from-invoicing'!D:D,eslam.data!AP90,'data-from-invoicing'!F:F)</f>
        <v>0</v>
      </c>
      <c r="K90" s="2">
        <f t="shared" si="13"/>
        <v>-10577813.02</v>
      </c>
      <c r="O90" s="23"/>
      <c r="P90" s="2">
        <v>10577813.157709209</v>
      </c>
      <c r="Q90" s="1">
        <v>43312</v>
      </c>
      <c r="R90" s="1">
        <v>43312</v>
      </c>
      <c r="S90" s="1">
        <v>43317</v>
      </c>
      <c r="T90">
        <v>60</v>
      </c>
      <c r="U90" s="1">
        <v>43377</v>
      </c>
      <c r="V90" s="1">
        <v>43354</v>
      </c>
      <c r="W90" s="2">
        <v>33074884.088421639</v>
      </c>
      <c r="X90" s="2">
        <v>0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 t="shared" si="14"/>
        <v>Benban - Aswan3</v>
      </c>
      <c r="AP90" s="2" t="str">
        <f t="shared" si="15"/>
        <v>03</v>
      </c>
    </row>
    <row r="91" spans="1:42" hidden="1" x14ac:dyDescent="0.3">
      <c r="A91" s="6" t="s">
        <v>21</v>
      </c>
      <c r="B91" s="6">
        <f>VLOOKUP(A91,Sheet1!A:B,2,0)</f>
        <v>1</v>
      </c>
      <c r="C91" s="6">
        <v>4</v>
      </c>
      <c r="D91" s="25"/>
      <c r="E91" s="2">
        <v>15307380.738</v>
      </c>
      <c r="F91" s="26">
        <f>SUMIF('data-from-invoicing'!D:D,eslam.data!AP91,'data-from-invoicing'!E:E)</f>
        <v>0</v>
      </c>
      <c r="G91" s="2">
        <f t="shared" si="12"/>
        <v>-15307380.738</v>
      </c>
      <c r="H91" s="23"/>
      <c r="I91" s="2">
        <f>SUMIF('collection only'!D:D,eslam.data!AO91,'collection only'!E:E)</f>
        <v>15006351.74</v>
      </c>
      <c r="J91" s="26">
        <f>SUMIF('data-from-invoicing'!D:D,eslam.data!AP91,'data-from-invoicing'!F:F)</f>
        <v>0</v>
      </c>
      <c r="K91" s="2">
        <f t="shared" si="13"/>
        <v>-15006351.74</v>
      </c>
      <c r="O91" s="23"/>
      <c r="P91" s="2">
        <v>15006351.7412</v>
      </c>
      <c r="Q91" s="1">
        <v>43343</v>
      </c>
      <c r="R91" s="1">
        <v>43343</v>
      </c>
      <c r="S91" s="1">
        <v>43348</v>
      </c>
      <c r="T91">
        <v>60</v>
      </c>
      <c r="U91" s="1">
        <v>43408</v>
      </c>
      <c r="V91" s="1">
        <v>43363</v>
      </c>
      <c r="W91" s="2">
        <v>48382264.826421648</v>
      </c>
      <c r="X91" s="2">
        <v>0</v>
      </c>
      <c r="AD91" s="2">
        <v>0</v>
      </c>
      <c r="AE91" s="14">
        <f>SUMIF('consultant-gross'!D:D,eslam.data!AO91,'consultant-gross'!F:F)</f>
        <v>0</v>
      </c>
      <c r="AF91" s="14">
        <f>SUMIF('consultant-gross'!D:D,eslam.data!AO91,'consultant-gross'!G:G)</f>
        <v>0</v>
      </c>
      <c r="AG91" s="14">
        <f>SUMIF('consultant-net'!D:D,eslam.data!AO91,'consultant-net'!F:F)</f>
        <v>0</v>
      </c>
      <c r="AH91" s="2">
        <f>VLOOKUP(A91,'eslam-to-invoicing'!A:B,2,0)</f>
        <v>0</v>
      </c>
      <c r="AO91" s="2" t="str">
        <f t="shared" si="14"/>
        <v>Benban - Aswan4</v>
      </c>
      <c r="AP91" s="2" t="str">
        <f t="shared" si="15"/>
        <v>04</v>
      </c>
    </row>
    <row r="92" spans="1:42" hidden="1" x14ac:dyDescent="0.3">
      <c r="A92" s="6" t="s">
        <v>21</v>
      </c>
      <c r="B92" s="6">
        <f>VLOOKUP(A92,Sheet1!A:B,2,0)</f>
        <v>1</v>
      </c>
      <c r="C92" s="6">
        <v>5</v>
      </c>
      <c r="D92" s="25"/>
      <c r="E92" s="2">
        <v>36144803.344400004</v>
      </c>
      <c r="F92" s="26">
        <f>SUMIF('data-from-invoicing'!D:D,eslam.data!AP92,'data-from-invoicing'!E:E)</f>
        <v>0</v>
      </c>
      <c r="G92" s="2">
        <f t="shared" si="12"/>
        <v>-36144803.344400004</v>
      </c>
      <c r="H92" s="23"/>
      <c r="I92" s="2">
        <f>SUMIF('collection only'!D:D,eslam.data!AO92,'collection only'!E:E)</f>
        <v>37440497.149999999</v>
      </c>
      <c r="J92" s="26">
        <f>SUMIF('data-from-invoicing'!D:D,eslam.data!AP92,'data-from-invoicing'!F:F)</f>
        <v>0</v>
      </c>
      <c r="K92" s="2">
        <f t="shared" si="13"/>
        <v>-37440497.149999999</v>
      </c>
      <c r="O92" s="23"/>
      <c r="P92" s="2">
        <v>37440886.744400002</v>
      </c>
      <c r="Q92" s="1">
        <v>43373</v>
      </c>
      <c r="R92" s="1">
        <v>43373</v>
      </c>
      <c r="S92" s="1">
        <v>43381</v>
      </c>
      <c r="T92">
        <v>60</v>
      </c>
      <c r="U92" s="1">
        <v>43441</v>
      </c>
      <c r="V92" s="1">
        <v>43403</v>
      </c>
      <c r="W92" s="2">
        <v>84527068.170821652</v>
      </c>
      <c r="AD92" s="2">
        <v>0</v>
      </c>
      <c r="AE92" s="14">
        <f>SUMIF('consultant-gross'!D:D,eslam.data!AO92,'consultant-gross'!F:F)</f>
        <v>0</v>
      </c>
      <c r="AF92" s="14">
        <f>SUMIF('consultant-gross'!D:D,eslam.data!AO92,'consultant-gross'!G:G)</f>
        <v>0</v>
      </c>
      <c r="AG92" s="14">
        <f>SUMIF('consultant-net'!D:D,eslam.data!AO92,'consultant-net'!F:F)</f>
        <v>0</v>
      </c>
      <c r="AH92" s="2">
        <f>VLOOKUP(A92,'eslam-to-invoicing'!A:B,2,0)</f>
        <v>0</v>
      </c>
      <c r="AO92" s="2" t="str">
        <f t="shared" si="14"/>
        <v>Benban - Aswan5</v>
      </c>
      <c r="AP92" s="2" t="str">
        <f t="shared" si="15"/>
        <v>05</v>
      </c>
    </row>
    <row r="93" spans="1:42" hidden="1" x14ac:dyDescent="0.3">
      <c r="A93" s="6" t="s">
        <v>21</v>
      </c>
      <c r="B93" s="6">
        <f>VLOOKUP(A93,Sheet1!A:B,2,0)</f>
        <v>1</v>
      </c>
      <c r="C93" s="6">
        <v>6</v>
      </c>
      <c r="D93" s="25"/>
      <c r="E93" s="2">
        <v>23770609.396400001</v>
      </c>
      <c r="F93" s="26">
        <f>SUMIF('data-from-invoicing'!D:D,eslam.data!AP93,'data-from-invoicing'!E:E)</f>
        <v>0</v>
      </c>
      <c r="G93" s="2">
        <f t="shared" si="12"/>
        <v>-23770609.396400001</v>
      </c>
      <c r="H93" s="23"/>
      <c r="I93" s="2">
        <f>SUMIF('collection only'!D:D,eslam.data!AO93,'collection only'!E:E)</f>
        <v>23886898.777526591</v>
      </c>
      <c r="J93" s="26">
        <f>SUMIF('data-from-invoicing'!D:D,eslam.data!AP93,'data-from-invoicing'!F:F)</f>
        <v>0</v>
      </c>
      <c r="K93" s="2">
        <f t="shared" si="13"/>
        <v>-23886898.777526591</v>
      </c>
      <c r="O93" s="23"/>
      <c r="P93" s="2">
        <v>23958997.044799998</v>
      </c>
      <c r="Q93" s="1">
        <v>43404</v>
      </c>
      <c r="R93" s="1">
        <v>43404</v>
      </c>
      <c r="S93" s="1">
        <v>43415</v>
      </c>
      <c r="T93">
        <v>60</v>
      </c>
      <c r="U93" s="1">
        <v>43475</v>
      </c>
      <c r="V93" s="1">
        <v>43432</v>
      </c>
      <c r="W93" s="2">
        <v>108297677.5672216</v>
      </c>
      <c r="AD93" s="2">
        <v>0</v>
      </c>
      <c r="AE93" s="14">
        <f>SUMIF('consultant-gross'!D:D,eslam.data!AO93,'consultant-gross'!F:F)</f>
        <v>0</v>
      </c>
      <c r="AF93" s="14">
        <f>SUMIF('consultant-gross'!D:D,eslam.data!AO93,'consultant-gross'!G:G)</f>
        <v>0</v>
      </c>
      <c r="AG93" s="14">
        <f>SUMIF('consultant-net'!D:D,eslam.data!AO93,'consultant-net'!F:F)</f>
        <v>0</v>
      </c>
      <c r="AH93" s="2">
        <f>VLOOKUP(A93,'eslam-to-invoicing'!A:B,2,0)</f>
        <v>0</v>
      </c>
      <c r="AO93" s="2" t="str">
        <f t="shared" si="14"/>
        <v>Benban - Aswan6</v>
      </c>
      <c r="AP93" s="2" t="str">
        <f t="shared" si="15"/>
        <v>06</v>
      </c>
    </row>
    <row r="94" spans="1:42" hidden="1" x14ac:dyDescent="0.3">
      <c r="A94" s="6" t="s">
        <v>21</v>
      </c>
      <c r="B94" s="6">
        <f>VLOOKUP(A94,Sheet1!A:B,2,0)</f>
        <v>1</v>
      </c>
      <c r="C94" s="6">
        <v>7</v>
      </c>
      <c r="D94" s="25"/>
      <c r="E94" s="2">
        <v>25005235.292800002</v>
      </c>
      <c r="F94" s="26">
        <f>SUMIF('data-from-invoicing'!D:D,eslam.data!AP94,'data-from-invoicing'!E:E)</f>
        <v>0</v>
      </c>
      <c r="G94" s="2">
        <f t="shared" si="12"/>
        <v>-25005235.292800002</v>
      </c>
      <c r="H94" s="23"/>
      <c r="I94" s="2">
        <f>SUMIF('collection only'!D:D,eslam.data!AO94,'collection only'!E:E)</f>
        <v>25237199.469354197</v>
      </c>
      <c r="J94" s="26">
        <f>SUMIF('data-from-invoicing'!D:D,eslam.data!AP94,'data-from-invoicing'!F:F)</f>
        <v>0</v>
      </c>
      <c r="K94" s="2">
        <f t="shared" si="13"/>
        <v>-25237199.469354197</v>
      </c>
      <c r="O94" s="23"/>
      <c r="P94" s="2">
        <v>25352621.384399999</v>
      </c>
      <c r="Q94" s="1">
        <v>43434</v>
      </c>
      <c r="R94" s="1">
        <v>43439</v>
      </c>
      <c r="S94" s="1">
        <v>43439</v>
      </c>
      <c r="T94">
        <v>60</v>
      </c>
      <c r="U94" s="1">
        <v>43499</v>
      </c>
      <c r="V94" s="1">
        <v>43442</v>
      </c>
      <c r="W94" s="2">
        <v>133302912.8600217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 t="shared" si="14"/>
        <v>Benban - Aswan7</v>
      </c>
      <c r="AP94" s="2" t="str">
        <f t="shared" si="15"/>
        <v>07</v>
      </c>
    </row>
    <row r="95" spans="1:42" hidden="1" x14ac:dyDescent="0.3">
      <c r="A95" s="6" t="s">
        <v>21</v>
      </c>
      <c r="B95" s="6">
        <f>VLOOKUP(A95,Sheet1!A:B,2,0)</f>
        <v>1</v>
      </c>
      <c r="C95" s="6">
        <v>8</v>
      </c>
      <c r="D95" s="25"/>
      <c r="E95" s="2">
        <v>27760540.768199999</v>
      </c>
      <c r="F95" s="26">
        <f>SUMIF('data-from-invoicing'!D:D,eslam.data!AP95,'data-from-invoicing'!E:E)</f>
        <v>0</v>
      </c>
      <c r="G95" s="2">
        <f t="shared" si="12"/>
        <v>-27760540.768199999</v>
      </c>
      <c r="H95" s="23"/>
      <c r="I95" s="2">
        <f>SUMIF('collection only'!D:D,eslam.data!AO95,'collection only'!E:E)</f>
        <v>28236383.5818539</v>
      </c>
      <c r="J95" s="26">
        <f>SUMIF('data-from-invoicing'!D:D,eslam.data!AP95,'data-from-invoicing'!F:F)</f>
        <v>0</v>
      </c>
      <c r="K95" s="2">
        <f t="shared" si="13"/>
        <v>-28236383.5818539</v>
      </c>
      <c r="O95" s="23"/>
      <c r="P95" s="2">
        <v>28073115.526500002</v>
      </c>
      <c r="Q95" s="1">
        <v>43465</v>
      </c>
      <c r="R95" s="1">
        <v>43468</v>
      </c>
      <c r="S95" s="1">
        <v>43468</v>
      </c>
      <c r="T95">
        <v>60</v>
      </c>
      <c r="U95" s="1">
        <v>43528</v>
      </c>
      <c r="V95" s="1">
        <v>43471</v>
      </c>
      <c r="W95" s="2">
        <v>161063453.62822169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 t="shared" si="14"/>
        <v>Benban - Aswan8</v>
      </c>
      <c r="AP95" s="2" t="str">
        <f t="shared" si="15"/>
        <v>08</v>
      </c>
    </row>
    <row r="96" spans="1:42" hidden="1" x14ac:dyDescent="0.3">
      <c r="A96" s="6" t="s">
        <v>21</v>
      </c>
      <c r="B96" s="6">
        <f>VLOOKUP(A96,Sheet1!A:B,2,0)</f>
        <v>1</v>
      </c>
      <c r="C96" s="6">
        <v>9</v>
      </c>
      <c r="D96" s="25"/>
      <c r="E96" s="2">
        <v>31169325.993299998</v>
      </c>
      <c r="F96" s="26">
        <f>SUMIF('data-from-invoicing'!D:D,eslam.data!AP96,'data-from-invoicing'!E:E)</f>
        <v>0</v>
      </c>
      <c r="G96" s="2">
        <f t="shared" si="12"/>
        <v>-31169325.993299998</v>
      </c>
      <c r="H96" s="23"/>
      <c r="I96" s="2">
        <f>SUMIF('collection only'!D:D,eslam.data!AO96,'collection only'!E:E)</f>
        <v>33103432.297799997</v>
      </c>
      <c r="J96" s="26">
        <f>SUMIF('data-from-invoicing'!D:D,eslam.data!AP96,'data-from-invoicing'!F:F)</f>
        <v>0</v>
      </c>
      <c r="K96" s="2">
        <f t="shared" si="13"/>
        <v>-33103432.297799997</v>
      </c>
      <c r="O96" s="23"/>
      <c r="P96" s="2">
        <v>33103432.297800001</v>
      </c>
      <c r="Q96" s="1">
        <v>43496</v>
      </c>
      <c r="R96" s="1">
        <v>43496</v>
      </c>
      <c r="S96" s="1">
        <v>43496</v>
      </c>
      <c r="T96">
        <v>60</v>
      </c>
      <c r="U96" s="1">
        <v>43556</v>
      </c>
      <c r="V96" s="1">
        <v>43499</v>
      </c>
      <c r="W96" s="2">
        <v>192232779.62152171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 t="shared" si="14"/>
        <v>Benban - Aswan9</v>
      </c>
      <c r="AP96" s="2" t="str">
        <f t="shared" si="15"/>
        <v>09</v>
      </c>
    </row>
    <row r="97" spans="1:42" hidden="1" x14ac:dyDescent="0.3">
      <c r="A97" s="6" t="s">
        <v>21</v>
      </c>
      <c r="B97" s="6">
        <f>VLOOKUP(A97,Sheet1!A:B,2,0)</f>
        <v>1</v>
      </c>
      <c r="C97" s="6">
        <v>10</v>
      </c>
      <c r="D97" s="25"/>
      <c r="E97" s="2">
        <v>12107665.0539</v>
      </c>
      <c r="F97" s="26">
        <f>SUMIF('data-from-invoicing'!D:D,eslam.data!AP97,'data-from-invoicing'!E:E)</f>
        <v>0</v>
      </c>
      <c r="G97" s="2">
        <f t="shared" si="12"/>
        <v>-12107665.0539</v>
      </c>
      <c r="H97" s="23"/>
      <c r="I97" s="2">
        <f>SUMIF('collection only'!D:D,eslam.data!AO97,'collection only'!E:E)</f>
        <v>12102732.036000002</v>
      </c>
      <c r="J97" s="26">
        <f>SUMIF('data-from-invoicing'!D:D,eslam.data!AP97,'data-from-invoicing'!F:F)</f>
        <v>0</v>
      </c>
      <c r="K97" s="2">
        <f t="shared" si="13"/>
        <v>-12102732.036000002</v>
      </c>
      <c r="O97" s="23"/>
      <c r="P97" s="2">
        <v>12014082.922499999</v>
      </c>
      <c r="Q97" s="1">
        <v>43524</v>
      </c>
      <c r="R97" s="1">
        <v>43524</v>
      </c>
      <c r="S97" s="1">
        <v>43530</v>
      </c>
      <c r="T97">
        <v>60</v>
      </c>
      <c r="U97" s="1">
        <v>43590</v>
      </c>
      <c r="V97" s="1">
        <v>43534</v>
      </c>
      <c r="W97" s="2">
        <v>204340444.67542171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 t="shared" si="14"/>
        <v>Benban - Aswan10</v>
      </c>
      <c r="AP97" s="2" t="str">
        <f t="shared" si="15"/>
        <v>010</v>
      </c>
    </row>
    <row r="98" spans="1:42" hidden="1" x14ac:dyDescent="0.3">
      <c r="A98" s="6" t="s">
        <v>21</v>
      </c>
      <c r="B98" s="6">
        <f>VLOOKUP(A98,Sheet1!A:B,2,0)</f>
        <v>1</v>
      </c>
      <c r="C98" s="6">
        <v>11</v>
      </c>
      <c r="D98" s="25"/>
      <c r="E98" s="2">
        <v>2235914.3429999999</v>
      </c>
      <c r="F98" s="26">
        <f>SUMIF('data-from-invoicing'!D:D,eslam.data!AP98,'data-from-invoicing'!E:E)</f>
        <v>0</v>
      </c>
      <c r="G98" s="2">
        <f t="shared" si="12"/>
        <v>-2235914.3429999999</v>
      </c>
      <c r="H98" s="23"/>
      <c r="I98" s="2">
        <f>SUMIF('collection only'!D:D,eslam.data!AO98,'collection only'!E:E)</f>
        <v>2222964.1737000002</v>
      </c>
      <c r="J98" s="26">
        <f>SUMIF('data-from-invoicing'!D:D,eslam.data!AP98,'data-from-invoicing'!F:F)</f>
        <v>0</v>
      </c>
      <c r="K98" s="2">
        <f t="shared" si="13"/>
        <v>-2222964.1737000002</v>
      </c>
      <c r="O98" s="23"/>
      <c r="P98" s="2">
        <v>2314903.9752000002</v>
      </c>
      <c r="Q98" s="1">
        <v>43555</v>
      </c>
      <c r="R98" s="1">
        <v>43555</v>
      </c>
      <c r="S98" s="1">
        <v>43556</v>
      </c>
      <c r="T98">
        <v>60</v>
      </c>
      <c r="U98" s="1">
        <v>43616</v>
      </c>
      <c r="V98" s="1">
        <v>43562</v>
      </c>
      <c r="W98" s="2">
        <v>206576359.01842159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 t="shared" si="14"/>
        <v>Benban - Aswan11</v>
      </c>
      <c r="AP98" s="2" t="str">
        <f t="shared" si="15"/>
        <v>011</v>
      </c>
    </row>
    <row r="99" spans="1:42" hidden="1" x14ac:dyDescent="0.3">
      <c r="A99" s="6" t="s">
        <v>21</v>
      </c>
      <c r="B99" s="6">
        <f>VLOOKUP(A99,Sheet1!A:B,2,0)</f>
        <v>1</v>
      </c>
      <c r="C99" s="6">
        <v>12</v>
      </c>
      <c r="D99" s="25"/>
      <c r="E99" s="2">
        <v>15216014.834799999</v>
      </c>
      <c r="F99" s="26">
        <f>SUMIF('data-from-invoicing'!D:D,eslam.data!AP99,'data-from-invoicing'!E:E)</f>
        <v>0</v>
      </c>
      <c r="G99" s="2">
        <f t="shared" si="12"/>
        <v>-15216014.834799999</v>
      </c>
      <c r="H99" s="23"/>
      <c r="I99" s="2">
        <f>SUMIF('collection only'!D:D,eslam.data!AO99,'collection only'!E:E)</f>
        <v>16625097.353</v>
      </c>
      <c r="J99" s="26">
        <f>SUMIF('data-from-invoicing'!D:D,eslam.data!AP99,'data-from-invoicing'!F:F)</f>
        <v>0</v>
      </c>
      <c r="K99" s="2">
        <f t="shared" si="13"/>
        <v>-16625097.353</v>
      </c>
      <c r="O99" s="23"/>
      <c r="P99" s="2">
        <v>16690051.145500001</v>
      </c>
      <c r="Q99" s="1">
        <v>43585</v>
      </c>
      <c r="R99" s="1">
        <v>43586</v>
      </c>
      <c r="S99" s="1">
        <v>43586</v>
      </c>
      <c r="T99">
        <v>60</v>
      </c>
      <c r="U99" s="1">
        <v>43646</v>
      </c>
      <c r="V99" s="1">
        <v>43594</v>
      </c>
      <c r="W99" s="2">
        <v>221792373.85322171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 t="shared" si="14"/>
        <v>Benban - Aswan12</v>
      </c>
      <c r="AP99" s="2" t="str">
        <f t="shared" si="15"/>
        <v>012</v>
      </c>
    </row>
    <row r="100" spans="1:42" hidden="1" x14ac:dyDescent="0.3">
      <c r="A100" s="6" t="s">
        <v>21</v>
      </c>
      <c r="B100" s="6">
        <f>VLOOKUP(A100,Sheet1!A:B,2,0)</f>
        <v>1</v>
      </c>
      <c r="C100" s="6">
        <v>13</v>
      </c>
      <c r="D100" s="25"/>
      <c r="E100" s="2">
        <v>1724157.1613</v>
      </c>
      <c r="F100" s="26">
        <f>SUMIF('data-from-invoicing'!D:D,eslam.data!AP100,'data-from-invoicing'!E:E)</f>
        <v>0</v>
      </c>
      <c r="G100" s="2">
        <f t="shared" si="12"/>
        <v>-1724157.1613</v>
      </c>
      <c r="H100" s="23"/>
      <c r="I100" s="2">
        <f>SUMIF('collection only'!D:D,eslam.data!AO100,'collection only'!E:E)</f>
        <v>36700.14</v>
      </c>
      <c r="J100" s="26">
        <f>SUMIF('data-from-invoicing'!D:D,eslam.data!AP100,'data-from-invoicing'!F:F)</f>
        <v>0</v>
      </c>
      <c r="K100" s="2">
        <f t="shared" si="13"/>
        <v>-36700.14</v>
      </c>
      <c r="O100" s="23"/>
      <c r="P100" s="2">
        <v>36947.201200000003</v>
      </c>
      <c r="Q100" s="1">
        <v>43616</v>
      </c>
      <c r="R100" s="1">
        <v>43616</v>
      </c>
      <c r="S100" s="1">
        <v>43615</v>
      </c>
      <c r="T100">
        <v>60</v>
      </c>
      <c r="U100" s="1">
        <v>43675</v>
      </c>
      <c r="V100" s="1">
        <v>43657</v>
      </c>
      <c r="W100" s="2">
        <v>223516531.01452169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 t="shared" si="14"/>
        <v>Benban - Aswan13</v>
      </c>
      <c r="AP100" s="2" t="str">
        <f t="shared" si="15"/>
        <v>013</v>
      </c>
    </row>
    <row r="101" spans="1:42" hidden="1" x14ac:dyDescent="0.3">
      <c r="A101" s="6" t="s">
        <v>21</v>
      </c>
      <c r="B101" s="6">
        <f>VLOOKUP(A101,Sheet1!A:B,2,0)</f>
        <v>1</v>
      </c>
      <c r="C101" s="6">
        <v>14</v>
      </c>
      <c r="D101" s="25"/>
      <c r="E101" s="2">
        <v>30114</v>
      </c>
      <c r="F101" s="26">
        <f>SUMIF('data-from-invoicing'!D:D,eslam.data!AP101,'data-from-invoicing'!E:E)</f>
        <v>0</v>
      </c>
      <c r="G101" s="2">
        <f t="shared" si="12"/>
        <v>-30114</v>
      </c>
      <c r="H101" s="23"/>
      <c r="I101" s="2">
        <f>SUMIF('collection only'!D:D,eslam.data!AO101,'collection only'!E:E)</f>
        <v>1174778.08</v>
      </c>
      <c r="J101" s="26">
        <f>SUMIF('data-from-invoicing'!D:D,eslam.data!AP101,'data-from-invoicing'!F:F)</f>
        <v>0</v>
      </c>
      <c r="K101" s="2">
        <f t="shared" si="13"/>
        <v>-1174778.08</v>
      </c>
      <c r="O101" s="23"/>
      <c r="P101" s="2">
        <v>1206378.8855999999</v>
      </c>
      <c r="Q101" s="1">
        <v>43646</v>
      </c>
      <c r="R101" s="1">
        <v>43648</v>
      </c>
      <c r="S101" s="1">
        <v>43648</v>
      </c>
      <c r="T101">
        <v>60</v>
      </c>
      <c r="U101" s="1">
        <v>43708</v>
      </c>
      <c r="V101" s="1">
        <v>43657</v>
      </c>
      <c r="W101" s="2">
        <v>223546645.01452169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 t="shared" si="14"/>
        <v>Benban - Aswan14</v>
      </c>
      <c r="AP101" s="2" t="str">
        <f t="shared" si="15"/>
        <v>014</v>
      </c>
    </row>
    <row r="102" spans="1:42" hidden="1" x14ac:dyDescent="0.3">
      <c r="B102" s="6" t="e">
        <f>VLOOKUP(A102,Sheet1!A:B,2,0)</f>
        <v>#N/A</v>
      </c>
      <c r="D102" s="25"/>
      <c r="F102" s="26"/>
      <c r="H102" s="23"/>
      <c r="J102" s="26"/>
      <c r="O102" s="23"/>
    </row>
    <row r="103" spans="1:42" hidden="1" x14ac:dyDescent="0.3">
      <c r="A103" s="6" t="s">
        <v>6</v>
      </c>
      <c r="B103" s="6">
        <f>VLOOKUP(A103,Sheet1!A:B,2,0)</f>
        <v>1</v>
      </c>
      <c r="C103" s="6">
        <v>14</v>
      </c>
      <c r="D103" s="25"/>
      <c r="E103" s="2">
        <v>6421251.8700000001</v>
      </c>
      <c r="F103" s="26">
        <f>SUMIF('data-from-invoicing'!D:D,eslam.data!AP103,'data-from-invoicing'!E:E)</f>
        <v>0</v>
      </c>
      <c r="G103" s="2">
        <f t="shared" ref="G103:G109" si="16">F103-E103</f>
        <v>-6421251.8700000001</v>
      </c>
      <c r="H103" s="23"/>
      <c r="I103" s="2">
        <f>SUMIF('collection only'!D:D,eslam.data!AO103,'collection only'!E:E)</f>
        <v>7309725</v>
      </c>
      <c r="J103" s="26">
        <f>SUMIF('data-from-invoicing'!D:D,eslam.data!AP103,'data-from-invoicing'!F:F)</f>
        <v>0</v>
      </c>
      <c r="K103" s="2">
        <f t="shared" ref="K103:K109" si="17">J103-I103</f>
        <v>-7309725</v>
      </c>
      <c r="O103" s="23"/>
      <c r="P103" s="2">
        <v>7309725</v>
      </c>
      <c r="Q103" s="1">
        <v>43008</v>
      </c>
      <c r="R103" s="1">
        <v>43003</v>
      </c>
      <c r="S103" s="1">
        <v>43011</v>
      </c>
      <c r="T103">
        <v>45</v>
      </c>
      <c r="U103" s="1">
        <v>43056</v>
      </c>
      <c r="V103" s="1">
        <v>43027</v>
      </c>
      <c r="W103" s="2">
        <v>219688342.71000001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 t="str">
        <f>VLOOKUP(A103,'eslam-to-invoicing'!A:B,2,0)</f>
        <v>Cement Factory-Beni Suef</v>
      </c>
      <c r="AO103" s="2" t="str">
        <f t="shared" ref="AO103:AO109" si="18">A103&amp;C103</f>
        <v>Cement Plant14</v>
      </c>
      <c r="AP103" s="2" t="str">
        <f t="shared" ref="AP103:AP109" si="19">AH103&amp;C103</f>
        <v>Cement Factory-Beni Suef14</v>
      </c>
    </row>
    <row r="104" spans="1:42" hidden="1" x14ac:dyDescent="0.3">
      <c r="A104" s="6" t="s">
        <v>6</v>
      </c>
      <c r="B104" s="6">
        <f>VLOOKUP(A104,Sheet1!A:B,2,0)</f>
        <v>1</v>
      </c>
      <c r="C104" s="6">
        <v>15</v>
      </c>
      <c r="D104" s="25"/>
      <c r="E104" s="2">
        <v>8583366.1930472907</v>
      </c>
      <c r="F104" s="26">
        <f>SUMIF('data-from-invoicing'!D:D,eslam.data!AP104,'data-from-invoicing'!E:E)</f>
        <v>0</v>
      </c>
      <c r="G104" s="2">
        <f t="shared" si="16"/>
        <v>-8583366.1930472907</v>
      </c>
      <c r="H104" s="23"/>
      <c r="I104" s="2">
        <f>SUMIF('collection only'!D:D,eslam.data!AO104,'collection only'!E:E)</f>
        <v>6696657.1238881946</v>
      </c>
      <c r="J104" s="26">
        <f>SUMIF('data-from-invoicing'!D:D,eslam.data!AP104,'data-from-invoicing'!F:F)</f>
        <v>0</v>
      </c>
      <c r="K104" s="2">
        <f t="shared" si="17"/>
        <v>-6696657.1238881946</v>
      </c>
      <c r="O104" s="23"/>
      <c r="P104" s="2">
        <v>6696657.1238881946</v>
      </c>
      <c r="Q104" s="1">
        <v>43039</v>
      </c>
      <c r="R104" s="1">
        <v>43033</v>
      </c>
      <c r="S104" s="1">
        <v>43041</v>
      </c>
      <c r="T104">
        <v>45</v>
      </c>
      <c r="U104" s="1">
        <v>43086</v>
      </c>
      <c r="V104" s="1">
        <v>43054</v>
      </c>
      <c r="W104" s="2">
        <v>228271708.90789729</v>
      </c>
      <c r="AD104" s="2">
        <v>139900</v>
      </c>
      <c r="AE104" s="14">
        <f>SUMIF('consultant-gross'!D:D,eslam.data!AO104,'consultant-gross'!F:F)</f>
        <v>8583366.1930472907</v>
      </c>
      <c r="AF104" s="14">
        <f>SUMIF('consultant-gross'!D:D,eslam.data!AO104,'consultant-gross'!G:G)</f>
        <v>228271708.90789732</v>
      </c>
      <c r="AG104" s="14">
        <f>SUMIF('consultant-net'!D:D,eslam.data!AO104,'consultant-net'!F:F)</f>
        <v>6696657.1238881946</v>
      </c>
      <c r="AH104" s="2" t="str">
        <f>VLOOKUP(A104,'eslam-to-invoicing'!A:B,2,0)</f>
        <v>Cement Factory-Beni Suef</v>
      </c>
      <c r="AO104" s="2" t="str">
        <f t="shared" si="18"/>
        <v>Cement Plant15</v>
      </c>
      <c r="AP104" s="2" t="str">
        <f t="shared" si="19"/>
        <v>Cement Factory-Beni Suef15</v>
      </c>
    </row>
    <row r="105" spans="1:42" hidden="1" x14ac:dyDescent="0.3">
      <c r="A105" s="6" t="s">
        <v>6</v>
      </c>
      <c r="B105" s="6">
        <f>VLOOKUP(A105,Sheet1!A:B,2,0)</f>
        <v>1</v>
      </c>
      <c r="C105" s="6">
        <v>16</v>
      </c>
      <c r="D105" s="25"/>
      <c r="E105" s="2">
        <v>6621784.9509085976</v>
      </c>
      <c r="F105" s="26">
        <f>SUMIF('data-from-invoicing'!D:D,eslam.data!AP105,'data-from-invoicing'!E:E)</f>
        <v>0</v>
      </c>
      <c r="G105" s="2">
        <f t="shared" si="16"/>
        <v>-6621784.9509085976</v>
      </c>
      <c r="H105" s="23"/>
      <c r="I105" s="2">
        <f>SUMIF('collection only'!D:D,eslam.data!AO105,'collection only'!E:E)</f>
        <v>6990595.3607028425</v>
      </c>
      <c r="J105" s="26">
        <f>SUMIF('data-from-invoicing'!D:D,eslam.data!AP105,'data-from-invoicing'!F:F)</f>
        <v>0</v>
      </c>
      <c r="K105" s="2">
        <f t="shared" si="17"/>
        <v>-6990595.3607028425</v>
      </c>
      <c r="O105" s="23"/>
      <c r="P105" s="2">
        <v>6990595.3607028415</v>
      </c>
      <c r="Q105" s="1">
        <v>43069</v>
      </c>
      <c r="R105" s="1">
        <v>43064</v>
      </c>
      <c r="S105" s="1">
        <v>43074</v>
      </c>
      <c r="T105">
        <v>45</v>
      </c>
      <c r="U105" s="1">
        <v>43119</v>
      </c>
      <c r="V105" s="1">
        <v>43083</v>
      </c>
      <c r="W105" s="2">
        <v>234893493.85880589</v>
      </c>
      <c r="AD105" s="2">
        <v>149900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 t="str">
        <f>VLOOKUP(A105,'eslam-to-invoicing'!A:B,2,0)</f>
        <v>Cement Factory-Beni Suef</v>
      </c>
      <c r="AO105" s="2" t="str">
        <f t="shared" si="18"/>
        <v>Cement Plant16</v>
      </c>
      <c r="AP105" s="2" t="str">
        <f t="shared" si="19"/>
        <v>Cement Factory-Beni Suef16</v>
      </c>
    </row>
    <row r="106" spans="1:42" hidden="1" x14ac:dyDescent="0.3">
      <c r="A106" s="6" t="s">
        <v>6</v>
      </c>
      <c r="B106" s="6">
        <f>VLOOKUP(A106,Sheet1!A:B,2,0)</f>
        <v>1</v>
      </c>
      <c r="C106" s="6">
        <v>17</v>
      </c>
      <c r="D106" s="25"/>
      <c r="E106" s="2">
        <v>6642565.2352173124</v>
      </c>
      <c r="F106" s="26">
        <f>SUMIF('data-from-invoicing'!D:D,eslam.data!AP106,'data-from-invoicing'!E:E)</f>
        <v>0</v>
      </c>
      <c r="G106" s="2">
        <f t="shared" si="16"/>
        <v>-6642565.2352173124</v>
      </c>
      <c r="H106" s="23"/>
      <c r="I106" s="2">
        <f>SUMIF('collection only'!D:D,eslam.data!AO106,'collection only'!E:E)</f>
        <v>7424114.8338806629</v>
      </c>
      <c r="J106" s="26">
        <f>SUMIF('data-from-invoicing'!D:D,eslam.data!AP106,'data-from-invoicing'!F:F)</f>
        <v>0</v>
      </c>
      <c r="K106" s="2">
        <f t="shared" si="17"/>
        <v>-7424114.8338806629</v>
      </c>
      <c r="O106" s="23"/>
      <c r="P106" s="2">
        <v>7424114.8338806629</v>
      </c>
      <c r="Q106" s="1">
        <v>43100</v>
      </c>
      <c r="R106" s="1">
        <v>43094</v>
      </c>
      <c r="S106" s="1">
        <v>43104</v>
      </c>
      <c r="T106">
        <v>45</v>
      </c>
      <c r="U106" s="1">
        <v>43149</v>
      </c>
      <c r="V106" s="1">
        <v>43115</v>
      </c>
      <c r="W106" s="2">
        <v>241536059.0940232</v>
      </c>
      <c r="AD106" s="2">
        <v>159900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 t="str">
        <f>VLOOKUP(A106,'eslam-to-invoicing'!A:B,2,0)</f>
        <v>Cement Factory-Beni Suef</v>
      </c>
      <c r="AO106" s="2" t="str">
        <f t="shared" si="18"/>
        <v>Cement Plant17</v>
      </c>
      <c r="AP106" s="2" t="str">
        <f t="shared" si="19"/>
        <v>Cement Factory-Beni Suef17</v>
      </c>
    </row>
    <row r="107" spans="1:42" hidden="1" x14ac:dyDescent="0.3">
      <c r="A107" s="6" t="s">
        <v>6</v>
      </c>
      <c r="B107" s="6">
        <f>VLOOKUP(A107,Sheet1!A:B,2,0)</f>
        <v>1</v>
      </c>
      <c r="C107" s="6">
        <v>18</v>
      </c>
      <c r="D107" s="25"/>
      <c r="E107" s="2">
        <v>5438078.872378408</v>
      </c>
      <c r="F107" s="26">
        <f>SUMIF('data-from-invoicing'!D:D,eslam.data!AP107,'data-from-invoicing'!E:E)</f>
        <v>0</v>
      </c>
      <c r="G107" s="2">
        <f t="shared" si="16"/>
        <v>-5438078.872378408</v>
      </c>
      <c r="H107" s="23"/>
      <c r="I107" s="2">
        <f>SUMIF('collection only'!D:D,eslam.data!AO107,'collection only'!E:E)</f>
        <v>6925479.9129486382</v>
      </c>
      <c r="J107" s="26">
        <f>SUMIF('data-from-invoicing'!D:D,eslam.data!AP107,'data-from-invoicing'!F:F)</f>
        <v>0</v>
      </c>
      <c r="K107" s="2">
        <f t="shared" si="17"/>
        <v>-6925479.9129486382</v>
      </c>
      <c r="O107" s="23"/>
      <c r="P107" s="2">
        <v>6925479.9129486382</v>
      </c>
      <c r="Q107" s="1">
        <v>43131</v>
      </c>
      <c r="R107" s="1">
        <v>43125</v>
      </c>
      <c r="S107" s="1">
        <v>43123</v>
      </c>
      <c r="T107">
        <v>45</v>
      </c>
      <c r="U107" s="1">
        <v>43168</v>
      </c>
      <c r="V107" s="1">
        <v>43129</v>
      </c>
      <c r="W107" s="2">
        <v>246974137.9664017</v>
      </c>
      <c r="X107" s="2">
        <v>0</v>
      </c>
      <c r="AD107" s="2">
        <v>185884</v>
      </c>
      <c r="AE107" s="14">
        <f>SUMIF('consultant-gross'!D:D,eslam.data!AO107,'consultant-gross'!F:F)</f>
        <v>0</v>
      </c>
      <c r="AF107" s="14">
        <f>SUMIF('consultant-gross'!D:D,eslam.data!AO107,'consultant-gross'!G:G)</f>
        <v>0</v>
      </c>
      <c r="AG107" s="14">
        <f>SUMIF('consultant-net'!D:D,eslam.data!AO107,'consultant-net'!F:F)</f>
        <v>0</v>
      </c>
      <c r="AH107" s="2" t="str">
        <f>VLOOKUP(A107,'eslam-to-invoicing'!A:B,2,0)</f>
        <v>Cement Factory-Beni Suef</v>
      </c>
      <c r="AO107" s="2" t="str">
        <f t="shared" si="18"/>
        <v>Cement Plant18</v>
      </c>
      <c r="AP107" s="2" t="str">
        <f t="shared" si="19"/>
        <v>Cement Factory-Beni Suef18</v>
      </c>
    </row>
    <row r="108" spans="1:42" hidden="1" x14ac:dyDescent="0.3">
      <c r="A108" s="6" t="s">
        <v>6</v>
      </c>
      <c r="B108" s="6">
        <f>VLOOKUP(A108,Sheet1!A:B,2,0)</f>
        <v>1</v>
      </c>
      <c r="C108" s="6">
        <v>19</v>
      </c>
      <c r="D108" s="25"/>
      <c r="E108" s="2">
        <v>12265173.64336028</v>
      </c>
      <c r="F108" s="26">
        <f>SUMIF('data-from-invoicing'!D:D,eslam.data!AP108,'data-from-invoicing'!E:E)</f>
        <v>0</v>
      </c>
      <c r="G108" s="2">
        <f t="shared" si="16"/>
        <v>-12265173.64336028</v>
      </c>
      <c r="H108" s="23"/>
      <c r="I108" s="2">
        <f>SUMIF('collection only'!D:D,eslam.data!AO108,'collection only'!E:E)</f>
        <v>12791497.795659401</v>
      </c>
      <c r="J108" s="26">
        <f>SUMIF('data-from-invoicing'!D:D,eslam.data!AP108,'data-from-invoicing'!F:F)</f>
        <v>0</v>
      </c>
      <c r="K108" s="2">
        <f t="shared" si="17"/>
        <v>-12791497.795659401</v>
      </c>
      <c r="O108" s="23"/>
      <c r="P108" s="2">
        <v>12791498.79565936</v>
      </c>
      <c r="Q108" s="1">
        <v>43159</v>
      </c>
      <c r="R108" s="1">
        <v>43156</v>
      </c>
      <c r="S108" s="1">
        <v>43159</v>
      </c>
      <c r="T108">
        <v>45</v>
      </c>
      <c r="U108" s="1">
        <v>43204</v>
      </c>
      <c r="V108" s="1">
        <v>43176</v>
      </c>
      <c r="W108" s="2">
        <v>269687311.60976201</v>
      </c>
      <c r="X108" s="2">
        <v>0</v>
      </c>
      <c r="AD108" s="2">
        <v>195884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 t="shared" si="18"/>
        <v>Cement Plant19</v>
      </c>
      <c r="AP108" s="2" t="str">
        <f t="shared" si="19"/>
        <v>Cement Factory-Beni Suef19</v>
      </c>
    </row>
    <row r="109" spans="1:42" hidden="1" x14ac:dyDescent="0.3">
      <c r="A109" s="6" t="s">
        <v>6</v>
      </c>
      <c r="B109" s="6">
        <f>VLOOKUP(A109,Sheet1!A:B,2,0)</f>
        <v>1</v>
      </c>
      <c r="C109" s="6">
        <v>20</v>
      </c>
      <c r="D109" s="25"/>
      <c r="E109" s="2">
        <v>4976388.8902380466</v>
      </c>
      <c r="F109" s="26">
        <f>SUMIF('data-from-invoicing'!D:D,eslam.data!AP109,'data-from-invoicing'!E:E)</f>
        <v>0</v>
      </c>
      <c r="G109" s="2">
        <f t="shared" si="16"/>
        <v>-4976388.8902380466</v>
      </c>
      <c r="H109" s="23"/>
      <c r="I109" s="2">
        <f>SUMIF('collection only'!D:D,eslam.data!AO109,'collection only'!E:E)</f>
        <v>10152661.359999999</v>
      </c>
      <c r="J109" s="26">
        <f>SUMIF('data-from-invoicing'!D:D,eslam.data!AP109,'data-from-invoicing'!F:F)</f>
        <v>0</v>
      </c>
      <c r="K109" s="2">
        <f t="shared" si="17"/>
        <v>-10152661.359999999</v>
      </c>
      <c r="O109" s="23"/>
      <c r="P109" s="2">
        <v>10152661.359999999</v>
      </c>
      <c r="Q109" s="1">
        <v>43281</v>
      </c>
      <c r="R109" s="1">
        <v>43276</v>
      </c>
      <c r="S109" s="1">
        <v>43438</v>
      </c>
      <c r="U109" s="1">
        <v>43495</v>
      </c>
      <c r="V109" s="1">
        <v>43485</v>
      </c>
      <c r="W109" s="2">
        <v>274663700.5</v>
      </c>
      <c r="AE109" s="14">
        <f>SUMIF('consultant-gross'!D:D,eslam.data!AO109,'consultant-gross'!F:F)</f>
        <v>0</v>
      </c>
      <c r="AF109" s="14">
        <f>SUMIF('consultant-gross'!D:D,eslam.data!AO109,'consultant-gross'!G:G)</f>
        <v>0</v>
      </c>
      <c r="AG109" s="14">
        <f>SUMIF('consultant-net'!D:D,eslam.data!AO109,'consultant-net'!F:F)</f>
        <v>0</v>
      </c>
      <c r="AH109" s="2" t="str">
        <f>VLOOKUP(A109,'eslam-to-invoicing'!A:B,2,0)</f>
        <v>Cement Factory-Beni Suef</v>
      </c>
      <c r="AO109" s="2" t="str">
        <f t="shared" si="18"/>
        <v>Cement Plant20</v>
      </c>
      <c r="AP109" s="2" t="str">
        <f t="shared" si="19"/>
        <v>Cement Factory-Beni Suef20</v>
      </c>
    </row>
    <row r="110" spans="1:42" hidden="1" x14ac:dyDescent="0.3">
      <c r="B110" s="6" t="e">
        <f>VLOOKUP(A110,Sheet1!A:B,2,0)</f>
        <v>#N/A</v>
      </c>
      <c r="D110" s="25"/>
      <c r="F110" s="26"/>
      <c r="H110" s="23"/>
      <c r="J110" s="26"/>
      <c r="O110" s="23"/>
    </row>
    <row r="111" spans="1:42" x14ac:dyDescent="0.3">
      <c r="A111" s="6" t="s">
        <v>50</v>
      </c>
      <c r="B111" s="6">
        <f>VLOOKUP(A111,Sheet1!A:B,2,0)</f>
        <v>1</v>
      </c>
      <c r="C111" s="6">
        <v>1</v>
      </c>
      <c r="D111" s="25"/>
      <c r="E111" s="2">
        <v>6586123.1799999997</v>
      </c>
      <c r="F111" s="26">
        <f>SUMIF('data-from-invoicing'!D:D,eslam.data!AP111,'data-from-invoicing'!E:E)</f>
        <v>6586123.1799999997</v>
      </c>
      <c r="G111" s="2">
        <f t="shared" ref="G111:G139" si="20">F111-E111</f>
        <v>0</v>
      </c>
      <c r="H111" s="23"/>
      <c r="I111" s="2">
        <f>SUMIF('collection only'!D:D,eslam.data!AO111,'collection only'!E:E)</f>
        <v>6200445.3700000001</v>
      </c>
      <c r="J111" s="26">
        <f>SUMIF('data-from-invoicing'!D:D,eslam.data!AP111,'data-from-invoicing'!F:F)</f>
        <v>6200445.3590000002</v>
      </c>
      <c r="K111" s="2">
        <f t="shared" ref="K111:K139" si="21">J111-I111</f>
        <v>-1.0999999940395355E-2</v>
      </c>
      <c r="L111" s="2">
        <v>62134944.549999997</v>
      </c>
      <c r="O111" s="23"/>
      <c r="P111" s="2">
        <v>6200445.3700000001</v>
      </c>
      <c r="Q111" s="1">
        <v>43799</v>
      </c>
      <c r="R111" s="1">
        <v>43794</v>
      </c>
      <c r="S111" s="1">
        <v>43809</v>
      </c>
      <c r="T111">
        <v>60</v>
      </c>
      <c r="U111" s="1">
        <v>43869</v>
      </c>
      <c r="V111" s="1">
        <v>43842</v>
      </c>
      <c r="W111" s="2">
        <v>6586123.1799999997</v>
      </c>
      <c r="X111" s="2">
        <v>553645.74</v>
      </c>
      <c r="AD111" s="2">
        <v>0</v>
      </c>
      <c r="AE111" s="14">
        <f>SUMIF('consultant-gross'!D:D,eslam.data!AO111,'consultant-gross'!F:F)</f>
        <v>6586123.1799999997</v>
      </c>
      <c r="AF111" s="14">
        <f>SUMIF('consultant-gross'!D:D,eslam.data!AO111,'consultant-gross'!G:G)</f>
        <v>6586123.1799999997</v>
      </c>
      <c r="AG111" s="14">
        <f>SUMIF('consultant-net'!D:D,eslam.data!AO111,'consultant-net'!F:F)</f>
        <v>6200445.3700000001</v>
      </c>
      <c r="AH111" s="2" t="str">
        <f>VLOOKUP(A111,'eslam-to-invoicing'!A:B,2,0)</f>
        <v>CFC Podium 2</v>
      </c>
      <c r="AJ111" s="2">
        <f t="shared" ref="AJ111:AJ138" si="22">E111-X111</f>
        <v>6032477.4399999995</v>
      </c>
      <c r="AK111" s="2">
        <f t="shared" ref="AK111:AK138" si="23">F111-AJ111</f>
        <v>553645.74000000022</v>
      </c>
      <c r="AO111" s="2" t="str">
        <f t="shared" ref="AO111:AO139" si="24">A111&amp;C111</f>
        <v>CFC1</v>
      </c>
      <c r="AP111" s="2" t="str">
        <f t="shared" ref="AP111:AP139" si="25">AH111&amp;C111</f>
        <v>CFC Podium 21</v>
      </c>
    </row>
    <row r="112" spans="1:42" hidden="1" x14ac:dyDescent="0.3">
      <c r="A112" s="6" t="s">
        <v>50</v>
      </c>
      <c r="B112" s="6">
        <f>VLOOKUP(A112,Sheet1!A:B,2,0)</f>
        <v>1</v>
      </c>
      <c r="C112" s="6">
        <v>2</v>
      </c>
      <c r="D112" s="25"/>
      <c r="E112" s="2">
        <v>16003200.380000001</v>
      </c>
      <c r="F112" s="26">
        <f>SUMIF('data-from-invoicing'!D:D,eslam.data!AP112,'data-from-invoicing'!E:E)</f>
        <v>15707266.4</v>
      </c>
      <c r="G112" s="2">
        <f t="shared" si="20"/>
        <v>-295933.98000000045</v>
      </c>
      <c r="H112" s="23"/>
      <c r="I112" s="2">
        <f>SUMIF('collection only'!D:D,eslam.data!AO112,'collection only'!E:E)</f>
        <v>17105598.329999998</v>
      </c>
      <c r="J112" s="26">
        <f>SUMIF('data-from-invoicing'!D:D,eslam.data!AP112,'data-from-invoicing'!F:F)</f>
        <v>17105451.149999999</v>
      </c>
      <c r="K112" s="2">
        <f t="shared" si="21"/>
        <v>-147.17999999970198</v>
      </c>
      <c r="L112" s="2">
        <v>31067472</v>
      </c>
      <c r="O112" s="23"/>
      <c r="P112" s="2">
        <v>17323666.18</v>
      </c>
      <c r="Q112" s="1">
        <v>43830</v>
      </c>
      <c r="R112" s="1">
        <v>43824</v>
      </c>
      <c r="S112" s="1">
        <v>43839</v>
      </c>
      <c r="T112">
        <v>60</v>
      </c>
      <c r="U112" s="1">
        <v>43899</v>
      </c>
      <c r="V112" s="1">
        <v>43872</v>
      </c>
      <c r="W112" s="2">
        <v>22589323.559999999</v>
      </c>
      <c r="X112" s="2">
        <v>4441799.42</v>
      </c>
      <c r="AD112" s="2">
        <v>143549.57999999999</v>
      </c>
      <c r="AE112" s="14">
        <f>SUMIF('consultant-gross'!D:D,eslam.data!AO112,'consultant-gross'!F:F)</f>
        <v>16003200.379999999</v>
      </c>
      <c r="AF112" s="14">
        <f>SUMIF('consultant-gross'!D:D,eslam.data!AO112,'consultant-gross'!G:G)</f>
        <v>22589323.559999999</v>
      </c>
      <c r="AG112" s="14">
        <f>SUMIF('consultant-net'!D:D,eslam.data!AO112,'consultant-net'!F:F)</f>
        <v>17323666.18</v>
      </c>
      <c r="AH112" s="2" t="str">
        <f>VLOOKUP(A112,'eslam-to-invoicing'!A:B,2,0)</f>
        <v>CFC Podium 2</v>
      </c>
      <c r="AJ112" s="2">
        <f t="shared" si="22"/>
        <v>11561400.960000001</v>
      </c>
      <c r="AK112" s="2">
        <f t="shared" si="23"/>
        <v>4145865.4399999995</v>
      </c>
      <c r="AO112" s="2" t="str">
        <f t="shared" si="24"/>
        <v>CFC2</v>
      </c>
      <c r="AP112" s="2" t="str">
        <f t="shared" si="25"/>
        <v>CFC Podium 22</v>
      </c>
    </row>
    <row r="113" spans="1:42" hidden="1" x14ac:dyDescent="0.3">
      <c r="A113" s="6" t="s">
        <v>50</v>
      </c>
      <c r="B113" s="6">
        <f>VLOOKUP(A113,Sheet1!A:B,2,0)</f>
        <v>1</v>
      </c>
      <c r="C113" s="6">
        <v>3</v>
      </c>
      <c r="D113" s="25"/>
      <c r="E113" s="2">
        <v>16743766.83</v>
      </c>
      <c r="F113" s="26">
        <f>SUMIF('data-from-invoicing'!D:D,eslam.data!AP113,'data-from-invoicing'!E:E)</f>
        <v>17039700.420000002</v>
      </c>
      <c r="G113" s="2">
        <f t="shared" si="20"/>
        <v>295933.59000000171</v>
      </c>
      <c r="H113" s="23"/>
      <c r="I113" s="2">
        <f>SUMIF('collection only'!D:D,eslam.data!AO113,'collection only'!E:E)</f>
        <v>12263695.26</v>
      </c>
      <c r="J113" s="26">
        <f>SUMIF('data-from-invoicing'!D:D,eslam.data!AP113,'data-from-invoicing'!F:F)</f>
        <v>12263842.721000001</v>
      </c>
      <c r="K113" s="2">
        <f t="shared" si="21"/>
        <v>147.46100000105798</v>
      </c>
      <c r="O113" s="23"/>
      <c r="P113" s="2">
        <v>12263695.26</v>
      </c>
      <c r="Q113" s="1">
        <v>43861</v>
      </c>
      <c r="R113" s="1">
        <v>43855</v>
      </c>
      <c r="S113" s="1">
        <v>43866</v>
      </c>
      <c r="T113">
        <v>60</v>
      </c>
      <c r="U113" s="1">
        <v>43926</v>
      </c>
      <c r="V113" s="1">
        <v>43901</v>
      </c>
      <c r="W113" s="2">
        <v>39333090.390000001</v>
      </c>
      <c r="X113" s="2">
        <v>3876592.5</v>
      </c>
      <c r="AD113" s="2">
        <v>60000</v>
      </c>
      <c r="AE113" s="14">
        <f>SUMIF('consultant-gross'!D:D,eslam.data!AO113,'consultant-gross'!F:F)</f>
        <v>16743766.830000002</v>
      </c>
      <c r="AF113" s="14">
        <f>SUMIF('consultant-gross'!D:D,eslam.data!AO113,'consultant-gross'!G:G)</f>
        <v>39333090.390000001</v>
      </c>
      <c r="AG113" s="14">
        <f>SUMIF('consultant-net'!D:D,eslam.data!AO113,'consultant-net'!F:F)</f>
        <v>12263695.26</v>
      </c>
      <c r="AH113" s="2" t="str">
        <f>VLOOKUP(A113,'eslam-to-invoicing'!A:B,2,0)</f>
        <v>CFC Podium 2</v>
      </c>
      <c r="AJ113" s="2">
        <f t="shared" si="22"/>
        <v>12867174.33</v>
      </c>
      <c r="AK113" s="2">
        <f t="shared" si="23"/>
        <v>4172526.0900000017</v>
      </c>
      <c r="AO113" s="2" t="str">
        <f t="shared" si="24"/>
        <v>CFC3</v>
      </c>
      <c r="AP113" s="2" t="str">
        <f t="shared" si="25"/>
        <v>CFC Podium 23</v>
      </c>
    </row>
    <row r="114" spans="1:42" x14ac:dyDescent="0.3">
      <c r="A114" s="6" t="s">
        <v>50</v>
      </c>
      <c r="B114" s="6">
        <f>VLOOKUP(A114,Sheet1!A:B,2,0)</f>
        <v>1</v>
      </c>
      <c r="C114" s="6">
        <v>4</v>
      </c>
      <c r="D114" s="25"/>
      <c r="E114" s="2">
        <v>35226223.200000003</v>
      </c>
      <c r="F114" s="26">
        <f>SUMIF('data-from-invoicing'!D:D,eslam.data!AP114,'data-from-invoicing'!E:E)</f>
        <v>35226223.590000004</v>
      </c>
      <c r="G114" s="2">
        <f t="shared" si="20"/>
        <v>0.39000000059604645</v>
      </c>
      <c r="H114" s="23"/>
      <c r="I114" s="2">
        <f>SUMIF('collection only'!D:D,eslam.data!AO114,'collection only'!E:E)</f>
        <v>32660833.579999998</v>
      </c>
      <c r="J114" s="26">
        <f>SUMIF('data-from-invoicing'!D:D,eslam.data!AP114,'data-from-invoicing'!F:F)</f>
        <v>32660832.57</v>
      </c>
      <c r="K114" s="2">
        <f t="shared" si="21"/>
        <v>-1.0099999979138374</v>
      </c>
      <c r="O114" s="23"/>
      <c r="P114" s="2">
        <v>32660833.579999998</v>
      </c>
      <c r="Q114" s="1">
        <v>43890</v>
      </c>
      <c r="R114" s="1">
        <v>43886</v>
      </c>
      <c r="S114" s="1">
        <v>43901</v>
      </c>
      <c r="T114">
        <v>60</v>
      </c>
      <c r="U114" s="1">
        <v>43961</v>
      </c>
      <c r="V114" s="1">
        <v>43923</v>
      </c>
      <c r="W114" s="2">
        <v>74559313.590000004</v>
      </c>
      <c r="X114" s="2">
        <v>8287526.25</v>
      </c>
      <c r="AD114" s="2">
        <v>60000</v>
      </c>
      <c r="AE114" s="14">
        <f>SUMIF('consultant-gross'!D:D,eslam.data!AO114,'consultant-gross'!F:F)</f>
        <v>35226223.200000003</v>
      </c>
      <c r="AF114" s="14">
        <f>SUMIF('consultant-gross'!D:D,eslam.data!AO114,'consultant-gross'!G:G)</f>
        <v>74559313.590000004</v>
      </c>
      <c r="AG114" s="14">
        <f>SUMIF('consultant-net'!D:D,eslam.data!AO114,'consultant-net'!F:F)</f>
        <v>32660833.579999998</v>
      </c>
      <c r="AH114" s="2" t="str">
        <f>VLOOKUP(A114,'eslam-to-invoicing'!A:B,2,0)</f>
        <v>CFC Podium 2</v>
      </c>
      <c r="AJ114" s="2">
        <f t="shared" si="22"/>
        <v>26938696.950000003</v>
      </c>
      <c r="AK114" s="2">
        <f t="shared" si="23"/>
        <v>8287526.6400000006</v>
      </c>
      <c r="AO114" s="2" t="str">
        <f t="shared" si="24"/>
        <v>CFC4</v>
      </c>
      <c r="AP114" s="2" t="str">
        <f t="shared" si="25"/>
        <v>CFC Podium 24</v>
      </c>
    </row>
    <row r="115" spans="1:42" x14ac:dyDescent="0.3">
      <c r="A115" s="6" t="s">
        <v>50</v>
      </c>
      <c r="B115" s="6">
        <f>VLOOKUP(A115,Sheet1!A:B,2,0)</f>
        <v>1</v>
      </c>
      <c r="C115" s="6">
        <v>5</v>
      </c>
      <c r="D115" s="25"/>
      <c r="E115" s="2">
        <v>30502560.309999999</v>
      </c>
      <c r="F115" s="26">
        <f>SUMIF('data-from-invoicing'!D:D,eslam.data!AP115,'data-from-invoicing'!E:E)</f>
        <v>30502560</v>
      </c>
      <c r="G115" s="2">
        <f t="shared" si="20"/>
        <v>-0.30999999865889549</v>
      </c>
      <c r="H115" s="23"/>
      <c r="I115" s="2">
        <f>SUMIF('collection only'!D:D,eslam.data!AO115,'collection only'!E:E)</f>
        <v>24749111.949999999</v>
      </c>
      <c r="J115" s="26">
        <f>SUMIF('data-from-invoicing'!D:D,eslam.data!AP115,'data-from-invoicing'!F:F)</f>
        <v>24749111.52</v>
      </c>
      <c r="K115" s="2">
        <f t="shared" si="21"/>
        <v>-0.42999999970197678</v>
      </c>
      <c r="O115" s="23"/>
      <c r="P115" s="2">
        <v>24749111.949999999</v>
      </c>
      <c r="Q115" s="1">
        <v>43921</v>
      </c>
      <c r="R115" s="1">
        <v>43907</v>
      </c>
      <c r="S115" s="1">
        <v>43911</v>
      </c>
      <c r="T115">
        <v>60</v>
      </c>
      <c r="U115" s="1">
        <v>43971</v>
      </c>
      <c r="V115" s="1">
        <v>43943</v>
      </c>
      <c r="W115" s="2">
        <v>105061873.90000001</v>
      </c>
      <c r="X115" s="2">
        <v>7691894.4699999997</v>
      </c>
      <c r="AD115" s="2">
        <v>0</v>
      </c>
      <c r="AE115" s="14">
        <f>SUMIF('consultant-gross'!D:D,eslam.data!AO115,'consultant-gross'!F:F)</f>
        <v>30502560.310000002</v>
      </c>
      <c r="AF115" s="14">
        <f>SUMIF('consultant-gross'!D:D,eslam.data!AO115,'consultant-gross'!G:G)</f>
        <v>105061873.90000001</v>
      </c>
      <c r="AG115" s="14">
        <f>SUMIF('consultant-net'!D:D,eslam.data!AO115,'consultant-net'!F:F)</f>
        <v>24749111.949999999</v>
      </c>
      <c r="AH115" s="2" t="str">
        <f>VLOOKUP(A115,'eslam-to-invoicing'!A:B,2,0)</f>
        <v>CFC Podium 2</v>
      </c>
      <c r="AJ115" s="2">
        <f t="shared" si="22"/>
        <v>22810665.84</v>
      </c>
      <c r="AK115" s="2">
        <f t="shared" si="23"/>
        <v>7691894.1600000001</v>
      </c>
      <c r="AO115" s="2" t="str">
        <f t="shared" si="24"/>
        <v>CFC5</v>
      </c>
      <c r="AP115" s="2" t="str">
        <f t="shared" si="25"/>
        <v>CFC Podium 25</v>
      </c>
    </row>
    <row r="116" spans="1:42" x14ac:dyDescent="0.3">
      <c r="A116" s="6" t="s">
        <v>50</v>
      </c>
      <c r="B116" s="6">
        <f>VLOOKUP(A116,Sheet1!A:B,2,0)</f>
        <v>1</v>
      </c>
      <c r="C116" s="6">
        <v>6</v>
      </c>
      <c r="D116" s="25"/>
      <c r="E116" s="2">
        <v>42011127.985077173</v>
      </c>
      <c r="F116" s="26">
        <f>SUMIF('data-from-invoicing'!D:D,eslam.data!AP116,'data-from-invoicing'!E:E)</f>
        <v>42011128.299999997</v>
      </c>
      <c r="G116" s="2">
        <f t="shared" si="20"/>
        <v>0.31492282450199127</v>
      </c>
      <c r="H116" s="23"/>
      <c r="I116" s="2">
        <f>SUMIF('collection only'!D:D,eslam.data!AO116,'collection only'!E:E)</f>
        <v>31500278.620000001</v>
      </c>
      <c r="J116" s="26">
        <f>SUMIF('data-from-invoicing'!D:D,eslam.data!AP116,'data-from-invoicing'!F:F)</f>
        <v>31500278.460000001</v>
      </c>
      <c r="K116" s="2">
        <f t="shared" si="21"/>
        <v>-0.16000000014901161</v>
      </c>
      <c r="O116" s="23"/>
      <c r="P116" s="2">
        <v>31500278.620000001</v>
      </c>
      <c r="Q116" s="1">
        <v>43921</v>
      </c>
      <c r="R116" s="1">
        <v>43915</v>
      </c>
      <c r="S116" s="1">
        <v>43928</v>
      </c>
      <c r="T116">
        <v>60</v>
      </c>
      <c r="U116" s="1">
        <v>43988</v>
      </c>
      <c r="V116" s="1">
        <v>43955</v>
      </c>
      <c r="W116" s="2">
        <v>147073001.88507721</v>
      </c>
      <c r="X116" s="2">
        <v>3638239.205515848</v>
      </c>
      <c r="AD116" s="2">
        <v>60000</v>
      </c>
      <c r="AE116" s="14">
        <f>SUMIF('consultant-gross'!D:D,eslam.data!AO116,'consultant-gross'!F:F)</f>
        <v>42011127.985077173</v>
      </c>
      <c r="AF116" s="14">
        <f>SUMIF('consultant-gross'!D:D,eslam.data!AO116,'consultant-gross'!G:G)</f>
        <v>147073001.88507718</v>
      </c>
      <c r="AG116" s="14">
        <f>SUMIF('consultant-net'!D:D,eslam.data!AO116,'consultant-net'!F:F)</f>
        <v>31500278.620000001</v>
      </c>
      <c r="AH116" s="2" t="str">
        <f>VLOOKUP(A116,'eslam-to-invoicing'!A:B,2,0)</f>
        <v>CFC Podium 2</v>
      </c>
      <c r="AJ116" s="2">
        <f t="shared" si="22"/>
        <v>38372888.779561326</v>
      </c>
      <c r="AK116" s="2">
        <f t="shared" si="23"/>
        <v>3638239.5204386711</v>
      </c>
      <c r="AO116" s="2" t="str">
        <f t="shared" si="24"/>
        <v>CFC6</v>
      </c>
      <c r="AP116" s="2" t="str">
        <f t="shared" si="25"/>
        <v>CFC Podium 26</v>
      </c>
    </row>
    <row r="117" spans="1:42" x14ac:dyDescent="0.3">
      <c r="A117" s="6" t="s">
        <v>50</v>
      </c>
      <c r="B117" s="6">
        <f>VLOOKUP(A117,Sheet1!A:B,2,0)</f>
        <v>1</v>
      </c>
      <c r="C117" s="6">
        <v>7</v>
      </c>
      <c r="D117" s="25"/>
      <c r="E117" s="2">
        <v>17879880.06492281</v>
      </c>
      <c r="F117" s="26">
        <f>SUMIF('data-from-invoicing'!D:D,eslam.data!AP117,'data-from-invoicing'!E:E)</f>
        <v>17879880.109999999</v>
      </c>
      <c r="G117" s="2">
        <f t="shared" si="20"/>
        <v>4.5077189803123474E-2</v>
      </c>
      <c r="H117" s="23"/>
      <c r="I117" s="2">
        <f>SUMIF('collection only'!D:D,eslam.data!AO117,'collection only'!E:E)</f>
        <v>19510038</v>
      </c>
      <c r="J117" s="26">
        <f>SUMIF('data-from-invoicing'!D:D,eslam.data!AP117,'data-from-invoicing'!F:F)</f>
        <v>19510039.82</v>
      </c>
      <c r="K117" s="2">
        <f t="shared" si="21"/>
        <v>1.8200000002980232</v>
      </c>
      <c r="O117" s="23"/>
      <c r="P117" s="2">
        <v>19510038</v>
      </c>
      <c r="Q117" s="1">
        <v>43951</v>
      </c>
      <c r="R117" s="1">
        <v>43946</v>
      </c>
      <c r="S117" s="1">
        <v>43958</v>
      </c>
      <c r="T117">
        <v>60</v>
      </c>
      <c r="U117" s="1">
        <v>44018</v>
      </c>
      <c r="V117" s="1">
        <v>43986</v>
      </c>
      <c r="W117" s="2">
        <v>164952881.94999999</v>
      </c>
      <c r="X117" s="2">
        <v>9650322.0000000019</v>
      </c>
      <c r="AD117" s="2">
        <v>0</v>
      </c>
      <c r="AE117" s="14">
        <f>SUMIF('consultant-gross'!D:D,eslam.data!AO117,'consultant-gross'!F:F)</f>
        <v>17879880.06492281</v>
      </c>
      <c r="AF117" s="14">
        <f>SUMIF('consultant-gross'!D:D,eslam.data!AO117,'consultant-gross'!G:G)</f>
        <v>164952881.94999999</v>
      </c>
      <c r="AG117" s="14">
        <f>SUMIF('consultant-net'!D:D,eslam.data!AO117,'consultant-net'!F:F)</f>
        <v>19510038</v>
      </c>
      <c r="AH117" s="2" t="str">
        <f>VLOOKUP(A117,'eslam-to-invoicing'!A:B,2,0)</f>
        <v>CFC Podium 2</v>
      </c>
      <c r="AJ117" s="2">
        <f t="shared" si="22"/>
        <v>8229558.0649228077</v>
      </c>
      <c r="AK117" s="2">
        <f t="shared" si="23"/>
        <v>9650322.0450771917</v>
      </c>
      <c r="AO117" s="2" t="str">
        <f t="shared" si="24"/>
        <v>CFC7</v>
      </c>
      <c r="AP117" s="2" t="str">
        <f t="shared" si="25"/>
        <v>CFC Podium 27</v>
      </c>
    </row>
    <row r="118" spans="1:42" x14ac:dyDescent="0.3">
      <c r="A118" s="6" t="s">
        <v>50</v>
      </c>
      <c r="B118" s="6">
        <f>VLOOKUP(A118,Sheet1!A:B,2,0)</f>
        <v>1</v>
      </c>
      <c r="C118" s="6">
        <v>8</v>
      </c>
      <c r="D118" s="25"/>
      <c r="E118" s="2">
        <v>31008098.605416421</v>
      </c>
      <c r="F118" s="26">
        <f>SUMIF('data-from-invoicing'!D:D,eslam.data!AP118,'data-from-invoicing'!E:E)</f>
        <v>31008097.600000001</v>
      </c>
      <c r="G118" s="2">
        <f t="shared" si="20"/>
        <v>-1.0054164193570614</v>
      </c>
      <c r="H118" s="23"/>
      <c r="I118" s="2">
        <f>SUMIF('collection only'!D:D,eslam.data!AO118,'collection only'!E:E)</f>
        <v>21459124.497042954</v>
      </c>
      <c r="J118" s="26">
        <f>SUMIF('data-from-invoicing'!D:D,eslam.data!AP118,'data-from-invoicing'!F:F)</f>
        <v>21459123.66</v>
      </c>
      <c r="K118" s="2">
        <f t="shared" si="21"/>
        <v>-0.83704295381903648</v>
      </c>
      <c r="O118" s="23"/>
      <c r="P118" s="2">
        <v>21459124.49704295</v>
      </c>
      <c r="Q118" s="1">
        <v>43982</v>
      </c>
      <c r="R118" s="1">
        <v>43976</v>
      </c>
      <c r="S118" s="1">
        <v>43990</v>
      </c>
      <c r="T118">
        <v>60</v>
      </c>
      <c r="U118" s="1">
        <v>44050</v>
      </c>
      <c r="V118" s="1">
        <v>44019</v>
      </c>
      <c r="W118" s="2">
        <v>195960980.55541641</v>
      </c>
      <c r="X118" s="2">
        <v>4559164.5</v>
      </c>
      <c r="AD118" s="2">
        <v>0</v>
      </c>
      <c r="AE118" s="14">
        <f>SUMIF('consultant-gross'!D:D,eslam.data!AO118,'consultant-gross'!F:F)</f>
        <v>31008098.605416417</v>
      </c>
      <c r="AF118" s="14">
        <f>SUMIF('consultant-gross'!D:D,eslam.data!AO118,'consultant-gross'!G:G)</f>
        <v>195960980.55541641</v>
      </c>
      <c r="AG118" s="14">
        <f>SUMIF('consultant-net'!D:D,eslam.data!AO118,'consultant-net'!F:F)</f>
        <v>21459124.497042954</v>
      </c>
      <c r="AH118" s="2" t="str">
        <f>VLOOKUP(A118,'eslam-to-invoicing'!A:B,2,0)</f>
        <v>CFC Podium 2</v>
      </c>
      <c r="AJ118" s="2">
        <f t="shared" si="22"/>
        <v>26448934.105416421</v>
      </c>
      <c r="AK118" s="2">
        <f t="shared" si="23"/>
        <v>4559163.4945835806</v>
      </c>
      <c r="AO118" s="2" t="str">
        <f t="shared" si="24"/>
        <v>CFC8</v>
      </c>
      <c r="AP118" s="2" t="str">
        <f t="shared" si="25"/>
        <v>CFC Podium 28</v>
      </c>
    </row>
    <row r="119" spans="1:42" x14ac:dyDescent="0.3">
      <c r="A119" s="6" t="s">
        <v>50</v>
      </c>
      <c r="B119" s="6">
        <f>VLOOKUP(A119,Sheet1!A:B,2,0)</f>
        <v>1</v>
      </c>
      <c r="C119" s="6">
        <v>9</v>
      </c>
      <c r="D119" s="25"/>
      <c r="E119" s="2">
        <v>29660399.8248122</v>
      </c>
      <c r="F119" s="26">
        <f>SUMIF('data-from-invoicing'!D:D,eslam.data!AP119,'data-from-invoicing'!E:E)</f>
        <v>29660400.780000001</v>
      </c>
      <c r="G119" s="2">
        <f t="shared" si="20"/>
        <v>0.95518780127167702</v>
      </c>
      <c r="H119" s="23"/>
      <c r="I119" s="2">
        <f>SUMIF('collection only'!D:D,eslam.data!AO119,'collection only'!E:E)</f>
        <v>24499895.82</v>
      </c>
      <c r="J119" s="26">
        <f>SUMIF('data-from-invoicing'!D:D,eslam.data!AP119,'data-from-invoicing'!F:F)</f>
        <v>24499896.088500001</v>
      </c>
      <c r="K119" s="2">
        <f t="shared" si="21"/>
        <v>0.26850000023841858</v>
      </c>
      <c r="O119" s="23"/>
      <c r="P119" s="2">
        <v>24499895.52</v>
      </c>
      <c r="Q119" s="1">
        <v>44012</v>
      </c>
      <c r="R119" s="1">
        <v>44007</v>
      </c>
      <c r="S119" s="1">
        <v>44013</v>
      </c>
      <c r="T119">
        <v>60</v>
      </c>
      <c r="U119" s="1">
        <v>44073</v>
      </c>
      <c r="V119" s="1">
        <v>44039</v>
      </c>
      <c r="W119" s="2">
        <v>225621380.38022861</v>
      </c>
      <c r="X119" s="2">
        <v>4522595.5867601195</v>
      </c>
      <c r="AD119" s="2">
        <v>0</v>
      </c>
      <c r="AE119" s="14">
        <f>SUMIF('consultant-gross'!D:D,eslam.data!AO119,'consultant-gross'!F:F)</f>
        <v>29660399.824812204</v>
      </c>
      <c r="AF119" s="14">
        <f>SUMIF('consultant-gross'!D:D,eslam.data!AO119,'consultant-gross'!G:G)</f>
        <v>225621380.38022861</v>
      </c>
      <c r="AG119" s="14">
        <f>SUMIF('consultant-net'!D:D,eslam.data!AO119,'consultant-net'!F:F)</f>
        <v>24499895.52</v>
      </c>
      <c r="AH119" s="2" t="str">
        <f>VLOOKUP(A119,'eslam-to-invoicing'!A:B,2,0)</f>
        <v>CFC Podium 2</v>
      </c>
      <c r="AJ119" s="2">
        <f t="shared" si="22"/>
        <v>25137804.238052081</v>
      </c>
      <c r="AK119" s="2">
        <f t="shared" si="23"/>
        <v>4522596.5419479199</v>
      </c>
      <c r="AO119" s="2" t="str">
        <f t="shared" si="24"/>
        <v>CFC9</v>
      </c>
      <c r="AP119" s="2" t="str">
        <f t="shared" si="25"/>
        <v>CFC Podium 29</v>
      </c>
    </row>
    <row r="120" spans="1:42" hidden="1" x14ac:dyDescent="0.3">
      <c r="A120" s="6" t="s">
        <v>50</v>
      </c>
      <c r="B120" s="6">
        <f>VLOOKUP(A120,Sheet1!A:B,2,0)</f>
        <v>1</v>
      </c>
      <c r="C120" s="6">
        <v>10</v>
      </c>
      <c r="D120" s="25"/>
      <c r="E120" s="2">
        <v>46257284.426217407</v>
      </c>
      <c r="F120" s="26">
        <f>SUMIF('data-from-invoicing'!D:D,eslam.data!AP120,'data-from-invoicing'!E:E)</f>
        <v>52098964.43</v>
      </c>
      <c r="G120" s="2">
        <f t="shared" si="20"/>
        <v>5841680.0037825927</v>
      </c>
      <c r="H120" s="23"/>
      <c r="I120" s="2">
        <f>SUMIF('collection only'!D:D,eslam.data!AO120,'collection only'!E:E)</f>
        <v>39448595.840000004</v>
      </c>
      <c r="J120" s="26">
        <f>SUMIF('data-from-invoicing'!D:D,eslam.data!AP120,'data-from-invoicing'!F:F)</f>
        <v>39448595.571500003</v>
      </c>
      <c r="K120" s="2">
        <f t="shared" si="21"/>
        <v>-0.26850000023841858</v>
      </c>
      <c r="O120" s="23"/>
      <c r="P120" s="2">
        <v>39448595.571073703</v>
      </c>
      <c r="Q120" s="1">
        <v>44043</v>
      </c>
      <c r="R120" s="1">
        <v>44037</v>
      </c>
      <c r="S120" s="1">
        <v>44040</v>
      </c>
      <c r="T120">
        <v>60</v>
      </c>
      <c r="U120" s="1">
        <v>44100</v>
      </c>
      <c r="V120" s="1">
        <v>44069</v>
      </c>
      <c r="W120" s="2">
        <v>271878664.80644602</v>
      </c>
      <c r="AD120" s="2">
        <v>353049.48</v>
      </c>
      <c r="AE120" s="14">
        <f>SUMIF('consultant-gross'!D:D,eslam.data!AO120,'consultant-gross'!F:F)</f>
        <v>46257284.426217407</v>
      </c>
      <c r="AF120" s="14">
        <f>SUMIF('consultant-gross'!D:D,eslam.data!AO120,'consultant-gross'!G:G)</f>
        <v>271878664.80644602</v>
      </c>
      <c r="AG120" s="14">
        <f>SUMIF('consultant-net'!D:D,eslam.data!AO120,'consultant-net'!F:F)</f>
        <v>39448595.571073696</v>
      </c>
      <c r="AH120" s="2" t="str">
        <f>VLOOKUP(A120,'eslam-to-invoicing'!A:B,2,0)</f>
        <v>CFC Podium 2</v>
      </c>
      <c r="AJ120" s="2">
        <f t="shared" si="22"/>
        <v>46257284.426217407</v>
      </c>
      <c r="AK120" s="2">
        <f t="shared" si="23"/>
        <v>5841680.0037825927</v>
      </c>
      <c r="AO120" s="2" t="str">
        <f t="shared" si="24"/>
        <v>CFC10</v>
      </c>
      <c r="AP120" s="2" t="str">
        <f t="shared" si="25"/>
        <v>CFC Podium 210</v>
      </c>
    </row>
    <row r="121" spans="1:42" hidden="1" x14ac:dyDescent="0.3">
      <c r="A121" s="6" t="s">
        <v>50</v>
      </c>
      <c r="B121" s="6">
        <f>VLOOKUP(A121,Sheet1!A:B,2,0)</f>
        <v>1</v>
      </c>
      <c r="C121" s="6">
        <v>11</v>
      </c>
      <c r="D121" s="25"/>
      <c r="E121" s="2">
        <v>22706553.523553971</v>
      </c>
      <c r="F121" s="26">
        <f>SUMIF('data-from-invoicing'!D:D,eslam.data!AP121,'data-from-invoicing'!E:E)</f>
        <v>16864873.52</v>
      </c>
      <c r="G121" s="2">
        <f t="shared" si="20"/>
        <v>-5841680.0035539716</v>
      </c>
      <c r="H121" s="23"/>
      <c r="I121" s="2">
        <f>SUMIF('collection only'!D:D,eslam.data!AO121,'collection only'!E:E)</f>
        <v>18030565.73</v>
      </c>
      <c r="J121" s="26">
        <f>SUMIF('data-from-invoicing'!D:D,eslam.data!AP121,'data-from-invoicing'!F:F)</f>
        <v>18030566.050000001</v>
      </c>
      <c r="K121" s="2">
        <f t="shared" si="21"/>
        <v>0.32000000029802322</v>
      </c>
      <c r="O121" s="23"/>
      <c r="P121" s="2">
        <v>18030565.73</v>
      </c>
      <c r="Q121" s="1">
        <v>44074</v>
      </c>
      <c r="R121" s="1">
        <v>44068</v>
      </c>
      <c r="S121" s="1">
        <v>44074</v>
      </c>
      <c r="T121">
        <v>60</v>
      </c>
      <c r="U121" s="1">
        <v>44134</v>
      </c>
      <c r="V121" s="1">
        <v>44103</v>
      </c>
      <c r="W121" s="2">
        <v>294585218.32999998</v>
      </c>
      <c r="X121" s="2">
        <v>5378850.75</v>
      </c>
      <c r="AD121" s="2">
        <v>0</v>
      </c>
      <c r="AE121" s="14">
        <f>SUMIF('consultant-gross'!D:D,eslam.data!AO121,'consultant-gross'!F:F)</f>
        <v>22706553.523553967</v>
      </c>
      <c r="AF121" s="14">
        <f>SUMIF('consultant-gross'!D:D,eslam.data!AO121,'consultant-gross'!G:G)</f>
        <v>294585218.32999998</v>
      </c>
      <c r="AG121" s="14">
        <f>SUMIF('consultant-net'!D:D,eslam.data!AO121,'consultant-net'!F:F)</f>
        <v>18030565.73</v>
      </c>
      <c r="AH121" s="2" t="str">
        <f>VLOOKUP(A121,'eslam-to-invoicing'!A:B,2,0)</f>
        <v>CFC Podium 2</v>
      </c>
      <c r="AJ121" s="2">
        <f t="shared" si="22"/>
        <v>17327702.773553971</v>
      </c>
      <c r="AK121" s="2">
        <f t="shared" si="23"/>
        <v>-462829.25355397165</v>
      </c>
      <c r="AO121" s="2" t="str">
        <f t="shared" si="24"/>
        <v>CFC11</v>
      </c>
      <c r="AP121" s="2" t="str">
        <f t="shared" si="25"/>
        <v>CFC Podium 211</v>
      </c>
    </row>
    <row r="122" spans="1:42" hidden="1" x14ac:dyDescent="0.3">
      <c r="A122" s="6" t="s">
        <v>50</v>
      </c>
      <c r="B122" s="6">
        <f>VLOOKUP(A122,Sheet1!A:B,2,0)</f>
        <v>1</v>
      </c>
      <c r="C122" s="6">
        <v>12</v>
      </c>
      <c r="D122" s="25"/>
      <c r="E122" s="2">
        <v>35304714.241744578</v>
      </c>
      <c r="F122" s="26">
        <f>SUMIF('data-from-invoicing'!D:D,eslam.data!AP122,'data-from-invoicing'!E:E)</f>
        <v>34817130.719999999</v>
      </c>
      <c r="G122" s="2">
        <f t="shared" si="20"/>
        <v>-487583.52174457908</v>
      </c>
      <c r="H122" s="23"/>
      <c r="I122" s="2">
        <f>SUMIF('collection only'!D:D,eslam.data!AO122,'collection only'!E:E)</f>
        <v>29691194.975678496</v>
      </c>
      <c r="J122" s="26">
        <f>SUMIF('data-from-invoicing'!D:D,eslam.data!AP122,'data-from-invoicing'!F:F)</f>
        <v>29691195.015999999</v>
      </c>
      <c r="K122" s="2">
        <f t="shared" si="21"/>
        <v>4.0321502834558487E-2</v>
      </c>
      <c r="O122" s="23"/>
      <c r="P122" s="2">
        <v>29691194.9756785</v>
      </c>
      <c r="Q122" s="1">
        <v>44104</v>
      </c>
      <c r="R122" s="1">
        <v>44099</v>
      </c>
      <c r="S122" s="1">
        <v>44111</v>
      </c>
      <c r="T122">
        <v>60</v>
      </c>
      <c r="U122" s="1">
        <v>44171</v>
      </c>
      <c r="V122" s="1">
        <v>44139</v>
      </c>
      <c r="W122" s="2">
        <v>329889932.57174462</v>
      </c>
      <c r="X122" s="2">
        <v>5192537.25</v>
      </c>
      <c r="AD122" s="2">
        <v>0</v>
      </c>
      <c r="AE122" s="14">
        <f>SUMIF('consultant-gross'!D:D,eslam.data!AO122,'consultant-gross'!F:F)</f>
        <v>35304714.241744578</v>
      </c>
      <c r="AF122" s="14">
        <f>SUMIF('consultant-gross'!D:D,eslam.data!AO122,'consultant-gross'!G:G)</f>
        <v>329889932.57174456</v>
      </c>
      <c r="AG122" s="14">
        <f>SUMIF('consultant-net'!D:D,eslam.data!AO122,'consultant-net'!F:F)</f>
        <v>29691194.975678496</v>
      </c>
      <c r="AH122" s="2" t="str">
        <f>VLOOKUP(A122,'eslam-to-invoicing'!A:B,2,0)</f>
        <v>CFC Podium 2</v>
      </c>
      <c r="AJ122" s="2">
        <f t="shared" si="22"/>
        <v>30112176.991744578</v>
      </c>
      <c r="AK122" s="2">
        <f t="shared" si="23"/>
        <v>4704953.7282554209</v>
      </c>
      <c r="AO122" s="2" t="str">
        <f t="shared" si="24"/>
        <v>CFC12</v>
      </c>
      <c r="AP122" s="2" t="str">
        <f t="shared" si="25"/>
        <v>CFC Podium 212</v>
      </c>
    </row>
    <row r="123" spans="1:42" hidden="1" x14ac:dyDescent="0.3">
      <c r="A123" s="6" t="s">
        <v>50</v>
      </c>
      <c r="B123" s="6">
        <f>VLOOKUP(A123,Sheet1!A:B,2,0)</f>
        <v>1</v>
      </c>
      <c r="C123" s="6">
        <v>13</v>
      </c>
      <c r="D123" s="25"/>
      <c r="E123" s="2">
        <v>13502068.44518888</v>
      </c>
      <c r="F123" s="26">
        <f>SUMIF('data-from-invoicing'!D:D,eslam.data!AP123,'data-from-invoicing'!E:E)</f>
        <v>13989651.960000001</v>
      </c>
      <c r="G123" s="2">
        <f t="shared" si="20"/>
        <v>487583.51481112093</v>
      </c>
      <c r="H123" s="23"/>
      <c r="I123" s="2">
        <f>SUMIF('collection only'!D:D,eslam.data!AO123,'collection only'!E:E)</f>
        <v>23213756.670000002</v>
      </c>
      <c r="J123" s="26">
        <f>SUMIF('data-from-invoicing'!D:D,eslam.data!AP123,'data-from-invoicing'!F:F)</f>
        <v>23213755.800000001</v>
      </c>
      <c r="K123" s="2">
        <f t="shared" si="21"/>
        <v>-0.87000000104308128</v>
      </c>
      <c r="O123" s="23"/>
      <c r="P123" s="2">
        <v>23213755.790858511</v>
      </c>
      <c r="Q123" s="1">
        <v>44135</v>
      </c>
      <c r="R123" s="1">
        <v>44129</v>
      </c>
      <c r="S123" s="1">
        <v>44140</v>
      </c>
      <c r="T123">
        <v>60</v>
      </c>
      <c r="U123" s="1">
        <v>44200</v>
      </c>
      <c r="V123" s="1">
        <v>44174</v>
      </c>
      <c r="W123" s="2">
        <v>343392001.01693338</v>
      </c>
      <c r="X123" s="2">
        <v>19923580.727419998</v>
      </c>
      <c r="AD123" s="2">
        <v>0</v>
      </c>
      <c r="AE123" s="14">
        <f>SUMIF('consultant-gross'!D:D,eslam.data!AO123,'consultant-gross'!F:F)</f>
        <v>13502068.44518888</v>
      </c>
      <c r="AF123" s="14">
        <f>SUMIF('consultant-gross'!D:D,eslam.data!AO123,'consultant-gross'!G:G)</f>
        <v>343392001.01693344</v>
      </c>
      <c r="AG123" s="14">
        <f>SUMIF('consultant-net'!D:D,eslam.data!AO123,'consultant-net'!F:F)</f>
        <v>23213755.790858507</v>
      </c>
      <c r="AH123" s="2" t="str">
        <f>VLOOKUP(A123,'eslam-to-invoicing'!A:B,2,0)</f>
        <v>CFC Podium 2</v>
      </c>
      <c r="AJ123" s="2">
        <f t="shared" si="22"/>
        <v>-6421512.2822311185</v>
      </c>
      <c r="AK123" s="2">
        <f t="shared" si="23"/>
        <v>20411164.242231119</v>
      </c>
      <c r="AO123" s="2" t="str">
        <f t="shared" si="24"/>
        <v>CFC13</v>
      </c>
      <c r="AP123" s="2" t="str">
        <f t="shared" si="25"/>
        <v>CFC Podium 213</v>
      </c>
    </row>
    <row r="124" spans="1:42" x14ac:dyDescent="0.3">
      <c r="A124" s="6" t="s">
        <v>50</v>
      </c>
      <c r="B124" s="6">
        <f>VLOOKUP(A124,Sheet1!A:B,2,0)</f>
        <v>1</v>
      </c>
      <c r="C124" s="6">
        <v>14</v>
      </c>
      <c r="D124" s="25"/>
      <c r="E124" s="2">
        <v>29172801.67297053</v>
      </c>
      <c r="F124" s="26">
        <f>SUMIF('data-from-invoicing'!D:D,eslam.data!AP124,'data-from-invoicing'!E:E)</f>
        <v>29172801.679999996</v>
      </c>
      <c r="G124" s="2">
        <f t="shared" si="20"/>
        <v>7.0294663310050964E-3</v>
      </c>
      <c r="H124" s="23"/>
      <c r="I124" s="2">
        <f>SUMIF('collection only'!D:D,eslam.data!AO124,'collection only'!E:E)</f>
        <v>19708943.719999999</v>
      </c>
      <c r="J124" s="26">
        <f>SUMIF('data-from-invoicing'!D:D,eslam.data!AP124,'data-from-invoicing'!F:F)</f>
        <v>19708944.274</v>
      </c>
      <c r="K124" s="2">
        <f t="shared" si="21"/>
        <v>0.55400000140070915</v>
      </c>
      <c r="O124" s="23"/>
      <c r="P124" s="2">
        <v>19708944.27106005</v>
      </c>
      <c r="Q124" s="1">
        <v>44165</v>
      </c>
      <c r="R124" s="1">
        <v>44160</v>
      </c>
      <c r="S124" s="1">
        <v>44170</v>
      </c>
      <c r="T124">
        <v>60</v>
      </c>
      <c r="U124" s="1">
        <v>44230</v>
      </c>
      <c r="V124" s="1">
        <v>44207</v>
      </c>
      <c r="W124" s="2">
        <v>372564802.68990397</v>
      </c>
      <c r="X124" s="2">
        <v>14613590.852500441</v>
      </c>
      <c r="AD124" s="2">
        <v>0</v>
      </c>
      <c r="AE124" s="14">
        <f>SUMIF('consultant-gross'!D:D,eslam.data!AO124,'consultant-gross'!F:F)</f>
        <v>29172801.672970533</v>
      </c>
      <c r="AF124" s="14">
        <f>SUMIF('consultant-gross'!D:D,eslam.data!AO124,'consultant-gross'!G:G)</f>
        <v>372564802.68990397</v>
      </c>
      <c r="AG124" s="14">
        <f>SUMIF('consultant-net'!D:D,eslam.data!AO124,'consultant-net'!F:F)</f>
        <v>19708944.27106005</v>
      </c>
      <c r="AH124" s="2" t="str">
        <f>VLOOKUP(A124,'eslam-to-invoicing'!A:B,2,0)</f>
        <v>CFC Podium 2</v>
      </c>
      <c r="AJ124" s="2">
        <f t="shared" si="22"/>
        <v>14559210.820470089</v>
      </c>
      <c r="AK124" s="2">
        <f t="shared" si="23"/>
        <v>14613590.859529907</v>
      </c>
      <c r="AO124" s="2" t="str">
        <f t="shared" si="24"/>
        <v>CFC14</v>
      </c>
      <c r="AP124" s="2" t="str">
        <f t="shared" si="25"/>
        <v>CFC Podium 214</v>
      </c>
    </row>
    <row r="125" spans="1:42" hidden="1" x14ac:dyDescent="0.3">
      <c r="A125" s="6" t="s">
        <v>50</v>
      </c>
      <c r="B125" s="6">
        <f>VLOOKUP(A125,Sheet1!A:B,2,0)</f>
        <v>1</v>
      </c>
      <c r="C125" s="6">
        <v>15</v>
      </c>
      <c r="D125" s="25"/>
      <c r="E125" s="2">
        <v>46288367.919714808</v>
      </c>
      <c r="F125" s="26">
        <f>SUMIF('data-from-invoicing'!D:D,eslam.data!AP125,'data-from-invoicing'!E:E)</f>
        <v>42273319.299999997</v>
      </c>
      <c r="G125" s="2">
        <f t="shared" si="20"/>
        <v>-4015048.6197148114</v>
      </c>
      <c r="H125" s="23"/>
      <c r="I125" s="2">
        <f>SUMIF('collection only'!D:D,eslam.data!AO125,'collection only'!E:E)</f>
        <v>40379659.898477204</v>
      </c>
      <c r="J125" s="26">
        <f>SUMIF('data-from-invoicing'!D:D,eslam.data!AP125,'data-from-invoicing'!F:F)</f>
        <v>40379659.079999998</v>
      </c>
      <c r="K125" s="2">
        <f t="shared" si="21"/>
        <v>-0.81847720593214035</v>
      </c>
      <c r="O125" s="23"/>
      <c r="P125" s="2">
        <v>40379659.898477197</v>
      </c>
      <c r="Q125" s="1">
        <v>44196</v>
      </c>
      <c r="R125" s="1">
        <v>44190</v>
      </c>
      <c r="S125" s="1">
        <v>44202</v>
      </c>
      <c r="T125">
        <v>60</v>
      </c>
      <c r="U125" s="1">
        <v>44262</v>
      </c>
      <c r="V125" s="1">
        <v>44249</v>
      </c>
      <c r="W125" s="2">
        <v>418853170.60961878</v>
      </c>
      <c r="X125" s="2">
        <v>17260909.724454131</v>
      </c>
      <c r="AD125" s="2">
        <v>1045046</v>
      </c>
      <c r="AE125" s="14">
        <f>SUMIF('consultant-gross'!D:D,eslam.data!AO125,'consultant-gross'!F:F)</f>
        <v>46288367.919714808</v>
      </c>
      <c r="AF125" s="14">
        <f>SUMIF('consultant-gross'!D:D,eslam.data!AO125,'consultant-gross'!G:G)</f>
        <v>418853170.60961878</v>
      </c>
      <c r="AG125" s="14">
        <f>SUMIF('consultant-net'!D:D,eslam.data!AO125,'consultant-net'!F:F)</f>
        <v>40379659.898477204</v>
      </c>
      <c r="AH125" s="2" t="str">
        <f>VLOOKUP(A125,'eslam-to-invoicing'!A:B,2,0)</f>
        <v>CFC Podium 2</v>
      </c>
      <c r="AJ125" s="2">
        <f t="shared" si="22"/>
        <v>29027458.195260677</v>
      </c>
      <c r="AK125" s="2">
        <f t="shared" si="23"/>
        <v>13245861.10473932</v>
      </c>
      <c r="AO125" s="2" t="str">
        <f t="shared" si="24"/>
        <v>CFC15</v>
      </c>
      <c r="AP125" s="2" t="str">
        <f t="shared" si="25"/>
        <v>CFC Podium 215</v>
      </c>
    </row>
    <row r="126" spans="1:42" hidden="1" x14ac:dyDescent="0.3">
      <c r="A126" s="6" t="s">
        <v>50</v>
      </c>
      <c r="B126" s="6">
        <f>VLOOKUP(A126,Sheet1!A:B,2,0)</f>
        <v>1</v>
      </c>
      <c r="C126" s="6">
        <v>16</v>
      </c>
      <c r="D126" s="25"/>
      <c r="E126" s="2">
        <v>25170121.10483003</v>
      </c>
      <c r="F126" s="26">
        <f>SUMIF('data-from-invoicing'!D:D,eslam.data!AP126,'data-from-invoicing'!E:E)</f>
        <v>29185169.719999999</v>
      </c>
      <c r="G126" s="2">
        <f t="shared" si="20"/>
        <v>4015048.6151699685</v>
      </c>
      <c r="H126" s="23"/>
      <c r="I126" s="2">
        <f>SUMIF('collection only'!D:D,eslam.data!AO126,'collection only'!E:E)</f>
        <v>22871121.16</v>
      </c>
      <c r="J126" s="26">
        <f>SUMIF('data-from-invoicing'!D:D,eslam.data!AP126,'data-from-invoicing'!F:F)</f>
        <v>22871121.155999999</v>
      </c>
      <c r="K126" s="2">
        <f t="shared" si="21"/>
        <v>-4.0000006556510925E-3</v>
      </c>
      <c r="O126" s="23"/>
      <c r="P126" s="2">
        <v>22871121.149999999</v>
      </c>
      <c r="Q126" s="1">
        <v>44227</v>
      </c>
      <c r="R126" s="1">
        <v>44221</v>
      </c>
      <c r="S126" s="1">
        <v>44230</v>
      </c>
      <c r="T126">
        <v>60</v>
      </c>
      <c r="U126" s="1">
        <v>44290</v>
      </c>
      <c r="V126" s="1">
        <v>44276</v>
      </c>
      <c r="W126" s="2">
        <v>444023291.71444881</v>
      </c>
      <c r="X126" s="2">
        <v>19535751.205859251</v>
      </c>
      <c r="AD126" s="2">
        <v>0</v>
      </c>
      <c r="AE126" s="14">
        <f>SUMIF('consultant-gross'!D:D,eslam.data!AO126,'consultant-gross'!F:F)</f>
        <v>25170121.104830027</v>
      </c>
      <c r="AF126" s="14">
        <f>SUMIF('consultant-gross'!D:D,eslam.data!AO126,'consultant-gross'!G:G)</f>
        <v>444023291.71444881</v>
      </c>
      <c r="AG126" s="14">
        <f>SUMIF('consultant-net'!D:D,eslam.data!AO126,'consultant-net'!F:F)</f>
        <v>22871121.149999999</v>
      </c>
      <c r="AH126" s="2" t="str">
        <f>VLOOKUP(A126,'eslam-to-invoicing'!A:B,2,0)</f>
        <v>CFC Podium 2</v>
      </c>
      <c r="AJ126" s="2">
        <f t="shared" si="22"/>
        <v>5634369.898970779</v>
      </c>
      <c r="AK126" s="2">
        <f t="shared" si="23"/>
        <v>23550799.82102922</v>
      </c>
      <c r="AO126" s="2" t="str">
        <f t="shared" si="24"/>
        <v>CFC16</v>
      </c>
      <c r="AP126" s="2" t="str">
        <f t="shared" si="25"/>
        <v>CFC Podium 216</v>
      </c>
    </row>
    <row r="127" spans="1:42" x14ac:dyDescent="0.3">
      <c r="A127" s="6" t="s">
        <v>50</v>
      </c>
      <c r="B127" s="6">
        <f>VLOOKUP(A127,Sheet1!A:B,2,0)</f>
        <v>1</v>
      </c>
      <c r="C127" s="6">
        <v>17</v>
      </c>
      <c r="D127" s="25"/>
      <c r="E127" s="2">
        <v>23196101.94555122</v>
      </c>
      <c r="F127" s="26">
        <f>SUMIF('data-from-invoicing'!D:D,eslam.data!AP127,'data-from-invoicing'!E:E)</f>
        <v>23196101.949999999</v>
      </c>
      <c r="G127" s="2">
        <f t="shared" si="20"/>
        <v>4.4487789273262024E-3</v>
      </c>
      <c r="H127" s="23"/>
      <c r="I127" s="2">
        <f>SUMIF('collection only'!D:D,eslam.data!AO127,'collection only'!E:E)</f>
        <v>15047803.35</v>
      </c>
      <c r="J127" s="26">
        <f>SUMIF('data-from-invoicing'!D:D,eslam.data!AP127,'data-from-invoicing'!F:F)</f>
        <v>15047803.35</v>
      </c>
      <c r="K127" s="2">
        <f t="shared" si="21"/>
        <v>0</v>
      </c>
      <c r="O127" s="23"/>
      <c r="P127" s="2">
        <v>15047803.359999999</v>
      </c>
      <c r="Q127" s="1">
        <v>44227</v>
      </c>
      <c r="R127" s="1">
        <v>44237</v>
      </c>
      <c r="S127" s="1">
        <v>44242</v>
      </c>
      <c r="T127">
        <v>60</v>
      </c>
      <c r="U127" s="1">
        <v>44302</v>
      </c>
      <c r="V127" s="1">
        <v>44280</v>
      </c>
      <c r="W127" s="2">
        <v>467219393.66000003</v>
      </c>
      <c r="X127" s="2">
        <v>14368442.92</v>
      </c>
      <c r="AD127" s="2">
        <v>0</v>
      </c>
      <c r="AE127" s="14">
        <f>SUMIF('consultant-gross'!D:D,eslam.data!AO127,'consultant-gross'!F:F)</f>
        <v>23196101.945551217</v>
      </c>
      <c r="AF127" s="14">
        <f>SUMIF('consultant-gross'!D:D,eslam.data!AO127,'consultant-gross'!G:G)</f>
        <v>467219393.66000003</v>
      </c>
      <c r="AG127" s="14">
        <f>SUMIF('consultant-net'!D:D,eslam.data!AO127,'consultant-net'!F:F)</f>
        <v>15047803.359999999</v>
      </c>
      <c r="AH127" s="2" t="str">
        <f>VLOOKUP(A127,'eslam-to-invoicing'!A:B,2,0)</f>
        <v>CFC Podium 2</v>
      </c>
      <c r="AJ127" s="2">
        <f t="shared" si="22"/>
        <v>8827659.0255512204</v>
      </c>
      <c r="AK127" s="2">
        <f t="shared" si="23"/>
        <v>14368442.924448779</v>
      </c>
      <c r="AO127" s="2" t="str">
        <f t="shared" si="24"/>
        <v>CFC17</v>
      </c>
      <c r="AP127" s="2" t="str">
        <f t="shared" si="25"/>
        <v>CFC Podium 217</v>
      </c>
    </row>
    <row r="128" spans="1:42" x14ac:dyDescent="0.3">
      <c r="A128" s="6" t="s">
        <v>50</v>
      </c>
      <c r="B128" s="6">
        <f>VLOOKUP(A128,Sheet1!A:B,2,0)</f>
        <v>1</v>
      </c>
      <c r="C128" s="6">
        <v>18</v>
      </c>
      <c r="D128" s="25"/>
      <c r="E128" s="2">
        <v>16880809.48999995</v>
      </c>
      <c r="F128" s="26">
        <f>SUMIF('data-from-invoicing'!D:D,eslam.data!AP128,'data-from-invoicing'!E:E)</f>
        <v>16880809.489999998</v>
      </c>
      <c r="G128" s="2">
        <f t="shared" si="20"/>
        <v>4.8428773880004883E-8</v>
      </c>
      <c r="H128" s="23"/>
      <c r="I128" s="2">
        <f>SUMIF('collection only'!D:D,eslam.data!AO128,'collection only'!E:E)</f>
        <v>12196441.119999999</v>
      </c>
      <c r="J128" s="26">
        <f>SUMIF('data-from-invoicing'!D:D,eslam.data!AP128,'data-from-invoicing'!F:F)</f>
        <v>12196441.119999999</v>
      </c>
      <c r="K128" s="2">
        <f t="shared" si="21"/>
        <v>0</v>
      </c>
      <c r="O128" s="23"/>
      <c r="P128" s="2">
        <v>12196441.109999999</v>
      </c>
      <c r="Q128" s="1">
        <v>44255</v>
      </c>
      <c r="R128" s="1">
        <v>44252</v>
      </c>
      <c r="S128" s="1">
        <v>44257</v>
      </c>
      <c r="T128">
        <v>60</v>
      </c>
      <c r="U128" s="1">
        <v>44317</v>
      </c>
      <c r="V128" s="1">
        <v>44292</v>
      </c>
      <c r="W128" s="2">
        <v>484100203.14999998</v>
      </c>
      <c r="X128" s="2">
        <v>14078602.67</v>
      </c>
      <c r="AD128" s="2">
        <v>0</v>
      </c>
      <c r="AE128" s="14">
        <f>SUMIF('consultant-gross'!D:D,eslam.data!AO128,'consultant-gross'!F:F)</f>
        <v>16880809.48999995</v>
      </c>
      <c r="AF128" s="14">
        <f>SUMIF('consultant-gross'!D:D,eslam.data!AO128,'consultant-gross'!G:G)</f>
        <v>484100203.14999998</v>
      </c>
      <c r="AG128" s="14">
        <f>SUMIF('consultant-net'!D:D,eslam.data!AO128,'consultant-net'!F:F)</f>
        <v>12196441.109999999</v>
      </c>
      <c r="AH128" s="2" t="str">
        <f>VLOOKUP(A128,'eslam-to-invoicing'!A:B,2,0)</f>
        <v>CFC Podium 2</v>
      </c>
      <c r="AJ128" s="2">
        <f t="shared" si="22"/>
        <v>2802206.81999995</v>
      </c>
      <c r="AK128" s="2">
        <f t="shared" si="23"/>
        <v>14078602.670000048</v>
      </c>
      <c r="AO128" s="2" t="str">
        <f t="shared" si="24"/>
        <v>CFC18</v>
      </c>
      <c r="AP128" s="2" t="str">
        <f t="shared" si="25"/>
        <v>CFC Podium 218</v>
      </c>
    </row>
    <row r="129" spans="1:42" x14ac:dyDescent="0.3">
      <c r="A129" s="6" t="s">
        <v>50</v>
      </c>
      <c r="B129" s="6">
        <f>VLOOKUP(A129,Sheet1!A:B,2,0)</f>
        <v>1</v>
      </c>
      <c r="C129" s="6">
        <v>19</v>
      </c>
      <c r="D129" s="25"/>
      <c r="E129" s="2">
        <v>20398722.16000003</v>
      </c>
      <c r="F129" s="26">
        <f>SUMIF('data-from-invoicing'!D:D,eslam.data!AP129,'data-from-invoicing'!E:E)</f>
        <v>20398722.149999999</v>
      </c>
      <c r="G129" s="2">
        <f t="shared" si="20"/>
        <v>-1.0000031441450119E-2</v>
      </c>
      <c r="H129" s="23"/>
      <c r="I129" s="2">
        <f>SUMIF('collection only'!D:D,eslam.data!AO129,'collection only'!E:E)</f>
        <v>14008565.699999999</v>
      </c>
      <c r="J129" s="26">
        <f>SUMIF('data-from-invoicing'!D:D,eslam.data!AP129,'data-from-invoicing'!F:F)</f>
        <v>14008565.699999999</v>
      </c>
      <c r="K129" s="2">
        <f t="shared" si="21"/>
        <v>0</v>
      </c>
      <c r="O129" s="23"/>
      <c r="P129" s="2">
        <v>14008565.710000001</v>
      </c>
      <c r="Q129" s="1">
        <v>44286</v>
      </c>
      <c r="R129" s="1">
        <v>44265</v>
      </c>
      <c r="S129" s="1">
        <v>44272</v>
      </c>
      <c r="T129">
        <v>60</v>
      </c>
      <c r="U129" s="1">
        <v>44332</v>
      </c>
      <c r="V129" s="1">
        <v>44306</v>
      </c>
      <c r="W129" s="2">
        <v>504498925.31</v>
      </c>
      <c r="X129" s="2">
        <v>10502130.779999999</v>
      </c>
      <c r="AD129" s="2">
        <v>0</v>
      </c>
      <c r="AE129" s="14">
        <f>SUMIF('consultant-gross'!D:D,eslam.data!AO129,'consultant-gross'!F:F)</f>
        <v>20398722.160000026</v>
      </c>
      <c r="AF129" s="14">
        <f>SUMIF('consultant-gross'!D:D,eslam.data!AO129,'consultant-gross'!G:G)</f>
        <v>504498925.31</v>
      </c>
      <c r="AG129" s="14">
        <f>SUMIF('consultant-net'!D:D,eslam.data!AO129,'consultant-net'!F:F)</f>
        <v>14008565.710000001</v>
      </c>
      <c r="AH129" s="2" t="str">
        <f>VLOOKUP(A129,'eslam-to-invoicing'!A:B,2,0)</f>
        <v>CFC Podium 2</v>
      </c>
      <c r="AJ129" s="2">
        <f t="shared" si="22"/>
        <v>9896591.3800000306</v>
      </c>
      <c r="AK129" s="2">
        <f t="shared" si="23"/>
        <v>10502130.769999968</v>
      </c>
      <c r="AO129" s="2" t="str">
        <f t="shared" si="24"/>
        <v>CFC19</v>
      </c>
      <c r="AP129" s="2" t="str">
        <f t="shared" si="25"/>
        <v>CFC Podium 219</v>
      </c>
    </row>
    <row r="130" spans="1:42" hidden="1" x14ac:dyDescent="0.3">
      <c r="A130" s="6" t="s">
        <v>50</v>
      </c>
      <c r="B130" s="6">
        <f>VLOOKUP(A130,Sheet1!A:B,2,0)</f>
        <v>1</v>
      </c>
      <c r="C130" s="6">
        <v>20</v>
      </c>
      <c r="D130" s="25"/>
      <c r="E130" s="2">
        <v>23102145.85000002</v>
      </c>
      <c r="F130" s="26">
        <f>SUMIF('data-from-invoicing'!D:D,eslam.data!AP130,'data-from-invoicing'!E:E)</f>
        <v>23105145.859999999</v>
      </c>
      <c r="G130" s="2">
        <f t="shared" si="20"/>
        <v>3000.0099999792874</v>
      </c>
      <c r="H130" s="23"/>
      <c r="I130" s="2">
        <f>SUMIF('collection only'!D:D,eslam.data!AO130,'collection only'!E:E)</f>
        <v>23721354.77</v>
      </c>
      <c r="J130" s="26">
        <f>SUMIF('data-from-invoicing'!D:D,eslam.data!AP130,'data-from-invoicing'!F:F)</f>
        <v>23721354.77</v>
      </c>
      <c r="K130" s="2">
        <f t="shared" si="21"/>
        <v>0</v>
      </c>
      <c r="O130" s="23"/>
      <c r="P130" s="2">
        <v>23721354.77</v>
      </c>
      <c r="Q130" s="1">
        <v>44286</v>
      </c>
      <c r="R130" s="1">
        <v>44280</v>
      </c>
      <c r="S130" s="1">
        <v>44284</v>
      </c>
      <c r="T130">
        <v>60</v>
      </c>
      <c r="U130" s="1">
        <v>44344</v>
      </c>
      <c r="V130" s="1">
        <v>44340</v>
      </c>
      <c r="W130" s="2">
        <v>527601071.16000003</v>
      </c>
      <c r="X130" s="2">
        <v>16161812.220000001</v>
      </c>
      <c r="AD130" s="2">
        <v>992616.34</v>
      </c>
      <c r="AE130" s="14">
        <f>SUMIF('consultant-gross'!D:D,eslam.data!AO130,'consultant-gross'!F:F)</f>
        <v>23102145.850000024</v>
      </c>
      <c r="AF130" s="14">
        <f>SUMIF('consultant-gross'!D:D,eslam.data!AO130,'consultant-gross'!G:G)</f>
        <v>527601071.16000003</v>
      </c>
      <c r="AG130" s="14">
        <f>SUMIF('consultant-net'!D:D,eslam.data!AO130,'consultant-net'!F:F)</f>
        <v>23721354.77</v>
      </c>
      <c r="AH130" s="2" t="str">
        <f>VLOOKUP(A130,'eslam-to-invoicing'!A:B,2,0)</f>
        <v>CFC Podium 2</v>
      </c>
      <c r="AJ130" s="2">
        <f t="shared" si="22"/>
        <v>6940333.6300000194</v>
      </c>
      <c r="AK130" s="2">
        <f t="shared" si="23"/>
        <v>16164812.22999998</v>
      </c>
      <c r="AO130" s="2" t="str">
        <f t="shared" si="24"/>
        <v>CFC20</v>
      </c>
      <c r="AP130" s="2" t="str">
        <f t="shared" si="25"/>
        <v>CFC Podium 220</v>
      </c>
    </row>
    <row r="131" spans="1:42" hidden="1" x14ac:dyDescent="0.3">
      <c r="A131" s="6" t="s">
        <v>50</v>
      </c>
      <c r="B131" s="6">
        <f>VLOOKUP(A131,Sheet1!A:B,2,0)</f>
        <v>1</v>
      </c>
      <c r="C131" s="6">
        <v>21</v>
      </c>
      <c r="D131" s="25"/>
      <c r="E131" s="2">
        <v>23568050.800000008</v>
      </c>
      <c r="F131" s="26">
        <f>SUMIF('data-from-invoicing'!D:D,eslam.data!AP131,'data-from-invoicing'!E:E)</f>
        <v>23565050.789999999</v>
      </c>
      <c r="G131" s="2">
        <f t="shared" si="20"/>
        <v>-3000.0100000090897</v>
      </c>
      <c r="H131" s="23"/>
      <c r="I131" s="2">
        <f>SUMIF('collection only'!D:D,eslam.data!AO131,'collection only'!E:E)</f>
        <v>17156725.120000001</v>
      </c>
      <c r="J131" s="26">
        <f>SUMIF('data-from-invoicing'!D:D,eslam.data!AP131,'data-from-invoicing'!F:F)</f>
        <v>19156725.109500002</v>
      </c>
      <c r="K131" s="2">
        <f t="shared" si="21"/>
        <v>1999999.9895000011</v>
      </c>
      <c r="O131" s="23"/>
      <c r="P131" s="2">
        <v>17156225.129999999</v>
      </c>
      <c r="Q131" s="1">
        <v>44316</v>
      </c>
      <c r="R131" s="1">
        <v>44296</v>
      </c>
      <c r="S131" s="1">
        <v>44301</v>
      </c>
      <c r="T131">
        <v>60</v>
      </c>
      <c r="U131" s="1">
        <v>44361</v>
      </c>
      <c r="V131" s="1">
        <v>44364</v>
      </c>
      <c r="W131" s="2">
        <v>551169121.96000004</v>
      </c>
      <c r="X131" s="2">
        <v>15788492.26940229</v>
      </c>
      <c r="AD131" s="2">
        <v>3023908.26</v>
      </c>
      <c r="AE131" s="14">
        <f>SUMIF('consultant-gross'!D:D,eslam.data!AO131,'consultant-gross'!F:F)</f>
        <v>23568050.800000012</v>
      </c>
      <c r="AF131" s="14">
        <f>SUMIF('consultant-gross'!D:D,eslam.data!AO131,'consultant-gross'!G:G)</f>
        <v>551169121.96000004</v>
      </c>
      <c r="AG131" s="14">
        <f>SUMIF('consultant-net'!D:D,eslam.data!AO131,'consultant-net'!F:F)</f>
        <v>17156225.129999999</v>
      </c>
      <c r="AH131" s="2" t="str">
        <f>VLOOKUP(A131,'eslam-to-invoicing'!A:B,2,0)</f>
        <v>CFC Podium 2</v>
      </c>
      <c r="AJ131" s="2">
        <f t="shared" si="22"/>
        <v>7779558.5305977184</v>
      </c>
      <c r="AK131" s="2">
        <f t="shared" si="23"/>
        <v>15785492.259402281</v>
      </c>
      <c r="AO131" s="2" t="str">
        <f t="shared" si="24"/>
        <v>CFC21</v>
      </c>
      <c r="AP131" s="2" t="str">
        <f t="shared" si="25"/>
        <v>CFC Podium 221</v>
      </c>
    </row>
    <row r="132" spans="1:42" x14ac:dyDescent="0.3">
      <c r="A132" s="6" t="s">
        <v>50</v>
      </c>
      <c r="B132" s="6">
        <f>VLOOKUP(A132,Sheet1!A:B,2,0)</f>
        <v>1</v>
      </c>
      <c r="C132" s="6">
        <v>22</v>
      </c>
      <c r="D132" s="25"/>
      <c r="E132" s="2">
        <v>19833699.31999993</v>
      </c>
      <c r="F132" s="26">
        <f>SUMIF('data-from-invoicing'!D:D,eslam.data!AP132,'data-from-invoicing'!E:E)</f>
        <v>19833699.329999998</v>
      </c>
      <c r="G132" s="2">
        <f t="shared" si="20"/>
        <v>1.0000068694353104E-2</v>
      </c>
      <c r="H132" s="23"/>
      <c r="I132" s="2">
        <f>SUMIF('collection only'!D:D,eslam.data!AO132,'collection only'!E:E)</f>
        <v>13410069.82</v>
      </c>
      <c r="J132" s="26">
        <f>SUMIF('data-from-invoicing'!D:D,eslam.data!AP132,'data-from-invoicing'!F:F)</f>
        <v>13410069.82</v>
      </c>
      <c r="K132" s="2">
        <f t="shared" si="21"/>
        <v>0</v>
      </c>
      <c r="O132" s="23"/>
      <c r="P132" s="2">
        <v>13410069.82</v>
      </c>
      <c r="Q132" s="1">
        <v>44316</v>
      </c>
      <c r="R132" s="1">
        <v>44311</v>
      </c>
      <c r="S132" s="1">
        <v>44322</v>
      </c>
      <c r="T132">
        <v>60</v>
      </c>
      <c r="U132" s="1">
        <v>44382</v>
      </c>
      <c r="V132" s="1">
        <v>44376</v>
      </c>
      <c r="W132" s="2">
        <v>571002821.27999997</v>
      </c>
      <c r="X132" s="2">
        <v>12047992.859999999</v>
      </c>
      <c r="AD132" s="2">
        <v>0</v>
      </c>
      <c r="AE132" s="14">
        <f>SUMIF('consultant-gross'!D:D,eslam.data!AO132,'consultant-gross'!F:F)</f>
        <v>19833699.319999933</v>
      </c>
      <c r="AF132" s="14">
        <f>SUMIF('consultant-gross'!D:D,eslam.data!AO132,'consultant-gross'!G:G)</f>
        <v>571002821.27999997</v>
      </c>
      <c r="AG132" s="14">
        <f>SUMIF('consultant-net'!D:D,eslam.data!AO132,'consultant-net'!F:F)</f>
        <v>13410069.82</v>
      </c>
      <c r="AH132" s="2" t="str">
        <f>VLOOKUP(A132,'eslam-to-invoicing'!A:B,2,0)</f>
        <v>CFC Podium 2</v>
      </c>
      <c r="AJ132" s="2">
        <f t="shared" si="22"/>
        <v>7785706.4599999301</v>
      </c>
      <c r="AK132" s="2">
        <f t="shared" si="23"/>
        <v>12047992.870000068</v>
      </c>
      <c r="AO132" s="2" t="str">
        <f t="shared" si="24"/>
        <v>CFC22</v>
      </c>
      <c r="AP132" s="2" t="str">
        <f t="shared" si="25"/>
        <v>CFC Podium 222</v>
      </c>
    </row>
    <row r="133" spans="1:42" x14ac:dyDescent="0.3">
      <c r="A133" s="6" t="s">
        <v>50</v>
      </c>
      <c r="B133" s="6">
        <f>VLOOKUP(A133,Sheet1!A:B,2,0)</f>
        <v>1</v>
      </c>
      <c r="C133" s="6">
        <v>23</v>
      </c>
      <c r="D133" s="25"/>
      <c r="E133" s="2">
        <v>19569971.41000009</v>
      </c>
      <c r="F133" s="26">
        <f>SUMIF('data-from-invoicing'!D:D,eslam.data!AP133,'data-from-invoicing'!E:E)</f>
        <v>19569971.41</v>
      </c>
      <c r="G133" s="2">
        <f t="shared" si="20"/>
        <v>-8.9406967163085938E-8</v>
      </c>
      <c r="H133" s="23"/>
      <c r="I133" s="2">
        <f>SUMIF('collection only'!D:D,eslam.data!AO133,'collection only'!E:E)</f>
        <v>15440459.23</v>
      </c>
      <c r="J133" s="26">
        <f>SUMIF('data-from-invoicing'!D:D,eslam.data!AP133,'data-from-invoicing'!F:F)</f>
        <v>15440458.920499999</v>
      </c>
      <c r="K133" s="2">
        <f t="shared" si="21"/>
        <v>-0.30950000137090683</v>
      </c>
      <c r="O133" s="23"/>
      <c r="P133" s="2">
        <v>15440458.92</v>
      </c>
      <c r="Q133" s="1">
        <v>44377</v>
      </c>
      <c r="R133" s="1">
        <v>44372</v>
      </c>
      <c r="S133" s="1">
        <v>44377</v>
      </c>
      <c r="T133">
        <v>60</v>
      </c>
      <c r="U133" s="1">
        <v>44437</v>
      </c>
      <c r="V133" s="1">
        <v>44426</v>
      </c>
      <c r="W133" s="2">
        <v>590572792.69000006</v>
      </c>
      <c r="X133" s="2">
        <v>9696296.6300000008</v>
      </c>
      <c r="AD133" s="2">
        <v>0</v>
      </c>
      <c r="AE133" s="14">
        <f>SUMIF('consultant-gross'!D:D,eslam.data!AO133,'consultant-gross'!F:F)</f>
        <v>19569971.410000086</v>
      </c>
      <c r="AF133" s="14">
        <f>SUMIF('consultant-gross'!D:D,eslam.data!AO133,'consultant-gross'!G:G)</f>
        <v>590572792.69000006</v>
      </c>
      <c r="AG133" s="14">
        <f>SUMIF('consultant-net'!D:D,eslam.data!AO133,'consultant-net'!F:F)</f>
        <v>15440458.92</v>
      </c>
      <c r="AH133" s="2" t="str">
        <f>VLOOKUP(A133,'eslam-to-invoicing'!A:B,2,0)</f>
        <v>CFC Podium 2</v>
      </c>
      <c r="AJ133" s="2">
        <f t="shared" si="22"/>
        <v>9873674.7800000887</v>
      </c>
      <c r="AK133" s="2">
        <f t="shared" si="23"/>
        <v>9696296.6299999114</v>
      </c>
      <c r="AO133" s="2" t="str">
        <f t="shared" si="24"/>
        <v>CFC23</v>
      </c>
      <c r="AP133" s="2" t="str">
        <f t="shared" si="25"/>
        <v>CFC Podium 223</v>
      </c>
    </row>
    <row r="134" spans="1:42" x14ac:dyDescent="0.3">
      <c r="A134" s="6" t="s">
        <v>50</v>
      </c>
      <c r="B134" s="6">
        <f>VLOOKUP(A134,Sheet1!A:B,2,0)</f>
        <v>1</v>
      </c>
      <c r="C134" s="6">
        <v>24</v>
      </c>
      <c r="D134" s="25"/>
      <c r="E134" s="2">
        <v>14455028.519999981</v>
      </c>
      <c r="F134" s="26">
        <f>SUMIF('data-from-invoicing'!D:D,eslam.data!AP134,'data-from-invoicing'!E:E)</f>
        <v>14455028.51</v>
      </c>
      <c r="G134" s="2">
        <f t="shared" si="20"/>
        <v>-9.9999811500310898E-3</v>
      </c>
      <c r="H134" s="23"/>
      <c r="I134" s="2">
        <f>SUMIF('collection only'!D:D,eslam.data!AO134,'collection only'!E:E)</f>
        <v>7464480.3499999996</v>
      </c>
      <c r="J134" s="26">
        <f>SUMIF('data-from-invoicing'!D:D,eslam.data!AP134,'data-from-invoicing'!F:F)</f>
        <v>9889480.3654999994</v>
      </c>
      <c r="K134" s="2">
        <f t="shared" si="21"/>
        <v>2425000.0154999997</v>
      </c>
      <c r="O134" s="23"/>
      <c r="P134" s="2">
        <v>7464840.3499999996</v>
      </c>
      <c r="Q134" s="1">
        <v>44377</v>
      </c>
      <c r="R134" s="1">
        <v>44387</v>
      </c>
      <c r="S134" s="1">
        <v>44392</v>
      </c>
      <c r="T134">
        <v>60</v>
      </c>
      <c r="U134" s="1">
        <v>44452</v>
      </c>
      <c r="V134" s="1">
        <v>44462</v>
      </c>
      <c r="W134" s="2">
        <v>605027821.21000004</v>
      </c>
      <c r="X134" s="2">
        <v>5161877.9800000004</v>
      </c>
      <c r="AD134" s="2">
        <v>5612498.7199999997</v>
      </c>
      <c r="AE134" s="14">
        <f>SUMIF('consultant-gross'!D:D,eslam.data!AO134,'consultant-gross'!F:F)</f>
        <v>14455028.519999981</v>
      </c>
      <c r="AF134" s="14">
        <f>SUMIF('consultant-gross'!D:D,eslam.data!AO134,'consultant-gross'!G:G)</f>
        <v>605027821.21000004</v>
      </c>
      <c r="AG134" s="14">
        <f>SUMIF('consultant-net'!D:D,eslam.data!AO134,'consultant-net'!F:F)</f>
        <v>7464840.3499999996</v>
      </c>
      <c r="AH134" s="2" t="str">
        <f>VLOOKUP(A134,'eslam-to-invoicing'!A:B,2,0)</f>
        <v>CFC Podium 2</v>
      </c>
      <c r="AJ134" s="2">
        <f t="shared" si="22"/>
        <v>9293150.5399999805</v>
      </c>
      <c r="AK134" s="2">
        <f t="shared" si="23"/>
        <v>5161877.9700000193</v>
      </c>
      <c r="AO134" s="2" t="str">
        <f t="shared" si="24"/>
        <v>CFC24</v>
      </c>
      <c r="AP134" s="2" t="str">
        <f t="shared" si="25"/>
        <v>CFC Podium 224</v>
      </c>
    </row>
    <row r="135" spans="1:42" x14ac:dyDescent="0.3">
      <c r="A135" s="6" t="s">
        <v>50</v>
      </c>
      <c r="B135" s="6">
        <f>VLOOKUP(A135,Sheet1!A:B,2,0)</f>
        <v>1</v>
      </c>
      <c r="C135" s="6">
        <v>25</v>
      </c>
      <c r="D135" s="25"/>
      <c r="E135" s="2">
        <v>13190112.669999961</v>
      </c>
      <c r="F135" s="26">
        <f>SUMIF('data-from-invoicing'!D:D,eslam.data!AP135,'data-from-invoicing'!E:E)</f>
        <v>13190112.67</v>
      </c>
      <c r="G135" s="2">
        <f t="shared" si="20"/>
        <v>3.9115548133850098E-8</v>
      </c>
      <c r="H135" s="23"/>
      <c r="I135" s="2">
        <f>SUMIF('collection only'!D:D,eslam.data!AO135,'collection only'!E:E)</f>
        <v>9682524.4600000009</v>
      </c>
      <c r="J135" s="26">
        <f>SUMIF('data-from-invoicing'!D:D,eslam.data!AP135,'data-from-invoicing'!F:F)</f>
        <v>9682524.4635000005</v>
      </c>
      <c r="K135" s="2">
        <f t="shared" si="21"/>
        <v>3.4999996423721313E-3</v>
      </c>
      <c r="O135" s="23"/>
      <c r="P135" s="2">
        <v>9682524.4700000007</v>
      </c>
      <c r="Q135" s="1">
        <v>44408</v>
      </c>
      <c r="R135" s="1">
        <v>44418</v>
      </c>
      <c r="S135" s="1">
        <v>44424</v>
      </c>
      <c r="T135">
        <v>60</v>
      </c>
      <c r="U135" s="1">
        <v>44484</v>
      </c>
      <c r="V135" s="1">
        <v>44494</v>
      </c>
      <c r="W135" s="2">
        <v>618217933.88</v>
      </c>
      <c r="X135" s="2">
        <v>1715079.08</v>
      </c>
      <c r="AD135" s="2">
        <v>0</v>
      </c>
      <c r="AE135" s="14">
        <f>SUMIF('consultant-gross'!D:D,eslam.data!AO135,'consultant-gross'!F:F)</f>
        <v>13190112.669999957</v>
      </c>
      <c r="AF135" s="14">
        <f>SUMIF('consultant-gross'!D:D,eslam.data!AO135,'consultant-gross'!G:G)</f>
        <v>618217933.88</v>
      </c>
      <c r="AG135" s="14">
        <f>SUMIF('consultant-net'!D:D,eslam.data!AO135,'consultant-net'!F:F)</f>
        <v>9682524.4700000007</v>
      </c>
      <c r="AH135" s="2" t="str">
        <f>VLOOKUP(A135,'eslam-to-invoicing'!A:B,2,0)</f>
        <v>CFC Podium 2</v>
      </c>
      <c r="AJ135" s="2">
        <f t="shared" si="22"/>
        <v>11475033.589999961</v>
      </c>
      <c r="AK135" s="2">
        <f t="shared" si="23"/>
        <v>1715079.0800000392</v>
      </c>
      <c r="AO135" s="2" t="str">
        <f t="shared" si="24"/>
        <v>CFC25</v>
      </c>
      <c r="AP135" s="2" t="str">
        <f t="shared" si="25"/>
        <v>CFC Podium 225</v>
      </c>
    </row>
    <row r="136" spans="1:42" x14ac:dyDescent="0.3">
      <c r="A136" s="6" t="s">
        <v>50</v>
      </c>
      <c r="B136" s="6">
        <f>VLOOKUP(A136,Sheet1!A:B,2,0)</f>
        <v>1</v>
      </c>
      <c r="C136" s="6">
        <v>26</v>
      </c>
      <c r="D136" s="25"/>
      <c r="E136" s="2">
        <v>6460765.9426511526</v>
      </c>
      <c r="F136" s="26">
        <f>SUMIF('data-from-invoicing'!D:D,eslam.data!AP136,'data-from-invoicing'!E:E)</f>
        <v>6460765.9500000002</v>
      </c>
      <c r="G136" s="2">
        <f t="shared" si="20"/>
        <v>7.3488475754857063E-3</v>
      </c>
      <c r="H136" s="23"/>
      <c r="I136" s="2">
        <f>SUMIF('collection only'!D:D,eslam.data!AO136,'collection only'!E:E)</f>
        <v>2397254.3032504916</v>
      </c>
      <c r="J136" s="26">
        <f>SUMIF('data-from-invoicing'!D:D,eslam.data!AP136,'data-from-invoicing'!F:F)</f>
        <v>4897254.2975000003</v>
      </c>
      <c r="K136" s="2">
        <f t="shared" si="21"/>
        <v>2499999.9942495087</v>
      </c>
      <c r="O136" s="23"/>
      <c r="P136" s="2">
        <v>2397254.3032504921</v>
      </c>
      <c r="Q136" s="1">
        <v>44439</v>
      </c>
      <c r="R136" s="1">
        <v>44433</v>
      </c>
      <c r="S136" s="1">
        <v>44441</v>
      </c>
      <c r="T136">
        <v>60</v>
      </c>
      <c r="U136" s="1">
        <v>44501</v>
      </c>
      <c r="V136" s="1">
        <v>44518</v>
      </c>
      <c r="W136" s="2">
        <v>624678699.82265115</v>
      </c>
      <c r="X136" s="2">
        <v>200294.37215398351</v>
      </c>
      <c r="AD136" s="2">
        <v>0</v>
      </c>
      <c r="AE136" s="14">
        <f>SUMIF('consultant-gross'!D:D,eslam.data!AO136,'consultant-gross'!F:F)</f>
        <v>6460765.9426511526</v>
      </c>
      <c r="AF136" s="14">
        <f>SUMIF('consultant-gross'!D:D,eslam.data!AO136,'consultant-gross'!G:G)</f>
        <v>624678699.82265115</v>
      </c>
      <c r="AG136" s="14">
        <f>SUMIF('consultant-net'!D:D,eslam.data!AO136,'consultant-net'!F:F)</f>
        <v>2397254.3032504916</v>
      </c>
      <c r="AH136" s="2" t="str">
        <f>VLOOKUP(A136,'eslam-to-invoicing'!A:B,2,0)</f>
        <v>CFC Podium 2</v>
      </c>
      <c r="AJ136" s="2">
        <f t="shared" si="22"/>
        <v>6260471.5704971692</v>
      </c>
      <c r="AK136" s="2">
        <f t="shared" si="23"/>
        <v>200294.37950283103</v>
      </c>
      <c r="AO136" s="2" t="str">
        <f t="shared" si="24"/>
        <v>CFC26</v>
      </c>
      <c r="AP136" s="2" t="str">
        <f t="shared" si="25"/>
        <v>CFC Podium 226</v>
      </c>
    </row>
    <row r="137" spans="1:42" x14ac:dyDescent="0.3">
      <c r="A137" s="6" t="s">
        <v>50</v>
      </c>
      <c r="B137" s="6">
        <f>VLOOKUP(A137,Sheet1!A:B,2,0)</f>
        <v>1</v>
      </c>
      <c r="C137" s="6">
        <v>27</v>
      </c>
      <c r="D137" s="25"/>
      <c r="E137" s="2">
        <v>7714993.7673488855</v>
      </c>
      <c r="F137" s="26">
        <f>SUMIF('data-from-invoicing'!D:D,eslam.data!AP137,'data-from-invoicing'!E:E)</f>
        <v>7714993.7599999998</v>
      </c>
      <c r="G137" s="2">
        <f t="shared" si="20"/>
        <v>-7.3488857597112656E-3</v>
      </c>
      <c r="H137" s="23"/>
      <c r="I137" s="2">
        <f>SUMIF('collection only'!D:D,eslam.data!AO137,'collection only'!E:E)</f>
        <v>10793868.640000001</v>
      </c>
      <c r="J137" s="26">
        <f>SUMIF('data-from-invoicing'!D:D,eslam.data!AP137,'data-from-invoicing'!F:F)</f>
        <v>7405131.7079999996</v>
      </c>
      <c r="K137" s="2">
        <f t="shared" si="21"/>
        <v>-3388736.932000001</v>
      </c>
      <c r="O137" s="23"/>
      <c r="P137" s="2">
        <v>10793868.550000001</v>
      </c>
      <c r="Q137" s="1">
        <v>44469</v>
      </c>
      <c r="R137" s="1">
        <v>44449</v>
      </c>
      <c r="S137" s="1">
        <v>44458</v>
      </c>
      <c r="T137">
        <v>60</v>
      </c>
      <c r="U137" s="1">
        <v>44518</v>
      </c>
      <c r="V137" s="1">
        <v>44522</v>
      </c>
      <c r="W137" s="2">
        <v>632393693.59000003</v>
      </c>
      <c r="AD137" s="2">
        <v>4776768.68</v>
      </c>
      <c r="AE137" s="14">
        <f>SUMIF('consultant-gross'!D:D,eslam.data!AO137,'consultant-gross'!F:F)</f>
        <v>7714993.7673488855</v>
      </c>
      <c r="AF137" s="14">
        <f>SUMIF('consultant-gross'!D:D,eslam.data!AO137,'consultant-gross'!G:G)</f>
        <v>632393693.59000003</v>
      </c>
      <c r="AG137" s="14">
        <f>SUMIF('consultant-net'!D:D,eslam.data!AO137,'consultant-net'!F:F)</f>
        <v>10793868.550000001</v>
      </c>
      <c r="AH137" s="2" t="str">
        <f>VLOOKUP(A137,'eslam-to-invoicing'!A:B,2,0)</f>
        <v>CFC Podium 2</v>
      </c>
      <c r="AJ137" s="2">
        <f t="shared" si="22"/>
        <v>7714993.7673488855</v>
      </c>
      <c r="AK137" s="2">
        <f t="shared" si="23"/>
        <v>-7.3488857597112656E-3</v>
      </c>
      <c r="AO137" s="2" t="str">
        <f t="shared" si="24"/>
        <v>CFC27</v>
      </c>
      <c r="AP137" s="2" t="str">
        <f t="shared" si="25"/>
        <v>CFC Podium 227</v>
      </c>
    </row>
    <row r="138" spans="1:42" x14ac:dyDescent="0.3">
      <c r="A138" s="6" t="s">
        <v>50</v>
      </c>
      <c r="B138" s="6">
        <f>VLOOKUP(A138,Sheet1!A:B,2,0)</f>
        <v>1</v>
      </c>
      <c r="C138" s="6">
        <v>28</v>
      </c>
      <c r="D138" s="25"/>
      <c r="E138" s="2">
        <v>5026145.4699999094</v>
      </c>
      <c r="F138" s="26">
        <f>SUMIF('data-from-invoicing'!D:D,eslam.data!AP138,'data-from-invoicing'!E:E)</f>
        <v>5026145.4800000004</v>
      </c>
      <c r="G138" s="2">
        <f t="shared" si="20"/>
        <v>1.0000091046094894E-2</v>
      </c>
      <c r="H138" s="23"/>
      <c r="I138" s="2">
        <f>SUMIF('collection only'!D:D,eslam.data!AO138,'collection only'!E:E)</f>
        <v>10367935.310000001</v>
      </c>
      <c r="J138" s="26">
        <f>SUMIF('data-from-invoicing'!D:D,eslam.data!AP138,'data-from-invoicing'!F:F)</f>
        <v>34503065.494000003</v>
      </c>
      <c r="K138" s="2">
        <f t="shared" si="21"/>
        <v>24135130.184</v>
      </c>
      <c r="O138" s="23"/>
      <c r="P138" s="2">
        <v>10367935.42</v>
      </c>
      <c r="Q138" s="1">
        <v>44469</v>
      </c>
      <c r="R138" s="1">
        <v>44453</v>
      </c>
      <c r="S138" s="1">
        <v>44627</v>
      </c>
      <c r="T138">
        <v>60</v>
      </c>
      <c r="U138" s="1">
        <v>44687</v>
      </c>
      <c r="V138" s="1">
        <v>44690</v>
      </c>
      <c r="W138" s="2">
        <v>637419839.05999994</v>
      </c>
      <c r="AB138" s="2">
        <v>16732270.779999999</v>
      </c>
      <c r="AC138" s="2">
        <v>16732270.779999999</v>
      </c>
      <c r="AD138" s="2">
        <v>0</v>
      </c>
      <c r="AE138" s="14">
        <f>SUMIF('consultant-gross'!D:D,eslam.data!AO138,'consultant-gross'!F:F)</f>
        <v>5026145.4699999094</v>
      </c>
      <c r="AF138" s="14">
        <f>SUMIF('consultant-gross'!D:D,eslam.data!AO138,'consultant-gross'!G:G)</f>
        <v>637419839.05999994</v>
      </c>
      <c r="AG138" s="14">
        <f>SUMIF('consultant-net'!D:D,eslam.data!AO138,'consultant-net'!F:F)</f>
        <v>10367935.42</v>
      </c>
      <c r="AH138" s="2" t="str">
        <f>VLOOKUP(A138,'eslam-to-invoicing'!A:B,2,0)</f>
        <v>CFC Podium 2</v>
      </c>
      <c r="AJ138" s="2">
        <f t="shared" si="22"/>
        <v>5026145.4699999094</v>
      </c>
      <c r="AK138" s="2">
        <f t="shared" si="23"/>
        <v>1.0000091046094894E-2</v>
      </c>
      <c r="AO138" s="2" t="str">
        <f t="shared" si="24"/>
        <v>CFC28</v>
      </c>
      <c r="AP138" s="2" t="str">
        <f t="shared" si="25"/>
        <v>CFC Podium 228</v>
      </c>
    </row>
    <row r="139" spans="1:42" x14ac:dyDescent="0.3">
      <c r="A139" s="6" t="s">
        <v>50</v>
      </c>
      <c r="B139" s="6">
        <f>VLOOKUP(A139,Sheet1!A:B,2,0)</f>
        <v>1</v>
      </c>
      <c r="C139" s="6">
        <v>29</v>
      </c>
      <c r="D139" s="25"/>
      <c r="F139" s="26">
        <f>SUMIF('data-from-invoicing'!D:D,eslam.data!AP139,'data-from-invoicing'!E:E)</f>
        <v>0</v>
      </c>
      <c r="G139" s="2">
        <f t="shared" si="20"/>
        <v>0</v>
      </c>
      <c r="H139" s="23"/>
      <c r="I139" s="2">
        <f>SUMIF('collection only'!D:D,eslam.data!AO139,'collection only'!E:E)</f>
        <v>15034318.270318339</v>
      </c>
      <c r="J139" s="26">
        <f>SUMIF('data-from-invoicing'!D:D,eslam.data!AP139,'data-from-invoicing'!F:F)</f>
        <v>0</v>
      </c>
      <c r="K139" s="2">
        <f t="shared" si="21"/>
        <v>-15034318.270318339</v>
      </c>
      <c r="O139" s="23"/>
      <c r="Q139" s="1">
        <v>44469</v>
      </c>
      <c r="R139" s="1">
        <v>44453</v>
      </c>
      <c r="S139" s="1">
        <v>44837</v>
      </c>
      <c r="T139">
        <v>60</v>
      </c>
      <c r="U139" s="1">
        <v>44897</v>
      </c>
      <c r="AD139" s="2">
        <v>0</v>
      </c>
      <c r="AE139" s="14">
        <f>SUMIF('consultant-gross'!D:D,eslam.data!AO139,'consultant-gross'!F:F)</f>
        <v>0</v>
      </c>
      <c r="AF139" s="14">
        <f>SUMIF('consultant-gross'!D:D,eslam.data!AO139,'consultant-gross'!G:G)</f>
        <v>0</v>
      </c>
      <c r="AG139" s="14">
        <f>SUMIF('consultant-net'!D:D,eslam.data!AO139,'consultant-net'!F:F)</f>
        <v>0</v>
      </c>
      <c r="AH139" s="2" t="str">
        <f>VLOOKUP(A139,'eslam-to-invoicing'!A:B,2,0)</f>
        <v>CFC Podium 2</v>
      </c>
      <c r="AO139" s="2" t="str">
        <f t="shared" si="24"/>
        <v>CFC29</v>
      </c>
      <c r="AP139" s="2" t="str">
        <f t="shared" si="25"/>
        <v>CFC Podium 229</v>
      </c>
    </row>
    <row r="140" spans="1:42" hidden="1" x14ac:dyDescent="0.3">
      <c r="B140" s="6" t="e">
        <f>VLOOKUP(A140,Sheet1!A:B,2,0)</f>
        <v>#N/A</v>
      </c>
      <c r="D140" s="25"/>
      <c r="F140" s="26"/>
      <c r="H140" s="23"/>
      <c r="J140" s="26"/>
      <c r="O140" s="23"/>
    </row>
    <row r="141" spans="1:42" x14ac:dyDescent="0.3">
      <c r="A141" s="6" t="s">
        <v>128</v>
      </c>
      <c r="B141" s="6">
        <f>VLOOKUP(A141,Sheet1!A:B,2,0)</f>
        <v>1</v>
      </c>
      <c r="C141" s="6">
        <v>1</v>
      </c>
      <c r="D141" s="25"/>
      <c r="F141" s="26">
        <f>SUMIF('data-from-invoicing'!D:D,eslam.data!AP141,'data-from-invoicing'!E:E)</f>
        <v>0</v>
      </c>
      <c r="G141" s="2">
        <f>F141-E141</f>
        <v>0</v>
      </c>
      <c r="H141" s="23"/>
      <c r="I141" s="2">
        <f>SUMIF('collection only'!D:D,eslam.data!AO141,'collection only'!E:E)</f>
        <v>2555388</v>
      </c>
      <c r="J141" s="26">
        <f>SUMIF('data-from-invoicing'!D:D,eslam.data!AP141,'data-from-invoicing'!F:F)</f>
        <v>0</v>
      </c>
      <c r="K141" s="2">
        <f>J141-I141</f>
        <v>-2555388</v>
      </c>
      <c r="O141" s="23"/>
      <c r="Q141" s="1">
        <v>44742</v>
      </c>
      <c r="R141" s="1">
        <v>44735</v>
      </c>
      <c r="S141" s="1">
        <v>44735</v>
      </c>
      <c r="T141">
        <v>45</v>
      </c>
      <c r="U141" s="1">
        <v>44780</v>
      </c>
      <c r="AD141" s="2">
        <v>0</v>
      </c>
      <c r="AE141" s="14">
        <f>SUMIF('consultant-gross'!D:D,eslam.data!AO141,'consultant-gross'!F:F)</f>
        <v>0</v>
      </c>
      <c r="AF141" s="14">
        <f>SUMIF('consultant-gross'!D:D,eslam.data!AO141,'consultant-gross'!G:G)</f>
        <v>0</v>
      </c>
      <c r="AG141" s="14">
        <f>SUMIF('consultant-net'!D:D,eslam.data!AO141,'consultant-net'!F:F)</f>
        <v>0</v>
      </c>
      <c r="AH141" s="2" t="str">
        <f>VLOOKUP(A141,'eslam-to-invoicing'!A:B,2,0)</f>
        <v>Le Galawa Hotel Resort</v>
      </c>
      <c r="AO141" s="2" t="str">
        <f>A141&amp;C141</f>
        <v>Comoros - Off Shore1</v>
      </c>
      <c r="AP141" s="2" t="str">
        <f>AH141&amp;C141</f>
        <v>Le Galawa Hotel Resort1</v>
      </c>
    </row>
    <row r="142" spans="1:42" hidden="1" x14ac:dyDescent="0.3">
      <c r="A142" s="6" t="s">
        <v>128</v>
      </c>
      <c r="B142" s="6">
        <f>VLOOKUP(A142,Sheet1!A:B,2,0)</f>
        <v>1</v>
      </c>
      <c r="C142" s="6">
        <v>2</v>
      </c>
      <c r="D142" s="25"/>
      <c r="E142" s="2">
        <v>1137692.8899999999</v>
      </c>
      <c r="F142" s="26">
        <f>SUMIF('data-from-invoicing'!D:D,eslam.data!AP142,'data-from-invoicing'!E:E)</f>
        <v>0</v>
      </c>
      <c r="G142" s="2">
        <f>F142-E142</f>
        <v>-1137692.8899999999</v>
      </c>
      <c r="H142" s="23"/>
      <c r="I142" s="2">
        <f>SUMIF('collection only'!D:D,eslam.data!AO142,'collection only'!E:E)</f>
        <v>910154</v>
      </c>
      <c r="J142" s="26">
        <f>SUMIF('data-from-invoicing'!D:D,eslam.data!AP142,'data-from-invoicing'!F:F)</f>
        <v>0</v>
      </c>
      <c r="K142" s="2">
        <f>J142-I142</f>
        <v>-910154</v>
      </c>
      <c r="O142" s="23"/>
      <c r="P142" s="2">
        <v>910154.31</v>
      </c>
      <c r="Q142" s="1">
        <v>44957</v>
      </c>
      <c r="R142" s="1">
        <v>44954</v>
      </c>
      <c r="S142" s="1">
        <v>45006</v>
      </c>
      <c r="T142">
        <v>45</v>
      </c>
      <c r="U142" s="1">
        <v>45051</v>
      </c>
      <c r="V142" s="1">
        <v>45006</v>
      </c>
      <c r="W142" s="2">
        <v>4331928.01</v>
      </c>
      <c r="AD142" s="2">
        <v>0</v>
      </c>
      <c r="AE142" s="14">
        <f>SUMIF('consultant-gross'!D:D,eslam.data!AO142,'consultant-gross'!F:F)</f>
        <v>0</v>
      </c>
      <c r="AF142" s="14">
        <f>SUMIF('consultant-gross'!D:D,eslam.data!AO142,'consultant-gross'!G:G)</f>
        <v>0</v>
      </c>
      <c r="AG142" s="14">
        <f>SUMIF('consultant-net'!D:D,eslam.data!AO142,'consultant-net'!F:F)</f>
        <v>0</v>
      </c>
      <c r="AH142" s="2" t="str">
        <f>VLOOKUP(A142,'eslam-to-invoicing'!A:B,2,0)</f>
        <v>Le Galawa Hotel Resort</v>
      </c>
      <c r="AO142" s="2" t="str">
        <f>A142&amp;C142</f>
        <v>Comoros - Off Shore2</v>
      </c>
      <c r="AP142" s="2" t="str">
        <f>AH142&amp;C142</f>
        <v>Le Galawa Hotel Resort2</v>
      </c>
    </row>
    <row r="143" spans="1:42" x14ac:dyDescent="0.3">
      <c r="A143" s="6" t="s">
        <v>128</v>
      </c>
      <c r="B143" s="6">
        <f>VLOOKUP(A143,Sheet1!A:B,2,0)</f>
        <v>1</v>
      </c>
      <c r="C143" s="6">
        <v>3</v>
      </c>
      <c r="D143" s="25"/>
      <c r="F143" s="26">
        <f>SUMIF('data-from-invoicing'!D:D,eslam.data!AP143,'data-from-invoicing'!E:E)</f>
        <v>0</v>
      </c>
      <c r="G143" s="2">
        <f>F143-E143</f>
        <v>0</v>
      </c>
      <c r="H143" s="23"/>
      <c r="I143" s="2">
        <f>SUMIF('collection only'!D:D,eslam.data!AO143,'collection only'!E:E)</f>
        <v>0</v>
      </c>
      <c r="J143" s="26">
        <f>SUMIF('data-from-invoicing'!D:D,eslam.data!AP143,'data-from-invoicing'!F:F)</f>
        <v>0</v>
      </c>
      <c r="K143" s="2">
        <f>J143-I143</f>
        <v>0</v>
      </c>
      <c r="O143" s="23"/>
      <c r="Q143" s="1">
        <v>45199</v>
      </c>
      <c r="R143" s="1">
        <v>45199</v>
      </c>
      <c r="S143" s="1">
        <v>45202</v>
      </c>
      <c r="T143">
        <v>45</v>
      </c>
      <c r="U143" s="1">
        <v>45247</v>
      </c>
      <c r="AD143" s="2">
        <v>0</v>
      </c>
      <c r="AE143" s="14">
        <f>SUMIF('consultant-gross'!D:D,eslam.data!AO143,'consultant-gross'!F:F)</f>
        <v>0</v>
      </c>
      <c r="AF143" s="14">
        <f>SUMIF('consultant-gross'!D:D,eslam.data!AO143,'consultant-gross'!G:G)</f>
        <v>0</v>
      </c>
      <c r="AG143" s="14">
        <f>SUMIF('consultant-net'!D:D,eslam.data!AO143,'consultant-net'!F:F)</f>
        <v>0</v>
      </c>
      <c r="AH143" s="2" t="str">
        <f>VLOOKUP(A143,'eslam-to-invoicing'!A:B,2,0)</f>
        <v>Le Galawa Hotel Resort</v>
      </c>
      <c r="AO143" s="2" t="str">
        <f>A143&amp;C143</f>
        <v>Comoros - Off Shore3</v>
      </c>
      <c r="AP143" s="2" t="str">
        <f>AH143&amp;C143</f>
        <v>Le Galawa Hotel Resort3</v>
      </c>
    </row>
    <row r="144" spans="1:42" hidden="1" x14ac:dyDescent="0.3">
      <c r="A144" s="6" t="s">
        <v>129</v>
      </c>
      <c r="B144" s="6">
        <f>VLOOKUP(A144,Sheet1!A:B,2,0)</f>
        <v>1</v>
      </c>
      <c r="C144" s="6">
        <v>1</v>
      </c>
      <c r="D144" s="25"/>
      <c r="E144" s="2">
        <v>1038550.94</v>
      </c>
      <c r="F144" s="26">
        <f>SUMIF('data-from-invoicing'!D:D,eslam.data!AP144,'data-from-invoicing'!E:E)</f>
        <v>0</v>
      </c>
      <c r="G144" s="2">
        <f>F144-E144</f>
        <v>-1038550.94</v>
      </c>
      <c r="H144" s="23"/>
      <c r="I144" s="2">
        <f>SUMIF('collection only'!D:D,eslam.data!AO144,'collection only'!E:E)</f>
        <v>1094549.01</v>
      </c>
      <c r="J144" s="26">
        <f>SUMIF('data-from-invoicing'!D:D,eslam.data!AP144,'data-from-invoicing'!F:F)</f>
        <v>0</v>
      </c>
      <c r="K144" s="2">
        <f>J144-I144</f>
        <v>-1094549.01</v>
      </c>
      <c r="M144" s="2">
        <v>263708.26</v>
      </c>
      <c r="O144" s="23"/>
      <c r="P144" s="2">
        <v>830840.75</v>
      </c>
      <c r="Q144" s="1">
        <v>44957</v>
      </c>
      <c r="R144" s="1">
        <v>44954</v>
      </c>
      <c r="S144" s="1">
        <v>45008</v>
      </c>
      <c r="T144">
        <v>45</v>
      </c>
      <c r="U144" s="1">
        <v>45053</v>
      </c>
      <c r="V144" s="1">
        <v>45008</v>
      </c>
      <c r="W144" s="2">
        <v>1038550.94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Le Galawa Hotel Resort</v>
      </c>
      <c r="AO144" s="2" t="str">
        <f>A144&amp;C144</f>
        <v>Comoros - On Shore1</v>
      </c>
      <c r="AP144" s="2" t="str">
        <f>AH144&amp;C144</f>
        <v>Le Galawa Hotel Resort1</v>
      </c>
    </row>
    <row r="145" spans="1:42" hidden="1" x14ac:dyDescent="0.3">
      <c r="A145" s="6" t="s">
        <v>129</v>
      </c>
      <c r="B145" s="6">
        <f>VLOOKUP(A145,Sheet1!A:B,2,0)</f>
        <v>1</v>
      </c>
      <c r="C145" s="6">
        <v>2</v>
      </c>
      <c r="D145" s="25"/>
      <c r="E145" s="2">
        <v>506813.73</v>
      </c>
      <c r="F145" s="26">
        <f>SUMIF('data-from-invoicing'!D:D,eslam.data!AP145,'data-from-invoicing'!E:E)</f>
        <v>0</v>
      </c>
      <c r="G145" s="2">
        <f>F145-E145</f>
        <v>-506813.73</v>
      </c>
      <c r="H145" s="23"/>
      <c r="I145" s="2">
        <f>SUMIF('collection only'!D:D,eslam.data!AO145,'collection only'!E:E)</f>
        <v>405450.99</v>
      </c>
      <c r="J145" s="26">
        <f>SUMIF('data-from-invoicing'!D:D,eslam.data!AP145,'data-from-invoicing'!F:F)</f>
        <v>0</v>
      </c>
      <c r="K145" s="2">
        <f>J145-I145</f>
        <v>-405450.99</v>
      </c>
      <c r="O145" s="23"/>
      <c r="P145" s="2">
        <v>405450.99</v>
      </c>
      <c r="Q145" s="1">
        <v>45199</v>
      </c>
      <c r="R145" s="1">
        <v>45199</v>
      </c>
      <c r="S145" s="1">
        <v>45202</v>
      </c>
      <c r="T145">
        <v>45</v>
      </c>
      <c r="U145" s="1">
        <v>45247</v>
      </c>
      <c r="V145" s="1">
        <v>45211</v>
      </c>
      <c r="W145" s="2">
        <v>1545364.67</v>
      </c>
      <c r="AD145" s="2">
        <v>0</v>
      </c>
      <c r="AE145" s="14">
        <f>SUMIF('consultant-gross'!D:D,eslam.data!AO145,'consultant-gross'!F:F)</f>
        <v>0</v>
      </c>
      <c r="AF145" s="14">
        <f>SUMIF('consultant-gross'!D:D,eslam.data!AO145,'consultant-gross'!G:G)</f>
        <v>0</v>
      </c>
      <c r="AG145" s="14">
        <f>SUMIF('consultant-net'!D:D,eslam.data!AO145,'consultant-net'!F:F)</f>
        <v>0</v>
      </c>
      <c r="AH145" s="2" t="str">
        <f>VLOOKUP(A145,'eslam-to-invoicing'!A:B,2,0)</f>
        <v>Le Galawa Hotel Resort</v>
      </c>
      <c r="AO145" s="2" t="str">
        <f>A145&amp;C145</f>
        <v>Comoros - On Shore2</v>
      </c>
      <c r="AP145" s="2" t="str">
        <f>AH145&amp;C145</f>
        <v>Le Galawa Hotel Resort2</v>
      </c>
    </row>
    <row r="146" spans="1:42" hidden="1" x14ac:dyDescent="0.3">
      <c r="B146" s="6" t="e">
        <f>VLOOKUP(A146,Sheet1!A:B,2,0)</f>
        <v>#N/A</v>
      </c>
      <c r="D146" s="25"/>
      <c r="F146" s="26"/>
      <c r="H146" s="23"/>
      <c r="J146" s="26"/>
      <c r="O146" s="23"/>
    </row>
    <row r="147" spans="1:42" hidden="1" x14ac:dyDescent="0.3">
      <c r="A147" s="6" t="s">
        <v>116</v>
      </c>
      <c r="B147" s="6">
        <f>VLOOKUP(A147,Sheet1!A:B,2,0)</f>
        <v>1</v>
      </c>
      <c r="C147" s="6">
        <v>1</v>
      </c>
      <c r="D147" s="25"/>
      <c r="E147" s="2">
        <v>6070824.5199999996</v>
      </c>
      <c r="F147" s="26">
        <f>SUMIF('data-from-invoicing'!D:D,eslam.data!AP147,'data-from-invoicing'!E:E)</f>
        <v>10988694.51</v>
      </c>
      <c r="G147" s="2">
        <f t="shared" ref="G147:G166" si="26">F147-E147</f>
        <v>4917869.99</v>
      </c>
      <c r="H147" s="23"/>
      <c r="I147" s="2">
        <f>SUMIF('collection only'!D:D,eslam.data!AO147,'collection only'!E:E)</f>
        <v>10729515</v>
      </c>
      <c r="J147" s="26">
        <f>SUMIF('data-from-invoicing'!D:D,eslam.data!AP147,'data-from-invoicing'!F:F)</f>
        <v>10729515</v>
      </c>
      <c r="K147" s="2">
        <f t="shared" ref="K147:K166" si="27">J147-I147</f>
        <v>0</v>
      </c>
      <c r="L147" s="2">
        <v>25000000</v>
      </c>
      <c r="M147" s="2">
        <v>57750000</v>
      </c>
      <c r="O147" s="23"/>
      <c r="P147" s="2">
        <v>10729515.710000001</v>
      </c>
      <c r="Q147" s="1">
        <v>45016</v>
      </c>
      <c r="R147" s="1">
        <v>45026</v>
      </c>
      <c r="S147" s="1">
        <v>45029</v>
      </c>
      <c r="T147">
        <v>54</v>
      </c>
      <c r="U147" s="1">
        <v>45083</v>
      </c>
      <c r="V147" s="1">
        <v>45063</v>
      </c>
      <c r="W147" s="2">
        <v>6070824.5199999996</v>
      </c>
      <c r="X147" s="2">
        <v>4917870</v>
      </c>
      <c r="AA147" s="2">
        <v>1412647.23</v>
      </c>
      <c r="AB147" s="2">
        <v>116454.43</v>
      </c>
      <c r="AC147" s="2">
        <v>116454.43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Creeks URBN-K</v>
      </c>
      <c r="AJ147" s="2">
        <f t="shared" ref="AJ147:AJ164" si="28">E147-X147</f>
        <v>1152954.5199999996</v>
      </c>
      <c r="AK147" s="2">
        <f t="shared" ref="AK147:AK164" si="29">F147-AJ147</f>
        <v>9835739.9900000002</v>
      </c>
      <c r="AO147" s="2" t="str">
        <f t="shared" ref="AO147:AO166" si="30">A147&amp;C147</f>
        <v>Creeks - URBN K1</v>
      </c>
      <c r="AP147" s="2" t="str">
        <f t="shared" ref="AP147:AP166" si="31">AH147&amp;C147</f>
        <v>Creeks URBN-K1</v>
      </c>
    </row>
    <row r="148" spans="1:42" hidden="1" x14ac:dyDescent="0.3">
      <c r="A148" s="6" t="s">
        <v>116</v>
      </c>
      <c r="B148" s="6">
        <f>VLOOKUP(A148,Sheet1!A:B,2,0)</f>
        <v>1</v>
      </c>
      <c r="C148" s="6">
        <v>2</v>
      </c>
      <c r="D148" s="25"/>
      <c r="E148" s="2">
        <v>24895588.199999999</v>
      </c>
      <c r="F148" s="26">
        <f>SUMIF('data-from-invoicing'!D:D,eslam.data!AP148,'data-from-invoicing'!E:E)</f>
        <v>19977718.199999999</v>
      </c>
      <c r="G148" s="2">
        <f t="shared" si="26"/>
        <v>-4917870</v>
      </c>
      <c r="H148" s="23"/>
      <c r="I148" s="2">
        <f>SUMIF('collection only'!D:D,eslam.data!AO148,'collection only'!E:E)</f>
        <v>3863139</v>
      </c>
      <c r="J148" s="26">
        <f>SUMIF('data-from-invoicing'!D:D,eslam.data!AP148,'data-from-invoicing'!F:F)</f>
        <v>3863139</v>
      </c>
      <c r="K148" s="2">
        <f t="shared" si="27"/>
        <v>0</v>
      </c>
      <c r="O148" s="23"/>
      <c r="P148" s="2">
        <v>3863139.56</v>
      </c>
      <c r="Q148" s="1">
        <v>45046</v>
      </c>
      <c r="R148" s="1">
        <v>45056</v>
      </c>
      <c r="S148" s="1">
        <v>45063</v>
      </c>
      <c r="T148">
        <v>54</v>
      </c>
      <c r="U148" s="1">
        <v>45117</v>
      </c>
      <c r="V148" s="1">
        <v>45078</v>
      </c>
      <c r="W148" s="2">
        <v>30966412.719999999</v>
      </c>
      <c r="AA148" s="2">
        <v>9774769.5</v>
      </c>
      <c r="AB148" s="2">
        <v>529152.32499999995</v>
      </c>
      <c r="AC148" s="2">
        <v>529152.32499999995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Creeks URBN-K</v>
      </c>
      <c r="AJ148" s="2">
        <f t="shared" si="28"/>
        <v>24895588.199999999</v>
      </c>
      <c r="AK148" s="2">
        <f t="shared" si="29"/>
        <v>-4917870</v>
      </c>
      <c r="AO148" s="2" t="str">
        <f t="shared" si="30"/>
        <v>Creeks - URBN K2</v>
      </c>
      <c r="AP148" s="2" t="str">
        <f t="shared" si="31"/>
        <v>Creeks URBN-K2</v>
      </c>
    </row>
    <row r="149" spans="1:42" x14ac:dyDescent="0.3">
      <c r="A149" s="6" t="s">
        <v>116</v>
      </c>
      <c r="B149" s="6">
        <f>VLOOKUP(A149,Sheet1!A:B,2,0)</f>
        <v>1</v>
      </c>
      <c r="C149" s="6">
        <v>3</v>
      </c>
      <c r="D149" s="25"/>
      <c r="E149" s="2">
        <v>40661954.880000003</v>
      </c>
      <c r="F149" s="26">
        <f>SUMIF('data-from-invoicing'!D:D,eslam.data!AP149,'data-from-invoicing'!E:E)</f>
        <v>40661954.890000001</v>
      </c>
      <c r="G149" s="2">
        <f t="shared" si="26"/>
        <v>9.9999979138374329E-3</v>
      </c>
      <c r="H149" s="23"/>
      <c r="I149" s="2">
        <f>SUMIF('collection only'!D:D,eslam.data!AO149,'collection only'!E:E)</f>
        <v>21808950</v>
      </c>
      <c r="J149" s="26">
        <f>SUMIF('data-from-invoicing'!D:D,eslam.data!AP149,'data-from-invoicing'!F:F)</f>
        <v>0</v>
      </c>
      <c r="K149" s="2">
        <f t="shared" si="27"/>
        <v>-21808950</v>
      </c>
      <c r="O149" s="23"/>
      <c r="P149" s="2">
        <v>21808950.420000002</v>
      </c>
      <c r="Q149" s="1">
        <v>45077</v>
      </c>
      <c r="R149" s="1">
        <v>45087</v>
      </c>
      <c r="S149" s="1">
        <v>45090</v>
      </c>
      <c r="T149">
        <v>54</v>
      </c>
      <c r="U149" s="1">
        <v>45144</v>
      </c>
      <c r="V149" s="1">
        <v>45095</v>
      </c>
      <c r="W149" s="2">
        <v>71628367.599999994</v>
      </c>
      <c r="AA149" s="2">
        <v>10182390.98</v>
      </c>
      <c r="AB149" s="2">
        <v>1536149.4350000001</v>
      </c>
      <c r="AC149" s="2">
        <v>1536149.4350000001</v>
      </c>
      <c r="AD149" s="2">
        <v>0</v>
      </c>
      <c r="AE149" s="14">
        <f>SUMIF('consultant-gross'!D:D,eslam.data!AO149,'consultant-gross'!F:F)</f>
        <v>40661954.879999995</v>
      </c>
      <c r="AF149" s="14">
        <f>SUMIF('consultant-gross'!D:D,eslam.data!AO149,'consultant-gross'!G:G)</f>
        <v>71628367.599999994</v>
      </c>
      <c r="AG149" s="14">
        <f>SUMIF('consultant-net'!D:D,eslam.data!AO149,'consultant-net'!F:F)</f>
        <v>21808950.420000002</v>
      </c>
      <c r="AH149" s="2" t="str">
        <f>VLOOKUP(A149,'eslam-to-invoicing'!A:B,2,0)</f>
        <v>Creeks URBN-K</v>
      </c>
      <c r="AJ149" s="2">
        <f t="shared" si="28"/>
        <v>40661954.880000003</v>
      </c>
      <c r="AK149" s="2">
        <f t="shared" si="29"/>
        <v>9.9999979138374329E-3</v>
      </c>
      <c r="AO149" s="2" t="str">
        <f t="shared" si="30"/>
        <v>Creeks - URBN K3</v>
      </c>
      <c r="AP149" s="2" t="str">
        <f t="shared" si="31"/>
        <v>Creeks URBN-K3</v>
      </c>
    </row>
    <row r="150" spans="1:42" x14ac:dyDescent="0.3">
      <c r="A150" s="6" t="s">
        <v>116</v>
      </c>
      <c r="B150" s="6">
        <f>VLOOKUP(A150,Sheet1!A:B,2,0)</f>
        <v>1</v>
      </c>
      <c r="C150" s="6">
        <v>4</v>
      </c>
      <c r="D150" s="25"/>
      <c r="E150" s="2">
        <v>25969563.120000001</v>
      </c>
      <c r="F150" s="26">
        <f>SUMIF('data-from-invoicing'!D:D,eslam.data!AP150,'data-from-invoicing'!E:E)</f>
        <v>25969563.120000001</v>
      </c>
      <c r="G150" s="2">
        <f t="shared" si="26"/>
        <v>0</v>
      </c>
      <c r="H150" s="23"/>
      <c r="I150" s="2">
        <f>SUMIF('collection only'!D:D,eslam.data!AO150,'collection only'!E:E)</f>
        <v>8830426</v>
      </c>
      <c r="J150" s="26">
        <f>SUMIF('data-from-invoicing'!D:D,eslam.data!AP150,'data-from-invoicing'!F:F)</f>
        <v>8830426</v>
      </c>
      <c r="K150" s="2">
        <f t="shared" si="27"/>
        <v>0</v>
      </c>
      <c r="O150" s="23"/>
      <c r="P150" s="2">
        <v>8830426.3300000001</v>
      </c>
      <c r="Q150" s="1">
        <v>45107</v>
      </c>
      <c r="R150" s="1">
        <v>45117</v>
      </c>
      <c r="S150" s="1">
        <v>45118</v>
      </c>
      <c r="T150">
        <v>54</v>
      </c>
      <c r="U150" s="1">
        <v>45172</v>
      </c>
      <c r="V150" s="1">
        <v>45126</v>
      </c>
      <c r="W150" s="2">
        <v>97597930.719999999</v>
      </c>
      <c r="AA150" s="2">
        <v>11215823.74</v>
      </c>
      <c r="AB150" s="2">
        <v>2159552.5</v>
      </c>
      <c r="AC150" s="2">
        <v>2159552.5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8830426.3300000001</v>
      </c>
      <c r="AH150" s="2" t="str">
        <f>VLOOKUP(A150,'eslam-to-invoicing'!A:B,2,0)</f>
        <v>Creeks URBN-K</v>
      </c>
      <c r="AJ150" s="2">
        <f t="shared" si="28"/>
        <v>25969563.120000001</v>
      </c>
      <c r="AK150" s="2">
        <f t="shared" si="29"/>
        <v>0</v>
      </c>
      <c r="AO150" s="2" t="str">
        <f t="shared" si="30"/>
        <v>Creeks - URBN K4</v>
      </c>
      <c r="AP150" s="2" t="str">
        <f t="shared" si="31"/>
        <v>Creeks URBN-K4</v>
      </c>
    </row>
    <row r="151" spans="1:42" hidden="1" x14ac:dyDescent="0.3">
      <c r="A151" s="6" t="s">
        <v>116</v>
      </c>
      <c r="B151" s="6">
        <f>VLOOKUP(A151,Sheet1!A:B,2,0)</f>
        <v>1</v>
      </c>
      <c r="C151" s="6">
        <v>5</v>
      </c>
      <c r="D151" s="25"/>
      <c r="E151" s="2">
        <v>21068069.09999999</v>
      </c>
      <c r="F151" s="26">
        <f>SUMIF('data-from-invoicing'!D:D,eslam.data!AP151,'data-from-invoicing'!E:E)</f>
        <v>29818122.52</v>
      </c>
      <c r="G151" s="2">
        <f t="shared" si="26"/>
        <v>8750053.4200000092</v>
      </c>
      <c r="H151" s="23"/>
      <c r="I151" s="2">
        <f>SUMIF('collection only'!D:D,eslam.data!AO151,'collection only'!E:E)</f>
        <v>13533059</v>
      </c>
      <c r="J151" s="26">
        <f>SUMIF('data-from-invoicing'!D:D,eslam.data!AP151,'data-from-invoicing'!F:F)</f>
        <v>13533059</v>
      </c>
      <c r="K151" s="2">
        <f t="shared" si="27"/>
        <v>0</v>
      </c>
      <c r="O151" s="23"/>
      <c r="P151" s="2">
        <v>13533059.960000001</v>
      </c>
      <c r="Q151" s="1">
        <v>45138</v>
      </c>
      <c r="R151" s="1">
        <v>45148</v>
      </c>
      <c r="S151" s="1">
        <v>45152</v>
      </c>
      <c r="T151">
        <v>54</v>
      </c>
      <c r="U151" s="1">
        <v>45206</v>
      </c>
      <c r="V151" s="1">
        <v>45161</v>
      </c>
      <c r="W151" s="2">
        <v>118665999.81999999</v>
      </c>
      <c r="X151" s="2">
        <v>8750053.4199999999</v>
      </c>
      <c r="AA151" s="2">
        <v>12015310.550000001</v>
      </c>
      <c r="AB151" s="2">
        <v>2666267.23</v>
      </c>
      <c r="AC151" s="2">
        <v>2666267.23</v>
      </c>
      <c r="AD151" s="2">
        <v>0</v>
      </c>
      <c r="AE151" s="14">
        <f>SUMIF('consultant-gross'!D:D,eslam.data!AO151,'consultant-gross'!F:F)</f>
        <v>21068069.099999994</v>
      </c>
      <c r="AF151" s="14">
        <f>SUMIF('consultant-gross'!D:D,eslam.data!AO151,'consultant-gross'!G:G)</f>
        <v>118665999.81999999</v>
      </c>
      <c r="AG151" s="14">
        <f>SUMIF('consultant-net'!D:D,eslam.data!AO151,'consultant-net'!F:F)</f>
        <v>13533059.960000001</v>
      </c>
      <c r="AH151" s="2" t="str">
        <f>VLOOKUP(A151,'eslam-to-invoicing'!A:B,2,0)</f>
        <v>Creeks URBN-K</v>
      </c>
      <c r="AJ151" s="2">
        <f t="shared" si="28"/>
        <v>12318015.67999999</v>
      </c>
      <c r="AK151" s="2">
        <f t="shared" si="29"/>
        <v>17500106.840000011</v>
      </c>
      <c r="AO151" s="2" t="str">
        <f t="shared" si="30"/>
        <v>Creeks - URBN K5</v>
      </c>
      <c r="AP151" s="2" t="str">
        <f t="shared" si="31"/>
        <v>Creeks URBN-K5</v>
      </c>
    </row>
    <row r="152" spans="1:42" hidden="1" x14ac:dyDescent="0.3">
      <c r="A152" s="6" t="s">
        <v>116</v>
      </c>
      <c r="B152" s="6">
        <f>VLOOKUP(A152,Sheet1!A:B,2,0)</f>
        <v>1</v>
      </c>
      <c r="C152" s="6">
        <v>6</v>
      </c>
      <c r="D152" s="25"/>
      <c r="E152" s="2">
        <v>18829649.550000008</v>
      </c>
      <c r="F152" s="26">
        <f>SUMIF('data-from-invoicing'!D:D,eslam.data!AP152,'data-from-invoicing'!E:E)</f>
        <v>21266246.93</v>
      </c>
      <c r="G152" s="2">
        <f t="shared" si="26"/>
        <v>2436597.3799999915</v>
      </c>
      <c r="H152" s="23"/>
      <c r="I152" s="2">
        <f>SUMIF('collection only'!D:D,eslam.data!AO152,'collection only'!E:E)</f>
        <v>19608847</v>
      </c>
      <c r="J152" s="26">
        <f>SUMIF('data-from-invoicing'!D:D,eslam.data!AP152,'data-from-invoicing'!F:F)</f>
        <v>19608846.9472</v>
      </c>
      <c r="K152" s="2">
        <f t="shared" si="27"/>
        <v>-5.2799999713897705E-2</v>
      </c>
      <c r="O152" s="23"/>
      <c r="P152" s="2">
        <v>19608846.960000001</v>
      </c>
      <c r="Q152" s="1">
        <v>45169</v>
      </c>
      <c r="R152" s="1">
        <v>45182</v>
      </c>
      <c r="S152" s="1">
        <v>45183</v>
      </c>
      <c r="T152">
        <v>54</v>
      </c>
      <c r="U152" s="1">
        <v>45237</v>
      </c>
      <c r="V152" s="1">
        <v>45196</v>
      </c>
      <c r="W152" s="2">
        <v>137495649.37</v>
      </c>
      <c r="X152" s="2">
        <v>11186650.810000001</v>
      </c>
      <c r="AA152" s="2">
        <v>14124627.699999999</v>
      </c>
      <c r="AB152" s="2">
        <v>3084275.5</v>
      </c>
      <c r="AC152" s="2">
        <v>3084275.5</v>
      </c>
      <c r="AD152" s="2">
        <v>0</v>
      </c>
      <c r="AE152" s="14">
        <f>SUMIF('consultant-gross'!D:D,eslam.data!AO152,'consultant-gross'!F:F)</f>
        <v>18829649.550000012</v>
      </c>
      <c r="AF152" s="14">
        <f>SUMIF('consultant-gross'!D:D,eslam.data!AO152,'consultant-gross'!G:G)</f>
        <v>137495649.37</v>
      </c>
      <c r="AG152" s="14">
        <f>SUMIF('consultant-net'!D:D,eslam.data!AO152,'consultant-net'!F:F)</f>
        <v>19608846.960000001</v>
      </c>
      <c r="AH152" s="2" t="str">
        <f>VLOOKUP(A152,'eslam-to-invoicing'!A:B,2,0)</f>
        <v>Creeks URBN-K</v>
      </c>
      <c r="AJ152" s="2">
        <f t="shared" si="28"/>
        <v>7642998.7400000077</v>
      </c>
      <c r="AK152" s="2">
        <f t="shared" si="29"/>
        <v>13623248.189999992</v>
      </c>
      <c r="AO152" s="2" t="str">
        <f t="shared" si="30"/>
        <v>Creeks - URBN K6</v>
      </c>
      <c r="AP152" s="2" t="str">
        <f t="shared" si="31"/>
        <v>Creeks URBN-K6</v>
      </c>
    </row>
    <row r="153" spans="1:42" hidden="1" x14ac:dyDescent="0.3">
      <c r="A153" s="6" t="s">
        <v>116</v>
      </c>
      <c r="B153" s="6">
        <f>VLOOKUP(A153,Sheet1!A:B,2,0)</f>
        <v>1</v>
      </c>
      <c r="C153" s="6">
        <v>7</v>
      </c>
      <c r="D153" s="25"/>
      <c r="E153" s="2">
        <v>18845217.25</v>
      </c>
      <c r="F153" s="26">
        <f>SUMIF('data-from-invoicing'!D:D,eslam.data!AP153,'data-from-invoicing'!E:E)</f>
        <v>18657407.329999998</v>
      </c>
      <c r="G153" s="2">
        <f t="shared" si="26"/>
        <v>-187809.92000000179</v>
      </c>
      <c r="H153" s="23"/>
      <c r="I153" s="2">
        <f>SUMIF('collection only'!D:D,eslam.data!AO153,'collection only'!E:E)</f>
        <v>16761479</v>
      </c>
      <c r="J153" s="26">
        <f>SUMIF('data-from-invoicing'!D:D,eslam.data!AP153,'data-from-invoicing'!F:F)</f>
        <v>16761479</v>
      </c>
      <c r="K153" s="2">
        <f t="shared" si="27"/>
        <v>0</v>
      </c>
      <c r="O153" s="23"/>
      <c r="P153" s="2">
        <v>16761479.32</v>
      </c>
      <c r="Q153" s="1">
        <v>45199</v>
      </c>
      <c r="R153" s="1">
        <v>45212</v>
      </c>
      <c r="S153" s="1">
        <v>45214</v>
      </c>
      <c r="T153">
        <v>54</v>
      </c>
      <c r="U153" s="1">
        <v>45268</v>
      </c>
      <c r="V153" s="1">
        <v>45232</v>
      </c>
      <c r="W153" s="2">
        <v>156340866.62</v>
      </c>
      <c r="X153" s="2">
        <v>10998840.9</v>
      </c>
      <c r="AA153" s="2">
        <v>15355016.01</v>
      </c>
      <c r="AB153" s="2">
        <v>3524646.26</v>
      </c>
      <c r="AC153" s="2">
        <v>3524646.26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 t="shared" si="28"/>
        <v>7846376.3499999996</v>
      </c>
      <c r="AK153" s="2">
        <f t="shared" si="29"/>
        <v>10811030.979999999</v>
      </c>
      <c r="AO153" s="2" t="str">
        <f t="shared" si="30"/>
        <v>Creeks - URBN K7</v>
      </c>
      <c r="AP153" s="2" t="str">
        <f t="shared" si="31"/>
        <v>Creeks URBN-K7</v>
      </c>
    </row>
    <row r="154" spans="1:42" hidden="1" x14ac:dyDescent="0.3">
      <c r="A154" s="6" t="s">
        <v>116</v>
      </c>
      <c r="B154" s="6">
        <f>VLOOKUP(A154,Sheet1!A:B,2,0)</f>
        <v>1</v>
      </c>
      <c r="C154" s="6">
        <v>8</v>
      </c>
      <c r="D154" s="25"/>
      <c r="E154" s="2">
        <v>21024971.710000008</v>
      </c>
      <c r="F154" s="26">
        <f>SUMIF('data-from-invoicing'!D:D,eslam.data!AP154,'data-from-invoicing'!E:E)</f>
        <v>18875663.98</v>
      </c>
      <c r="G154" s="2">
        <f t="shared" si="26"/>
        <v>-2149307.7300000079</v>
      </c>
      <c r="H154" s="23"/>
      <c r="I154" s="2">
        <f>SUMIF('collection only'!D:D,eslam.data!AO154,'collection only'!E:E)</f>
        <v>16707965</v>
      </c>
      <c r="J154" s="26">
        <f>SUMIF('data-from-invoicing'!D:D,eslam.data!AP154,'data-from-invoicing'!F:F)</f>
        <v>16707944.999199999</v>
      </c>
      <c r="K154" s="2">
        <f t="shared" si="27"/>
        <v>-20.000800000503659</v>
      </c>
      <c r="O154" s="23"/>
      <c r="P154" s="2">
        <v>16707965</v>
      </c>
      <c r="Q154" s="1">
        <v>45230</v>
      </c>
      <c r="R154" s="1">
        <v>45212</v>
      </c>
      <c r="S154" s="1">
        <v>45245</v>
      </c>
      <c r="T154">
        <v>54</v>
      </c>
      <c r="U154" s="1">
        <v>45299</v>
      </c>
      <c r="V154" s="1">
        <v>45262</v>
      </c>
      <c r="W154" s="2">
        <v>177365838.33000001</v>
      </c>
      <c r="X154" s="2">
        <v>8849533.1600000001</v>
      </c>
      <c r="Y154" s="2">
        <v>524238</v>
      </c>
      <c r="AA154" s="2">
        <v>16370912</v>
      </c>
      <c r="AB154" s="2">
        <v>8023534</v>
      </c>
      <c r="AD154" s="2">
        <v>0</v>
      </c>
      <c r="AE154" s="14">
        <f>SUMIF('consultant-gross'!D:D,eslam.data!AO154,'consultant-gross'!F:F)</f>
        <v>0</v>
      </c>
      <c r="AF154" s="14">
        <f>SUMIF('consultant-gross'!D:D,eslam.data!AO154,'consultant-gross'!G:G)</f>
        <v>0</v>
      </c>
      <c r="AG154" s="14">
        <f>SUMIF('consultant-net'!D:D,eslam.data!AO154,'consultant-net'!F:F)</f>
        <v>0</v>
      </c>
      <c r="AH154" s="2" t="str">
        <f>VLOOKUP(A154,'eslam-to-invoicing'!A:B,2,0)</f>
        <v>Creeks URBN-K</v>
      </c>
      <c r="AJ154" s="2">
        <f t="shared" si="28"/>
        <v>12175438.550000008</v>
      </c>
      <c r="AK154" s="2">
        <f t="shared" si="29"/>
        <v>6700225.4299999923</v>
      </c>
      <c r="AO154" s="2" t="str">
        <f t="shared" si="30"/>
        <v>Creeks - URBN K8</v>
      </c>
      <c r="AP154" s="2" t="str">
        <f t="shared" si="31"/>
        <v>Creeks URBN-K8</v>
      </c>
    </row>
    <row r="155" spans="1:42" hidden="1" x14ac:dyDescent="0.3">
      <c r="A155" s="6" t="s">
        <v>116</v>
      </c>
      <c r="B155" s="6">
        <f>VLOOKUP(A155,Sheet1!A:B,2,0)</f>
        <v>1</v>
      </c>
      <c r="C155" s="6">
        <v>9</v>
      </c>
      <c r="D155" s="25"/>
      <c r="E155" s="2">
        <v>18661864.219999969</v>
      </c>
      <c r="F155" s="26">
        <f>SUMIF('data-from-invoicing'!D:D,eslam.data!AP155,'data-from-invoicing'!E:E)</f>
        <v>18620717.800000001</v>
      </c>
      <c r="G155" s="2">
        <f t="shared" si="26"/>
        <v>-41146.419999968261</v>
      </c>
      <c r="H155" s="23"/>
      <c r="I155" s="2">
        <f>SUMIF('collection only'!D:D,eslam.data!AO155,'collection only'!E:E)</f>
        <v>16997068</v>
      </c>
      <c r="J155" s="26">
        <f>SUMIF('data-from-invoicing'!D:D,eslam.data!AP155,'data-from-invoicing'!F:F)</f>
        <v>16997068</v>
      </c>
      <c r="K155" s="2">
        <f t="shared" si="27"/>
        <v>0</v>
      </c>
      <c r="O155" s="23"/>
      <c r="P155" s="2">
        <v>16997068.329999998</v>
      </c>
      <c r="Q155" s="1">
        <v>45260</v>
      </c>
      <c r="R155" s="1">
        <v>45273</v>
      </c>
      <c r="S155" s="1">
        <v>45277</v>
      </c>
      <c r="T155">
        <v>54</v>
      </c>
      <c r="U155" s="1">
        <v>45331</v>
      </c>
      <c r="V155" s="1">
        <v>45288</v>
      </c>
      <c r="W155" s="2">
        <v>196027702.55000001</v>
      </c>
      <c r="X155" s="2">
        <v>8808386.7400000002</v>
      </c>
      <c r="Y155" s="2">
        <v>549978</v>
      </c>
      <c r="AA155" s="2">
        <v>19145680.989999998</v>
      </c>
      <c r="AB155" s="2">
        <v>8813027.0999999996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0</v>
      </c>
      <c r="AH155" s="2" t="str">
        <f>VLOOKUP(A155,'eslam-to-invoicing'!A:B,2,0)</f>
        <v>Creeks URBN-K</v>
      </c>
      <c r="AJ155" s="2">
        <f t="shared" si="28"/>
        <v>9853477.4799999688</v>
      </c>
      <c r="AK155" s="2">
        <f t="shared" si="29"/>
        <v>8767240.320000032</v>
      </c>
      <c r="AO155" s="2" t="str">
        <f t="shared" si="30"/>
        <v>Creeks - URBN K9</v>
      </c>
      <c r="AP155" s="2" t="str">
        <f t="shared" si="31"/>
        <v>Creeks URBN-K9</v>
      </c>
    </row>
    <row r="156" spans="1:42" hidden="1" x14ac:dyDescent="0.3">
      <c r="A156" s="6" t="s">
        <v>116</v>
      </c>
      <c r="B156" s="6">
        <f>VLOOKUP(A156,Sheet1!A:B,2,0)</f>
        <v>1</v>
      </c>
      <c r="C156" s="6">
        <v>10</v>
      </c>
      <c r="D156" s="25"/>
      <c r="E156" s="2">
        <v>32359750.940000031</v>
      </c>
      <c r="F156" s="26">
        <f>SUMIF('data-from-invoicing'!D:D,eslam.data!AP156,'data-from-invoicing'!E:E)</f>
        <v>40231853.450000003</v>
      </c>
      <c r="G156" s="2">
        <f t="shared" si="26"/>
        <v>7872102.5099999718</v>
      </c>
      <c r="H156" s="23"/>
      <c r="I156" s="2">
        <f>SUMIF('collection only'!D:D,eslam.data!AO156,'collection only'!E:E)</f>
        <v>19246723</v>
      </c>
      <c r="J156" s="26">
        <f>SUMIF('data-from-invoicing'!D:D,eslam.data!AP156,'data-from-invoicing'!F:F)</f>
        <v>19246723</v>
      </c>
      <c r="K156" s="2">
        <f t="shared" si="27"/>
        <v>0</v>
      </c>
      <c r="O156" s="23"/>
      <c r="P156" s="2">
        <v>19246723.670000002</v>
      </c>
      <c r="Q156" s="1">
        <v>45291</v>
      </c>
      <c r="R156" s="1">
        <v>45304</v>
      </c>
      <c r="S156" s="1">
        <v>45306</v>
      </c>
      <c r="T156">
        <v>54</v>
      </c>
      <c r="U156" s="1">
        <v>45360</v>
      </c>
      <c r="V156" s="1">
        <v>45366</v>
      </c>
      <c r="W156" s="2">
        <v>228387453.49000001</v>
      </c>
      <c r="X156" s="2">
        <v>16680489.26</v>
      </c>
      <c r="Y156" s="2">
        <v>713540</v>
      </c>
      <c r="AA156" s="2">
        <v>34117344</v>
      </c>
      <c r="AB156" s="2">
        <v>9677828.4000000004</v>
      </c>
      <c r="AD156" s="2">
        <v>0</v>
      </c>
      <c r="AE156" s="14">
        <f>SUMIF('consultant-gross'!D:D,eslam.data!AO156,'consultant-gross'!F:F)</f>
        <v>21707049.440000027</v>
      </c>
      <c r="AF156" s="14">
        <f>SUMIF('consultant-gross'!D:D,eslam.data!AO156,'consultant-gross'!G:G)</f>
        <v>217734751.99000001</v>
      </c>
      <c r="AG156" s="14">
        <f>SUMIF('consultant-net'!D:D,eslam.data!AO156,'consultant-net'!F:F)</f>
        <v>18357105.309999999</v>
      </c>
      <c r="AH156" s="2" t="str">
        <f>VLOOKUP(A156,'eslam-to-invoicing'!A:B,2,0)</f>
        <v>Creeks URBN-K</v>
      </c>
      <c r="AI156" s="15" t="s">
        <v>281</v>
      </c>
      <c r="AJ156" s="2">
        <f t="shared" si="28"/>
        <v>15679261.680000031</v>
      </c>
      <c r="AK156" s="2">
        <f t="shared" si="29"/>
        <v>24552591.769999973</v>
      </c>
      <c r="AO156" s="2" t="str">
        <f t="shared" si="30"/>
        <v>Creeks - URBN K10</v>
      </c>
      <c r="AP156" s="2" t="str">
        <f t="shared" si="31"/>
        <v>Creeks URBN-K10</v>
      </c>
    </row>
    <row r="157" spans="1:42" hidden="1" x14ac:dyDescent="0.3">
      <c r="A157" s="6" t="s">
        <v>116</v>
      </c>
      <c r="B157" s="6">
        <f>VLOOKUP(A157,Sheet1!A:B,2,0)</f>
        <v>1</v>
      </c>
      <c r="C157" s="6">
        <v>11</v>
      </c>
      <c r="D157" s="25"/>
      <c r="E157" s="2">
        <v>19399852.91</v>
      </c>
      <c r="F157" s="26">
        <f>SUMIF('data-from-invoicing'!D:D,eslam.data!AP157,'data-from-invoicing'!E:E)</f>
        <v>13885723.369999999</v>
      </c>
      <c r="G157" s="2">
        <f t="shared" si="26"/>
        <v>-5514129.540000001</v>
      </c>
      <c r="H157" s="23"/>
      <c r="I157" s="2">
        <f>SUMIF('collection only'!D:D,eslam.data!AO157,'collection only'!E:E)</f>
        <v>11569432</v>
      </c>
      <c r="J157" s="26">
        <f>SUMIF('data-from-invoicing'!D:D,eslam.data!AP157,'data-from-invoicing'!F:F)</f>
        <v>11569432</v>
      </c>
      <c r="K157" s="2">
        <f t="shared" si="27"/>
        <v>0</v>
      </c>
      <c r="O157" s="23"/>
      <c r="P157" s="2">
        <v>11569432.699999999</v>
      </c>
      <c r="Q157" s="1">
        <v>45322</v>
      </c>
      <c r="R157" s="1">
        <v>45335</v>
      </c>
      <c r="S157" s="1">
        <v>45337</v>
      </c>
      <c r="T157">
        <v>54</v>
      </c>
      <c r="U157" s="1">
        <v>45391</v>
      </c>
      <c r="V157" s="1">
        <v>45361</v>
      </c>
      <c r="W157" s="2">
        <v>247787306.40000001</v>
      </c>
      <c r="X157" s="2">
        <v>11166359.720000001</v>
      </c>
      <c r="Y157" s="2">
        <v>713540</v>
      </c>
      <c r="AA157" s="2">
        <v>34372400</v>
      </c>
      <c r="AB157" s="2">
        <v>10635068.27</v>
      </c>
      <c r="AD157" s="2">
        <v>0</v>
      </c>
      <c r="AE157" s="14">
        <f>SUMIF('consultant-gross'!D:D,eslam.data!AO157,'consultant-gross'!F:F)</f>
        <v>19399852.909999996</v>
      </c>
      <c r="AF157" s="14">
        <f>SUMIF('consultant-gross'!D:D,eslam.data!AO157,'consultant-gross'!G:G)</f>
        <v>247787306.40000001</v>
      </c>
      <c r="AG157" s="14">
        <f>SUMIF('consultant-net'!D:D,eslam.data!AO157,'consultant-net'!F:F)</f>
        <v>11569432.699999999</v>
      </c>
      <c r="AH157" s="2" t="str">
        <f>VLOOKUP(A157,'eslam-to-invoicing'!A:B,2,0)</f>
        <v>Creeks URBN-K</v>
      </c>
      <c r="AJ157" s="2">
        <f t="shared" si="28"/>
        <v>8233493.1899999995</v>
      </c>
      <c r="AK157" s="2">
        <f t="shared" si="29"/>
        <v>5652230.1799999997</v>
      </c>
      <c r="AO157" s="2" t="str">
        <f t="shared" si="30"/>
        <v>Creeks - URBN K11</v>
      </c>
      <c r="AP157" s="2" t="str">
        <f t="shared" si="31"/>
        <v>Creeks URBN-K11</v>
      </c>
    </row>
    <row r="158" spans="1:42" hidden="1" x14ac:dyDescent="0.3">
      <c r="A158" s="6" t="s">
        <v>116</v>
      </c>
      <c r="B158" s="6">
        <f>VLOOKUP(A158,Sheet1!A:B,2,0)</f>
        <v>1</v>
      </c>
      <c r="C158" s="6">
        <v>12</v>
      </c>
      <c r="D158" s="25"/>
      <c r="E158" s="2">
        <v>13939506.690000029</v>
      </c>
      <c r="F158" s="26">
        <f>SUMIF('data-from-invoicing'!D:D,eslam.data!AP158,'data-from-invoicing'!E:E)</f>
        <v>10141133.17</v>
      </c>
      <c r="G158" s="2">
        <f t="shared" si="26"/>
        <v>-3798373.5200000294</v>
      </c>
      <c r="H158" s="23"/>
      <c r="I158" s="2">
        <f>SUMIF('collection only'!D:D,eslam.data!AO158,'collection only'!E:E)</f>
        <v>8618325</v>
      </c>
      <c r="J158" s="26">
        <f>SUMIF('data-from-invoicing'!D:D,eslam.data!AP158,'data-from-invoicing'!F:F)</f>
        <v>8618325</v>
      </c>
      <c r="K158" s="2">
        <f t="shared" si="27"/>
        <v>0</v>
      </c>
      <c r="O158" s="23"/>
      <c r="P158" s="2">
        <v>8618325.7400000002</v>
      </c>
      <c r="Q158" s="1">
        <v>45351</v>
      </c>
      <c r="R158" s="1">
        <v>45364</v>
      </c>
      <c r="S158" s="1">
        <v>45367</v>
      </c>
      <c r="T158">
        <v>54</v>
      </c>
      <c r="U158" s="1">
        <v>45421</v>
      </c>
      <c r="V158" s="1">
        <v>45385</v>
      </c>
      <c r="W158" s="2">
        <v>261726813.09</v>
      </c>
      <c r="X158" s="2">
        <v>7367986.2000000002</v>
      </c>
      <c r="Y158" s="2">
        <v>777032.73</v>
      </c>
      <c r="AA158" s="2">
        <v>35392063.880000003</v>
      </c>
      <c r="AB158" s="2">
        <v>11277885.859999999</v>
      </c>
      <c r="AD158" s="2">
        <v>0</v>
      </c>
      <c r="AE158" s="14">
        <f>SUMIF('consultant-gross'!D:D,eslam.data!AO158,'consultant-gross'!F:F)</f>
        <v>13939506.690000027</v>
      </c>
      <c r="AF158" s="14">
        <f>SUMIF('consultant-gross'!D:D,eslam.data!AO158,'consultant-gross'!G:G)</f>
        <v>261726813.09000003</v>
      </c>
      <c r="AG158" s="14">
        <f>SUMIF('consultant-net'!D:D,eslam.data!AO158,'consultant-net'!F:F)</f>
        <v>8618325.7400000002</v>
      </c>
      <c r="AH158" s="2" t="str">
        <f>VLOOKUP(A158,'eslam-to-invoicing'!A:B,2,0)</f>
        <v>Creeks URBN-K</v>
      </c>
      <c r="AJ158" s="2">
        <f t="shared" si="28"/>
        <v>6571520.4900000291</v>
      </c>
      <c r="AK158" s="2">
        <f t="shared" si="29"/>
        <v>3569612.6799999708</v>
      </c>
      <c r="AO158" s="2" t="str">
        <f t="shared" si="30"/>
        <v>Creeks - URBN K12</v>
      </c>
      <c r="AP158" s="2" t="str">
        <f t="shared" si="31"/>
        <v>Creeks URBN-K12</v>
      </c>
    </row>
    <row r="159" spans="1:42" hidden="1" x14ac:dyDescent="0.3">
      <c r="A159" s="6" t="s">
        <v>116</v>
      </c>
      <c r="B159" s="6">
        <f>VLOOKUP(A159,Sheet1!A:B,2,0)</f>
        <v>1</v>
      </c>
      <c r="C159" s="6">
        <v>13</v>
      </c>
      <c r="D159" s="25"/>
      <c r="E159" s="2">
        <v>17837569.289999962</v>
      </c>
      <c r="F159" s="26">
        <f>SUMIF('data-from-invoicing'!D:D,eslam.data!AP159,'data-from-invoicing'!E:E)</f>
        <v>23806990.16</v>
      </c>
      <c r="G159" s="2">
        <f t="shared" si="26"/>
        <v>5969420.8700000383</v>
      </c>
      <c r="H159" s="23"/>
      <c r="I159" s="2">
        <f>SUMIF('collection only'!D:D,eslam.data!AO159,'collection only'!E:E)</f>
        <v>23221916</v>
      </c>
      <c r="J159" s="26">
        <f>SUMIF('data-from-invoicing'!D:D,eslam.data!AP159,'data-from-invoicing'!F:F)</f>
        <v>23221916</v>
      </c>
      <c r="K159" s="2">
        <f t="shared" si="27"/>
        <v>0</v>
      </c>
      <c r="O159" s="23"/>
      <c r="P159" s="2">
        <v>23221916.289999999</v>
      </c>
      <c r="Q159" s="1">
        <v>45382</v>
      </c>
      <c r="R159" s="1">
        <v>45364</v>
      </c>
      <c r="S159" s="1">
        <v>45399</v>
      </c>
      <c r="T159">
        <v>54</v>
      </c>
      <c r="U159" s="1">
        <v>45453</v>
      </c>
      <c r="V159" s="1">
        <v>45406</v>
      </c>
      <c r="W159" s="2">
        <v>279564382.38</v>
      </c>
      <c r="X159" s="2">
        <v>13337407.07</v>
      </c>
      <c r="Y159" s="2">
        <v>777032</v>
      </c>
      <c r="AA159" s="2">
        <v>42980609.880000003</v>
      </c>
      <c r="AB159" s="2">
        <v>11790337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 t="shared" si="28"/>
        <v>4500162.2199999616</v>
      </c>
      <c r="AK159" s="2">
        <f t="shared" si="29"/>
        <v>19306827.940000039</v>
      </c>
      <c r="AO159" s="2" t="str">
        <f t="shared" si="30"/>
        <v>Creeks - URBN K13</v>
      </c>
      <c r="AP159" s="2" t="str">
        <f t="shared" si="31"/>
        <v>Creeks URBN-K13</v>
      </c>
    </row>
    <row r="160" spans="1:42" hidden="1" x14ac:dyDescent="0.3">
      <c r="A160" s="6" t="s">
        <v>116</v>
      </c>
      <c r="B160" s="6">
        <f>VLOOKUP(A160,Sheet1!A:B,2,0)</f>
        <v>1</v>
      </c>
      <c r="C160" s="6">
        <v>14</v>
      </c>
      <c r="D160" s="25"/>
      <c r="E160" s="2">
        <v>11923940.569999989</v>
      </c>
      <c r="F160" s="26">
        <f>SUMIF('data-from-invoicing'!D:D,eslam.data!AP160,'data-from-invoicing'!E:E)</f>
        <v>7646354.5</v>
      </c>
      <c r="G160" s="2">
        <f t="shared" si="26"/>
        <v>-4277586.0699999891</v>
      </c>
      <c r="H160" s="23"/>
      <c r="I160" s="2">
        <f>SUMIF('collection only'!D:D,eslam.data!AO160,'collection only'!E:E)</f>
        <v>6223873.1900000004</v>
      </c>
      <c r="J160" s="26">
        <f>SUMIF('data-from-invoicing'!D:D,eslam.data!AP160,'data-from-invoicing'!F:F)</f>
        <v>6223872.1550000003</v>
      </c>
      <c r="K160" s="2">
        <f t="shared" si="27"/>
        <v>-1.0350000001490116</v>
      </c>
      <c r="O160" s="23"/>
      <c r="P160" s="2">
        <v>6223873.1900000004</v>
      </c>
      <c r="Q160" s="1">
        <v>45412</v>
      </c>
      <c r="R160" s="1">
        <v>45425</v>
      </c>
      <c r="S160" s="1">
        <v>45428</v>
      </c>
      <c r="T160">
        <v>54</v>
      </c>
      <c r="U160" s="1">
        <v>45482</v>
      </c>
      <c r="V160" s="1">
        <v>45434</v>
      </c>
      <c r="W160" s="2">
        <v>291488322.94999999</v>
      </c>
      <c r="X160" s="2">
        <v>9059823</v>
      </c>
      <c r="Y160" s="2">
        <v>777032.73</v>
      </c>
      <c r="AA160" s="2">
        <v>43382302</v>
      </c>
      <c r="AB160" s="2">
        <v>12366449.189999999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I160" s="15" t="s">
        <v>282</v>
      </c>
      <c r="AJ160" s="2">
        <f t="shared" si="28"/>
        <v>2864117.5699999891</v>
      </c>
      <c r="AK160" s="2">
        <f t="shared" si="29"/>
        <v>4782236.9300000109</v>
      </c>
      <c r="AO160" s="2" t="str">
        <f t="shared" si="30"/>
        <v>Creeks - URBN K14</v>
      </c>
      <c r="AP160" s="2" t="str">
        <f t="shared" si="31"/>
        <v>Creeks URBN-K14</v>
      </c>
    </row>
    <row r="161" spans="1:42" hidden="1" x14ac:dyDescent="0.3">
      <c r="A161" s="6" t="s">
        <v>116</v>
      </c>
      <c r="B161" s="6">
        <f>VLOOKUP(A161,Sheet1!A:B,2,0)</f>
        <v>1</v>
      </c>
      <c r="C161" s="6">
        <v>15</v>
      </c>
      <c r="D161" s="25"/>
      <c r="E161" s="2">
        <v>15151516.49000001</v>
      </c>
      <c r="F161" s="26">
        <f>SUMIF('data-from-invoicing'!D:D,eslam.data!AP161,'data-from-invoicing'!E:E)</f>
        <v>10771231.15</v>
      </c>
      <c r="G161" s="2">
        <f t="shared" si="26"/>
        <v>-4380285.3400000092</v>
      </c>
      <c r="H161" s="23"/>
      <c r="I161" s="2">
        <f>SUMIF('collection only'!D:D,eslam.data!AO161,'collection only'!E:E)</f>
        <v>10206848</v>
      </c>
      <c r="J161" s="26">
        <f>SUMIF('data-from-invoicing'!D:D,eslam.data!AP161,'data-from-invoicing'!F:F)</f>
        <v>10206848</v>
      </c>
      <c r="K161" s="2">
        <f t="shared" si="27"/>
        <v>0</v>
      </c>
      <c r="O161" s="23"/>
      <c r="P161" s="2">
        <v>10206848.68</v>
      </c>
      <c r="Q161" s="1">
        <v>45443</v>
      </c>
      <c r="R161" s="1">
        <v>45456</v>
      </c>
      <c r="S161" s="1">
        <v>45454</v>
      </c>
      <c r="T161">
        <v>54</v>
      </c>
      <c r="U161" s="1">
        <v>45508</v>
      </c>
      <c r="V161" s="1">
        <v>45455</v>
      </c>
      <c r="W161" s="2">
        <v>306639839.44</v>
      </c>
      <c r="X161" s="2">
        <v>4679535.5599999996</v>
      </c>
      <c r="Y161" s="2">
        <v>777032</v>
      </c>
      <c r="AA161" s="2">
        <v>43540689</v>
      </c>
      <c r="AB161" s="2">
        <v>13094578</v>
      </c>
      <c r="AD161" s="2">
        <v>0</v>
      </c>
      <c r="AE161" s="14">
        <f>SUMIF('consultant-gross'!D:D,eslam.data!AO161,'consultant-gross'!F:F)</f>
        <v>15151516.49000001</v>
      </c>
      <c r="AF161" s="14">
        <f>SUMIF('consultant-gross'!D:D,eslam.data!AO161,'consultant-gross'!G:G)</f>
        <v>306639839.44</v>
      </c>
      <c r="AG161" s="14">
        <f>SUMIF('consultant-net'!D:D,eslam.data!AO161,'consultant-net'!F:F)</f>
        <v>10206848.68</v>
      </c>
      <c r="AH161" s="2" t="str">
        <f>VLOOKUP(A161,'eslam-to-invoicing'!A:B,2,0)</f>
        <v>Creeks URBN-K</v>
      </c>
      <c r="AJ161" s="2">
        <f t="shared" si="28"/>
        <v>10471980.930000011</v>
      </c>
      <c r="AK161" s="2">
        <f t="shared" si="29"/>
        <v>299250.21999998949</v>
      </c>
      <c r="AO161" s="2" t="str">
        <f t="shared" si="30"/>
        <v>Creeks - URBN K15</v>
      </c>
      <c r="AP161" s="2" t="str">
        <f t="shared" si="31"/>
        <v>Creeks URBN-K15</v>
      </c>
    </row>
    <row r="162" spans="1:42" hidden="1" x14ac:dyDescent="0.3">
      <c r="A162" s="6" t="s">
        <v>116</v>
      </c>
      <c r="B162" s="6">
        <f>VLOOKUP(A162,Sheet1!A:B,2,0)</f>
        <v>1</v>
      </c>
      <c r="C162" s="6">
        <v>16</v>
      </c>
      <c r="D162" s="25"/>
      <c r="E162" s="2">
        <v>8934038.5200000405</v>
      </c>
      <c r="F162" s="26">
        <f>SUMIF('data-from-invoicing'!D:D,eslam.data!AP162,'data-from-invoicing'!E:E)</f>
        <v>6516046.6100000003</v>
      </c>
      <c r="G162" s="2">
        <f t="shared" si="26"/>
        <v>-2417991.9100000402</v>
      </c>
      <c r="H162" s="23"/>
      <c r="I162" s="2">
        <f>SUMIF('collection only'!D:D,eslam.data!AO162,'collection only'!E:E)</f>
        <v>6345314</v>
      </c>
      <c r="J162" s="26">
        <f>SUMIF('data-from-invoicing'!D:D,eslam.data!AP162,'data-from-invoicing'!F:F)</f>
        <v>6345313.6705</v>
      </c>
      <c r="K162" s="2">
        <f t="shared" si="27"/>
        <v>-0.32949999999254942</v>
      </c>
      <c r="O162" s="23"/>
      <c r="P162" s="2">
        <v>6345313.6699999999</v>
      </c>
      <c r="Q162" s="1">
        <v>45473</v>
      </c>
      <c r="R162" s="1">
        <v>45486</v>
      </c>
      <c r="S162" s="1">
        <v>45488</v>
      </c>
      <c r="T162">
        <v>54</v>
      </c>
      <c r="U162" s="1">
        <v>45542</v>
      </c>
      <c r="V162" s="1">
        <v>45502</v>
      </c>
      <c r="W162" s="2">
        <v>315573877.95999998</v>
      </c>
      <c r="X162" s="2">
        <v>2261543.7599999998</v>
      </c>
      <c r="Y162" s="2">
        <v>777032.73</v>
      </c>
      <c r="AA162" s="2">
        <v>44277783.170513503</v>
      </c>
      <c r="AB162" s="2">
        <v>13525953</v>
      </c>
      <c r="AD162" s="2">
        <v>0</v>
      </c>
      <c r="AE162" s="14">
        <f>SUMIF('consultant-gross'!D:D,eslam.data!AO162,'consultant-gross'!F:F)</f>
        <v>8934038.5200000405</v>
      </c>
      <c r="AF162" s="14">
        <f>SUMIF('consultant-gross'!D:D,eslam.data!AO162,'consultant-gross'!G:G)</f>
        <v>315573877.96000004</v>
      </c>
      <c r="AG162" s="14">
        <f>SUMIF('consultant-net'!D:D,eslam.data!AO162,'consultant-net'!F:F)</f>
        <v>6345313.6699999999</v>
      </c>
      <c r="AH162" s="2" t="str">
        <f>VLOOKUP(A162,'eslam-to-invoicing'!A:B,2,0)</f>
        <v>Creeks URBN-K</v>
      </c>
      <c r="AJ162" s="2">
        <f t="shared" si="28"/>
        <v>6672494.7600000408</v>
      </c>
      <c r="AK162" s="2">
        <f t="shared" si="29"/>
        <v>-156448.15000004042</v>
      </c>
      <c r="AO162" s="2" t="str">
        <f t="shared" si="30"/>
        <v>Creeks - URBN K16</v>
      </c>
      <c r="AP162" s="2" t="str">
        <f t="shared" si="31"/>
        <v>Creeks URBN-K16</v>
      </c>
    </row>
    <row r="163" spans="1:42" hidden="1" x14ac:dyDescent="0.3">
      <c r="A163" s="6" t="s">
        <v>116</v>
      </c>
      <c r="B163" s="6">
        <f>VLOOKUP(A163,Sheet1!A:B,2,0)</f>
        <v>1</v>
      </c>
      <c r="C163" s="6">
        <v>17</v>
      </c>
      <c r="D163" s="25"/>
      <c r="E163" s="2">
        <v>8615746.6599999666</v>
      </c>
      <c r="F163" s="26">
        <f>SUMIF('data-from-invoicing'!D:D,eslam.data!AP163,'data-from-invoicing'!E:E)</f>
        <v>8554341.9000000004</v>
      </c>
      <c r="G163" s="2">
        <f t="shared" si="26"/>
        <v>-61404.759999966249</v>
      </c>
      <c r="H163" s="23"/>
      <c r="I163" s="2">
        <f>SUMIF('collection only'!D:D,eslam.data!AO163,'collection only'!E:E)</f>
        <v>8554807</v>
      </c>
      <c r="J163" s="26">
        <f>SUMIF('data-from-invoicing'!D:D,eslam.data!AP163,'data-from-invoicing'!F:F)</f>
        <v>8554807.4450000003</v>
      </c>
      <c r="K163" s="2">
        <f t="shared" si="27"/>
        <v>0.44500000029802322</v>
      </c>
      <c r="O163" s="23"/>
      <c r="P163" s="2">
        <v>8554807.4499999993</v>
      </c>
      <c r="Q163" s="1">
        <v>45504</v>
      </c>
      <c r="R163" s="1">
        <v>45517</v>
      </c>
      <c r="S163" s="1">
        <v>45519</v>
      </c>
      <c r="T163">
        <v>54</v>
      </c>
      <c r="U163" s="1">
        <v>45573</v>
      </c>
      <c r="V163" s="1">
        <v>45540</v>
      </c>
      <c r="W163" s="2">
        <v>324189624.62</v>
      </c>
      <c r="X163" s="2">
        <v>2200139</v>
      </c>
      <c r="Y163" s="2">
        <v>777032</v>
      </c>
      <c r="AA163" s="2">
        <v>46059367</v>
      </c>
      <c r="AB163" s="2">
        <v>13867661</v>
      </c>
      <c r="AD163" s="2">
        <v>0</v>
      </c>
      <c r="AE163" s="14">
        <f>SUMIF('consultant-gross'!D:D,eslam.data!AO163,'consultant-gross'!F:F)</f>
        <v>8615746.6599999666</v>
      </c>
      <c r="AF163" s="14">
        <f>SUMIF('consultant-gross'!D:D,eslam.data!AO163,'consultant-gross'!G:G)</f>
        <v>324189624.62</v>
      </c>
      <c r="AG163" s="14">
        <f>SUMIF('consultant-net'!D:D,eslam.data!AO163,'consultant-net'!F:F)</f>
        <v>8554807.4499999993</v>
      </c>
      <c r="AH163" s="2" t="str">
        <f>VLOOKUP(A163,'eslam-to-invoicing'!A:B,2,0)</f>
        <v>Creeks URBN-K</v>
      </c>
      <c r="AI163" s="15" t="s">
        <v>283</v>
      </c>
      <c r="AJ163" s="2">
        <f t="shared" si="28"/>
        <v>6415607.6599999666</v>
      </c>
      <c r="AK163" s="2">
        <f t="shared" si="29"/>
        <v>2138734.2400000338</v>
      </c>
      <c r="AO163" s="2" t="str">
        <f t="shared" si="30"/>
        <v>Creeks - URBN K17</v>
      </c>
      <c r="AP163" s="2" t="str">
        <f t="shared" si="31"/>
        <v>Creeks URBN-K17</v>
      </c>
    </row>
    <row r="164" spans="1:42" hidden="1" x14ac:dyDescent="0.3">
      <c r="A164" s="6" t="s">
        <v>116</v>
      </c>
      <c r="B164" s="6">
        <f>VLOOKUP(A164,Sheet1!A:B,2,0)</f>
        <v>1</v>
      </c>
      <c r="C164" s="6">
        <v>18</v>
      </c>
      <c r="D164" s="25"/>
      <c r="E164" s="2">
        <v>9557078</v>
      </c>
      <c r="F164" s="26">
        <f>SUMIF('data-from-invoicing'!D:D,eslam.data!AP164,'data-from-invoicing'!E:E)</f>
        <v>9384875.0999999996</v>
      </c>
      <c r="G164" s="2">
        <f t="shared" si="26"/>
        <v>-172202.90000000037</v>
      </c>
      <c r="H164" s="23"/>
      <c r="I164" s="2">
        <f>SUMIF('collection only'!D:D,eslam.data!AO164,'collection only'!E:E)</f>
        <v>9363450</v>
      </c>
      <c r="J164" s="26">
        <f>SUMIF('data-from-invoicing'!D:D,eslam.data!AP164,'data-from-invoicing'!F:F)</f>
        <v>9363449.5549999997</v>
      </c>
      <c r="K164" s="2">
        <f t="shared" si="27"/>
        <v>-0.44500000029802322</v>
      </c>
      <c r="O164" s="23"/>
      <c r="P164" s="2">
        <v>9363449.6199999992</v>
      </c>
      <c r="Q164" s="1">
        <v>45535</v>
      </c>
      <c r="R164" s="1">
        <v>45548</v>
      </c>
      <c r="S164" s="1">
        <v>45550</v>
      </c>
      <c r="T164">
        <v>54</v>
      </c>
      <c r="U164" s="1">
        <v>45604</v>
      </c>
      <c r="V164" s="1">
        <v>45560</v>
      </c>
      <c r="W164" s="2">
        <v>333746702.62</v>
      </c>
      <c r="X164" s="2">
        <v>2027936.1</v>
      </c>
      <c r="Y164" s="2">
        <v>777032</v>
      </c>
      <c r="AA164" s="2">
        <v>47680035</v>
      </c>
      <c r="AB164" s="2">
        <v>7132240.5</v>
      </c>
      <c r="AC164" s="2">
        <v>7132240.5</v>
      </c>
      <c r="AD164" s="2">
        <v>0</v>
      </c>
      <c r="AE164" s="14">
        <f>SUMIF('consultant-gross'!D:D,eslam.data!AO164,'consultant-gross'!F:F)</f>
        <v>9557078</v>
      </c>
      <c r="AF164" s="14">
        <f>SUMIF('consultant-gross'!D:D,eslam.data!AO164,'consultant-gross'!G:G)</f>
        <v>333746702.62</v>
      </c>
      <c r="AG164" s="14">
        <f>SUMIF('consultant-net'!D:D,eslam.data!AO164,'consultant-net'!F:F)</f>
        <v>9363449.6199999992</v>
      </c>
      <c r="AH164" s="2" t="str">
        <f>VLOOKUP(A164,'eslam-to-invoicing'!A:B,2,0)</f>
        <v>Creeks URBN-K</v>
      </c>
      <c r="AJ164" s="2">
        <f t="shared" si="28"/>
        <v>7529141.9000000004</v>
      </c>
      <c r="AK164" s="2">
        <f t="shared" si="29"/>
        <v>1855733.1999999993</v>
      </c>
      <c r="AO164" s="2" t="str">
        <f t="shared" si="30"/>
        <v>Creeks - URBN K18</v>
      </c>
      <c r="AP164" s="2" t="str">
        <f t="shared" si="31"/>
        <v>Creeks URBN-K18</v>
      </c>
    </row>
    <row r="165" spans="1:42" hidden="1" x14ac:dyDescent="0.3">
      <c r="A165" s="6" t="s">
        <v>116</v>
      </c>
      <c r="B165" s="6">
        <f>VLOOKUP(A165,Sheet1!A:B,2,0)</f>
        <v>1</v>
      </c>
      <c r="C165" s="6">
        <v>19</v>
      </c>
      <c r="D165" s="25"/>
      <c r="E165" s="2">
        <v>6248543.6599999666</v>
      </c>
      <c r="F165" s="26">
        <f>SUMIF('data-from-invoicing'!D:D,eslam.data!AP165,'data-from-invoicing'!E:E)</f>
        <v>0</v>
      </c>
      <c r="G165" s="2">
        <f t="shared" si="26"/>
        <v>-6248543.6599999666</v>
      </c>
      <c r="H165" s="23"/>
      <c r="I165" s="2">
        <f>SUMIF('collection only'!D:D,eslam.data!AO165,'collection only'!E:E)</f>
        <v>0</v>
      </c>
      <c r="J165" s="26">
        <f>SUMIF('data-from-invoicing'!D:D,eslam.data!AP165,'data-from-invoicing'!F:F)</f>
        <v>0</v>
      </c>
      <c r="K165" s="2">
        <f t="shared" si="27"/>
        <v>0</v>
      </c>
      <c r="O165" s="23"/>
      <c r="P165" s="2">
        <v>6696306.5</v>
      </c>
      <c r="Q165" s="1">
        <v>45596</v>
      </c>
      <c r="R165" s="1">
        <v>45578</v>
      </c>
      <c r="S165" s="1">
        <v>45580</v>
      </c>
      <c r="T165">
        <v>54</v>
      </c>
      <c r="U165" s="1">
        <v>45634</v>
      </c>
      <c r="V165" s="1">
        <v>45598</v>
      </c>
      <c r="W165" s="2">
        <v>339995246.27999997</v>
      </c>
      <c r="X165" s="2">
        <v>2452144.4300000002</v>
      </c>
      <c r="Y165" s="2">
        <v>777032</v>
      </c>
      <c r="AA165" s="2">
        <v>49061466</v>
      </c>
      <c r="AB165" s="2">
        <v>7253918.5</v>
      </c>
      <c r="AC165" s="2">
        <v>7253918.5</v>
      </c>
      <c r="AD165" s="2">
        <v>0</v>
      </c>
      <c r="AE165" s="14">
        <f>SUMIF('consultant-gross'!D:D,eslam.data!AO165,'consultant-gross'!F:F)</f>
        <v>6248543.6599999666</v>
      </c>
      <c r="AF165" s="14">
        <f>SUMIF('consultant-gross'!D:D,eslam.data!AO165,'consultant-gross'!G:G)</f>
        <v>339995246.27999997</v>
      </c>
      <c r="AG165" s="14">
        <f>SUMIF('consultant-net'!D:D,eslam.data!AO165,'consultant-net'!F:F)</f>
        <v>6696306.5</v>
      </c>
      <c r="AH165" s="2" t="str">
        <f>VLOOKUP(A165,'eslam-to-invoicing'!A:B,2,0)</f>
        <v>Creeks URBN-K</v>
      </c>
      <c r="AO165" s="2" t="str">
        <f t="shared" si="30"/>
        <v>Creeks - URBN K19</v>
      </c>
      <c r="AP165" s="2" t="str">
        <f t="shared" si="31"/>
        <v>Creeks URBN-K19</v>
      </c>
    </row>
    <row r="166" spans="1:42" x14ac:dyDescent="0.3">
      <c r="A166" s="6" t="s">
        <v>116</v>
      </c>
      <c r="B166" s="6">
        <f>VLOOKUP(A166,Sheet1!A:B,2,0)</f>
        <v>1</v>
      </c>
      <c r="C166" s="6">
        <v>20</v>
      </c>
      <c r="D166" s="25"/>
      <c r="F166" s="26">
        <f>SUMIF('data-from-invoicing'!D:D,eslam.data!AP166,'data-from-invoicing'!E:E)</f>
        <v>0</v>
      </c>
      <c r="G166" s="2">
        <f t="shared" si="26"/>
        <v>0</v>
      </c>
      <c r="H166" s="23"/>
      <c r="I166" s="2">
        <f>SUMIF('collection only'!D:D,eslam.data!AO166,'collection only'!E:E)</f>
        <v>0</v>
      </c>
      <c r="J166" s="26">
        <f>SUMIF('data-from-invoicing'!D:D,eslam.data!AP166,'data-from-invoicing'!F:F)</f>
        <v>0</v>
      </c>
      <c r="K166" s="2">
        <f t="shared" si="27"/>
        <v>0</v>
      </c>
      <c r="O166" s="23"/>
      <c r="Q166" s="1">
        <v>45626</v>
      </c>
      <c r="R166" s="1">
        <v>45609</v>
      </c>
      <c r="S166" s="1">
        <v>45610</v>
      </c>
      <c r="T166">
        <v>54</v>
      </c>
      <c r="U166" s="1">
        <v>45664</v>
      </c>
      <c r="AD166" s="2">
        <v>0</v>
      </c>
      <c r="AE166" s="14">
        <f>SUMIF('consultant-gross'!D:D,eslam.data!AO166,'consultant-gross'!F:F)</f>
        <v>0</v>
      </c>
      <c r="AF166" s="14">
        <f>SUMIF('consultant-gross'!D:D,eslam.data!AO166,'consultant-gross'!G:G)</f>
        <v>0</v>
      </c>
      <c r="AG166" s="14">
        <f>SUMIF('consultant-net'!D:D,eslam.data!AO166,'consultant-net'!F:F)</f>
        <v>0</v>
      </c>
      <c r="AH166" s="2" t="str">
        <f>VLOOKUP(A166,'eslam-to-invoicing'!A:B,2,0)</f>
        <v>Creeks URBN-K</v>
      </c>
      <c r="AO166" s="2" t="str">
        <f t="shared" si="30"/>
        <v>Creeks - URBN K20</v>
      </c>
      <c r="AP166" s="2" t="str">
        <f t="shared" si="31"/>
        <v>Creeks URBN-K20</v>
      </c>
    </row>
    <row r="167" spans="1:42" hidden="1" x14ac:dyDescent="0.3">
      <c r="B167" s="6" t="e">
        <f>VLOOKUP(A167,Sheet1!A:B,2,0)</f>
        <v>#N/A</v>
      </c>
      <c r="D167" s="25"/>
      <c r="F167" s="26"/>
      <c r="H167" s="23"/>
      <c r="J167" s="26"/>
      <c r="O167" s="23"/>
    </row>
    <row r="168" spans="1:42" hidden="1" x14ac:dyDescent="0.3">
      <c r="A168" s="6" t="s">
        <v>150</v>
      </c>
      <c r="B168" s="6">
        <f>VLOOKUP(A168,Sheet1!A:B,2,0)</f>
        <v>1</v>
      </c>
      <c r="C168" s="6">
        <v>2</v>
      </c>
      <c r="D168" s="25"/>
      <c r="F168" s="26">
        <f>SUMIF('data-from-invoicing'!D:D,eslam.data!AP168,'data-from-invoicing'!E:E)</f>
        <v>1592229.98</v>
      </c>
      <c r="G168" s="2">
        <f>F168-E168</f>
        <v>1592229.98</v>
      </c>
      <c r="H168" s="23"/>
      <c r="I168" s="2">
        <f>SUMIF('collection only'!D:D,eslam.data!AO168,'collection only'!E:E)</f>
        <v>1520770.91</v>
      </c>
      <c r="J168" s="26">
        <f>SUMIF('data-from-invoicing'!D:D,eslam.data!AP168,'data-from-invoicing'!F:F)</f>
        <v>1496696.18</v>
      </c>
      <c r="K168" s="2">
        <f>J168-I168</f>
        <v>-24074.729999999981</v>
      </c>
      <c r="O168" s="23"/>
      <c r="Q168" s="1">
        <v>45596</v>
      </c>
      <c r="R168" s="1">
        <v>45582</v>
      </c>
      <c r="S168" s="1">
        <v>45582</v>
      </c>
      <c r="T168">
        <v>42</v>
      </c>
      <c r="U168" s="1">
        <v>45624</v>
      </c>
      <c r="AD168" s="2">
        <v>0</v>
      </c>
      <c r="AE168" s="14">
        <f>SUMIF('consultant-gross'!D:D,eslam.data!AO168,'consultant-gross'!F:F)</f>
        <v>0</v>
      </c>
      <c r="AF168" s="14">
        <f>SUMIF('consultant-gross'!D:D,eslam.data!AO168,'consultant-gross'!G:G)</f>
        <v>0</v>
      </c>
      <c r="AG168" s="14">
        <f>SUMIF('consultant-net'!D:D,eslam.data!AO168,'consultant-net'!F:F)</f>
        <v>0</v>
      </c>
      <c r="AH168" s="2" t="str">
        <f>VLOOKUP(A168,'eslam-to-invoicing'!A:B,2,0)</f>
        <v>Damietta Container Termin</v>
      </c>
      <c r="AO168" s="2" t="str">
        <f>A168&amp;C168</f>
        <v>Damietta Port - Civil2</v>
      </c>
      <c r="AP168" s="2" t="str">
        <f>AH168&amp;C168</f>
        <v>Damietta Container Termin2</v>
      </c>
    </row>
    <row r="169" spans="1:42" x14ac:dyDescent="0.3">
      <c r="A169" s="6" t="s">
        <v>150</v>
      </c>
      <c r="B169" s="6">
        <f>VLOOKUP(A169,Sheet1!A:B,2,0)</f>
        <v>1</v>
      </c>
      <c r="C169" s="6">
        <v>3</v>
      </c>
      <c r="D169" s="25"/>
      <c r="F169" s="26">
        <f>SUMIF('data-from-invoicing'!D:D,eslam.data!AP169,'data-from-invoicing'!E:E)</f>
        <v>0</v>
      </c>
      <c r="G169" s="2">
        <f>F169-E169</f>
        <v>0</v>
      </c>
      <c r="H169" s="23"/>
      <c r="I169" s="2">
        <f>SUMIF('collection only'!D:D,eslam.data!AO169,'collection only'!E:E)</f>
        <v>1496696.18</v>
      </c>
      <c r="J169" s="26">
        <f>SUMIF('data-from-invoicing'!D:D,eslam.data!AP169,'data-from-invoicing'!F:F)</f>
        <v>0</v>
      </c>
      <c r="K169" s="2">
        <f>J169-I169</f>
        <v>-1496696.18</v>
      </c>
      <c r="O169" s="23"/>
      <c r="Q169" s="1">
        <v>45596</v>
      </c>
      <c r="R169" s="1">
        <v>45595</v>
      </c>
      <c r="S169" s="1">
        <v>45595</v>
      </c>
      <c r="T169">
        <v>42</v>
      </c>
      <c r="U169" s="1">
        <v>45637</v>
      </c>
      <c r="AD169" s="2">
        <v>0</v>
      </c>
      <c r="AE169" s="14">
        <f>SUMIF('consultant-gross'!D:D,eslam.data!AO169,'consultant-gross'!F:F)</f>
        <v>0</v>
      </c>
      <c r="AF169" s="14">
        <f>SUMIF('consultant-gross'!D:D,eslam.data!AO169,'consultant-gross'!G:G)</f>
        <v>0</v>
      </c>
      <c r="AG169" s="14">
        <f>SUMIF('consultant-net'!D:D,eslam.data!AO169,'consultant-net'!F:F)</f>
        <v>0</v>
      </c>
      <c r="AH169" s="2" t="str">
        <f>VLOOKUP(A169,'eslam-to-invoicing'!A:B,2,0)</f>
        <v>Damietta Container Termin</v>
      </c>
      <c r="AO169" s="2" t="str">
        <f>A169&amp;C169</f>
        <v>Damietta Port - Civil3</v>
      </c>
      <c r="AP169" s="2" t="str">
        <f>AH169&amp;C169</f>
        <v>Damietta Container Termin3</v>
      </c>
    </row>
    <row r="170" spans="1:42" hidden="1" x14ac:dyDescent="0.3">
      <c r="A170" s="6" t="s">
        <v>150</v>
      </c>
      <c r="B170" s="6">
        <f>VLOOKUP(A170,Sheet1!A:B,2,0)</f>
        <v>1</v>
      </c>
      <c r="C170" s="6">
        <v>1</v>
      </c>
      <c r="D170" s="25"/>
      <c r="F170" s="26">
        <f>SUMIF('data-from-invoicing'!D:D,eslam.data!AP170,'data-from-invoicing'!E:E)</f>
        <v>1617841.39</v>
      </c>
      <c r="G170" s="2">
        <f>F170-E170</f>
        <v>1617841.39</v>
      </c>
      <c r="H170" s="23"/>
      <c r="I170" s="2">
        <f>SUMIF('collection only'!D:D,eslam.data!AO170,'collection only'!E:E)</f>
        <v>4058690.9</v>
      </c>
      <c r="J170" s="26">
        <f>SUMIF('data-from-invoicing'!D:D,eslam.data!AP170,'data-from-invoicing'!F:F)</f>
        <v>1520770.9061</v>
      </c>
      <c r="K170" s="2">
        <f>J170-I170</f>
        <v>-2537919.9939000001</v>
      </c>
      <c r="L170" s="2">
        <v>4058690.9</v>
      </c>
      <c r="O170" s="23"/>
      <c r="Q170" s="1">
        <v>45565</v>
      </c>
      <c r="R170" s="1">
        <v>45559</v>
      </c>
      <c r="S170" s="1">
        <v>45610</v>
      </c>
      <c r="T170">
        <v>42</v>
      </c>
      <c r="U170" s="1">
        <v>45652</v>
      </c>
      <c r="AD170" s="2">
        <v>0</v>
      </c>
      <c r="AE170" s="14">
        <f>SUMIF('consultant-gross'!D:D,eslam.data!AO170,'consultant-gross'!F:F)</f>
        <v>0</v>
      </c>
      <c r="AF170" s="14">
        <f>SUMIF('consultant-gross'!D:D,eslam.data!AO170,'consultant-gross'!G:G)</f>
        <v>0</v>
      </c>
      <c r="AG170" s="14">
        <f>SUMIF('consultant-net'!D:D,eslam.data!AO170,'consultant-net'!F:F)</f>
        <v>0</v>
      </c>
      <c r="AH170" s="2" t="str">
        <f>VLOOKUP(A170,'eslam-to-invoicing'!A:B,2,0)</f>
        <v>Damietta Container Termin</v>
      </c>
      <c r="AO170" s="2" t="str">
        <f>A170&amp;C170</f>
        <v>Damietta Port - Civil1</v>
      </c>
      <c r="AP170" s="2" t="str">
        <f>AH170&amp;C170</f>
        <v>Damietta Container Termin1</v>
      </c>
    </row>
    <row r="171" spans="1:42" x14ac:dyDescent="0.3">
      <c r="A171" s="6" t="s">
        <v>248</v>
      </c>
      <c r="B171" s="6" t="e">
        <f>VLOOKUP(A171,Sheet1!A:B,2,0)</f>
        <v>#N/A</v>
      </c>
      <c r="C171" s="6">
        <v>1</v>
      </c>
      <c r="D171" s="25"/>
      <c r="F171" s="26">
        <f>SUMIF('data-from-invoicing'!D:D,eslam.data!AP171,'data-from-invoicing'!E:E)</f>
        <v>0</v>
      </c>
      <c r="G171" s="2">
        <f>F171-E171</f>
        <v>0</v>
      </c>
      <c r="H171" s="23"/>
      <c r="I171" s="2">
        <f>SUMIF('collection only'!D:D,eslam.data!AO171,'collection only'!E:E)</f>
        <v>6541975.2199999997</v>
      </c>
      <c r="J171" s="26">
        <f>SUMIF('data-from-invoicing'!D:D,eslam.data!AP171,'data-from-invoicing'!F:F)</f>
        <v>0</v>
      </c>
      <c r="K171" s="2">
        <f>J171-I171</f>
        <v>-6541975.2199999997</v>
      </c>
      <c r="L171" s="2">
        <v>6541975.2199999997</v>
      </c>
      <c r="O171" s="23"/>
      <c r="Q171" s="1">
        <v>45565</v>
      </c>
      <c r="R171" s="1">
        <v>45559</v>
      </c>
      <c r="S171" s="1">
        <v>45610</v>
      </c>
      <c r="T171">
        <v>42</v>
      </c>
      <c r="U171" s="1">
        <v>45652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e">
        <f>VLOOKUP(A171,'eslam-to-invoicing'!A:B,2,0)</f>
        <v>#N/A</v>
      </c>
      <c r="AO171" s="2" t="str">
        <f>A171&amp;C171</f>
        <v>Damietta Port - Infra1</v>
      </c>
      <c r="AP171" s="2" t="e">
        <f>AH171&amp;C171</f>
        <v>#N/A</v>
      </c>
    </row>
    <row r="172" spans="1:42" hidden="1" x14ac:dyDescent="0.3">
      <c r="B172" s="6" t="e">
        <f>VLOOKUP(A172,Sheet1!A:B,2,0)</f>
        <v>#N/A</v>
      </c>
      <c r="D172" s="25"/>
      <c r="F172" s="26"/>
      <c r="H172" s="23"/>
      <c r="J172" s="26"/>
      <c r="O172" s="23"/>
    </row>
    <row r="173" spans="1:42" x14ac:dyDescent="0.3">
      <c r="A173" s="6" t="s">
        <v>30</v>
      </c>
      <c r="B173" s="6">
        <f>VLOOKUP(A173,Sheet1!A:B,2,0)</f>
        <v>1</v>
      </c>
      <c r="C173" s="6">
        <v>1</v>
      </c>
      <c r="D173" s="25"/>
      <c r="E173" s="2">
        <v>21619523.77</v>
      </c>
      <c r="F173" s="26">
        <f>SUMIF('data-from-invoicing'!D:D,eslam.data!AP173,'data-from-invoicing'!E:E)</f>
        <v>21619523.77</v>
      </c>
      <c r="G173" s="2">
        <f t="shared" ref="G173:G209" si="32">F173-E173</f>
        <v>0</v>
      </c>
      <c r="H173" s="23"/>
      <c r="I173" s="2">
        <f>SUMIF('collection only'!D:D,eslam.data!AO173,'collection only'!E:E)</f>
        <v>257561970.68000001</v>
      </c>
      <c r="J173" s="26">
        <f>SUMIF('data-from-invoicing'!D:D,eslam.data!AP173,'data-from-invoicing'!F:F)</f>
        <v>15998139</v>
      </c>
      <c r="K173" s="2">
        <f t="shared" ref="K173:K209" si="33">J173-I173</f>
        <v>-241563831.68000001</v>
      </c>
      <c r="O173" s="23"/>
      <c r="P173" s="2">
        <v>16214642.83</v>
      </c>
      <c r="Q173" s="1">
        <v>43496</v>
      </c>
      <c r="R173" s="1">
        <v>43500</v>
      </c>
      <c r="S173" s="1">
        <v>43500</v>
      </c>
      <c r="T173">
        <v>56</v>
      </c>
      <c r="U173" s="1">
        <v>43556</v>
      </c>
      <c r="V173" s="1">
        <v>43507</v>
      </c>
      <c r="W173" s="2">
        <v>21619523.77</v>
      </c>
      <c r="X173" s="2">
        <v>0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DPW Onshore Port &amp; Terminal</v>
      </c>
      <c r="AO173" s="2" t="str">
        <f t="shared" ref="AO173:AO209" si="34">A173&amp;C173</f>
        <v>DP World Sokhna1</v>
      </c>
      <c r="AP173" s="2" t="str">
        <f t="shared" ref="AP173:AP209" si="35">AH173&amp;C173</f>
        <v>DPW Onshore Port &amp; Terminal1</v>
      </c>
    </row>
    <row r="174" spans="1:42" x14ac:dyDescent="0.3">
      <c r="A174" s="6" t="s">
        <v>30</v>
      </c>
      <c r="B174" s="6">
        <f>VLOOKUP(A174,Sheet1!A:B,2,0)</f>
        <v>1</v>
      </c>
      <c r="C174" s="6">
        <v>2</v>
      </c>
      <c r="D174" s="25"/>
      <c r="E174" s="2">
        <v>24408793.91</v>
      </c>
      <c r="F174" s="26">
        <f>SUMIF('data-from-invoicing'!D:D,eslam.data!AP174,'data-from-invoicing'!E:E)</f>
        <v>24408793.920000002</v>
      </c>
      <c r="G174" s="2">
        <f t="shared" si="32"/>
        <v>1.0000001639127731E-2</v>
      </c>
      <c r="H174" s="23"/>
      <c r="I174" s="2">
        <f>SUMIF('collection only'!D:D,eslam.data!AO174,'collection only'!E:E)</f>
        <v>18062199.23</v>
      </c>
      <c r="J174" s="26">
        <f>SUMIF('data-from-invoicing'!D:D,eslam.data!AP174,'data-from-invoicing'!F:F)</f>
        <v>18062199.23</v>
      </c>
      <c r="K174" s="2">
        <f t="shared" si="33"/>
        <v>0</v>
      </c>
      <c r="O174" s="23"/>
      <c r="P174" s="2">
        <v>18306595.43</v>
      </c>
      <c r="Q174" s="1">
        <v>43524</v>
      </c>
      <c r="R174" s="1">
        <v>43524</v>
      </c>
      <c r="S174" s="1">
        <v>43528</v>
      </c>
      <c r="T174">
        <v>56</v>
      </c>
      <c r="U174" s="1">
        <v>43584</v>
      </c>
      <c r="V174" s="1">
        <v>43529</v>
      </c>
      <c r="W174" s="2">
        <v>46028317.68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DPW Onshore Port &amp; Terminal</v>
      </c>
      <c r="AO174" s="2" t="str">
        <f t="shared" si="34"/>
        <v>DP World Sokhna2</v>
      </c>
      <c r="AP174" s="2" t="str">
        <f t="shared" si="35"/>
        <v>DPW Onshore Port &amp; Terminal2</v>
      </c>
    </row>
    <row r="175" spans="1:42" hidden="1" x14ac:dyDescent="0.3">
      <c r="A175" s="6" t="s">
        <v>30</v>
      </c>
      <c r="B175" s="6">
        <f>VLOOKUP(A175,Sheet1!A:B,2,0)</f>
        <v>1</v>
      </c>
      <c r="C175" s="6">
        <v>3</v>
      </c>
      <c r="D175" s="25"/>
      <c r="E175" s="2">
        <v>20754393.510000002</v>
      </c>
      <c r="F175" s="26">
        <f>SUMIF('data-from-invoicing'!D:D,eslam.data!AP175,'data-from-invoicing'!E:E)</f>
        <v>0</v>
      </c>
      <c r="G175" s="2">
        <f t="shared" si="32"/>
        <v>-20754393.510000002</v>
      </c>
      <c r="H175" s="23"/>
      <c r="I175" s="2">
        <f>SUMIF('collection only'!D:D,eslam.data!AO175,'collection only'!E:E)</f>
        <v>15357944.029999999</v>
      </c>
      <c r="J175" s="26">
        <f>SUMIF('data-from-invoicing'!D:D,eslam.data!AP175,'data-from-invoicing'!F:F)</f>
        <v>0</v>
      </c>
      <c r="K175" s="2">
        <f t="shared" si="33"/>
        <v>-15357944.029999999</v>
      </c>
      <c r="O175" s="23"/>
      <c r="P175" s="2">
        <v>15565795.140000001</v>
      </c>
      <c r="Q175" s="1">
        <v>43555</v>
      </c>
      <c r="R175" s="1">
        <v>43555</v>
      </c>
      <c r="S175" s="1">
        <v>43557</v>
      </c>
      <c r="T175">
        <v>56</v>
      </c>
      <c r="U175" s="1">
        <v>43613</v>
      </c>
      <c r="V175" s="1">
        <v>43566</v>
      </c>
      <c r="W175" s="2">
        <v>66782711.189999998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DPW Onshore Port &amp; Terminal</v>
      </c>
      <c r="AO175" s="2" t="str">
        <f t="shared" si="34"/>
        <v>DP World Sokhna3</v>
      </c>
      <c r="AP175" s="2" t="str">
        <f t="shared" si="35"/>
        <v>DPW Onshore Port &amp; Terminal3</v>
      </c>
    </row>
    <row r="176" spans="1:42" hidden="1" x14ac:dyDescent="0.3">
      <c r="A176" s="6" t="s">
        <v>30</v>
      </c>
      <c r="B176" s="6">
        <f>VLOOKUP(A176,Sheet1!A:B,2,0)</f>
        <v>1</v>
      </c>
      <c r="C176" s="6">
        <v>4</v>
      </c>
      <c r="D176" s="25"/>
      <c r="E176" s="2">
        <v>37757872.090000004</v>
      </c>
      <c r="F176" s="26">
        <f>SUMIF('data-from-invoicing'!D:D,eslam.data!AP176,'data-from-invoicing'!E:E)</f>
        <v>20754393.510000002</v>
      </c>
      <c r="G176" s="2">
        <f t="shared" si="32"/>
        <v>-17003478.580000002</v>
      </c>
      <c r="H176" s="23"/>
      <c r="I176" s="2">
        <f>SUMIF('collection only'!D:D,eslam.data!AO176,'collection only'!E:E)</f>
        <v>27940477.280000001</v>
      </c>
      <c r="J176" s="26">
        <f>SUMIF('data-from-invoicing'!D:D,eslam.data!AP176,'data-from-invoicing'!F:F)</f>
        <v>15357944.029999999</v>
      </c>
      <c r="K176" s="2">
        <f t="shared" si="33"/>
        <v>-12582533.250000002</v>
      </c>
      <c r="O176" s="23"/>
      <c r="P176" s="2">
        <v>28318404.079999998</v>
      </c>
      <c r="Q176" s="1">
        <v>43585</v>
      </c>
      <c r="R176" s="1">
        <v>43585</v>
      </c>
      <c r="S176" s="1">
        <v>43590</v>
      </c>
      <c r="T176">
        <v>56</v>
      </c>
      <c r="U176" s="1">
        <v>43646</v>
      </c>
      <c r="V176" s="1">
        <v>43601</v>
      </c>
      <c r="W176" s="2">
        <v>104540583.28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str">
        <f>VLOOKUP(A176,'eslam-to-invoicing'!A:B,2,0)</f>
        <v>DPW Onshore Port &amp; Terminal</v>
      </c>
      <c r="AO176" s="2" t="str">
        <f t="shared" si="34"/>
        <v>DP World Sokhna4</v>
      </c>
      <c r="AP176" s="2" t="str">
        <f t="shared" si="35"/>
        <v>DPW Onshore Port &amp; Terminal4</v>
      </c>
    </row>
    <row r="177" spans="1:42" hidden="1" x14ac:dyDescent="0.3">
      <c r="A177" s="6" t="s">
        <v>30</v>
      </c>
      <c r="B177" s="6">
        <f>VLOOKUP(A177,Sheet1!A:B,2,0)</f>
        <v>1</v>
      </c>
      <c r="C177" s="6">
        <v>5</v>
      </c>
      <c r="D177" s="25"/>
      <c r="E177" s="2">
        <v>17786446.66</v>
      </c>
      <c r="F177" s="26">
        <f>SUMIF('data-from-invoicing'!D:D,eslam.data!AP177,'data-from-invoicing'!E:E)</f>
        <v>37757872.100000001</v>
      </c>
      <c r="G177" s="2">
        <f t="shared" si="32"/>
        <v>19971425.440000001</v>
      </c>
      <c r="H177" s="23"/>
      <c r="I177" s="2">
        <f>SUMIF('collection only'!D:D,eslam.data!AO177,'collection only'!E:E)</f>
        <v>13161622.85</v>
      </c>
      <c r="J177" s="26">
        <f>SUMIF('data-from-invoicing'!D:D,eslam.data!AP177,'data-from-invoicing'!F:F)</f>
        <v>27940477.280000001</v>
      </c>
      <c r="K177" s="2">
        <f t="shared" si="33"/>
        <v>14778854.430000002</v>
      </c>
      <c r="O177" s="23"/>
      <c r="P177" s="2">
        <v>13339835</v>
      </c>
      <c r="Q177" s="1">
        <v>43616</v>
      </c>
      <c r="R177" s="1">
        <v>43616</v>
      </c>
      <c r="S177" s="1">
        <v>43618</v>
      </c>
      <c r="T177">
        <v>56</v>
      </c>
      <c r="U177" s="1">
        <v>43674</v>
      </c>
      <c r="V177" s="1">
        <v>43632</v>
      </c>
      <c r="W177" s="2">
        <v>122327029.94</v>
      </c>
      <c r="AD177" s="2">
        <v>0</v>
      </c>
      <c r="AE177" s="14">
        <f>SUMIF('consultant-gross'!D:D,eslam.data!AO177,'consultant-gross'!F:F)</f>
        <v>0</v>
      </c>
      <c r="AF177" s="14">
        <f>SUMIF('consultant-gross'!D:D,eslam.data!AO177,'consultant-gross'!G:G)</f>
        <v>0</v>
      </c>
      <c r="AG177" s="14">
        <f>SUMIF('consultant-net'!D:D,eslam.data!AO177,'consultant-net'!F:F)</f>
        <v>0</v>
      </c>
      <c r="AH177" s="2" t="str">
        <f>VLOOKUP(A177,'eslam-to-invoicing'!A:B,2,0)</f>
        <v>DPW Onshore Port &amp; Terminal</v>
      </c>
      <c r="AO177" s="2" t="str">
        <f t="shared" si="34"/>
        <v>DP World Sokhna5</v>
      </c>
      <c r="AP177" s="2" t="str">
        <f t="shared" si="35"/>
        <v>DPW Onshore Port &amp; Terminal5</v>
      </c>
    </row>
    <row r="178" spans="1:42" hidden="1" x14ac:dyDescent="0.3">
      <c r="A178" s="6" t="s">
        <v>30</v>
      </c>
      <c r="B178" s="6">
        <f>VLOOKUP(A178,Sheet1!A:B,2,0)</f>
        <v>1</v>
      </c>
      <c r="C178" s="6">
        <v>6</v>
      </c>
      <c r="D178" s="25"/>
      <c r="E178" s="2">
        <v>33097932.280000001</v>
      </c>
      <c r="F178" s="26">
        <f>SUMIF('data-from-invoicing'!D:D,eslam.data!AP178,'data-from-invoicing'!E:E)</f>
        <v>84569157.849999994</v>
      </c>
      <c r="G178" s="2">
        <f t="shared" si="32"/>
        <v>51471225.569999993</v>
      </c>
      <c r="H178" s="23"/>
      <c r="I178" s="2">
        <f>SUMIF('collection only'!D:D,eslam.data!AO178,'collection only'!E:E)</f>
        <v>24492163.719999999</v>
      </c>
      <c r="J178" s="26">
        <f>SUMIF('data-from-invoicing'!D:D,eslam.data!AP178,'data-from-invoicing'!F:F)</f>
        <v>13161622.85</v>
      </c>
      <c r="K178" s="2">
        <f t="shared" si="33"/>
        <v>-11330540.869999999</v>
      </c>
      <c r="O178" s="23"/>
      <c r="P178" s="2">
        <v>24823449.219999999</v>
      </c>
      <c r="Q178" s="1">
        <v>43646</v>
      </c>
      <c r="R178" s="1">
        <v>43659</v>
      </c>
      <c r="S178" s="1">
        <v>43659</v>
      </c>
      <c r="T178">
        <v>56</v>
      </c>
      <c r="U178" s="1">
        <v>43715</v>
      </c>
      <c r="V178" s="1">
        <v>43683</v>
      </c>
      <c r="W178" s="2">
        <v>155424962.22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 t="shared" si="34"/>
        <v>DP World Sokhna6</v>
      </c>
      <c r="AP178" s="2" t="str">
        <f t="shared" si="35"/>
        <v>DPW Onshore Port &amp; Terminal6</v>
      </c>
    </row>
    <row r="179" spans="1:42" hidden="1" x14ac:dyDescent="0.3">
      <c r="A179" s="6" t="s">
        <v>30</v>
      </c>
      <c r="B179" s="6">
        <f>VLOOKUP(A179,Sheet1!A:B,2,0)</f>
        <v>1</v>
      </c>
      <c r="C179" s="6">
        <v>7</v>
      </c>
      <c r="D179" s="25"/>
      <c r="E179" s="2">
        <v>40506959.469999999</v>
      </c>
      <c r="F179" s="26">
        <f>SUMIF('data-from-invoicing'!D:D,eslam.data!AP179,'data-from-invoicing'!E:E)</f>
        <v>33097932.280000001</v>
      </c>
      <c r="G179" s="2">
        <f t="shared" si="32"/>
        <v>-7409027.1899999976</v>
      </c>
      <c r="H179" s="23"/>
      <c r="I179" s="2">
        <f>SUMIF('collection only'!D:D,eslam.data!AO179,'collection only'!E:E)</f>
        <v>29974844.16</v>
      </c>
      <c r="J179" s="26">
        <f>SUMIF('data-from-invoicing'!D:D,eslam.data!AP179,'data-from-invoicing'!F:F)</f>
        <v>24492163.719999999</v>
      </c>
      <c r="K179" s="2">
        <f t="shared" si="33"/>
        <v>-5482680.4400000013</v>
      </c>
      <c r="O179" s="23"/>
      <c r="P179" s="2">
        <v>30380219.600000001</v>
      </c>
      <c r="Q179" s="1">
        <v>43677</v>
      </c>
      <c r="R179" s="1">
        <v>43677</v>
      </c>
      <c r="S179" s="1">
        <v>43683</v>
      </c>
      <c r="T179">
        <v>56</v>
      </c>
      <c r="U179" s="1">
        <v>43739</v>
      </c>
      <c r="V179" s="1">
        <v>43699</v>
      </c>
      <c r="W179" s="2">
        <v>195931921.69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 t="shared" si="34"/>
        <v>DP World Sokhna7</v>
      </c>
      <c r="AP179" s="2" t="str">
        <f t="shared" si="35"/>
        <v>DPW Onshore Port &amp; Terminal7</v>
      </c>
    </row>
    <row r="180" spans="1:42" hidden="1" x14ac:dyDescent="0.3">
      <c r="A180" s="6" t="s">
        <v>30</v>
      </c>
      <c r="B180" s="6">
        <f>VLOOKUP(A180,Sheet1!A:B,2,0)</f>
        <v>1</v>
      </c>
      <c r="C180" s="6">
        <v>8</v>
      </c>
      <c r="D180" s="25"/>
      <c r="E180" s="2">
        <v>39363674.800000012</v>
      </c>
      <c r="F180" s="26">
        <f>SUMIF('data-from-invoicing'!D:D,eslam.data!AP180,'data-from-invoicing'!E:E)</f>
        <v>79870634.270000011</v>
      </c>
      <c r="G180" s="2">
        <f t="shared" si="32"/>
        <v>40506959.469999999</v>
      </c>
      <c r="H180" s="23"/>
      <c r="I180" s="2">
        <f>SUMIF('collection only'!D:D,eslam.data!AO180,'collection only'!E:E)</f>
        <v>29128813.98</v>
      </c>
      <c r="J180" s="26">
        <f>SUMIF('data-from-invoicing'!D:D,eslam.data!AP180,'data-from-invoicing'!F:F)</f>
        <v>59103658.140000001</v>
      </c>
      <c r="K180" s="2">
        <f t="shared" si="33"/>
        <v>29974844.16</v>
      </c>
      <c r="O180" s="23"/>
      <c r="P180" s="2">
        <v>29522756.109999999</v>
      </c>
      <c r="Q180" s="1">
        <v>43708</v>
      </c>
      <c r="R180" s="1">
        <v>43713</v>
      </c>
      <c r="S180" s="1">
        <v>43713</v>
      </c>
      <c r="T180">
        <v>56</v>
      </c>
      <c r="U180" s="1">
        <v>43769</v>
      </c>
      <c r="V180" s="1">
        <v>43725</v>
      </c>
      <c r="W180" s="2">
        <v>235295596.49000001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 t="shared" si="34"/>
        <v>DP World Sokhna8</v>
      </c>
      <c r="AP180" s="2" t="str">
        <f t="shared" si="35"/>
        <v>DPW Onshore Port &amp; Terminal8</v>
      </c>
    </row>
    <row r="181" spans="1:42" x14ac:dyDescent="0.3">
      <c r="A181" s="6" t="s">
        <v>30</v>
      </c>
      <c r="B181" s="6">
        <f>VLOOKUP(A181,Sheet1!A:B,2,0)</f>
        <v>1</v>
      </c>
      <c r="C181" s="6">
        <v>9</v>
      </c>
      <c r="D181" s="25"/>
      <c r="E181" s="2">
        <v>54097551.550000012</v>
      </c>
      <c r="F181" s="26">
        <f>SUMIF('data-from-invoicing'!D:D,eslam.data!AP181,'data-from-invoicing'!E:E)</f>
        <v>54097551.549999997</v>
      </c>
      <c r="G181" s="2">
        <f t="shared" si="32"/>
        <v>0</v>
      </c>
      <c r="H181" s="23"/>
      <c r="I181" s="2">
        <f>SUMIF('collection only'!D:D,eslam.data!AO181,'collection only'!E:E)</f>
        <v>40031882.729999997</v>
      </c>
      <c r="J181" s="26">
        <f>SUMIF('data-from-invoicing'!D:D,eslam.data!AP181,'data-from-invoicing'!F:F)</f>
        <v>40031882.729999997</v>
      </c>
      <c r="K181" s="2">
        <f t="shared" si="33"/>
        <v>0</v>
      </c>
      <c r="O181" s="23"/>
      <c r="P181" s="2">
        <v>40573163.659999996</v>
      </c>
      <c r="Q181" s="1">
        <v>43738</v>
      </c>
      <c r="R181" s="1">
        <v>43744</v>
      </c>
      <c r="S181" s="1">
        <v>43746</v>
      </c>
      <c r="T181">
        <v>56</v>
      </c>
      <c r="U181" s="1">
        <v>43802</v>
      </c>
      <c r="V181" s="1">
        <v>43761</v>
      </c>
      <c r="W181" s="2">
        <v>289393148.04000002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 t="shared" si="34"/>
        <v>DP World Sokhna9</v>
      </c>
      <c r="AP181" s="2" t="str">
        <f t="shared" si="35"/>
        <v>DPW Onshore Port &amp; Terminal9</v>
      </c>
    </row>
    <row r="182" spans="1:42" x14ac:dyDescent="0.3">
      <c r="A182" s="6" t="s">
        <v>30</v>
      </c>
      <c r="B182" s="6">
        <f>VLOOKUP(A182,Sheet1!A:B,2,0)</f>
        <v>1</v>
      </c>
      <c r="C182" s="6">
        <v>10</v>
      </c>
      <c r="D182" s="25"/>
      <c r="E182" s="2">
        <v>90533235.469999969</v>
      </c>
      <c r="F182" s="26">
        <f>SUMIF('data-from-invoicing'!D:D,eslam.data!AP182,'data-from-invoicing'!E:E)</f>
        <v>90533235.469999999</v>
      </c>
      <c r="G182" s="2">
        <f t="shared" si="32"/>
        <v>0</v>
      </c>
      <c r="H182" s="23"/>
      <c r="I182" s="2">
        <f>SUMIF('collection only'!D:D,eslam.data!AO182,'collection only'!E:E)</f>
        <v>66994289.299999997</v>
      </c>
      <c r="J182" s="26">
        <f>SUMIF('data-from-invoicing'!D:D,eslam.data!AP182,'data-from-invoicing'!F:F)</f>
        <v>66994289.299999997</v>
      </c>
      <c r="K182" s="2">
        <f t="shared" si="33"/>
        <v>0</v>
      </c>
      <c r="O182" s="23"/>
      <c r="P182" s="2">
        <v>67899926.599999994</v>
      </c>
      <c r="Q182" s="1">
        <v>43769</v>
      </c>
      <c r="R182" s="1">
        <v>43786</v>
      </c>
      <c r="S182" s="1">
        <v>43780</v>
      </c>
      <c r="T182">
        <v>56</v>
      </c>
      <c r="U182" s="1">
        <v>43836</v>
      </c>
      <c r="V182" s="1">
        <v>43793</v>
      </c>
      <c r="W182" s="2">
        <v>379926383.50999999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 t="shared" si="34"/>
        <v>DP World Sokhna10</v>
      </c>
      <c r="AP182" s="2" t="str">
        <f t="shared" si="35"/>
        <v>DPW Onshore Port &amp; Terminal10</v>
      </c>
    </row>
    <row r="183" spans="1:42" x14ac:dyDescent="0.3">
      <c r="A183" s="6" t="s">
        <v>30</v>
      </c>
      <c r="B183" s="6">
        <f>VLOOKUP(A183,Sheet1!A:B,2,0)</f>
        <v>1</v>
      </c>
      <c r="C183" s="6">
        <v>11</v>
      </c>
      <c r="D183" s="25"/>
      <c r="E183" s="2">
        <v>102020049.91</v>
      </c>
      <c r="F183" s="26">
        <f>SUMIF('data-from-invoicing'!D:D,eslam.data!AP183,'data-from-invoicing'!E:E)</f>
        <v>102020049.91</v>
      </c>
      <c r="G183" s="2">
        <f t="shared" si="32"/>
        <v>0</v>
      </c>
      <c r="H183" s="23"/>
      <c r="I183" s="2">
        <f>SUMIF('collection only'!D:D,eslam.data!AO183,'collection only'!E:E)</f>
        <v>76494532.329999998</v>
      </c>
      <c r="J183" s="26">
        <f>SUMIF('data-from-invoicing'!D:D,eslam.data!AP183,'data-from-invoicing'!F:F)</f>
        <v>75494532.329999998</v>
      </c>
      <c r="K183" s="2">
        <f t="shared" si="33"/>
        <v>-1000000</v>
      </c>
      <c r="O183" s="23"/>
      <c r="P183" s="2">
        <v>76515037.439999998</v>
      </c>
      <c r="Q183" s="1">
        <v>43799</v>
      </c>
      <c r="R183" s="1">
        <v>43811</v>
      </c>
      <c r="S183" s="1">
        <v>43811</v>
      </c>
      <c r="T183">
        <v>56</v>
      </c>
      <c r="U183" s="1">
        <v>43867</v>
      </c>
      <c r="V183" s="1">
        <v>43821</v>
      </c>
      <c r="W183" s="2">
        <v>481946433.42000002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 t="shared" si="34"/>
        <v>DP World Sokhna11</v>
      </c>
      <c r="AP183" s="2" t="str">
        <f t="shared" si="35"/>
        <v>DPW Onshore Port &amp; Terminal11</v>
      </c>
    </row>
    <row r="184" spans="1:42" x14ac:dyDescent="0.3">
      <c r="A184" s="6" t="s">
        <v>30</v>
      </c>
      <c r="B184" s="6">
        <f>VLOOKUP(A184,Sheet1!A:B,2,0)</f>
        <v>1</v>
      </c>
      <c r="C184" s="6">
        <v>12</v>
      </c>
      <c r="D184" s="25"/>
      <c r="E184" s="2">
        <v>148210852.69999999</v>
      </c>
      <c r="F184" s="26">
        <f>SUMIF('data-from-invoicing'!D:D,eslam.data!AP184,'data-from-invoicing'!E:E)</f>
        <v>148210852.69</v>
      </c>
      <c r="G184" s="2">
        <f t="shared" si="32"/>
        <v>-9.9999904632568359E-3</v>
      </c>
      <c r="H184" s="23"/>
      <c r="I184" s="2">
        <f>SUMIF('collection only'!D:D,eslam.data!AO184,'collection only'!E:E)</f>
        <v>109675422.28</v>
      </c>
      <c r="J184" s="26">
        <f>SUMIF('data-from-invoicing'!D:D,eslam.data!AP184,'data-from-invoicing'!F:F)</f>
        <v>109675422.28</v>
      </c>
      <c r="K184" s="2">
        <f t="shared" si="33"/>
        <v>0</v>
      </c>
      <c r="O184" s="23"/>
      <c r="P184" s="2">
        <v>111158139.52</v>
      </c>
      <c r="Q184" s="1">
        <v>43830</v>
      </c>
      <c r="R184" s="1">
        <v>43845</v>
      </c>
      <c r="S184" s="1">
        <v>43845</v>
      </c>
      <c r="T184">
        <v>56</v>
      </c>
      <c r="U184" s="1">
        <v>43901</v>
      </c>
      <c r="V184" s="1">
        <v>43877</v>
      </c>
      <c r="W184" s="2">
        <v>630157286.12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 t="shared" si="34"/>
        <v>DP World Sokhna12</v>
      </c>
      <c r="AP184" s="2" t="str">
        <f t="shared" si="35"/>
        <v>DPW Onshore Port &amp; Terminal12</v>
      </c>
    </row>
    <row r="185" spans="1:42" x14ac:dyDescent="0.3">
      <c r="A185" s="6" t="s">
        <v>30</v>
      </c>
      <c r="B185" s="6">
        <f>VLOOKUP(A185,Sheet1!A:B,2,0)</f>
        <v>1</v>
      </c>
      <c r="C185" s="6">
        <v>13</v>
      </c>
      <c r="D185" s="25"/>
      <c r="E185" s="2">
        <v>124566872.95999999</v>
      </c>
      <c r="F185" s="26">
        <f>SUMIF('data-from-invoicing'!D:D,eslam.data!AP185,'data-from-invoicing'!E:E)</f>
        <v>124566873.87</v>
      </c>
      <c r="G185" s="2">
        <f t="shared" si="32"/>
        <v>0.91000001132488251</v>
      </c>
      <c r="H185" s="23"/>
      <c r="I185" s="2">
        <f>SUMIF('collection only'!D:D,eslam.data!AO185,'collection only'!E:E)</f>
        <v>92179486</v>
      </c>
      <c r="J185" s="26">
        <f>SUMIF('data-from-invoicing'!D:D,eslam.data!AP185,'data-from-invoicing'!F:F)</f>
        <v>92179486</v>
      </c>
      <c r="K185" s="2">
        <f t="shared" si="33"/>
        <v>0</v>
      </c>
      <c r="O185" s="23"/>
      <c r="P185" s="2">
        <v>93425154.719999999</v>
      </c>
      <c r="Q185" s="1">
        <v>43861</v>
      </c>
      <c r="R185" s="1">
        <v>43876</v>
      </c>
      <c r="S185" s="1">
        <v>43879</v>
      </c>
      <c r="T185">
        <v>56</v>
      </c>
      <c r="U185" s="1">
        <v>43935</v>
      </c>
      <c r="V185" s="1">
        <v>43906</v>
      </c>
      <c r="W185" s="2">
        <v>754724159.08000004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 t="shared" si="34"/>
        <v>DP World Sokhna13</v>
      </c>
      <c r="AP185" s="2" t="str">
        <f t="shared" si="35"/>
        <v>DPW Onshore Port &amp; Terminal13</v>
      </c>
    </row>
    <row r="186" spans="1:42" x14ac:dyDescent="0.3">
      <c r="A186" s="6" t="s">
        <v>30</v>
      </c>
      <c r="B186" s="6">
        <f>VLOOKUP(A186,Sheet1!A:B,2,0)</f>
        <v>1</v>
      </c>
      <c r="C186" s="6">
        <v>14</v>
      </c>
      <c r="D186" s="25"/>
      <c r="E186" s="2">
        <v>141052143.07569751</v>
      </c>
      <c r="F186" s="26">
        <f>SUMIF('data-from-invoicing'!D:D,eslam.data!AP186,'data-from-invoicing'!E:E)</f>
        <v>141052143.06999999</v>
      </c>
      <c r="G186" s="2">
        <f t="shared" si="32"/>
        <v>-5.6975185871124268E-3</v>
      </c>
      <c r="H186" s="23"/>
      <c r="I186" s="2">
        <f>SUMIF('collection only'!D:D,eslam.data!AO186,'collection only'!E:E)</f>
        <v>104378585.88</v>
      </c>
      <c r="J186" s="26">
        <f>SUMIF('data-from-invoicing'!D:D,eslam.data!AP186,'data-from-invoicing'!F:F)</f>
        <v>104378585.87</v>
      </c>
      <c r="K186" s="2">
        <f t="shared" si="33"/>
        <v>-9.9999904632568359E-3</v>
      </c>
      <c r="O186" s="23"/>
      <c r="P186" s="2">
        <v>105789107.3060744</v>
      </c>
      <c r="Q186" s="1">
        <v>43890</v>
      </c>
      <c r="R186" s="1">
        <v>43907</v>
      </c>
      <c r="S186" s="1">
        <v>43907</v>
      </c>
      <c r="T186">
        <v>56</v>
      </c>
      <c r="U186" s="1">
        <v>43963</v>
      </c>
      <c r="V186" s="1">
        <v>43935</v>
      </c>
      <c r="W186" s="2">
        <v>895776302.15569758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 t="shared" si="34"/>
        <v>DP World Sokhna14</v>
      </c>
      <c r="AP186" s="2" t="str">
        <f t="shared" si="35"/>
        <v>DPW Onshore Port &amp; Terminal14</v>
      </c>
    </row>
    <row r="187" spans="1:42" x14ac:dyDescent="0.3">
      <c r="A187" s="6" t="s">
        <v>30</v>
      </c>
      <c r="B187" s="6">
        <f>VLOOKUP(A187,Sheet1!A:B,2,0)</f>
        <v>1</v>
      </c>
      <c r="C187" s="6">
        <v>15</v>
      </c>
      <c r="D187" s="25"/>
      <c r="E187" s="2">
        <v>110730132.4543024</v>
      </c>
      <c r="F187" s="26">
        <f>SUMIF('data-from-invoicing'!D:D,eslam.data!AP187,'data-from-invoicing'!E:E)</f>
        <v>110730132.45</v>
      </c>
      <c r="G187" s="2">
        <f t="shared" si="32"/>
        <v>-4.3023973703384399E-3</v>
      </c>
      <c r="H187" s="23"/>
      <c r="I187" s="2">
        <f>SUMIF('collection only'!D:D,eslam.data!AO187,'collection only'!E:E)</f>
        <v>81940298.010000005</v>
      </c>
      <c r="J187" s="26">
        <f>SUMIF('data-from-invoicing'!D:D,eslam.data!AP187,'data-from-invoicing'!F:F)</f>
        <v>81940298.010000005</v>
      </c>
      <c r="K187" s="2">
        <f t="shared" si="33"/>
        <v>0</v>
      </c>
      <c r="O187" s="23"/>
      <c r="P187" s="2">
        <v>83047599.340000004</v>
      </c>
      <c r="Q187" s="1">
        <v>43921</v>
      </c>
      <c r="R187" s="1">
        <v>43936</v>
      </c>
      <c r="S187" s="1">
        <v>43940</v>
      </c>
      <c r="T187">
        <v>56</v>
      </c>
      <c r="U187" s="1">
        <v>43996</v>
      </c>
      <c r="V187" s="1">
        <v>43968</v>
      </c>
      <c r="W187" s="2">
        <v>1006506434.61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 t="shared" si="34"/>
        <v>DP World Sokhna15</v>
      </c>
      <c r="AP187" s="2" t="str">
        <f t="shared" si="35"/>
        <v>DPW Onshore Port &amp; Terminal15</v>
      </c>
    </row>
    <row r="188" spans="1:42" x14ac:dyDescent="0.3">
      <c r="A188" s="6" t="s">
        <v>30</v>
      </c>
      <c r="B188" s="6">
        <f>VLOOKUP(A188,Sheet1!A:B,2,0)</f>
        <v>1</v>
      </c>
      <c r="C188" s="6">
        <v>16</v>
      </c>
      <c r="D188" s="25"/>
      <c r="E188" s="2">
        <v>86484919.879999995</v>
      </c>
      <c r="F188" s="26">
        <f>SUMIF('data-from-invoicing'!D:D,eslam.data!AP188,'data-from-invoicing'!E:E)</f>
        <v>86484919.879999995</v>
      </c>
      <c r="G188" s="2">
        <f t="shared" si="32"/>
        <v>0</v>
      </c>
      <c r="H188" s="23"/>
      <c r="I188" s="2">
        <f>SUMIF('collection only'!D:D,eslam.data!AO188,'collection only'!E:E)</f>
        <v>63998840.710000001</v>
      </c>
      <c r="J188" s="26">
        <f>SUMIF('data-from-invoicing'!D:D,eslam.data!AP188,'data-from-invoicing'!F:F)</f>
        <v>63998840.710000001</v>
      </c>
      <c r="K188" s="2">
        <f t="shared" si="33"/>
        <v>0</v>
      </c>
      <c r="O188" s="23"/>
      <c r="P188" s="2">
        <v>64863689.909999996</v>
      </c>
      <c r="Q188" s="1">
        <v>43951</v>
      </c>
      <c r="R188" s="1">
        <v>43970</v>
      </c>
      <c r="S188" s="1">
        <v>43970</v>
      </c>
      <c r="T188">
        <v>56</v>
      </c>
      <c r="U188" s="1">
        <v>44026</v>
      </c>
      <c r="V188" s="1">
        <v>44003</v>
      </c>
      <c r="W188" s="2">
        <v>1092991354.49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 t="shared" si="34"/>
        <v>DP World Sokhna16</v>
      </c>
      <c r="AP188" s="2" t="str">
        <f t="shared" si="35"/>
        <v>DPW Onshore Port &amp; Terminal16</v>
      </c>
    </row>
    <row r="189" spans="1:42" x14ac:dyDescent="0.3">
      <c r="A189" s="6" t="s">
        <v>30</v>
      </c>
      <c r="B189" s="6">
        <f>VLOOKUP(A189,Sheet1!A:B,2,0)</f>
        <v>1</v>
      </c>
      <c r="C189" s="6">
        <v>17</v>
      </c>
      <c r="D189" s="25"/>
      <c r="E189" s="2">
        <v>56454657.900000103</v>
      </c>
      <c r="F189" s="26">
        <f>SUMIF('data-from-invoicing'!D:D,eslam.data!AP189,'data-from-invoicing'!E:E)</f>
        <v>56454657.899999999</v>
      </c>
      <c r="G189" s="2">
        <f t="shared" si="32"/>
        <v>-1.0430812835693359E-7</v>
      </c>
      <c r="H189" s="23"/>
      <c r="I189" s="2">
        <f>SUMIF('collection only'!D:D,eslam.data!AO189,'collection only'!E:E)</f>
        <v>41776446.850000001</v>
      </c>
      <c r="J189" s="26">
        <f>SUMIF('data-from-invoicing'!D:D,eslam.data!AP189,'data-from-invoicing'!F:F)</f>
        <v>41776446.840000004</v>
      </c>
      <c r="K189" s="2">
        <f t="shared" si="33"/>
        <v>-9.9999979138374329E-3</v>
      </c>
      <c r="O189" s="23"/>
      <c r="P189" s="2">
        <v>42340993.43</v>
      </c>
      <c r="Q189" s="1">
        <v>43982</v>
      </c>
      <c r="R189" s="1">
        <v>44000</v>
      </c>
      <c r="S189" s="1">
        <v>44000</v>
      </c>
      <c r="T189">
        <v>56</v>
      </c>
      <c r="U189" s="1">
        <v>44056</v>
      </c>
      <c r="V189" s="1">
        <v>44034</v>
      </c>
      <c r="W189" s="2">
        <v>1149446012.3900001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 t="shared" si="34"/>
        <v>DP World Sokhna17</v>
      </c>
      <c r="AP189" s="2" t="str">
        <f t="shared" si="35"/>
        <v>DPW Onshore Port &amp; Terminal17</v>
      </c>
    </row>
    <row r="190" spans="1:42" x14ac:dyDescent="0.3">
      <c r="A190" s="6" t="s">
        <v>30</v>
      </c>
      <c r="B190" s="6">
        <f>VLOOKUP(A190,Sheet1!A:B,2,0)</f>
        <v>1</v>
      </c>
      <c r="C190" s="6">
        <v>18</v>
      </c>
      <c r="D190" s="25"/>
      <c r="E190" s="2">
        <v>59878397.729999781</v>
      </c>
      <c r="F190" s="26">
        <f>SUMIF('data-from-invoicing'!D:D,eslam.data!AP190,'data-from-invoicing'!E:E)</f>
        <v>59878397.729999997</v>
      </c>
      <c r="G190" s="2">
        <f t="shared" si="32"/>
        <v>2.1606683731079102E-7</v>
      </c>
      <c r="H190" s="23"/>
      <c r="I190" s="2">
        <f>SUMIF('collection only'!D:D,eslam.data!AO190,'collection only'!E:E)</f>
        <v>44310014.32</v>
      </c>
      <c r="J190" s="26">
        <f>SUMIF('data-from-invoicing'!D:D,eslam.data!AP190,'data-from-invoicing'!F:F)</f>
        <v>44310014.32</v>
      </c>
      <c r="K190" s="2">
        <f t="shared" si="33"/>
        <v>0</v>
      </c>
      <c r="O190" s="23"/>
      <c r="P190" s="2">
        <v>44908798.299999997</v>
      </c>
      <c r="Q190" s="1">
        <v>44012</v>
      </c>
      <c r="R190" s="1">
        <v>44035</v>
      </c>
      <c r="S190" s="1">
        <v>44035</v>
      </c>
      <c r="T190">
        <v>56</v>
      </c>
      <c r="U190" s="1">
        <v>44091</v>
      </c>
      <c r="V190" s="1">
        <v>44062</v>
      </c>
      <c r="W190" s="2">
        <v>1209324410.1199999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 t="shared" si="34"/>
        <v>DP World Sokhna18</v>
      </c>
      <c r="AP190" s="2" t="str">
        <f t="shared" si="35"/>
        <v>DPW Onshore Port &amp; Terminal18</v>
      </c>
    </row>
    <row r="191" spans="1:42" x14ac:dyDescent="0.3">
      <c r="A191" s="6" t="s">
        <v>30</v>
      </c>
      <c r="B191" s="6">
        <f>VLOOKUP(A191,Sheet1!A:B,2,0)</f>
        <v>1</v>
      </c>
      <c r="C191" s="6">
        <v>19</v>
      </c>
      <c r="D191" s="25"/>
      <c r="E191" s="2">
        <v>34366362.950000048</v>
      </c>
      <c r="F191" s="26">
        <f>SUMIF('data-from-invoicing'!D:D,eslam.data!AP191,'data-from-invoicing'!E:E)</f>
        <v>34366362.950000003</v>
      </c>
      <c r="G191" s="2">
        <f t="shared" si="32"/>
        <v>0</v>
      </c>
      <c r="H191" s="23"/>
      <c r="I191" s="2">
        <f>SUMIF('collection only'!D:D,eslam.data!AO191,'collection only'!E:E)</f>
        <v>25431108.579999998</v>
      </c>
      <c r="J191" s="26">
        <f>SUMIF('data-from-invoicing'!D:D,eslam.data!AP191,'data-from-invoicing'!F:F)</f>
        <v>25431108.579999998</v>
      </c>
      <c r="K191" s="2">
        <f t="shared" si="33"/>
        <v>0</v>
      </c>
      <c r="O191" s="23"/>
      <c r="P191" s="2">
        <v>25774772.210000001</v>
      </c>
      <c r="Q191" s="1">
        <v>44043</v>
      </c>
      <c r="R191" s="1">
        <v>44062</v>
      </c>
      <c r="S191" s="1">
        <v>44062</v>
      </c>
      <c r="T191">
        <v>56</v>
      </c>
      <c r="U191" s="1">
        <v>44118</v>
      </c>
      <c r="V191" s="1">
        <v>44090</v>
      </c>
      <c r="W191" s="2">
        <v>1243690773.0699999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 t="shared" si="34"/>
        <v>DP World Sokhna19</v>
      </c>
      <c r="AP191" s="2" t="str">
        <f t="shared" si="35"/>
        <v>DPW Onshore Port &amp; Terminal19</v>
      </c>
    </row>
    <row r="192" spans="1:42" x14ac:dyDescent="0.3">
      <c r="A192" s="6" t="s">
        <v>30</v>
      </c>
      <c r="B192" s="6">
        <f>VLOOKUP(A192,Sheet1!A:B,2,0)</f>
        <v>1</v>
      </c>
      <c r="C192" s="6">
        <v>20</v>
      </c>
      <c r="D192" s="25"/>
      <c r="E192" s="2">
        <v>42996289.460000038</v>
      </c>
      <c r="F192" s="26">
        <f>SUMIF('data-from-invoicing'!D:D,eslam.data!AP192,'data-from-invoicing'!E:E)</f>
        <v>42996289.460000001</v>
      </c>
      <c r="G192" s="2">
        <f t="shared" si="32"/>
        <v>0</v>
      </c>
      <c r="H192" s="23"/>
      <c r="I192" s="2">
        <f>SUMIF('collection only'!D:D,eslam.data!AO192,'collection only'!E:E)</f>
        <v>31817254.199999999</v>
      </c>
      <c r="J192" s="26">
        <f>SUMIF('data-from-invoicing'!D:D,eslam.data!AP192,'data-from-invoicing'!F:F)</f>
        <v>31817254.199999999</v>
      </c>
      <c r="K192" s="2">
        <f t="shared" si="33"/>
        <v>0</v>
      </c>
      <c r="O192" s="23"/>
      <c r="P192" s="2">
        <v>32247217.100000001</v>
      </c>
      <c r="Q192" s="1">
        <v>44074</v>
      </c>
      <c r="R192" s="1">
        <v>44091</v>
      </c>
      <c r="S192" s="1">
        <v>44091</v>
      </c>
      <c r="T192">
        <v>56</v>
      </c>
      <c r="U192" s="1">
        <v>44147</v>
      </c>
      <c r="V192" s="1">
        <v>44117</v>
      </c>
      <c r="W192" s="2">
        <v>1286687062.53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 t="shared" si="34"/>
        <v>DP World Sokhna20</v>
      </c>
      <c r="AP192" s="2" t="str">
        <f t="shared" si="35"/>
        <v>DPW Onshore Port &amp; Terminal20</v>
      </c>
    </row>
    <row r="193" spans="1:42" x14ac:dyDescent="0.3">
      <c r="A193" s="6" t="s">
        <v>30</v>
      </c>
      <c r="B193" s="6">
        <f>VLOOKUP(A193,Sheet1!A:B,2,0)</f>
        <v>1</v>
      </c>
      <c r="C193" s="6">
        <v>21</v>
      </c>
      <c r="D193" s="25"/>
      <c r="E193" s="2">
        <v>34792442.430000067</v>
      </c>
      <c r="F193" s="26">
        <f>SUMIF('data-from-invoicing'!D:D,eslam.data!AP193,'data-from-invoicing'!E:E)</f>
        <v>34792442.420000002</v>
      </c>
      <c r="G193" s="2">
        <f t="shared" si="32"/>
        <v>-1.0000064969062805E-2</v>
      </c>
      <c r="H193" s="23"/>
      <c r="I193" s="2">
        <f>SUMIF('collection only'!D:D,eslam.data!AO193,'collection only'!E:E)</f>
        <v>25746407.390000001</v>
      </c>
      <c r="J193" s="26">
        <f>SUMIF('data-from-invoicing'!D:D,eslam.data!AP193,'data-from-invoicing'!F:F)</f>
        <v>25746407.400000002</v>
      </c>
      <c r="K193" s="2">
        <f t="shared" si="33"/>
        <v>1.0000001639127731E-2</v>
      </c>
      <c r="O193" s="23"/>
      <c r="P193" s="2">
        <v>26094331.82</v>
      </c>
      <c r="Q193" s="1">
        <v>44104</v>
      </c>
      <c r="R193" s="1">
        <v>44119</v>
      </c>
      <c r="S193" s="1">
        <v>44119</v>
      </c>
      <c r="T193">
        <v>56</v>
      </c>
      <c r="U193" s="1">
        <v>44175</v>
      </c>
      <c r="V193" s="1">
        <v>44132</v>
      </c>
      <c r="W193" s="2">
        <v>1321479504.96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 t="shared" si="34"/>
        <v>DP World Sokhna21</v>
      </c>
      <c r="AP193" s="2" t="str">
        <f t="shared" si="35"/>
        <v>DPW Onshore Port &amp; Terminal21</v>
      </c>
    </row>
    <row r="194" spans="1:42" x14ac:dyDescent="0.3">
      <c r="A194" s="6" t="s">
        <v>30</v>
      </c>
      <c r="B194" s="6">
        <f>VLOOKUP(A194,Sheet1!A:B,2,0)</f>
        <v>1</v>
      </c>
      <c r="C194" s="6">
        <v>22</v>
      </c>
      <c r="D194" s="25"/>
      <c r="E194" s="2">
        <v>23946448.24000001</v>
      </c>
      <c r="F194" s="26">
        <f>SUMIF('data-from-invoicing'!D:D,eslam.data!AP194,'data-from-invoicing'!E:E)</f>
        <v>23946448.25</v>
      </c>
      <c r="G194" s="2">
        <f t="shared" si="32"/>
        <v>9.9999904632568359E-3</v>
      </c>
      <c r="H194" s="23"/>
      <c r="I194" s="2">
        <f>SUMIF('collection only'!D:D,eslam.data!AO194,'collection only'!E:E)</f>
        <v>17720371</v>
      </c>
      <c r="J194" s="26">
        <f>SUMIF('data-from-invoicing'!D:D,eslam.data!AP194,'data-from-invoicing'!F:F)</f>
        <v>17720371.699999999</v>
      </c>
      <c r="K194" s="2">
        <f t="shared" si="33"/>
        <v>0.69999999925494194</v>
      </c>
      <c r="O194" s="23"/>
      <c r="P194" s="2">
        <v>17959836.190000001</v>
      </c>
      <c r="Q194" s="1">
        <v>44135</v>
      </c>
      <c r="R194" s="1">
        <v>44148</v>
      </c>
      <c r="S194" s="1">
        <v>44148</v>
      </c>
      <c r="T194">
        <v>56</v>
      </c>
      <c r="U194" s="1">
        <v>44204</v>
      </c>
      <c r="V194" s="1">
        <v>44185</v>
      </c>
      <c r="W194" s="2">
        <v>1345425953.2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 t="shared" si="34"/>
        <v>DP World Sokhna22</v>
      </c>
      <c r="AP194" s="2" t="str">
        <f t="shared" si="35"/>
        <v>DPW Onshore Port &amp; Terminal22</v>
      </c>
    </row>
    <row r="195" spans="1:42" x14ac:dyDescent="0.3">
      <c r="A195" s="6" t="s">
        <v>30</v>
      </c>
      <c r="B195" s="6">
        <f>VLOOKUP(A195,Sheet1!A:B,2,0)</f>
        <v>1</v>
      </c>
      <c r="C195" s="6">
        <v>23</v>
      </c>
      <c r="D195" s="25"/>
      <c r="E195" s="2">
        <v>35871966.379999883</v>
      </c>
      <c r="F195" s="26">
        <f>SUMIF('data-from-invoicing'!D:D,eslam.data!AP195,'data-from-invoicing'!E:E)</f>
        <v>35871966.380000003</v>
      </c>
      <c r="G195" s="2">
        <f t="shared" si="32"/>
        <v>1.1920928955078125E-7</v>
      </c>
      <c r="H195" s="23"/>
      <c r="I195" s="2">
        <f>SUMIF('collection only'!D:D,eslam.data!AO195,'collection only'!E:E)</f>
        <v>26545255.119999997</v>
      </c>
      <c r="J195" s="26">
        <f>SUMIF('data-from-invoicing'!D:D,eslam.data!AP195,'data-from-invoicing'!F:F)</f>
        <v>26545255.119999997</v>
      </c>
      <c r="K195" s="2">
        <f t="shared" si="33"/>
        <v>0</v>
      </c>
      <c r="O195" s="23"/>
      <c r="P195" s="2">
        <v>26903974.780000001</v>
      </c>
      <c r="Q195" s="1">
        <v>44165</v>
      </c>
      <c r="R195" s="1">
        <v>44175</v>
      </c>
      <c r="S195" s="1">
        <v>44180</v>
      </c>
      <c r="T195">
        <v>56</v>
      </c>
      <c r="U195" s="1">
        <v>44236</v>
      </c>
      <c r="V195" s="1">
        <v>44215</v>
      </c>
      <c r="W195" s="2">
        <v>1381297919.5799999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 t="shared" si="34"/>
        <v>DP World Sokhna23</v>
      </c>
      <c r="AP195" s="2" t="str">
        <f t="shared" si="35"/>
        <v>DPW Onshore Port &amp; Terminal23</v>
      </c>
    </row>
    <row r="196" spans="1:42" x14ac:dyDescent="0.3">
      <c r="A196" s="6" t="s">
        <v>30</v>
      </c>
      <c r="B196" s="6">
        <f>VLOOKUP(A196,Sheet1!A:B,2,0)</f>
        <v>1</v>
      </c>
      <c r="C196" s="6">
        <v>24</v>
      </c>
      <c r="D196" s="25"/>
      <c r="E196" s="2">
        <v>28199021.24000001</v>
      </c>
      <c r="F196" s="26">
        <f>SUMIF('data-from-invoicing'!D:D,eslam.data!AP196,'data-from-invoicing'!E:E)</f>
        <v>28199021.239999998</v>
      </c>
      <c r="G196" s="2">
        <f t="shared" si="32"/>
        <v>0</v>
      </c>
      <c r="H196" s="23"/>
      <c r="I196" s="2">
        <f>SUMIF('collection only'!D:D,eslam.data!AO196,'collection only'!E:E)</f>
        <v>20867275.719999999</v>
      </c>
      <c r="J196" s="26">
        <f>SUMIF('data-from-invoicing'!D:D,eslam.data!AP196,'data-from-invoicing'!F:F)</f>
        <v>20867275.719999999</v>
      </c>
      <c r="K196" s="2">
        <f t="shared" si="33"/>
        <v>0</v>
      </c>
      <c r="O196" s="23"/>
      <c r="P196" s="2">
        <v>21149265.93</v>
      </c>
      <c r="Q196" s="1">
        <v>44196</v>
      </c>
      <c r="R196" s="1">
        <v>44206</v>
      </c>
      <c r="S196" s="1">
        <v>44206</v>
      </c>
      <c r="T196">
        <v>56</v>
      </c>
      <c r="U196" s="1">
        <v>44262</v>
      </c>
      <c r="V196" s="1">
        <v>44242</v>
      </c>
      <c r="W196" s="2">
        <v>1409496940.8199999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 t="shared" si="34"/>
        <v>DP World Sokhna24</v>
      </c>
      <c r="AP196" s="2" t="str">
        <f t="shared" si="35"/>
        <v>DPW Onshore Port &amp; Terminal24</v>
      </c>
    </row>
    <row r="197" spans="1:42" x14ac:dyDescent="0.3">
      <c r="A197" s="6" t="s">
        <v>30</v>
      </c>
      <c r="B197" s="6">
        <f>VLOOKUP(A197,Sheet1!A:B,2,0)</f>
        <v>1</v>
      </c>
      <c r="C197" s="6">
        <v>25</v>
      </c>
      <c r="D197" s="25"/>
      <c r="E197" s="2">
        <v>13937299.50999999</v>
      </c>
      <c r="F197" s="26">
        <f>SUMIF('data-from-invoicing'!D:D,eslam.data!AP197,'data-from-invoicing'!E:E)</f>
        <v>13937299.51</v>
      </c>
      <c r="G197" s="2">
        <f t="shared" si="32"/>
        <v>0</v>
      </c>
      <c r="H197" s="23"/>
      <c r="I197" s="2">
        <f>SUMIF('collection only'!D:D,eslam.data!AO197,'collection only'!E:E)</f>
        <v>10313601.640000001</v>
      </c>
      <c r="J197" s="26">
        <f>SUMIF('data-from-invoicing'!D:D,eslam.data!AP197,'data-from-invoicing'!F:F)</f>
        <v>10313601.630000001</v>
      </c>
      <c r="K197" s="2">
        <f t="shared" si="33"/>
        <v>-9.9999997764825821E-3</v>
      </c>
      <c r="O197" s="23"/>
      <c r="P197" s="2">
        <v>10452974.640000001</v>
      </c>
      <c r="Q197" s="1">
        <v>44227</v>
      </c>
      <c r="R197" s="1">
        <v>44243</v>
      </c>
      <c r="S197" s="1">
        <v>44244</v>
      </c>
      <c r="T197">
        <v>56</v>
      </c>
      <c r="U197" s="1">
        <v>44300</v>
      </c>
      <c r="V197" s="1">
        <v>44276</v>
      </c>
      <c r="W197" s="2">
        <v>1423434240.3299999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 t="shared" si="34"/>
        <v>DP World Sokhna25</v>
      </c>
      <c r="AP197" s="2" t="str">
        <f t="shared" si="35"/>
        <v>DPW Onshore Port &amp; Terminal25</v>
      </c>
    </row>
    <row r="198" spans="1:42" x14ac:dyDescent="0.3">
      <c r="A198" s="6" t="s">
        <v>30</v>
      </c>
      <c r="B198" s="6">
        <f>VLOOKUP(A198,Sheet1!A:B,2,0)</f>
        <v>1</v>
      </c>
      <c r="C198" s="6">
        <v>26</v>
      </c>
      <c r="D198" s="25"/>
      <c r="E198" s="2">
        <v>30564756.18000007</v>
      </c>
      <c r="F198" s="26">
        <f>SUMIF('data-from-invoicing'!D:D,eslam.data!AP198,'data-from-invoicing'!E:E)</f>
        <v>30564756.18</v>
      </c>
      <c r="G198" s="2">
        <f t="shared" si="32"/>
        <v>-7.0780515670776367E-8</v>
      </c>
      <c r="H198" s="23"/>
      <c r="I198" s="2">
        <f>SUMIF('collection only'!D:D,eslam.data!AO198,'collection only'!E:E)</f>
        <v>22617919.57</v>
      </c>
      <c r="J198" s="26">
        <f>SUMIF('data-from-invoicing'!D:D,eslam.data!AP198,'data-from-invoicing'!F:F)</f>
        <v>22617919.57</v>
      </c>
      <c r="K198" s="2">
        <f t="shared" si="33"/>
        <v>0</v>
      </c>
      <c r="O198" s="23"/>
      <c r="P198" s="2">
        <v>22923567.129999999</v>
      </c>
      <c r="Q198" s="1">
        <v>44255</v>
      </c>
      <c r="R198" s="1">
        <v>44272</v>
      </c>
      <c r="S198" s="1">
        <v>44280</v>
      </c>
      <c r="T198">
        <v>56</v>
      </c>
      <c r="U198" s="1">
        <v>44336</v>
      </c>
      <c r="V198" s="1">
        <v>44300</v>
      </c>
      <c r="W198" s="2">
        <v>1453998996.51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 t="shared" si="34"/>
        <v>DP World Sokhna26</v>
      </c>
      <c r="AP198" s="2" t="str">
        <f t="shared" si="35"/>
        <v>DPW Onshore Port &amp; Terminal26</v>
      </c>
    </row>
    <row r="199" spans="1:42" x14ac:dyDescent="0.3">
      <c r="A199" s="6" t="s">
        <v>30</v>
      </c>
      <c r="B199" s="6">
        <f>VLOOKUP(A199,Sheet1!A:B,2,0)</f>
        <v>1</v>
      </c>
      <c r="C199" s="6">
        <v>27</v>
      </c>
      <c r="D199" s="25"/>
      <c r="E199" s="2">
        <v>21307969.75999999</v>
      </c>
      <c r="F199" s="26">
        <f>SUMIF('data-from-invoicing'!D:D,eslam.data!AP199,'data-from-invoicing'!E:E)</f>
        <v>21307969.760000002</v>
      </c>
      <c r="G199" s="2">
        <f t="shared" si="32"/>
        <v>0</v>
      </c>
      <c r="H199" s="23"/>
      <c r="I199" s="2">
        <f>SUMIF('collection only'!D:D,eslam.data!AO199,'collection only'!E:E)</f>
        <v>15718793.619999999</v>
      </c>
      <c r="J199" s="26">
        <f>SUMIF('data-from-invoicing'!D:D,eslam.data!AP199,'data-from-invoicing'!F:F)</f>
        <v>15718793.619999999</v>
      </c>
      <c r="K199" s="2">
        <f t="shared" si="33"/>
        <v>0</v>
      </c>
      <c r="O199" s="23"/>
      <c r="P199" s="2">
        <v>15980977.32</v>
      </c>
      <c r="Q199" s="1">
        <v>44286</v>
      </c>
      <c r="R199" s="1">
        <v>44301</v>
      </c>
      <c r="S199" s="1">
        <v>44301</v>
      </c>
      <c r="T199">
        <v>56</v>
      </c>
      <c r="U199" s="1">
        <v>44357</v>
      </c>
      <c r="V199" s="1">
        <v>44335</v>
      </c>
      <c r="W199" s="2">
        <v>1475306966.27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 t="shared" si="34"/>
        <v>DP World Sokhna27</v>
      </c>
      <c r="AP199" s="2" t="str">
        <f t="shared" si="35"/>
        <v>DPW Onshore Port &amp; Terminal27</v>
      </c>
    </row>
    <row r="200" spans="1:42" x14ac:dyDescent="0.3">
      <c r="A200" s="6" t="s">
        <v>30</v>
      </c>
      <c r="B200" s="6">
        <f>VLOOKUP(A200,Sheet1!A:B,2,0)</f>
        <v>1</v>
      </c>
      <c r="C200" s="6">
        <v>28</v>
      </c>
      <c r="D200" s="25"/>
      <c r="E200" s="2">
        <v>27099548.450000051</v>
      </c>
      <c r="F200" s="26">
        <f>SUMIF('data-from-invoicing'!D:D,eslam.data!AP200,'data-from-invoicing'!E:E)</f>
        <v>27099548.460000001</v>
      </c>
      <c r="G200" s="2">
        <f t="shared" si="32"/>
        <v>9.9999494850635529E-3</v>
      </c>
      <c r="H200" s="23"/>
      <c r="I200" s="2">
        <f>SUMIF('collection only'!D:D,eslam.data!AO200,'collection only'!E:E)</f>
        <v>19977105.850000001</v>
      </c>
      <c r="J200" s="26">
        <f>SUMIF('data-from-invoicing'!D:D,eslam.data!AP200,'data-from-invoicing'!F:F)</f>
        <v>19977105.850000001</v>
      </c>
      <c r="K200" s="2">
        <f t="shared" si="33"/>
        <v>0</v>
      </c>
      <c r="O200" s="23"/>
      <c r="P200" s="2">
        <v>20324661.34</v>
      </c>
      <c r="Q200" s="1">
        <v>44347</v>
      </c>
      <c r="R200" s="1">
        <v>44339</v>
      </c>
      <c r="S200" s="1">
        <v>44339</v>
      </c>
      <c r="T200">
        <v>56</v>
      </c>
      <c r="U200" s="1">
        <v>44395</v>
      </c>
      <c r="V200" s="1">
        <v>44371</v>
      </c>
      <c r="W200" s="2">
        <v>1502406514.72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 t="shared" si="34"/>
        <v>DP World Sokhna28</v>
      </c>
      <c r="AP200" s="2" t="str">
        <f t="shared" si="35"/>
        <v>DPW Onshore Port &amp; Terminal28</v>
      </c>
    </row>
    <row r="201" spans="1:42" x14ac:dyDescent="0.3">
      <c r="A201" s="6" t="s">
        <v>30</v>
      </c>
      <c r="B201" s="6">
        <f>VLOOKUP(A201,Sheet1!A:B,2,0)</f>
        <v>1</v>
      </c>
      <c r="C201" s="6">
        <v>29</v>
      </c>
      <c r="D201" s="25"/>
      <c r="E201" s="2">
        <v>27690935.599999901</v>
      </c>
      <c r="F201" s="26">
        <f>SUMIF('data-from-invoicing'!D:D,eslam.data!AP201,'data-from-invoicing'!E:E)</f>
        <v>27690935.600000001</v>
      </c>
      <c r="G201" s="2">
        <f t="shared" si="32"/>
        <v>1.0058283805847168E-7</v>
      </c>
      <c r="H201" s="23"/>
      <c r="I201" s="2">
        <f>SUMIF('collection only'!D:D,eslam.data!AO201,'collection only'!E:E)</f>
        <v>20394668.34</v>
      </c>
      <c r="J201" s="26">
        <f>SUMIF('data-from-invoicing'!D:D,eslam.data!AP201,'data-from-invoicing'!F:F)</f>
        <v>20394668.34</v>
      </c>
      <c r="K201" s="2">
        <f t="shared" si="33"/>
        <v>0</v>
      </c>
      <c r="O201" s="23"/>
      <c r="P201" s="2">
        <v>20768201.699999999</v>
      </c>
      <c r="Q201" s="1">
        <v>44377</v>
      </c>
      <c r="R201" s="1">
        <v>44371</v>
      </c>
      <c r="S201" s="1">
        <v>44371</v>
      </c>
      <c r="T201">
        <v>56</v>
      </c>
      <c r="U201" s="1">
        <v>44427</v>
      </c>
      <c r="V201" s="1">
        <v>44407</v>
      </c>
      <c r="W201" s="2">
        <v>1530097450.3199999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 t="shared" si="34"/>
        <v>DP World Sokhna29</v>
      </c>
      <c r="AP201" s="2" t="str">
        <f t="shared" si="35"/>
        <v>DPW Onshore Port &amp; Terminal29</v>
      </c>
    </row>
    <row r="202" spans="1:42" x14ac:dyDescent="0.3">
      <c r="A202" s="6" t="s">
        <v>30</v>
      </c>
      <c r="B202" s="6">
        <f>VLOOKUP(A202,Sheet1!A:B,2,0)</f>
        <v>1</v>
      </c>
      <c r="C202" s="6">
        <v>30</v>
      </c>
      <c r="D202" s="25"/>
      <c r="E202" s="2">
        <v>14579181.600000139</v>
      </c>
      <c r="F202" s="26">
        <f>SUMIF('data-from-invoicing'!D:D,eslam.data!AP202,'data-from-invoicing'!E:E)</f>
        <v>14579181.6</v>
      </c>
      <c r="G202" s="2">
        <f t="shared" si="32"/>
        <v>-1.3969838619232178E-7</v>
      </c>
      <c r="H202" s="23"/>
      <c r="I202" s="2">
        <f>SUMIF('collection only'!D:D,eslam.data!AO202,'collection only'!E:E)</f>
        <v>10739490.380000001</v>
      </c>
      <c r="J202" s="26">
        <f>SUMIF('data-from-invoicing'!D:D,eslam.data!AP202,'data-from-invoicing'!F:F)</f>
        <v>10739490.380000001</v>
      </c>
      <c r="K202" s="2">
        <f t="shared" si="33"/>
        <v>0</v>
      </c>
      <c r="O202" s="23"/>
      <c r="P202" s="2">
        <v>10934386.199999999</v>
      </c>
      <c r="Q202" s="1">
        <v>44408</v>
      </c>
      <c r="R202" s="1">
        <v>44406</v>
      </c>
      <c r="S202" s="1">
        <v>44406</v>
      </c>
      <c r="T202">
        <v>56</v>
      </c>
      <c r="U202" s="1">
        <v>44462</v>
      </c>
      <c r="V202" s="1">
        <v>44446</v>
      </c>
      <c r="W202" s="2">
        <v>1544676631.9200001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 t="shared" si="34"/>
        <v>DP World Sokhna30</v>
      </c>
      <c r="AP202" s="2" t="str">
        <f t="shared" si="35"/>
        <v>DPW Onshore Port &amp; Terminal30</v>
      </c>
    </row>
    <row r="203" spans="1:42" x14ac:dyDescent="0.3">
      <c r="A203" s="6" t="s">
        <v>30</v>
      </c>
      <c r="B203" s="6">
        <f>VLOOKUP(A203,Sheet1!A:B,2,0)</f>
        <v>1</v>
      </c>
      <c r="C203" s="6">
        <v>31</v>
      </c>
      <c r="D203" s="25"/>
      <c r="E203" s="2">
        <v>13597917.63999987</v>
      </c>
      <c r="F203" s="26">
        <f>SUMIF('data-from-invoicing'!D:D,eslam.data!AP203,'data-from-invoicing'!E:E)</f>
        <v>13597917.630000001</v>
      </c>
      <c r="G203" s="2">
        <f t="shared" si="32"/>
        <v>-9.9998693913221359E-3</v>
      </c>
      <c r="H203" s="23"/>
      <c r="I203" s="2">
        <f>SUMIF('collection only'!D:D,eslam.data!AO203,'collection only'!E:E)</f>
        <v>10014939.050000001</v>
      </c>
      <c r="J203" s="26">
        <f>SUMIF('data-from-invoicing'!D:D,eslam.data!AP203,'data-from-invoicing'!F:F)</f>
        <v>10014939.050000001</v>
      </c>
      <c r="K203" s="2">
        <f t="shared" si="33"/>
        <v>0</v>
      </c>
      <c r="O203" s="23"/>
      <c r="P203" s="2">
        <v>10198438.220000001</v>
      </c>
      <c r="Q203" s="1">
        <v>44439</v>
      </c>
      <c r="R203" s="1">
        <v>44441</v>
      </c>
      <c r="S203" s="1">
        <v>44441</v>
      </c>
      <c r="T203">
        <v>56</v>
      </c>
      <c r="U203" s="1">
        <v>44497</v>
      </c>
      <c r="V203" s="1">
        <v>44480</v>
      </c>
      <c r="W203" s="2">
        <v>1558274549.5599999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 t="shared" si="34"/>
        <v>DP World Sokhna31</v>
      </c>
      <c r="AP203" s="2" t="str">
        <f t="shared" si="35"/>
        <v>DPW Onshore Port &amp; Terminal31</v>
      </c>
    </row>
    <row r="204" spans="1:42" x14ac:dyDescent="0.3">
      <c r="A204" s="6" t="s">
        <v>30</v>
      </c>
      <c r="B204" s="6">
        <f>VLOOKUP(A204,Sheet1!A:B,2,0)</f>
        <v>1</v>
      </c>
      <c r="C204" s="6">
        <v>32</v>
      </c>
      <c r="D204" s="25"/>
      <c r="E204" s="2">
        <v>16694467.33000016</v>
      </c>
      <c r="F204" s="26">
        <f>SUMIF('data-from-invoicing'!D:D,eslam.data!AP204,'data-from-invoicing'!E:E)</f>
        <v>16694467.33</v>
      </c>
      <c r="G204" s="2">
        <f t="shared" si="32"/>
        <v>-1.601874828338623E-7</v>
      </c>
      <c r="H204" s="23"/>
      <c r="I204" s="2">
        <f>SUMIF('collection only'!D:D,eslam.data!AO204,'collection only'!E:E)</f>
        <v>12304801.83</v>
      </c>
      <c r="J204" s="26">
        <f>SUMIF('data-from-invoicing'!D:D,eslam.data!AP204,'data-from-invoicing'!F:F)</f>
        <v>12304801.83</v>
      </c>
      <c r="K204" s="2">
        <f t="shared" si="33"/>
        <v>0</v>
      </c>
      <c r="O204" s="23"/>
      <c r="P204" s="2">
        <v>12520850.5</v>
      </c>
      <c r="Q204" s="1">
        <v>44469</v>
      </c>
      <c r="R204" s="1">
        <v>44474</v>
      </c>
      <c r="S204" s="1">
        <v>44482</v>
      </c>
      <c r="T204">
        <v>56</v>
      </c>
      <c r="U204" s="1">
        <v>44538</v>
      </c>
      <c r="V204" s="1">
        <v>44549</v>
      </c>
      <c r="W204" s="2">
        <v>1574969016.8900001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 t="shared" si="34"/>
        <v>DP World Sokhna32</v>
      </c>
      <c r="AP204" s="2" t="str">
        <f t="shared" si="35"/>
        <v>DPW Onshore Port &amp; Terminal32</v>
      </c>
    </row>
    <row r="205" spans="1:42" x14ac:dyDescent="0.3">
      <c r="A205" s="6" t="s">
        <v>30</v>
      </c>
      <c r="B205" s="6">
        <f>VLOOKUP(A205,Sheet1!A:B,2,0)</f>
        <v>1</v>
      </c>
      <c r="C205" s="6">
        <v>33</v>
      </c>
      <c r="D205" s="25"/>
      <c r="E205" s="2">
        <v>20335452.7099998</v>
      </c>
      <c r="F205" s="26">
        <f>SUMIF('data-from-invoicing'!D:D,eslam.data!AP205,'data-from-invoicing'!E:E)</f>
        <v>20335452.719999999</v>
      </c>
      <c r="G205" s="2">
        <f t="shared" si="32"/>
        <v>1.000019907951355E-2</v>
      </c>
      <c r="H205" s="23"/>
      <c r="I205" s="2">
        <f>SUMIF('collection only'!D:D,eslam.data!AO205,'collection only'!E:E)</f>
        <v>15048235.01</v>
      </c>
      <c r="J205" s="26">
        <f>SUMIF('data-from-invoicing'!D:D,eslam.data!AP205,'data-from-invoicing'!F:F)</f>
        <v>15048235.01</v>
      </c>
      <c r="K205" s="2">
        <f t="shared" si="33"/>
        <v>0</v>
      </c>
      <c r="O205" s="23"/>
      <c r="P205" s="2">
        <v>15251589.539999999</v>
      </c>
      <c r="Q205" s="1">
        <v>44561</v>
      </c>
      <c r="R205" s="1">
        <v>44552</v>
      </c>
      <c r="S205" s="1">
        <v>44552</v>
      </c>
      <c r="T205">
        <v>56</v>
      </c>
      <c r="U205" s="1">
        <v>44608</v>
      </c>
      <c r="V205" s="1">
        <v>44572</v>
      </c>
      <c r="W205" s="2">
        <v>1595304469.5999999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 t="shared" si="34"/>
        <v>DP World Sokhna33</v>
      </c>
      <c r="AP205" s="2" t="str">
        <f t="shared" si="35"/>
        <v>DPW Onshore Port &amp; Terminal33</v>
      </c>
    </row>
    <row r="206" spans="1:42" x14ac:dyDescent="0.3">
      <c r="A206" s="6" t="s">
        <v>30</v>
      </c>
      <c r="B206" s="6">
        <f>VLOOKUP(A206,Sheet1!A:B,2,0)</f>
        <v>1</v>
      </c>
      <c r="C206" s="6">
        <v>34</v>
      </c>
      <c r="D206" s="25"/>
      <c r="E206" s="2">
        <v>12548237.840000151</v>
      </c>
      <c r="F206" s="26">
        <f>SUMIF('data-from-invoicing'!D:D,eslam.data!AP206,'data-from-invoicing'!E:E)</f>
        <v>12548237.840000002</v>
      </c>
      <c r="G206" s="2">
        <f t="shared" si="32"/>
        <v>-1.4901161193847656E-7</v>
      </c>
      <c r="H206" s="23"/>
      <c r="I206" s="2">
        <f>SUMIF('collection only'!D:D,eslam.data!AO206,'collection only'!E:E)</f>
        <v>8899770.4399999995</v>
      </c>
      <c r="J206" s="26">
        <f>SUMIF('data-from-invoicing'!D:D,eslam.data!AP206,'data-from-invoicing'!F:F)</f>
        <v>8899770.3499999996</v>
      </c>
      <c r="K206" s="2">
        <f t="shared" si="33"/>
        <v>-8.9999999850988388E-2</v>
      </c>
      <c r="O206" s="23"/>
      <c r="P206" s="2">
        <v>9025252.8100000005</v>
      </c>
      <c r="Q206" s="1">
        <v>44651</v>
      </c>
      <c r="R206" s="1">
        <v>44657</v>
      </c>
      <c r="S206" s="1">
        <v>44657</v>
      </c>
      <c r="T206">
        <v>56</v>
      </c>
      <c r="U206" s="1">
        <v>44713</v>
      </c>
      <c r="V206" s="1">
        <v>44663</v>
      </c>
      <c r="W206" s="2">
        <v>1607852707.4400001</v>
      </c>
      <c r="AB206" s="2">
        <v>80392635.370000005</v>
      </c>
      <c r="AC206" s="2">
        <v>80392635.370000005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 t="shared" si="34"/>
        <v>DP World Sokhna34</v>
      </c>
      <c r="AP206" s="2" t="str">
        <f t="shared" si="35"/>
        <v>DPW Onshore Port &amp; Terminal34</v>
      </c>
    </row>
    <row r="207" spans="1:42" x14ac:dyDescent="0.3">
      <c r="A207" s="6" t="s">
        <v>30</v>
      </c>
      <c r="B207" s="6">
        <f>VLOOKUP(A207,Sheet1!A:B,2,0)</f>
        <v>1</v>
      </c>
      <c r="C207" s="6">
        <v>35</v>
      </c>
      <c r="D207" s="25"/>
      <c r="E207" s="2">
        <v>3275655.0199999809</v>
      </c>
      <c r="F207" s="26">
        <f>SUMIF('data-from-invoicing'!D:D,eslam.data!AP207,'data-from-invoicing'!E:E)</f>
        <v>3275655.01</v>
      </c>
      <c r="G207" s="2">
        <f t="shared" si="32"/>
        <v>-9.9999811500310898E-3</v>
      </c>
      <c r="H207" s="23"/>
      <c r="I207" s="2">
        <f>SUMIF('collection only'!D:D,eslam.data!AO207,'collection only'!E:E)</f>
        <v>2915333</v>
      </c>
      <c r="J207" s="26">
        <f>SUMIF('data-from-invoicing'!D:D,eslam.data!AP207,'data-from-invoicing'!F:F)</f>
        <v>83471391.430000007</v>
      </c>
      <c r="K207" s="2">
        <f t="shared" si="33"/>
        <v>80556058.430000007</v>
      </c>
      <c r="O207" s="23"/>
      <c r="P207" s="2">
        <v>2948089.53</v>
      </c>
      <c r="Q207" s="1">
        <v>44681</v>
      </c>
      <c r="R207" s="1">
        <v>44696</v>
      </c>
      <c r="S207" s="1">
        <v>44696</v>
      </c>
      <c r="T207">
        <v>56</v>
      </c>
      <c r="U207" s="1">
        <v>44752</v>
      </c>
      <c r="V207" s="1">
        <v>44720</v>
      </c>
      <c r="W207" s="2">
        <v>1611128362.46</v>
      </c>
      <c r="Y207" s="2">
        <v>37040890.719999999</v>
      </c>
      <c r="AB207" s="2">
        <v>80556418.125</v>
      </c>
      <c r="AC207" s="2">
        <v>80556418.125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 t="shared" si="34"/>
        <v>DP World Sokhna35</v>
      </c>
      <c r="AP207" s="2" t="str">
        <f t="shared" si="35"/>
        <v>DPW Onshore Port &amp; Terminal35</v>
      </c>
    </row>
    <row r="208" spans="1:42" x14ac:dyDescent="0.3">
      <c r="A208" s="6" t="s">
        <v>30</v>
      </c>
      <c r="B208" s="6">
        <f>VLOOKUP(A208,Sheet1!A:B,2,0)</f>
        <v>1</v>
      </c>
      <c r="C208" s="6">
        <v>36</v>
      </c>
      <c r="D208" s="25"/>
      <c r="F208" s="26">
        <f>SUMIF('data-from-invoicing'!D:D,eslam.data!AP208,'data-from-invoicing'!E:E)</f>
        <v>0</v>
      </c>
      <c r="G208" s="2">
        <f t="shared" si="32"/>
        <v>0</v>
      </c>
      <c r="H208" s="23"/>
      <c r="I208" s="2">
        <f>SUMIF('collection only'!D:D,eslam.data!AO208,'collection only'!E:E)</f>
        <v>80556058.469999999</v>
      </c>
      <c r="J208" s="26">
        <f>SUMIF('data-from-invoicing'!D:D,eslam.data!AP208,'data-from-invoicing'!F:F)</f>
        <v>0</v>
      </c>
      <c r="K208" s="2">
        <f t="shared" si="33"/>
        <v>-80556058.469999999</v>
      </c>
      <c r="O208" s="23"/>
      <c r="Q208" s="1">
        <v>44712</v>
      </c>
      <c r="R208" s="1">
        <v>44720</v>
      </c>
      <c r="S208" s="1">
        <v>44720</v>
      </c>
      <c r="T208">
        <v>56</v>
      </c>
      <c r="U208" s="1">
        <v>44776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 t="shared" si="34"/>
        <v>DP World Sokhna36</v>
      </c>
      <c r="AP208" s="2" t="str">
        <f t="shared" si="35"/>
        <v>DPW Onshore Port &amp; Terminal36</v>
      </c>
    </row>
    <row r="209" spans="1:42" x14ac:dyDescent="0.3">
      <c r="A209" s="6" t="s">
        <v>30</v>
      </c>
      <c r="B209" s="6">
        <f>VLOOKUP(A209,Sheet1!A:B,2,0)</f>
        <v>1</v>
      </c>
      <c r="C209" s="6">
        <v>37</v>
      </c>
      <c r="D209" s="25"/>
      <c r="F209" s="26">
        <f>SUMIF('data-from-invoicing'!D:D,eslam.data!AP209,'data-from-invoicing'!E:E)</f>
        <v>0</v>
      </c>
      <c r="G209" s="2">
        <f t="shared" si="32"/>
        <v>0</v>
      </c>
      <c r="H209" s="23"/>
      <c r="I209" s="2">
        <f>SUMIF('collection only'!D:D,eslam.data!AO209,'collection only'!E:E)</f>
        <v>0</v>
      </c>
      <c r="J209" s="26">
        <f>SUMIF('data-from-invoicing'!D:D,eslam.data!AP209,'data-from-invoicing'!F:F)</f>
        <v>0</v>
      </c>
      <c r="K209" s="2">
        <f t="shared" si="33"/>
        <v>0</v>
      </c>
      <c r="O209" s="23"/>
      <c r="Q209" s="1">
        <v>44985</v>
      </c>
      <c r="R209" s="1">
        <v>44976</v>
      </c>
      <c r="S209" s="1">
        <v>44976</v>
      </c>
      <c r="T209">
        <v>56</v>
      </c>
      <c r="U209" s="1">
        <v>45032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 t="shared" si="34"/>
        <v>DP World Sokhna37</v>
      </c>
      <c r="AP209" s="2" t="str">
        <f t="shared" si="35"/>
        <v>DPW Onshore Port &amp; Terminal37</v>
      </c>
    </row>
    <row r="210" spans="1:42" hidden="1" x14ac:dyDescent="0.3">
      <c r="B210" s="6" t="e">
        <f>VLOOKUP(A210,Sheet1!A:B,2,0)</f>
        <v>#N/A</v>
      </c>
      <c r="D210" s="25"/>
      <c r="F210" s="26"/>
      <c r="H210" s="23"/>
      <c r="J210" s="26"/>
      <c r="O210" s="23"/>
    </row>
    <row r="211" spans="1:42" hidden="1" x14ac:dyDescent="0.3">
      <c r="A211" s="6" t="s">
        <v>110</v>
      </c>
      <c r="B211" s="6">
        <f>VLOOKUP(A211,Sheet1!A:B,2,0)</f>
        <v>1</v>
      </c>
      <c r="C211" s="6">
        <v>1</v>
      </c>
      <c r="D211" s="25"/>
      <c r="E211" s="2">
        <v>23907099.300000001</v>
      </c>
      <c r="F211" s="26">
        <f>SUMIF('data-from-invoicing'!D:D,eslam.data!AP211,'data-from-invoicing'!E:E)</f>
        <v>24448993.550000001</v>
      </c>
      <c r="G211" s="2">
        <f t="shared" ref="G211:G224" si="36">F211-E211</f>
        <v>541894.25</v>
      </c>
      <c r="H211" s="23"/>
      <c r="I211" s="2">
        <f>SUMIF('collection only'!D:D,eslam.data!AO211,'collection only'!E:E)</f>
        <v>21783711.579999998</v>
      </c>
      <c r="J211" s="26">
        <f>SUMIF('data-from-invoicing'!D:D,eslam.data!AP211,'data-from-invoicing'!F:F)</f>
        <v>21759604.25</v>
      </c>
      <c r="K211" s="2">
        <f t="shared" ref="K211:K224" si="37">J211-I211</f>
        <v>-24107.329999998212</v>
      </c>
      <c r="O211" s="23"/>
      <c r="P211" s="2">
        <v>21516389.399999999</v>
      </c>
      <c r="Q211" s="1">
        <v>44957</v>
      </c>
      <c r="R211" s="1">
        <v>44951</v>
      </c>
      <c r="S211" s="1">
        <v>44957</v>
      </c>
      <c r="T211">
        <v>56</v>
      </c>
      <c r="U211" s="1">
        <v>45013</v>
      </c>
      <c r="V211" s="1">
        <v>44973</v>
      </c>
      <c r="W211" s="2">
        <v>23907099.300000001</v>
      </c>
      <c r="AB211" s="2">
        <v>1195354.95</v>
      </c>
      <c r="AC211" s="2">
        <v>1195354.95</v>
      </c>
      <c r="AD211" s="2">
        <v>0</v>
      </c>
      <c r="AE211" s="14">
        <f>SUMIF('consultant-gross'!D:D,eslam.data!AO211,'consultant-gross'!F:F)</f>
        <v>23907099.300000001</v>
      </c>
      <c r="AF211" s="14">
        <f>SUMIF('consultant-gross'!D:D,eslam.data!AO211,'consultant-gross'!G:G)</f>
        <v>23907099.300000001</v>
      </c>
      <c r="AG211" s="14">
        <f>SUMIF('consultant-net'!D:D,eslam.data!AO211,'consultant-net'!F:F)</f>
        <v>21516389.399999999</v>
      </c>
      <c r="AH211" s="2" t="str">
        <f>VLOOKUP(A211,'eslam-to-invoicing'!A:B,2,0)</f>
        <v>DP World Basin 2 Ph2</v>
      </c>
      <c r="AO211" s="2" t="str">
        <f t="shared" ref="AO211:AO224" si="38">A211&amp;C211</f>
        <v>DPW - Ph.021</v>
      </c>
      <c r="AP211" s="2" t="str">
        <f t="shared" ref="AP211:AP224" si="39">AH211&amp;C211</f>
        <v>DP World Basin 2 Ph21</v>
      </c>
    </row>
    <row r="212" spans="1:42" hidden="1" x14ac:dyDescent="0.3">
      <c r="A212" s="6" t="s">
        <v>110</v>
      </c>
      <c r="B212" s="6">
        <f>VLOOKUP(A212,Sheet1!A:B,2,0)</f>
        <v>1</v>
      </c>
      <c r="C212" s="6">
        <v>2</v>
      </c>
      <c r="D212" s="25"/>
      <c r="E212" s="2">
        <v>30365704.800000001</v>
      </c>
      <c r="F212" s="26">
        <f>SUMIF('data-from-invoicing'!D:D,eslam.data!AP212,'data-from-invoicing'!E:E)</f>
        <v>62640096.579999998</v>
      </c>
      <c r="G212" s="2">
        <f t="shared" si="36"/>
        <v>32274391.779999997</v>
      </c>
      <c r="H212" s="23"/>
      <c r="I212" s="2">
        <f>SUMIF('collection only'!D:D,eslam.data!AO212,'collection only'!E:E)</f>
        <v>84506660.859999999</v>
      </c>
      <c r="J212" s="26">
        <f>SUMIF('data-from-invoicing'!D:D,eslam.data!AP212,'data-from-invoicing'!F:F)</f>
        <v>19472869.779999997</v>
      </c>
      <c r="K212" s="2">
        <f t="shared" si="37"/>
        <v>-65033791.079999998</v>
      </c>
      <c r="O212" s="23"/>
      <c r="P212" s="2">
        <v>19188213.600000001</v>
      </c>
      <c r="Q212" s="1">
        <v>44985</v>
      </c>
      <c r="R212" s="1">
        <v>44982</v>
      </c>
      <c r="S212" s="1">
        <v>44987</v>
      </c>
      <c r="T212">
        <v>56</v>
      </c>
      <c r="U212" s="1">
        <v>45043</v>
      </c>
      <c r="V212" s="1">
        <v>45007</v>
      </c>
      <c r="W212" s="2">
        <v>54272804.100000001</v>
      </c>
      <c r="AB212" s="2">
        <v>2713640.25</v>
      </c>
      <c r="AC212" s="2">
        <v>2713640.25</v>
      </c>
      <c r="AD212" s="2">
        <v>0</v>
      </c>
      <c r="AE212" s="14">
        <f>SUMIF('consultant-gross'!D:D,eslam.data!AO212,'consultant-gross'!F:F)</f>
        <v>30365704.800000001</v>
      </c>
      <c r="AF212" s="14">
        <f>SUMIF('consultant-gross'!D:D,eslam.data!AO212,'consultant-gross'!G:G)</f>
        <v>54272804.100000001</v>
      </c>
      <c r="AG212" s="14">
        <f>SUMIF('consultant-net'!D:D,eslam.data!AO212,'consultant-net'!F:F)</f>
        <v>19188213.600000001</v>
      </c>
      <c r="AH212" s="2" t="str">
        <f>VLOOKUP(A212,'eslam-to-invoicing'!A:B,2,0)</f>
        <v>DP World Basin 2 Ph2</v>
      </c>
      <c r="AO212" s="2" t="str">
        <f t="shared" si="38"/>
        <v>DPW - Ph.022</v>
      </c>
      <c r="AP212" s="2" t="str">
        <f t="shared" si="39"/>
        <v>DP World Basin 2 Ph22</v>
      </c>
    </row>
    <row r="213" spans="1:42" hidden="1" x14ac:dyDescent="0.3">
      <c r="A213" s="6" t="s">
        <v>110</v>
      </c>
      <c r="B213" s="6">
        <f>VLOOKUP(A213,Sheet1!A:B,2,0)</f>
        <v>1</v>
      </c>
      <c r="C213" s="6">
        <v>3</v>
      </c>
      <c r="D213" s="25"/>
      <c r="E213" s="2">
        <v>1809093.469999999</v>
      </c>
      <c r="F213" s="26">
        <f>SUMIF('data-from-invoicing'!D:D,eslam.data!AP213,'data-from-invoicing'!E:E)</f>
        <v>38504541.130000003</v>
      </c>
      <c r="G213" s="2">
        <f t="shared" si="36"/>
        <v>36695447.660000004</v>
      </c>
      <c r="H213" s="23"/>
      <c r="I213" s="2">
        <f>SUMIF('collection only'!D:D,eslam.data!AO213,'collection only'!E:E)</f>
        <v>28493360.539999999</v>
      </c>
      <c r="J213" s="26">
        <f>SUMIF('data-from-invoicing'!D:D,eslam.data!AP213,'data-from-invoicing'!F:F)</f>
        <v>28493360.438700002</v>
      </c>
      <c r="K213" s="2">
        <f t="shared" si="37"/>
        <v>-0.10129999741911888</v>
      </c>
      <c r="O213" s="23"/>
      <c r="P213" s="2">
        <v>19827820.719999999</v>
      </c>
      <c r="Q213" s="1">
        <v>45016</v>
      </c>
      <c r="R213" s="1">
        <v>45010</v>
      </c>
      <c r="S213" s="1">
        <v>45019</v>
      </c>
      <c r="T213">
        <v>56</v>
      </c>
      <c r="U213" s="1">
        <v>45075</v>
      </c>
      <c r="V213" s="1">
        <v>45012</v>
      </c>
      <c r="W213" s="2">
        <v>56081897.57</v>
      </c>
      <c r="AB213" s="2">
        <v>2804094.9249999998</v>
      </c>
      <c r="AC213" s="2">
        <v>2804094.9249999998</v>
      </c>
      <c r="AD213" s="2">
        <v>0</v>
      </c>
      <c r="AE213" s="14">
        <f>SUMIF('consultant-gross'!D:D,eslam.data!AO213,'consultant-gross'!F:F)</f>
        <v>1809093.4699999988</v>
      </c>
      <c r="AF213" s="14">
        <f>SUMIF('consultant-gross'!D:D,eslam.data!AO213,'consultant-gross'!G:G)</f>
        <v>56081897.57</v>
      </c>
      <c r="AG213" s="14">
        <f>SUMIF('consultant-net'!D:D,eslam.data!AO213,'consultant-net'!F:F)</f>
        <v>19827820.719999999</v>
      </c>
      <c r="AH213" s="2" t="str">
        <f>VLOOKUP(A213,'eslam-to-invoicing'!A:B,2,0)</f>
        <v>DP World Basin 2 Ph2</v>
      </c>
      <c r="AO213" s="2" t="str">
        <f t="shared" si="38"/>
        <v>DPW - Ph.023</v>
      </c>
      <c r="AP213" s="2" t="str">
        <f t="shared" si="39"/>
        <v>DP World Basin 2 Ph23</v>
      </c>
    </row>
    <row r="214" spans="1:42" hidden="1" x14ac:dyDescent="0.3">
      <c r="A214" s="6" t="s">
        <v>110</v>
      </c>
      <c r="B214" s="6">
        <f>VLOOKUP(A214,Sheet1!A:B,2,0)</f>
        <v>1</v>
      </c>
      <c r="C214" s="6">
        <v>4</v>
      </c>
      <c r="D214" s="25"/>
      <c r="E214" s="2">
        <v>38567084.809999987</v>
      </c>
      <c r="F214" s="26">
        <f>SUMIF('data-from-invoicing'!D:D,eslam.data!AP214,'data-from-invoicing'!E:E)</f>
        <v>37025201.200000003</v>
      </c>
      <c r="G214" s="2">
        <f t="shared" si="36"/>
        <v>-1541883.6099999845</v>
      </c>
      <c r="H214" s="23"/>
      <c r="I214" s="2">
        <f>SUMIF('collection only'!D:D,eslam.data!AO214,'collection only'!E:E)</f>
        <v>27398639.539999999</v>
      </c>
      <c r="J214" s="26">
        <f>SUMIF('data-from-invoicing'!D:D,eslam.data!AP214,'data-from-invoicing'!F:F)</f>
        <v>27398648.888</v>
      </c>
      <c r="K214" s="2">
        <f t="shared" si="37"/>
        <v>9.3480000011622906</v>
      </c>
      <c r="O214" s="23"/>
      <c r="P214" s="2">
        <v>28925313.530000001</v>
      </c>
      <c r="Q214" s="1">
        <v>45046</v>
      </c>
      <c r="R214" s="1">
        <v>45041</v>
      </c>
      <c r="S214" s="1">
        <v>45054</v>
      </c>
      <c r="T214">
        <v>56</v>
      </c>
      <c r="U214" s="1">
        <v>45110</v>
      </c>
      <c r="V214" s="1">
        <v>45085</v>
      </c>
      <c r="W214" s="2">
        <v>94648982.379999995</v>
      </c>
      <c r="AB214" s="2">
        <v>9464898.2999999989</v>
      </c>
      <c r="AC214" s="2">
        <v>9464898.2999999989</v>
      </c>
      <c r="AD214" s="2">
        <v>0</v>
      </c>
      <c r="AE214" s="14">
        <f>SUMIF('consultant-gross'!D:D,eslam.data!AO214,'consultant-gross'!F:F)</f>
        <v>38567084.809999995</v>
      </c>
      <c r="AF214" s="14">
        <f>SUMIF('consultant-gross'!D:D,eslam.data!AO214,'consultant-gross'!G:G)</f>
        <v>94648982.379999995</v>
      </c>
      <c r="AG214" s="14">
        <f>SUMIF('consultant-net'!D:D,eslam.data!AO214,'consultant-net'!F:F)</f>
        <v>28925313.530000001</v>
      </c>
      <c r="AH214" s="2" t="str">
        <f>VLOOKUP(A214,'eslam-to-invoicing'!A:B,2,0)</f>
        <v>DP World Basin 2 Ph2</v>
      </c>
      <c r="AO214" s="2" t="str">
        <f t="shared" si="38"/>
        <v>DPW - Ph.024</v>
      </c>
      <c r="AP214" s="2" t="str">
        <f t="shared" si="39"/>
        <v>DP World Basin 2 Ph24</v>
      </c>
    </row>
    <row r="215" spans="1:42" hidden="1" x14ac:dyDescent="0.3">
      <c r="A215" s="6" t="s">
        <v>110</v>
      </c>
      <c r="B215" s="6">
        <f>VLOOKUP(A215,Sheet1!A:B,2,0)</f>
        <v>1</v>
      </c>
      <c r="C215" s="6">
        <v>5</v>
      </c>
      <c r="D215" s="25"/>
      <c r="E215" s="2">
        <v>77833745.070000023</v>
      </c>
      <c r="F215" s="26">
        <f>SUMIF('data-from-invoicing'!D:D,eslam.data!AP215,'data-from-invoicing'!E:E)</f>
        <v>40682207.5</v>
      </c>
      <c r="G215" s="2">
        <f t="shared" si="36"/>
        <v>-37151537.570000023</v>
      </c>
      <c r="H215" s="23"/>
      <c r="I215" s="2">
        <f>SUMIF('collection only'!D:D,eslam.data!AO215,'collection only'!E:E)</f>
        <v>30104833.539999999</v>
      </c>
      <c r="J215" s="26">
        <f>SUMIF('data-from-invoicing'!D:D,eslam.data!AP215,'data-from-invoicing'!F:F)</f>
        <v>30104833.539999999</v>
      </c>
      <c r="K215" s="2">
        <f t="shared" si="37"/>
        <v>0</v>
      </c>
      <c r="O215" s="23"/>
      <c r="P215" s="2">
        <v>30561302.57</v>
      </c>
      <c r="Q215" s="1">
        <v>45077</v>
      </c>
      <c r="R215" s="1">
        <v>45071</v>
      </c>
      <c r="S215" s="1">
        <v>45080</v>
      </c>
      <c r="T215">
        <v>56</v>
      </c>
      <c r="U215" s="1">
        <v>45136</v>
      </c>
      <c r="V215" s="1">
        <v>45102</v>
      </c>
      <c r="W215" s="2">
        <v>172482727.44999999</v>
      </c>
      <c r="AB215" s="2">
        <v>8624122.5</v>
      </c>
      <c r="AC215" s="2">
        <v>8624122.5</v>
      </c>
      <c r="AD215" s="2">
        <v>0</v>
      </c>
      <c r="AE215" s="14">
        <f>SUMIF('consultant-gross'!D:D,eslam.data!AO215,'consultant-gross'!F:F)</f>
        <v>77833745.070000023</v>
      </c>
      <c r="AF215" s="14">
        <f>SUMIF('consultant-gross'!D:D,eslam.data!AO215,'consultant-gross'!G:G)</f>
        <v>172482727.45000002</v>
      </c>
      <c r="AG215" s="14">
        <f>SUMIF('consultant-net'!D:D,eslam.data!AO215,'consultant-net'!F:F)</f>
        <v>30561302.57</v>
      </c>
      <c r="AH215" s="2" t="str">
        <f>VLOOKUP(A215,'eslam-to-invoicing'!A:B,2,0)</f>
        <v>DP World Basin 2 Ph2</v>
      </c>
      <c r="AO215" s="2" t="str">
        <f t="shared" si="38"/>
        <v>DPW - Ph.025</v>
      </c>
      <c r="AP215" s="2" t="str">
        <f t="shared" si="39"/>
        <v>DP World Basin 2 Ph25</v>
      </c>
    </row>
    <row r="216" spans="1:42" hidden="1" x14ac:dyDescent="0.3">
      <c r="A216" s="6" t="s">
        <v>110</v>
      </c>
      <c r="B216" s="6">
        <f>VLOOKUP(A216,Sheet1!A:B,2,0)</f>
        <v>1</v>
      </c>
      <c r="C216" s="6">
        <v>6</v>
      </c>
      <c r="D216" s="25"/>
      <c r="E216" s="2">
        <v>32227821.33999997</v>
      </c>
      <c r="F216" s="26">
        <f>SUMIF('data-from-invoicing'!D:D,eslam.data!AP216,'data-from-invoicing'!E:E)</f>
        <v>32175841.300000001</v>
      </c>
      <c r="G216" s="2">
        <f t="shared" si="36"/>
        <v>-51980.039999969304</v>
      </c>
      <c r="H216" s="23"/>
      <c r="I216" s="2">
        <f>SUMIF('collection only'!D:D,eslam.data!AO216,'collection only'!E:E)</f>
        <v>23809772.84</v>
      </c>
      <c r="J216" s="26">
        <f>SUMIF('data-from-invoicing'!D:D,eslam.data!AP216,'data-from-invoicing'!F:F)</f>
        <v>23809772.84</v>
      </c>
      <c r="K216" s="2">
        <f t="shared" si="37"/>
        <v>0</v>
      </c>
      <c r="O216" s="23"/>
      <c r="P216" s="2">
        <v>24170866.16</v>
      </c>
      <c r="Q216" s="1">
        <v>45107</v>
      </c>
      <c r="R216" s="1">
        <v>45102</v>
      </c>
      <c r="S216" s="1">
        <v>45103</v>
      </c>
      <c r="T216">
        <v>56</v>
      </c>
      <c r="U216" s="1">
        <v>45159</v>
      </c>
      <c r="V216" s="1">
        <v>45138</v>
      </c>
      <c r="W216" s="2">
        <v>204710548.78999999</v>
      </c>
      <c r="AB216" s="2">
        <v>10235527.455</v>
      </c>
      <c r="AC216" s="2">
        <v>10235527.455</v>
      </c>
      <c r="AD216" s="2">
        <v>0</v>
      </c>
      <c r="AE216" s="14">
        <f>SUMIF('consultant-gross'!D:D,eslam.data!AO216,'consultant-gross'!F:F)</f>
        <v>32227821.339999974</v>
      </c>
      <c r="AF216" s="14">
        <f>SUMIF('consultant-gross'!D:D,eslam.data!AO216,'consultant-gross'!G:G)</f>
        <v>204710548.78999999</v>
      </c>
      <c r="AG216" s="14">
        <f>SUMIF('consultant-net'!D:D,eslam.data!AO216,'consultant-net'!F:F)</f>
        <v>24170866.16</v>
      </c>
      <c r="AH216" s="2" t="str">
        <f>VLOOKUP(A216,'eslam-to-invoicing'!A:B,2,0)</f>
        <v>DP World Basin 2 Ph2</v>
      </c>
      <c r="AO216" s="2" t="str">
        <f t="shared" si="38"/>
        <v>DPW - Ph.026</v>
      </c>
      <c r="AP216" s="2" t="str">
        <f t="shared" si="39"/>
        <v>DP World Basin 2 Ph26</v>
      </c>
    </row>
    <row r="217" spans="1:42" hidden="1" x14ac:dyDescent="0.3">
      <c r="A217" s="6" t="s">
        <v>110</v>
      </c>
      <c r="B217" s="6">
        <f>VLOOKUP(A217,Sheet1!A:B,2,0)</f>
        <v>1</v>
      </c>
      <c r="C217" s="6">
        <v>7</v>
      </c>
      <c r="D217" s="25"/>
      <c r="E217" s="2">
        <v>21546507.219999999</v>
      </c>
      <c r="F217" s="26">
        <f>SUMIF('data-from-invoicing'!D:D,eslam.data!AP217,'data-from-invoicing'!E:E)</f>
        <v>21511754.48</v>
      </c>
      <c r="G217" s="2">
        <f t="shared" si="36"/>
        <v>-34752.739999998361</v>
      </c>
      <c r="H217" s="23"/>
      <c r="I217" s="2">
        <f>SUMIF('collection only'!D:D,eslam.data!AO217,'collection only'!E:E)</f>
        <v>15918348.27</v>
      </c>
      <c r="J217" s="26">
        <f>SUMIF('data-from-invoicing'!D:D,eslam.data!AP217,'data-from-invoicing'!F:F)</f>
        <v>15918423.282</v>
      </c>
      <c r="K217" s="2">
        <f t="shared" si="37"/>
        <v>75.012000000104308</v>
      </c>
      <c r="O217" s="23"/>
      <c r="P217" s="2">
        <v>16159880.26</v>
      </c>
      <c r="Q217" s="1">
        <v>45138</v>
      </c>
      <c r="R217" s="1">
        <v>45132</v>
      </c>
      <c r="S217" s="1">
        <v>45139</v>
      </c>
      <c r="T217">
        <v>56</v>
      </c>
      <c r="U217" s="1">
        <v>45195</v>
      </c>
      <c r="V217" s="1">
        <v>45166</v>
      </c>
      <c r="W217" s="2">
        <v>226257056.00999999</v>
      </c>
      <c r="AB217" s="2">
        <v>11312852.785</v>
      </c>
      <c r="AC217" s="2">
        <v>11312852.785</v>
      </c>
      <c r="AD217" s="2">
        <v>0</v>
      </c>
      <c r="AE217" s="14">
        <f>SUMIF('consultant-gross'!D:D,eslam.data!AO217,'consultant-gross'!F:F)</f>
        <v>21546507.219999999</v>
      </c>
      <c r="AF217" s="14">
        <f>SUMIF('consultant-gross'!D:D,eslam.data!AO217,'consultant-gross'!G:G)</f>
        <v>226257056.00999999</v>
      </c>
      <c r="AG217" s="14">
        <f>SUMIF('consultant-net'!D:D,eslam.data!AO217,'consultant-net'!F:F)</f>
        <v>16159880.26</v>
      </c>
      <c r="AH217" s="2" t="str">
        <f>VLOOKUP(A217,'eslam-to-invoicing'!A:B,2,0)</f>
        <v>DP World Basin 2 Ph2</v>
      </c>
      <c r="AO217" s="2" t="str">
        <f t="shared" si="38"/>
        <v>DPW - Ph.027</v>
      </c>
      <c r="AP217" s="2" t="str">
        <f t="shared" si="39"/>
        <v>DP World Basin 2 Ph27</v>
      </c>
    </row>
    <row r="218" spans="1:42" hidden="1" x14ac:dyDescent="0.3">
      <c r="A218" s="6" t="s">
        <v>110</v>
      </c>
      <c r="B218" s="6">
        <f>VLOOKUP(A218,Sheet1!A:B,2,0)</f>
        <v>1</v>
      </c>
      <c r="C218" s="6">
        <v>8</v>
      </c>
      <c r="D218" s="25"/>
      <c r="E218" s="2">
        <v>27781672.690000031</v>
      </c>
      <c r="F218" s="26">
        <f>SUMIF('data-from-invoicing'!D:D,eslam.data!AP218,'data-from-invoicing'!E:E)</f>
        <v>0</v>
      </c>
      <c r="G218" s="2">
        <f t="shared" si="36"/>
        <v>-27781672.690000031</v>
      </c>
      <c r="H218" s="23"/>
      <c r="I218" s="2">
        <f>SUMIF('collection only'!D:D,eslam.data!AO218,'collection only'!E:E)</f>
        <v>20524928.940000001</v>
      </c>
      <c r="J218" s="26">
        <f>SUMIF('data-from-invoicing'!D:D,eslam.data!AP218,'data-from-invoicing'!F:F)</f>
        <v>0</v>
      </c>
      <c r="K218" s="2">
        <f t="shared" si="37"/>
        <v>-20524928.940000001</v>
      </c>
      <c r="O218" s="23"/>
      <c r="P218" s="2">
        <v>20836254.440000001</v>
      </c>
      <c r="Q218" s="1">
        <v>45169</v>
      </c>
      <c r="R218" s="1">
        <v>45163</v>
      </c>
      <c r="S218" s="1">
        <v>45173</v>
      </c>
      <c r="T218">
        <v>56</v>
      </c>
      <c r="U218" s="1">
        <v>45229</v>
      </c>
      <c r="V218" s="1">
        <v>45173</v>
      </c>
      <c r="W218" s="2">
        <v>254038728.69999999</v>
      </c>
      <c r="AB218" s="2">
        <v>12701936.435000001</v>
      </c>
      <c r="AC218" s="2">
        <v>12701936.435000001</v>
      </c>
      <c r="AD218" s="2">
        <v>0</v>
      </c>
      <c r="AE218" s="14">
        <f>SUMIF('consultant-gross'!D:D,eslam.data!AO218,'consultant-gross'!F:F)</f>
        <v>27781672.690000027</v>
      </c>
      <c r="AF218" s="14">
        <f>SUMIF('consultant-gross'!D:D,eslam.data!AO218,'consultant-gross'!G:G)</f>
        <v>254038728.70000002</v>
      </c>
      <c r="AG218" s="14">
        <f>SUMIF('consultant-net'!D:D,eslam.data!AO218,'consultant-net'!F:F)</f>
        <v>20836254.440000001</v>
      </c>
      <c r="AH218" s="2" t="str">
        <f>VLOOKUP(A218,'eslam-to-invoicing'!A:B,2,0)</f>
        <v>DP World Basin 2 Ph2</v>
      </c>
      <c r="AO218" s="2" t="str">
        <f t="shared" si="38"/>
        <v>DPW - Ph.028</v>
      </c>
      <c r="AP218" s="2" t="str">
        <f t="shared" si="39"/>
        <v>DP World Basin 2 Ph28</v>
      </c>
    </row>
    <row r="219" spans="1:42" hidden="1" x14ac:dyDescent="0.3">
      <c r="A219" s="6" t="s">
        <v>110</v>
      </c>
      <c r="B219" s="6">
        <f>VLOOKUP(A219,Sheet1!A:B,2,0)</f>
        <v>1</v>
      </c>
      <c r="C219" s="6">
        <v>9</v>
      </c>
      <c r="D219" s="25"/>
      <c r="E219" s="2">
        <v>66926760.560000032</v>
      </c>
      <c r="F219" s="26">
        <f>SUMIF('data-from-invoicing'!D:D,eslam.data!AP219,'data-from-invoicing'!E:E)</f>
        <v>27736619.899999999</v>
      </c>
      <c r="G219" s="2">
        <f t="shared" si="36"/>
        <v>-39190140.660000034</v>
      </c>
      <c r="H219" s="23"/>
      <c r="I219" s="2">
        <f>SUMIF('collection only'!D:D,eslam.data!AO219,'collection only'!E:E)</f>
        <v>49445572.719999999</v>
      </c>
      <c r="J219" s="26">
        <f>SUMIF('data-from-invoicing'!D:D,eslam.data!AP219,'data-from-invoicing'!F:F)</f>
        <v>20524928.940000001</v>
      </c>
      <c r="K219" s="2">
        <f t="shared" si="37"/>
        <v>-28920643.779999997</v>
      </c>
      <c r="O219" s="23"/>
      <c r="P219" s="2">
        <v>50195070.420000002</v>
      </c>
      <c r="Q219" s="1">
        <v>45199</v>
      </c>
      <c r="R219" s="1">
        <v>45199</v>
      </c>
      <c r="S219" s="1">
        <v>45202</v>
      </c>
      <c r="T219">
        <v>56</v>
      </c>
      <c r="U219" s="1">
        <v>45258</v>
      </c>
      <c r="V219" s="1">
        <v>45230</v>
      </c>
      <c r="W219" s="2">
        <v>320965489.26000011</v>
      </c>
      <c r="AB219" s="2">
        <v>16048266</v>
      </c>
      <c r="AC219" s="2">
        <v>16048266</v>
      </c>
      <c r="AD219" s="2">
        <v>0</v>
      </c>
      <c r="AE219" s="14">
        <f>SUMIF('consultant-gross'!D:D,eslam.data!AO219,'consultant-gross'!F:F)</f>
        <v>66926760.560000032</v>
      </c>
      <c r="AF219" s="14">
        <f>SUMIF('consultant-gross'!D:D,eslam.data!AO219,'consultant-gross'!G:G)</f>
        <v>320965489.26000005</v>
      </c>
      <c r="AG219" s="14">
        <f>SUMIF('consultant-net'!D:D,eslam.data!AO219,'consultant-net'!F:F)</f>
        <v>50195070.420000002</v>
      </c>
      <c r="AH219" s="2" t="str">
        <f>VLOOKUP(A219,'eslam-to-invoicing'!A:B,2,0)</f>
        <v>DP World Basin 2 Ph2</v>
      </c>
      <c r="AO219" s="2" t="str">
        <f t="shared" si="38"/>
        <v>DPW - Ph.029</v>
      </c>
      <c r="AP219" s="2" t="str">
        <f t="shared" si="39"/>
        <v>DP World Basin 2 Ph29</v>
      </c>
    </row>
    <row r="220" spans="1:42" hidden="1" x14ac:dyDescent="0.3">
      <c r="A220" s="6" t="s">
        <v>110</v>
      </c>
      <c r="B220" s="6">
        <f>VLOOKUP(A220,Sheet1!A:B,2,0)</f>
        <v>1</v>
      </c>
      <c r="C220" s="6">
        <v>10</v>
      </c>
      <c r="D220" s="25"/>
      <c r="E220" s="2">
        <v>59028304.349999957</v>
      </c>
      <c r="F220" s="26">
        <f>SUMIF('data-from-invoicing'!D:D,eslam.data!AP220,'data-from-invoicing'!E:E)</f>
        <v>66818227.5</v>
      </c>
      <c r="G220" s="2">
        <f t="shared" si="36"/>
        <v>7789923.1500000432</v>
      </c>
      <c r="H220" s="23"/>
      <c r="I220" s="2">
        <f>SUMIF('collection only'!D:D,eslam.data!AO220,'collection only'!E:E)</f>
        <v>34610141.799999997</v>
      </c>
      <c r="J220" s="26">
        <f>SUMIF('data-from-invoicing'!D:D,eslam.data!AP220,'data-from-invoicing'!F:F)</f>
        <v>49445488.359999999</v>
      </c>
      <c r="K220" s="2">
        <f t="shared" si="37"/>
        <v>14835346.560000002</v>
      </c>
      <c r="O220" s="23"/>
      <c r="P220" s="2">
        <v>44271228.340000004</v>
      </c>
      <c r="Q220" s="1">
        <v>45230</v>
      </c>
      <c r="R220" s="1">
        <v>45224</v>
      </c>
      <c r="S220" s="1">
        <v>45231</v>
      </c>
      <c r="T220">
        <v>56</v>
      </c>
      <c r="U220" s="1">
        <v>45287</v>
      </c>
      <c r="V220" s="1">
        <v>45259</v>
      </c>
      <c r="W220" s="2">
        <v>379993793.61000001</v>
      </c>
      <c r="AB220" s="2">
        <v>18999683</v>
      </c>
      <c r="AC220" s="2">
        <v>18999683</v>
      </c>
      <c r="AD220" s="2">
        <v>0</v>
      </c>
      <c r="AE220" s="14">
        <f>SUMIF('consultant-gross'!D:D,eslam.data!AO220,'consultant-gross'!F:F)</f>
        <v>59028304.349999964</v>
      </c>
      <c r="AF220" s="14">
        <f>SUMIF('consultant-gross'!D:D,eslam.data!AO220,'consultant-gross'!G:G)</f>
        <v>379993793.61000001</v>
      </c>
      <c r="AG220" s="14">
        <f>SUMIF('consultant-net'!D:D,eslam.data!AO220,'consultant-net'!F:F)</f>
        <v>44271228.339999996</v>
      </c>
      <c r="AH220" s="2" t="str">
        <f>VLOOKUP(A220,'eslam-to-invoicing'!A:B,2,0)</f>
        <v>DP World Basin 2 Ph2</v>
      </c>
      <c r="AO220" s="2" t="str">
        <f t="shared" si="38"/>
        <v>DPW - Ph.0210</v>
      </c>
      <c r="AP220" s="2" t="str">
        <f t="shared" si="39"/>
        <v>DP World Basin 2 Ph210</v>
      </c>
    </row>
    <row r="221" spans="1:42" hidden="1" x14ac:dyDescent="0.3">
      <c r="A221" s="6" t="s">
        <v>110</v>
      </c>
      <c r="B221" s="6">
        <f>VLOOKUP(A221,Sheet1!A:B,2,0)</f>
        <v>1</v>
      </c>
      <c r="C221" s="6">
        <v>11</v>
      </c>
      <c r="D221" s="25"/>
      <c r="E221" s="2">
        <v>54711779.099999957</v>
      </c>
      <c r="F221" s="26">
        <f>SUMIF('data-from-invoicing'!D:D,eslam.data!AP221,'data-from-invoicing'!E:E)</f>
        <v>58932579.700000003</v>
      </c>
      <c r="G221" s="2">
        <f t="shared" si="36"/>
        <v>4220800.6000000462</v>
      </c>
      <c r="H221" s="23"/>
      <c r="I221" s="2">
        <f>SUMIF('collection only'!D:D,eslam.data!AO221,'collection only'!E:E)</f>
        <v>40236573.850000001</v>
      </c>
      <c r="J221" s="26">
        <f>SUMIF('data-from-invoicing'!D:D,eslam.data!AP221,'data-from-invoicing'!F:F)</f>
        <v>43610108.979999997</v>
      </c>
      <c r="K221" s="2">
        <f t="shared" si="37"/>
        <v>3373535.1299999952</v>
      </c>
      <c r="O221" s="23"/>
      <c r="P221" s="2">
        <v>40849045.029999986</v>
      </c>
      <c r="Q221" s="1">
        <v>45260</v>
      </c>
      <c r="R221" s="1">
        <v>45255</v>
      </c>
      <c r="S221" s="1">
        <v>45260</v>
      </c>
      <c r="T221">
        <v>56</v>
      </c>
      <c r="U221" s="1">
        <v>45316</v>
      </c>
      <c r="V221" s="1">
        <v>45291</v>
      </c>
      <c r="W221" s="2">
        <v>434705572.70999998</v>
      </c>
      <c r="AB221" s="2">
        <v>21735278.620000001</v>
      </c>
      <c r="AC221" s="2">
        <v>21735278.620000001</v>
      </c>
      <c r="AD221" s="2">
        <v>0</v>
      </c>
      <c r="AE221" s="14">
        <f>SUMIF('consultant-gross'!D:D,eslam.data!AO221,'consultant-gross'!F:F)</f>
        <v>54711779.099999964</v>
      </c>
      <c r="AF221" s="14">
        <f>SUMIF('consultant-gross'!D:D,eslam.data!AO221,'consultant-gross'!G:G)</f>
        <v>434705572.70999998</v>
      </c>
      <c r="AG221" s="14">
        <f>SUMIF('consultant-net'!D:D,eslam.data!AO221,'consultant-net'!F:F)</f>
        <v>40849045.029999994</v>
      </c>
      <c r="AH221" s="2" t="str">
        <f>VLOOKUP(A221,'eslam-to-invoicing'!A:B,2,0)</f>
        <v>DP World Basin 2 Ph2</v>
      </c>
      <c r="AO221" s="2" t="str">
        <f t="shared" si="38"/>
        <v>DPW - Ph.0211</v>
      </c>
      <c r="AP221" s="2" t="str">
        <f t="shared" si="39"/>
        <v>DP World Basin 2 Ph211</v>
      </c>
    </row>
    <row r="222" spans="1:42" hidden="1" x14ac:dyDescent="0.3">
      <c r="A222" s="6" t="s">
        <v>110</v>
      </c>
      <c r="B222" s="6">
        <f>VLOOKUP(A222,Sheet1!A:B,2,0)</f>
        <v>1</v>
      </c>
      <c r="C222" s="6">
        <v>12</v>
      </c>
      <c r="D222" s="25"/>
      <c r="E222" s="2">
        <v>17644384.080000039</v>
      </c>
      <c r="F222" s="26">
        <f>SUMIF('data-from-invoicing'!D:D,eslam.data!AP222,'data-from-invoicing'!E:E)</f>
        <v>54623534</v>
      </c>
      <c r="G222" s="2">
        <f t="shared" si="36"/>
        <v>36979149.919999957</v>
      </c>
      <c r="H222" s="23"/>
      <c r="I222" s="2">
        <f>SUMIF('collection only'!D:D,eslam.data!AO222,'collection only'!E:E)</f>
        <v>15678173.877894999</v>
      </c>
      <c r="J222" s="26">
        <f>SUMIF('data-from-invoicing'!D:D,eslam.data!AP222,'data-from-invoicing'!F:F)</f>
        <v>40236573.850000001</v>
      </c>
      <c r="K222" s="2">
        <f t="shared" si="37"/>
        <v>24558399.972105004</v>
      </c>
      <c r="O222" s="23"/>
      <c r="P222" s="2">
        <v>15879945.92</v>
      </c>
      <c r="Q222" s="1">
        <v>45291</v>
      </c>
      <c r="R222" s="1">
        <v>45285</v>
      </c>
      <c r="S222" s="1">
        <v>45292</v>
      </c>
      <c r="T222">
        <v>56</v>
      </c>
      <c r="U222" s="1">
        <v>45348</v>
      </c>
      <c r="V222" s="1">
        <v>45326</v>
      </c>
      <c r="W222" s="2">
        <v>452349956.79000002</v>
      </c>
      <c r="Y222" s="2">
        <v>25824647.960000001</v>
      </c>
      <c r="AB222" s="2">
        <v>22617497.855</v>
      </c>
      <c r="AC222" s="2">
        <v>22617497.855</v>
      </c>
      <c r="AD222" s="2">
        <v>0</v>
      </c>
      <c r="AE222" s="14">
        <f>SUMIF('consultant-gross'!D:D,eslam.data!AO222,'consultant-gross'!F:F)</f>
        <v>17644384.080000043</v>
      </c>
      <c r="AF222" s="14">
        <f>SUMIF('consultant-gross'!D:D,eslam.data!AO222,'consultant-gross'!G:G)</f>
        <v>452349956.79000002</v>
      </c>
      <c r="AG222" s="14">
        <f>SUMIF('consultant-net'!D:D,eslam.data!AO222,'consultant-net'!F:F)</f>
        <v>15879945.92</v>
      </c>
      <c r="AH222" s="2" t="str">
        <f>VLOOKUP(A222,'eslam-to-invoicing'!A:B,2,0)</f>
        <v>DP World Basin 2 Ph2</v>
      </c>
      <c r="AO222" s="2" t="str">
        <f t="shared" si="38"/>
        <v>DPW - Ph.0212</v>
      </c>
      <c r="AP222" s="2" t="str">
        <f t="shared" si="39"/>
        <v>DP World Basin 2 Ph212</v>
      </c>
    </row>
    <row r="223" spans="1:42" hidden="1" x14ac:dyDescent="0.3">
      <c r="A223" s="6" t="s">
        <v>110</v>
      </c>
      <c r="B223" s="6">
        <f>VLOOKUP(A223,Sheet1!A:B,2,0)</f>
        <v>1</v>
      </c>
      <c r="C223" s="6">
        <v>13</v>
      </c>
      <c r="D223" s="25"/>
      <c r="E223" s="2">
        <v>13655091.110000011</v>
      </c>
      <c r="F223" s="26">
        <f>SUMIF('data-from-invoicing'!D:D,eslam.data!AP223,'data-from-invoicing'!E:E)</f>
        <v>17615925.699999999</v>
      </c>
      <c r="G223" s="2">
        <f t="shared" si="36"/>
        <v>3960834.5899999887</v>
      </c>
      <c r="H223" s="23"/>
      <c r="I223" s="2">
        <f>SUMIF('collection only'!D:D,eslam.data!AO223,'collection only'!E:E)</f>
        <v>18805485.48</v>
      </c>
      <c r="J223" s="26">
        <f>SUMIF('data-from-invoicing'!D:D,eslam.data!AP223,'data-from-invoicing'!F:F)</f>
        <v>15678173.869999999</v>
      </c>
      <c r="K223" s="2">
        <f t="shared" si="37"/>
        <v>-3127311.6100000013</v>
      </c>
      <c r="O223" s="23"/>
      <c r="P223" s="2">
        <v>18632592.109999999</v>
      </c>
      <c r="Q223" s="1">
        <v>45351</v>
      </c>
      <c r="R223" s="1">
        <v>45360</v>
      </c>
      <c r="S223" s="1">
        <v>45360</v>
      </c>
      <c r="T223">
        <v>56</v>
      </c>
      <c r="U223" s="1">
        <v>45416</v>
      </c>
      <c r="V223" s="1">
        <v>45383</v>
      </c>
      <c r="W223" s="2">
        <v>466005047.89999998</v>
      </c>
      <c r="Y223" s="2">
        <v>44215690.5</v>
      </c>
      <c r="AB223" s="2">
        <v>33822947.024999999</v>
      </c>
      <c r="AC223" s="2">
        <v>33822947.024999999</v>
      </c>
      <c r="AD223" s="2">
        <v>0</v>
      </c>
      <c r="AE223" s="14">
        <f>SUMIF('consultant-gross'!D:D,eslam.data!AO223,'consultant-gross'!F:F)</f>
        <v>13655091.110000014</v>
      </c>
      <c r="AF223" s="14">
        <f>SUMIF('consultant-gross'!D:D,eslam.data!AO223,'consultant-gross'!G:G)</f>
        <v>466005047.90000004</v>
      </c>
      <c r="AG223" s="14">
        <f>SUMIF('consultant-net'!D:D,eslam.data!AO223,'consultant-net'!F:F)</f>
        <v>18632592.109999999</v>
      </c>
      <c r="AH223" s="2" t="str">
        <f>VLOOKUP(A223,'eslam-to-invoicing'!A:B,2,0)</f>
        <v>DP World Basin 2 Ph2</v>
      </c>
      <c r="AO223" s="2" t="str">
        <f t="shared" si="38"/>
        <v>DPW - Ph.0213</v>
      </c>
      <c r="AP223" s="2" t="str">
        <f t="shared" si="39"/>
        <v>DP World Basin 2 Ph213</v>
      </c>
    </row>
    <row r="224" spans="1:42" hidden="1" x14ac:dyDescent="0.3">
      <c r="A224" s="6" t="s">
        <v>110</v>
      </c>
      <c r="B224" s="6">
        <f>VLOOKUP(A224,Sheet1!A:B,2,0)</f>
        <v>1</v>
      </c>
      <c r="C224" s="6">
        <v>14</v>
      </c>
      <c r="D224" s="25"/>
      <c r="E224" s="2">
        <v>-1E-4</v>
      </c>
      <c r="F224" s="26">
        <f>SUMIF('data-from-invoicing'!D:D,eslam.data!AP224,'data-from-invoicing'!E:E)</f>
        <v>21130152.280000001</v>
      </c>
      <c r="G224" s="2">
        <f t="shared" si="36"/>
        <v>21130152.280100003</v>
      </c>
      <c r="H224" s="23"/>
      <c r="I224" s="2">
        <f>SUMIF('collection only'!D:D,eslam.data!AO224,'collection only'!E:E)</f>
        <v>35568315.899999999</v>
      </c>
      <c r="J224" s="26">
        <f>SUMIF('data-from-invoicing'!D:D,eslam.data!AP224,'data-from-invoicing'!F:F)</f>
        <v>18805485.48</v>
      </c>
      <c r="K224" s="2">
        <f t="shared" si="37"/>
        <v>-16762830.419999998</v>
      </c>
      <c r="O224" s="23"/>
      <c r="P224" s="2">
        <v>35418927.399999999</v>
      </c>
      <c r="Q224" s="1">
        <v>45351</v>
      </c>
      <c r="R224" s="1">
        <v>45361</v>
      </c>
      <c r="S224" s="1">
        <v>45364</v>
      </c>
      <c r="T224">
        <v>56</v>
      </c>
      <c r="U224" s="1">
        <v>45420</v>
      </c>
      <c r="V224" s="1">
        <v>45426</v>
      </c>
      <c r="W224" s="2">
        <v>466005047.89999998</v>
      </c>
      <c r="Y224" s="2">
        <v>30459697.899999999</v>
      </c>
      <c r="AB224" s="2">
        <v>23300252.395</v>
      </c>
      <c r="AC224" s="2">
        <v>23300252.395</v>
      </c>
      <c r="AD224" s="2">
        <v>0</v>
      </c>
      <c r="AE224" s="14">
        <f>SUMIF('consultant-gross'!D:D,eslam.data!AO224,'consultant-gross'!F:F)</f>
        <v>-1E-4</v>
      </c>
      <c r="AF224" s="14">
        <f>SUMIF('consultant-gross'!D:D,eslam.data!AO224,'consultant-gross'!G:G)</f>
        <v>466005047.90000004</v>
      </c>
      <c r="AG224" s="14">
        <f>SUMIF('consultant-net'!D:D,eslam.data!AO224,'consultant-net'!F:F)</f>
        <v>35418927.399999999</v>
      </c>
      <c r="AH224" s="2" t="str">
        <f>VLOOKUP(A224,'eslam-to-invoicing'!A:B,2,0)</f>
        <v>DP World Basin 2 Ph2</v>
      </c>
      <c r="AO224" s="2" t="str">
        <f t="shared" si="38"/>
        <v>DPW - Ph.0214</v>
      </c>
      <c r="AP224" s="2" t="str">
        <f t="shared" si="39"/>
        <v>DP World Basin 2 Ph214</v>
      </c>
    </row>
    <row r="225" spans="1:42" hidden="1" x14ac:dyDescent="0.3">
      <c r="B225" s="6" t="e">
        <f>VLOOKUP(A225,Sheet1!A:B,2,0)</f>
        <v>#N/A</v>
      </c>
      <c r="D225" s="25"/>
      <c r="F225" s="26"/>
      <c r="H225" s="23"/>
      <c r="J225" s="26"/>
      <c r="O225" s="23"/>
    </row>
    <row r="226" spans="1:42" hidden="1" x14ac:dyDescent="0.3">
      <c r="A226" s="6" t="s">
        <v>71</v>
      </c>
      <c r="B226" s="6">
        <f>VLOOKUP(A226,Sheet1!A:B,2,0)</f>
        <v>1</v>
      </c>
      <c r="C226" s="6">
        <v>1</v>
      </c>
      <c r="D226" s="25"/>
      <c r="E226" s="2">
        <v>5145072.8899999997</v>
      </c>
      <c r="F226" s="26">
        <f>SUMIF('data-from-invoicing'!D:D,eslam.data!AP226,'data-from-invoicing'!E:E)</f>
        <v>120259964.16000001</v>
      </c>
      <c r="G226" s="2">
        <f t="shared" ref="G226:G257" si="40">F226-E226</f>
        <v>115114891.27000001</v>
      </c>
      <c r="H226" s="23"/>
      <c r="I226" s="2">
        <f>SUMIF('collection only'!D:D,eslam.data!AO226,'collection only'!E:E)</f>
        <v>16605643.540000001</v>
      </c>
      <c r="J226" s="26">
        <f>SUMIF('data-from-invoicing'!D:D,eslam.data!AP226,'data-from-invoicing'!F:F)</f>
        <v>83153826.783799991</v>
      </c>
      <c r="K226" s="2">
        <f t="shared" ref="K226:K257" si="41">J226-I226</f>
        <v>66548183.243799992</v>
      </c>
      <c r="L226" s="2">
        <v>10000000</v>
      </c>
      <c r="O226" s="23"/>
      <c r="P226" s="2">
        <v>4887819.25</v>
      </c>
      <c r="Q226" s="1">
        <v>44347</v>
      </c>
      <c r="R226" s="1">
        <v>44347</v>
      </c>
      <c r="S226" s="1">
        <v>44354</v>
      </c>
      <c r="T226">
        <v>42</v>
      </c>
      <c r="U226" s="1">
        <v>44396</v>
      </c>
      <c r="V226" s="1">
        <v>44362</v>
      </c>
      <c r="W226" s="2">
        <v>5145072.8899999997</v>
      </c>
      <c r="AD226" s="2">
        <v>0</v>
      </c>
      <c r="AE226" s="14">
        <f>SUMIF('consultant-gross'!D:D,eslam.data!AO226,'consultant-gross'!F:F)</f>
        <v>5145072.8899999997</v>
      </c>
      <c r="AF226" s="14">
        <f>SUMIF('consultant-gross'!D:D,eslam.data!AO226,'consultant-gross'!G:G)</f>
        <v>5145072.8899999997</v>
      </c>
      <c r="AG226" s="14">
        <f>SUMIF('consultant-net'!D:D,eslam.data!AO226,'consultant-net'!F:F)</f>
        <v>4887819.25</v>
      </c>
      <c r="AH226" s="2" t="str">
        <f>VLOOKUP(A226,'eslam-to-invoicing'!A:B,2,0)</f>
        <v>EGAT Pelletizing Plant</v>
      </c>
      <c r="AO226" s="2" t="str">
        <f t="shared" ref="AO226:AO257" si="42">A226&amp;C226</f>
        <v>EGAT Pelletizing Plant1</v>
      </c>
      <c r="AP226" s="2" t="str">
        <f t="shared" ref="AP226:AP257" si="43">AH226&amp;C226</f>
        <v>EGAT Pelletizing Plant1</v>
      </c>
    </row>
    <row r="227" spans="1:42" hidden="1" x14ac:dyDescent="0.3">
      <c r="A227" s="6" t="s">
        <v>71</v>
      </c>
      <c r="B227" s="6">
        <f>VLOOKUP(A227,Sheet1!A:B,2,0)</f>
        <v>1</v>
      </c>
      <c r="C227" s="6">
        <v>2</v>
      </c>
      <c r="D227" s="25"/>
      <c r="E227" s="2">
        <v>10496612.58</v>
      </c>
      <c r="F227" s="26">
        <f>SUMIF('data-from-invoicing'!D:D,eslam.data!AP227,'data-from-invoicing'!E:E)</f>
        <v>70957037.060000002</v>
      </c>
      <c r="G227" s="2">
        <f t="shared" si="40"/>
        <v>60460424.480000004</v>
      </c>
      <c r="H227" s="23"/>
      <c r="I227" s="2">
        <f>SUMIF('collection only'!D:D,eslam.data!AO227,'collection only'!E:E)</f>
        <v>27019256.259999998</v>
      </c>
      <c r="J227" s="26">
        <f>SUMIF('data-from-invoicing'!D:D,eslam.data!AP227,'data-from-invoicing'!F:F)</f>
        <v>39460085.897199996</v>
      </c>
      <c r="K227" s="2">
        <f t="shared" si="41"/>
        <v>12440829.637199998</v>
      </c>
      <c r="L227" s="2">
        <v>2000000</v>
      </c>
      <c r="O227" s="23"/>
      <c r="P227" s="2">
        <v>10124222.67</v>
      </c>
      <c r="Q227" s="1">
        <v>44377</v>
      </c>
      <c r="R227" s="1">
        <v>44377</v>
      </c>
      <c r="S227" s="1">
        <v>44377</v>
      </c>
      <c r="T227">
        <v>42</v>
      </c>
      <c r="U227" s="1">
        <v>44419</v>
      </c>
      <c r="V227" s="1">
        <v>44389</v>
      </c>
      <c r="W227" s="2">
        <v>15641685.470000001</v>
      </c>
      <c r="AD227" s="2">
        <v>0</v>
      </c>
      <c r="AE227" s="14">
        <f>SUMIF('consultant-gross'!D:D,eslam.data!AO227,'consultant-gross'!F:F)</f>
        <v>10496612.580000002</v>
      </c>
      <c r="AF227" s="14">
        <f>SUMIF('consultant-gross'!D:D,eslam.data!AO227,'consultant-gross'!G:G)</f>
        <v>15641685.470000001</v>
      </c>
      <c r="AG227" s="14">
        <f>SUMIF('consultant-net'!D:D,eslam.data!AO227,'consultant-net'!F:F)</f>
        <v>10124222.67</v>
      </c>
      <c r="AH227" s="2" t="str">
        <f>VLOOKUP(A227,'eslam-to-invoicing'!A:B,2,0)</f>
        <v>EGAT Pelletizing Plant</v>
      </c>
      <c r="AO227" s="2" t="str">
        <f t="shared" si="42"/>
        <v>EGAT Pelletizing Plant2</v>
      </c>
      <c r="AP227" s="2" t="str">
        <f t="shared" si="43"/>
        <v>EGAT Pelletizing Plant2</v>
      </c>
    </row>
    <row r="228" spans="1:42" hidden="1" x14ac:dyDescent="0.3">
      <c r="A228" s="6" t="s">
        <v>71</v>
      </c>
      <c r="B228" s="6">
        <f>VLOOKUP(A228,Sheet1!A:B,2,0)</f>
        <v>1</v>
      </c>
      <c r="C228" s="6">
        <v>3</v>
      </c>
      <c r="D228" s="25"/>
      <c r="E228" s="2">
        <v>4383722.2899999972</v>
      </c>
      <c r="F228" s="26">
        <f>SUMIF('data-from-invoicing'!D:D,eslam.data!AP228,'data-from-invoicing'!E:E)</f>
        <v>18154275.329999998</v>
      </c>
      <c r="G228" s="2">
        <f t="shared" si="40"/>
        <v>13770553.040000001</v>
      </c>
      <c r="H228" s="23"/>
      <c r="I228" s="2">
        <f>SUMIF('collection only'!D:D,eslam.data!AO228,'collection only'!E:E)</f>
        <v>59114716.799999997</v>
      </c>
      <c r="J228" s="26">
        <f>SUMIF('data-from-invoicing'!D:D,eslam.data!AP228,'data-from-invoicing'!F:F)</f>
        <v>7687509.5247</v>
      </c>
      <c r="K228" s="2">
        <f t="shared" si="41"/>
        <v>-51427207.275299996</v>
      </c>
      <c r="L228" s="2">
        <v>5000000</v>
      </c>
      <c r="O228" s="23"/>
      <c r="P228" s="2">
        <v>4165165.88</v>
      </c>
      <c r="Q228" s="1">
        <v>44408</v>
      </c>
      <c r="R228" s="1">
        <v>44408</v>
      </c>
      <c r="S228" s="1">
        <v>44413</v>
      </c>
      <c r="T228">
        <v>42</v>
      </c>
      <c r="U228" s="1">
        <v>44455</v>
      </c>
      <c r="V228" s="1">
        <v>44427</v>
      </c>
      <c r="W228" s="2">
        <v>20025407.760000002</v>
      </c>
      <c r="AD228" s="2">
        <v>0</v>
      </c>
      <c r="AE228" s="14">
        <f>SUMIF('consultant-gross'!D:D,eslam.data!AO228,'consultant-gross'!F:F)</f>
        <v>4383722.2899999972</v>
      </c>
      <c r="AF228" s="14">
        <f>SUMIF('consultant-gross'!D:D,eslam.data!AO228,'consultant-gross'!G:G)</f>
        <v>20025407.759999998</v>
      </c>
      <c r="AG228" s="14">
        <f>SUMIF('consultant-net'!D:D,eslam.data!AO228,'consultant-net'!F:F)</f>
        <v>4165165.88</v>
      </c>
      <c r="AH228" s="2" t="str">
        <f>VLOOKUP(A228,'eslam-to-invoicing'!A:B,2,0)</f>
        <v>EGAT Pelletizing Plant</v>
      </c>
      <c r="AO228" s="2" t="str">
        <f t="shared" si="42"/>
        <v>EGAT Pelletizing Plant3</v>
      </c>
      <c r="AP228" s="2" t="str">
        <f t="shared" si="43"/>
        <v>EGAT Pelletizing Plant3</v>
      </c>
    </row>
    <row r="229" spans="1:42" hidden="1" x14ac:dyDescent="0.3">
      <c r="A229" s="6" t="s">
        <v>71</v>
      </c>
      <c r="B229" s="6">
        <f>VLOOKUP(A229,Sheet1!A:B,2,0)</f>
        <v>1</v>
      </c>
      <c r="C229" s="6">
        <v>4</v>
      </c>
      <c r="D229" s="25"/>
      <c r="E229" s="2">
        <v>6320391.6000000006</v>
      </c>
      <c r="F229" s="26">
        <f>SUMIF('data-from-invoicing'!D:D,eslam.data!AP229,'data-from-invoicing'!E:E)</f>
        <v>11231401.59</v>
      </c>
      <c r="G229" s="2">
        <f t="shared" si="40"/>
        <v>4911009.9899999993</v>
      </c>
      <c r="H229" s="23"/>
      <c r="I229" s="2">
        <f>SUMIF('collection only'!D:D,eslam.data!AO229,'collection only'!E:E)</f>
        <v>50190590.75</v>
      </c>
      <c r="J229" s="26">
        <f>SUMIF('data-from-invoicing'!D:D,eslam.data!AP229,'data-from-invoicing'!F:F)</f>
        <v>10595646.663800001</v>
      </c>
      <c r="K229" s="2">
        <f t="shared" si="41"/>
        <v>-39594944.086199999</v>
      </c>
      <c r="L229" s="2">
        <v>20500000</v>
      </c>
      <c r="O229" s="23"/>
      <c r="P229" s="2">
        <v>6104444.1699999999</v>
      </c>
      <c r="Q229" s="1">
        <v>44439</v>
      </c>
      <c r="R229" s="1">
        <v>44439</v>
      </c>
      <c r="S229" s="1">
        <v>44440</v>
      </c>
      <c r="T229">
        <v>42</v>
      </c>
      <c r="U229" s="1">
        <v>44482</v>
      </c>
      <c r="V229" s="1">
        <v>44466</v>
      </c>
      <c r="W229" s="2">
        <v>26345799.359999999</v>
      </c>
      <c r="AD229" s="2">
        <v>0</v>
      </c>
      <c r="AE229" s="14">
        <f>SUMIF('consultant-gross'!D:D,eslam.data!AO229,'consultant-gross'!F:F)</f>
        <v>6320391.6000000015</v>
      </c>
      <c r="AF229" s="14">
        <f>SUMIF('consultant-gross'!D:D,eslam.data!AO229,'consultant-gross'!G:G)</f>
        <v>26345799.359999999</v>
      </c>
      <c r="AG229" s="14">
        <f>SUMIF('consultant-net'!D:D,eslam.data!AO229,'consultant-net'!F:F)</f>
        <v>6104444.1699999999</v>
      </c>
      <c r="AH229" s="2" t="str">
        <f>VLOOKUP(A229,'eslam-to-invoicing'!A:B,2,0)</f>
        <v>EGAT Pelletizing Plant</v>
      </c>
      <c r="AO229" s="2" t="str">
        <f t="shared" si="42"/>
        <v>EGAT Pelletizing Plant4</v>
      </c>
      <c r="AP229" s="2" t="str">
        <f t="shared" si="43"/>
        <v>EGAT Pelletizing Plant4</v>
      </c>
    </row>
    <row r="230" spans="1:42" hidden="1" x14ac:dyDescent="0.3">
      <c r="A230" s="6" t="s">
        <v>71</v>
      </c>
      <c r="B230" s="6">
        <f>VLOOKUP(A230,Sheet1!A:B,2,0)</f>
        <v>1</v>
      </c>
      <c r="C230" s="6">
        <v>5</v>
      </c>
      <c r="D230" s="25"/>
      <c r="E230" s="2">
        <v>14624189</v>
      </c>
      <c r="F230" s="26">
        <f>SUMIF('data-from-invoicing'!D:D,eslam.data!AP230,'data-from-invoicing'!E:E)</f>
        <v>15488991.77</v>
      </c>
      <c r="G230" s="2">
        <f t="shared" si="40"/>
        <v>864802.76999999955</v>
      </c>
      <c r="H230" s="23"/>
      <c r="I230" s="2">
        <f>SUMIF('collection only'!D:D,eslam.data!AO230,'collection only'!E:E)</f>
        <v>142794796.93000001</v>
      </c>
      <c r="J230" s="26">
        <f>SUMIF('data-from-invoicing'!D:D,eslam.data!AP230,'data-from-invoicing'!F:F)</f>
        <v>14877796.758499999</v>
      </c>
      <c r="K230" s="2">
        <f t="shared" si="41"/>
        <v>-127917000.17150001</v>
      </c>
      <c r="L230" s="2">
        <v>28804143.300000001</v>
      </c>
      <c r="O230" s="23"/>
      <c r="P230" s="2">
        <v>14109093.060000001</v>
      </c>
      <c r="Q230" s="1">
        <v>44469</v>
      </c>
      <c r="R230" s="1">
        <v>44469</v>
      </c>
      <c r="S230" s="1">
        <v>44475</v>
      </c>
      <c r="T230">
        <v>42</v>
      </c>
      <c r="U230" s="1">
        <v>44517</v>
      </c>
      <c r="V230" s="1">
        <v>44489</v>
      </c>
      <c r="W230" s="2">
        <v>40969988.359999999</v>
      </c>
      <c r="AD230" s="2">
        <v>0</v>
      </c>
      <c r="AE230" s="14">
        <f>SUMIF('consultant-gross'!D:D,eslam.data!AO230,'consultant-gross'!F:F)</f>
        <v>14624189</v>
      </c>
      <c r="AF230" s="14">
        <f>SUMIF('consultant-gross'!D:D,eslam.data!AO230,'consultant-gross'!G:G)</f>
        <v>40969988.359999999</v>
      </c>
      <c r="AG230" s="14">
        <f>SUMIF('consultant-net'!D:D,eslam.data!AO230,'consultant-net'!F:F)</f>
        <v>14109093.060000001</v>
      </c>
      <c r="AH230" s="2" t="str">
        <f>VLOOKUP(A230,'eslam-to-invoicing'!A:B,2,0)</f>
        <v>EGAT Pelletizing Plant</v>
      </c>
      <c r="AO230" s="2" t="str">
        <f t="shared" si="42"/>
        <v>EGAT Pelletizing Plant5</v>
      </c>
      <c r="AP230" s="2" t="str">
        <f t="shared" si="43"/>
        <v>EGAT Pelletizing Plant5</v>
      </c>
    </row>
    <row r="231" spans="1:42" hidden="1" x14ac:dyDescent="0.3">
      <c r="A231" s="6" t="s">
        <v>71</v>
      </c>
      <c r="B231" s="6">
        <f>VLOOKUP(A231,Sheet1!A:B,2,0)</f>
        <v>1</v>
      </c>
      <c r="C231" s="6">
        <v>6</v>
      </c>
      <c r="D231" s="25"/>
      <c r="E231" s="2">
        <v>11102739.539999999</v>
      </c>
      <c r="F231" s="26">
        <f>SUMIF('data-from-invoicing'!D:D,eslam.data!AP231,'data-from-invoicing'!E:E)</f>
        <v>12567056.139999999</v>
      </c>
      <c r="G231" s="2">
        <f t="shared" si="40"/>
        <v>1464316.5999999996</v>
      </c>
      <c r="H231" s="23"/>
      <c r="I231" s="2">
        <f>SUMIF('collection only'!D:D,eslam.data!AO231,'collection only'!E:E)</f>
        <v>160253665.38999999</v>
      </c>
      <c r="J231" s="26">
        <f>SUMIF('data-from-invoicing'!D:D,eslam.data!AP231,'data-from-invoicing'!F:F)</f>
        <v>11723923.506999999</v>
      </c>
      <c r="K231" s="2">
        <f t="shared" si="41"/>
        <v>-148529741.88299999</v>
      </c>
      <c r="L231" s="2">
        <v>100000000</v>
      </c>
      <c r="O231" s="23"/>
      <c r="P231" s="2">
        <v>10385277.48</v>
      </c>
      <c r="Q231" s="1">
        <v>44500</v>
      </c>
      <c r="R231" s="1">
        <v>44506</v>
      </c>
      <c r="S231" s="1">
        <v>44506</v>
      </c>
      <c r="T231">
        <v>42</v>
      </c>
      <c r="U231" s="1">
        <v>44548</v>
      </c>
      <c r="V231" s="1">
        <v>44514</v>
      </c>
      <c r="W231" s="2">
        <v>52072727.899999999</v>
      </c>
      <c r="AD231" s="2">
        <v>0</v>
      </c>
      <c r="AE231" s="14">
        <f>SUMIF('consultant-gross'!D:D,eslam.data!AO231,'consultant-gross'!F:F)</f>
        <v>11102739.539999999</v>
      </c>
      <c r="AF231" s="14">
        <f>SUMIF('consultant-gross'!D:D,eslam.data!AO231,'consultant-gross'!G:G)</f>
        <v>52072727.899999999</v>
      </c>
      <c r="AG231" s="14">
        <f>SUMIF('consultant-net'!D:D,eslam.data!AO231,'consultant-net'!F:F)</f>
        <v>10385277.48</v>
      </c>
      <c r="AH231" s="2" t="str">
        <f>VLOOKUP(A231,'eslam-to-invoicing'!A:B,2,0)</f>
        <v>EGAT Pelletizing Plant</v>
      </c>
      <c r="AO231" s="2" t="str">
        <f t="shared" si="42"/>
        <v>EGAT Pelletizing Plant6</v>
      </c>
      <c r="AP231" s="2" t="str">
        <f t="shared" si="43"/>
        <v>EGAT Pelletizing Plant6</v>
      </c>
    </row>
    <row r="232" spans="1:42" hidden="1" x14ac:dyDescent="0.3">
      <c r="A232" s="6" t="s">
        <v>71</v>
      </c>
      <c r="B232" s="6">
        <f>VLOOKUP(A232,Sheet1!A:B,2,0)</f>
        <v>1</v>
      </c>
      <c r="C232" s="6">
        <v>7</v>
      </c>
      <c r="D232" s="25"/>
      <c r="E232" s="2">
        <v>14005522.66</v>
      </c>
      <c r="F232" s="26">
        <f>SUMIF('data-from-invoicing'!D:D,eslam.data!AP232,'data-from-invoicing'!E:E)</f>
        <v>14405251.960000001</v>
      </c>
      <c r="G232" s="2">
        <f t="shared" si="40"/>
        <v>399729.30000000075</v>
      </c>
      <c r="H232" s="23"/>
      <c r="I232" s="2">
        <f>SUMIF('collection only'!D:D,eslam.data!AO232,'collection only'!E:E)</f>
        <v>163147791.30000001</v>
      </c>
      <c r="J232" s="26">
        <f>SUMIF('data-from-invoicing'!D:D,eslam.data!AP232,'data-from-invoicing'!F:F)</f>
        <v>13543523.308</v>
      </c>
      <c r="K232" s="2">
        <f t="shared" si="41"/>
        <v>-149604267.99200001</v>
      </c>
      <c r="L232" s="2">
        <v>100000000</v>
      </c>
      <c r="O232" s="23"/>
      <c r="P232" s="2">
        <v>13304274.449999999</v>
      </c>
      <c r="Q232" s="1">
        <v>44530</v>
      </c>
      <c r="R232" s="1">
        <v>44535</v>
      </c>
      <c r="S232" s="1">
        <v>44536</v>
      </c>
      <c r="T232">
        <v>42</v>
      </c>
      <c r="U232" s="1">
        <v>44578</v>
      </c>
      <c r="V232" s="1">
        <v>44550</v>
      </c>
      <c r="W232" s="2">
        <v>66078250.560000002</v>
      </c>
      <c r="AD232" s="2">
        <v>0</v>
      </c>
      <c r="AE232" s="14">
        <f>SUMIF('consultant-gross'!D:D,eslam.data!AO232,'consultant-gross'!F:F)</f>
        <v>14005522.660000004</v>
      </c>
      <c r="AF232" s="14">
        <f>SUMIF('consultant-gross'!D:D,eslam.data!AO232,'consultant-gross'!G:G)</f>
        <v>66078250.560000002</v>
      </c>
      <c r="AG232" s="14">
        <f>SUMIF('consultant-net'!D:D,eslam.data!AO232,'consultant-net'!F:F)</f>
        <v>13304274.449999999</v>
      </c>
      <c r="AH232" s="2" t="str">
        <f>VLOOKUP(A232,'eslam-to-invoicing'!A:B,2,0)</f>
        <v>EGAT Pelletizing Plant</v>
      </c>
      <c r="AO232" s="2" t="str">
        <f t="shared" si="42"/>
        <v>EGAT Pelletizing Plant7</v>
      </c>
      <c r="AP232" s="2" t="str">
        <f t="shared" si="43"/>
        <v>EGAT Pelletizing Plant7</v>
      </c>
    </row>
    <row r="233" spans="1:42" hidden="1" x14ac:dyDescent="0.3">
      <c r="A233" s="6" t="s">
        <v>71</v>
      </c>
      <c r="B233" s="6">
        <f>VLOOKUP(A233,Sheet1!A:B,2,0)</f>
        <v>1</v>
      </c>
      <c r="C233" s="6">
        <v>8</v>
      </c>
      <c r="D233" s="25"/>
      <c r="E233" s="2">
        <v>12121253.25</v>
      </c>
      <c r="F233" s="26">
        <f>SUMIF('data-from-invoicing'!D:D,eslam.data!AP233,'data-from-invoicing'!E:E)</f>
        <v>12428479.439999999</v>
      </c>
      <c r="G233" s="2">
        <f t="shared" si="40"/>
        <v>307226.18999999948</v>
      </c>
      <c r="H233" s="23"/>
      <c r="I233" s="2">
        <f>SUMIF('collection only'!D:D,eslam.data!AO233,'collection only'!E:E)</f>
        <v>241455129.94999999</v>
      </c>
      <c r="J233" s="26">
        <f>SUMIF('data-from-invoicing'!D:D,eslam.data!AP233,'data-from-invoicing'!F:F)</f>
        <v>11759283.891999999</v>
      </c>
      <c r="K233" s="2">
        <f t="shared" si="41"/>
        <v>-229695846.058</v>
      </c>
      <c r="L233" s="2">
        <v>200000000</v>
      </c>
      <c r="O233" s="23"/>
      <c r="P233" s="2">
        <v>11576342.49</v>
      </c>
      <c r="Q233" s="1">
        <v>44561</v>
      </c>
      <c r="R233" s="1">
        <v>44566</v>
      </c>
      <c r="S233" s="1">
        <v>44567</v>
      </c>
      <c r="T233">
        <v>42</v>
      </c>
      <c r="U233" s="1">
        <v>44609</v>
      </c>
      <c r="V233" s="1">
        <v>44579</v>
      </c>
      <c r="W233" s="2">
        <v>78199503.810000002</v>
      </c>
      <c r="AD233" s="2">
        <v>0</v>
      </c>
      <c r="AE233" s="14">
        <f>SUMIF('consultant-gross'!D:D,eslam.data!AO233,'consultant-gross'!F:F)</f>
        <v>12121253.25</v>
      </c>
      <c r="AF233" s="14">
        <f>SUMIF('consultant-gross'!D:D,eslam.data!AO233,'consultant-gross'!G:G)</f>
        <v>78199503.810000002</v>
      </c>
      <c r="AG233" s="14">
        <f>SUMIF('consultant-net'!D:D,eslam.data!AO233,'consultant-net'!F:F)</f>
        <v>11576342.49</v>
      </c>
      <c r="AH233" s="2" t="str">
        <f>VLOOKUP(A233,'eslam-to-invoicing'!A:B,2,0)</f>
        <v>EGAT Pelletizing Plant</v>
      </c>
      <c r="AO233" s="2" t="str">
        <f t="shared" si="42"/>
        <v>EGAT Pelletizing Plant8</v>
      </c>
      <c r="AP233" s="2" t="str">
        <f t="shared" si="43"/>
        <v>EGAT Pelletizing Plant8</v>
      </c>
    </row>
    <row r="234" spans="1:42" hidden="1" x14ac:dyDescent="0.3">
      <c r="A234" s="6" t="s">
        <v>71</v>
      </c>
      <c r="B234" s="6">
        <f>VLOOKUP(A234,Sheet1!A:B,2,0)</f>
        <v>1</v>
      </c>
      <c r="C234" s="6">
        <v>9</v>
      </c>
      <c r="D234" s="25"/>
      <c r="E234" s="2">
        <v>15797419.95999999</v>
      </c>
      <c r="F234" s="26">
        <f>SUMIF('data-from-invoicing'!D:D,eslam.data!AP234,'data-from-invoicing'!E:E)</f>
        <v>16727419.960000001</v>
      </c>
      <c r="G234" s="2">
        <f t="shared" si="40"/>
        <v>930000.00000001118</v>
      </c>
      <c r="H234" s="23"/>
      <c r="I234" s="2">
        <f>SUMIF('collection only'!D:D,eslam.data!AO234,'collection only'!E:E)</f>
        <v>71197856.25</v>
      </c>
      <c r="J234" s="26">
        <f>SUMIF('data-from-invoicing'!D:D,eslam.data!AP234,'data-from-invoicing'!F:F)</f>
        <v>15809146.998</v>
      </c>
      <c r="K234" s="2">
        <f t="shared" si="41"/>
        <v>-55388709.252000004</v>
      </c>
      <c r="L234" s="2">
        <v>26309409.25</v>
      </c>
      <c r="O234" s="23"/>
      <c r="P234" s="2">
        <v>15046421.199999999</v>
      </c>
      <c r="Q234" s="1">
        <v>44592</v>
      </c>
      <c r="R234" s="1">
        <v>44597</v>
      </c>
      <c r="S234" s="1">
        <v>44600</v>
      </c>
      <c r="T234">
        <v>42</v>
      </c>
      <c r="U234" s="1">
        <v>44642</v>
      </c>
      <c r="V234" s="1">
        <v>44616</v>
      </c>
      <c r="W234" s="2">
        <v>93996923.769999996</v>
      </c>
      <c r="AD234" s="2">
        <v>0</v>
      </c>
      <c r="AE234" s="14">
        <f>SUMIF('consultant-gross'!D:D,eslam.data!AO234,'consultant-gross'!F:F)</f>
        <v>15797419.959999993</v>
      </c>
      <c r="AF234" s="14">
        <f>SUMIF('consultant-gross'!D:D,eslam.data!AO234,'consultant-gross'!G:G)</f>
        <v>93996923.769999996</v>
      </c>
      <c r="AG234" s="14">
        <f>SUMIF('consultant-net'!D:D,eslam.data!AO234,'consultant-net'!F:F)</f>
        <v>15046421.199999999</v>
      </c>
      <c r="AH234" s="2" t="str">
        <f>VLOOKUP(A234,'eslam-to-invoicing'!A:B,2,0)</f>
        <v>EGAT Pelletizing Plant</v>
      </c>
      <c r="AO234" s="2" t="str">
        <f t="shared" si="42"/>
        <v>EGAT Pelletizing Plant9</v>
      </c>
      <c r="AP234" s="2" t="str">
        <f t="shared" si="43"/>
        <v>EGAT Pelletizing Plant9</v>
      </c>
    </row>
    <row r="235" spans="1:42" hidden="1" x14ac:dyDescent="0.3">
      <c r="A235" s="6" t="s">
        <v>71</v>
      </c>
      <c r="B235" s="6">
        <f>VLOOKUP(A235,Sheet1!A:B,2,0)</f>
        <v>1</v>
      </c>
      <c r="C235" s="6">
        <v>10</v>
      </c>
      <c r="D235" s="25"/>
      <c r="E235" s="2">
        <v>13671163.109999999</v>
      </c>
      <c r="F235" s="26">
        <f>SUMIF('data-from-invoicing'!D:D,eslam.data!AP235,'data-from-invoicing'!E:E)</f>
        <v>20568627.09</v>
      </c>
      <c r="G235" s="2">
        <f t="shared" si="40"/>
        <v>6897463.9800000004</v>
      </c>
      <c r="H235" s="23"/>
      <c r="I235" s="2">
        <f>SUMIF('collection only'!D:D,eslam.data!AO235,'collection only'!E:E)</f>
        <v>41034098.600000001</v>
      </c>
      <c r="J235" s="26">
        <f>SUMIF('data-from-invoicing'!D:D,eslam.data!AP235,'data-from-invoicing'!F:F)</f>
        <v>19539421.100000001</v>
      </c>
      <c r="K235" s="2">
        <f t="shared" si="41"/>
        <v>-21494677.5</v>
      </c>
      <c r="O235" s="23"/>
      <c r="P235" s="2">
        <v>13017478.470000001</v>
      </c>
      <c r="Q235" s="1">
        <v>44620</v>
      </c>
      <c r="R235" s="1">
        <v>44630</v>
      </c>
      <c r="S235" s="1">
        <v>44634</v>
      </c>
      <c r="T235">
        <v>42</v>
      </c>
      <c r="U235" s="1">
        <v>44676</v>
      </c>
      <c r="V235" s="1">
        <v>44663</v>
      </c>
      <c r="W235" s="2">
        <v>107668086.88</v>
      </c>
      <c r="AD235" s="2">
        <v>0</v>
      </c>
      <c r="AE235" s="14">
        <f>SUMIF('consultant-gross'!D:D,eslam.data!AO235,'consultant-gross'!F:F)</f>
        <v>13671163.109999999</v>
      </c>
      <c r="AF235" s="14">
        <f>SUMIF('consultant-gross'!D:D,eslam.data!AO235,'consultant-gross'!G:G)</f>
        <v>107668086.88</v>
      </c>
      <c r="AG235" s="14">
        <f>SUMIF('consultant-net'!D:D,eslam.data!AO235,'consultant-net'!F:F)</f>
        <v>13017478.470000001</v>
      </c>
      <c r="AH235" s="2" t="str">
        <f>VLOOKUP(A235,'eslam-to-invoicing'!A:B,2,0)</f>
        <v>EGAT Pelletizing Plant</v>
      </c>
      <c r="AO235" s="2" t="str">
        <f t="shared" si="42"/>
        <v>EGAT Pelletizing Plant10</v>
      </c>
      <c r="AP235" s="2" t="str">
        <f t="shared" si="43"/>
        <v>EGAT Pelletizing Plant10</v>
      </c>
    </row>
    <row r="236" spans="1:42" hidden="1" x14ac:dyDescent="0.3">
      <c r="A236" s="6" t="s">
        <v>71</v>
      </c>
      <c r="B236" s="6">
        <f>VLOOKUP(A236,Sheet1!A:B,2,0)</f>
        <v>1</v>
      </c>
      <c r="C236" s="6">
        <v>11</v>
      </c>
      <c r="D236" s="25"/>
      <c r="E236" s="2">
        <v>14893958.07000001</v>
      </c>
      <c r="F236" s="26">
        <f>SUMIF('data-from-invoicing'!D:D,eslam.data!AP236,'data-from-invoicing'!E:E)</f>
        <v>18647708.09</v>
      </c>
      <c r="G236" s="2">
        <f t="shared" si="40"/>
        <v>3753750.0199999902</v>
      </c>
      <c r="H236" s="23"/>
      <c r="I236" s="2">
        <f>SUMIF('collection only'!D:D,eslam.data!AO236,'collection only'!E:E)</f>
        <v>34151886.789999999</v>
      </c>
      <c r="J236" s="26">
        <f>SUMIF('data-from-invoicing'!D:D,eslam.data!AP236,'data-from-invoicing'!F:F)</f>
        <v>17868099.304499999</v>
      </c>
      <c r="K236" s="2">
        <f t="shared" si="41"/>
        <v>-16283787.4855</v>
      </c>
      <c r="O236" s="23"/>
      <c r="P236" s="2">
        <v>14300826.369999999</v>
      </c>
      <c r="Q236" s="1">
        <v>44651</v>
      </c>
      <c r="R236" s="1">
        <v>44661</v>
      </c>
      <c r="S236" s="1">
        <v>44663</v>
      </c>
      <c r="T236">
        <v>42</v>
      </c>
      <c r="U236" s="1">
        <v>44705</v>
      </c>
      <c r="V236" s="1">
        <v>44672</v>
      </c>
      <c r="W236" s="2">
        <v>122562044.95</v>
      </c>
      <c r="AD236" s="2">
        <v>0</v>
      </c>
      <c r="AE236" s="14">
        <f>SUMIF('consultant-gross'!D:D,eslam.data!AO236,'consultant-gross'!F:F)</f>
        <v>14893958.070000008</v>
      </c>
      <c r="AF236" s="14">
        <f>SUMIF('consultant-gross'!D:D,eslam.data!AO236,'consultant-gross'!G:G)</f>
        <v>122562044.95</v>
      </c>
      <c r="AG236" s="14">
        <f>SUMIF('consultant-net'!D:D,eslam.data!AO236,'consultant-net'!F:F)</f>
        <v>14300826.369999999</v>
      </c>
      <c r="AH236" s="2" t="str">
        <f>VLOOKUP(A236,'eslam-to-invoicing'!A:B,2,0)</f>
        <v>EGAT Pelletizing Plant</v>
      </c>
      <c r="AO236" s="2" t="str">
        <f t="shared" si="42"/>
        <v>EGAT Pelletizing Plant11</v>
      </c>
      <c r="AP236" s="2" t="str">
        <f t="shared" si="43"/>
        <v>EGAT Pelletizing Plant11</v>
      </c>
    </row>
    <row r="237" spans="1:42" hidden="1" x14ac:dyDescent="0.3">
      <c r="A237" s="6" t="s">
        <v>71</v>
      </c>
      <c r="B237" s="6">
        <f>VLOOKUP(A237,Sheet1!A:B,2,0)</f>
        <v>1</v>
      </c>
      <c r="C237" s="6">
        <v>12</v>
      </c>
      <c r="D237" s="25"/>
      <c r="E237" s="2">
        <v>8116943.049999997</v>
      </c>
      <c r="F237" s="26">
        <f>SUMIF('data-from-invoicing'!D:D,eslam.data!AP237,'data-from-invoicing'!E:E)</f>
        <v>8815883.1099999994</v>
      </c>
      <c r="G237" s="2">
        <f t="shared" si="40"/>
        <v>698940.06000000238</v>
      </c>
      <c r="H237" s="23"/>
      <c r="I237" s="2">
        <f>SUMIF('collection only'!D:D,eslam.data!AO237,'collection only'!E:E)</f>
        <v>23500000</v>
      </c>
      <c r="J237" s="26">
        <f>SUMIF('data-from-invoicing'!D:D,eslam.data!AP237,'data-from-invoicing'!F:F)</f>
        <v>8787503.2355000004</v>
      </c>
      <c r="K237" s="2">
        <f t="shared" si="41"/>
        <v>-14712496.7645</v>
      </c>
      <c r="O237" s="23"/>
      <c r="P237" s="2">
        <v>7722438.9000000004</v>
      </c>
      <c r="Q237" s="1">
        <v>44681</v>
      </c>
      <c r="R237" s="1">
        <v>44679</v>
      </c>
      <c r="S237" s="1">
        <v>44679</v>
      </c>
      <c r="T237">
        <v>42</v>
      </c>
      <c r="U237" s="1">
        <v>44721</v>
      </c>
      <c r="V237" s="1">
        <v>44704</v>
      </c>
      <c r="W237" s="2">
        <v>130678988</v>
      </c>
      <c r="Y237" s="2">
        <v>5987660</v>
      </c>
      <c r="AD237" s="2">
        <v>0</v>
      </c>
      <c r="AE237" s="14">
        <f>SUMIF('consultant-gross'!D:D,eslam.data!AO237,'consultant-gross'!F:F)</f>
        <v>8116943.049999997</v>
      </c>
      <c r="AF237" s="14">
        <f>SUMIF('consultant-gross'!D:D,eslam.data!AO237,'consultant-gross'!G:G)</f>
        <v>130678988</v>
      </c>
      <c r="AG237" s="14">
        <f>SUMIF('consultant-net'!D:D,eslam.data!AO237,'consultant-net'!F:F)</f>
        <v>7722438.9000000004</v>
      </c>
      <c r="AH237" s="2" t="str">
        <f>VLOOKUP(A237,'eslam-to-invoicing'!A:B,2,0)</f>
        <v>EGAT Pelletizing Plant</v>
      </c>
      <c r="AO237" s="2" t="str">
        <f t="shared" si="42"/>
        <v>EGAT Pelletizing Plant12</v>
      </c>
      <c r="AP237" s="2" t="str">
        <f t="shared" si="43"/>
        <v>EGAT Pelletizing Plant12</v>
      </c>
    </row>
    <row r="238" spans="1:42" hidden="1" x14ac:dyDescent="0.3">
      <c r="A238" s="6" t="s">
        <v>71</v>
      </c>
      <c r="B238" s="6">
        <f>VLOOKUP(A238,Sheet1!A:B,2,0)</f>
        <v>1</v>
      </c>
      <c r="C238" s="6">
        <v>13</v>
      </c>
      <c r="D238" s="25"/>
      <c r="E238" s="2">
        <v>13958441.78999999</v>
      </c>
      <c r="F238" s="26">
        <f>SUMIF('data-from-invoicing'!D:D,eslam.data!AP238,'data-from-invoicing'!E:E)</f>
        <v>22599332.949999999</v>
      </c>
      <c r="G238" s="2">
        <f t="shared" si="40"/>
        <v>8640891.1600000095</v>
      </c>
      <c r="H238" s="23"/>
      <c r="I238" s="2">
        <f>SUMIF('collection only'!D:D,eslam.data!AO238,'collection only'!E:E)</f>
        <v>53397068.579999998</v>
      </c>
      <c r="J238" s="26">
        <f>SUMIF('data-from-invoicing'!D:D,eslam.data!AP238,'data-from-invoicing'!F:F)</f>
        <v>21971546.517499994</v>
      </c>
      <c r="K238" s="2">
        <f t="shared" si="41"/>
        <v>-31425522.062500004</v>
      </c>
      <c r="O238" s="23"/>
      <c r="P238" s="2">
        <v>13285393.01</v>
      </c>
      <c r="Q238" s="1">
        <v>44712</v>
      </c>
      <c r="R238" s="1">
        <v>44717</v>
      </c>
      <c r="S238" s="1">
        <v>44724</v>
      </c>
      <c r="T238">
        <v>42</v>
      </c>
      <c r="U238" s="1">
        <v>44766</v>
      </c>
      <c r="V238" s="1">
        <v>44747</v>
      </c>
      <c r="W238" s="2">
        <v>144637429.78999999</v>
      </c>
      <c r="Y238" s="2">
        <v>6236391</v>
      </c>
      <c r="AD238" s="2">
        <v>0</v>
      </c>
      <c r="AE238" s="14">
        <f>SUMIF('consultant-gross'!D:D,eslam.data!AO238,'consultant-gross'!F:F)</f>
        <v>13958441.789999992</v>
      </c>
      <c r="AF238" s="14">
        <f>SUMIF('consultant-gross'!D:D,eslam.data!AO238,'consultant-gross'!G:G)</f>
        <v>144637429.78999999</v>
      </c>
      <c r="AG238" s="14">
        <f>SUMIF('consultant-net'!D:D,eslam.data!AO238,'consultant-net'!F:F)</f>
        <v>13285393.01</v>
      </c>
      <c r="AH238" s="2" t="str">
        <f>VLOOKUP(A238,'eslam-to-invoicing'!A:B,2,0)</f>
        <v>EGAT Pelletizing Plant</v>
      </c>
      <c r="AO238" s="2" t="str">
        <f t="shared" si="42"/>
        <v>EGAT Pelletizing Plant13</v>
      </c>
      <c r="AP238" s="2" t="str">
        <f t="shared" si="43"/>
        <v>EGAT Pelletizing Plant13</v>
      </c>
    </row>
    <row r="239" spans="1:42" hidden="1" x14ac:dyDescent="0.3">
      <c r="A239" s="6" t="s">
        <v>71</v>
      </c>
      <c r="B239" s="6">
        <f>VLOOKUP(A239,Sheet1!A:B,2,0)</f>
        <v>1</v>
      </c>
      <c r="C239" s="6">
        <v>14</v>
      </c>
      <c r="D239" s="25"/>
      <c r="E239" s="2">
        <v>8283062.8400000036</v>
      </c>
      <c r="F239" s="26">
        <f>SUMIF('data-from-invoicing'!D:D,eslam.data!AP239,'data-from-invoicing'!E:E)</f>
        <v>10176085.16</v>
      </c>
      <c r="G239" s="2">
        <f t="shared" si="40"/>
        <v>1893022.3199999966</v>
      </c>
      <c r="H239" s="23"/>
      <c r="I239" s="2">
        <f>SUMIF('collection only'!D:D,eslam.data!AO239,'collection only'!E:E)</f>
        <v>17794639.629999999</v>
      </c>
      <c r="J239" s="26">
        <f>SUMIF('data-from-invoicing'!D:D,eslam.data!AP239,'data-from-invoicing'!F:F)</f>
        <v>10704026.927999999</v>
      </c>
      <c r="K239" s="2">
        <f t="shared" si="41"/>
        <v>-7090612.7019999996</v>
      </c>
      <c r="O239" s="23"/>
      <c r="P239" s="2">
        <v>7877469.9900000002</v>
      </c>
      <c r="Q239" s="1">
        <v>44742</v>
      </c>
      <c r="R239" s="1">
        <v>44747</v>
      </c>
      <c r="S239" s="1">
        <v>44748</v>
      </c>
      <c r="T239">
        <v>42</v>
      </c>
      <c r="U239" s="1">
        <v>44790</v>
      </c>
      <c r="V239" s="1">
        <v>44796</v>
      </c>
      <c r="W239" s="2">
        <v>152920492.63</v>
      </c>
      <c r="Y239" s="2">
        <v>6321993.8200000003</v>
      </c>
      <c r="AD239" s="2">
        <v>0</v>
      </c>
      <c r="AE239" s="14">
        <f>SUMIF('consultant-gross'!D:D,eslam.data!AO239,'consultant-gross'!F:F)</f>
        <v>8283062.8400000036</v>
      </c>
      <c r="AF239" s="14">
        <f>SUMIF('consultant-gross'!D:D,eslam.data!AO239,'consultant-gross'!G:G)</f>
        <v>152920492.63</v>
      </c>
      <c r="AG239" s="14">
        <f>SUMIF('consultant-net'!D:D,eslam.data!AO239,'consultant-net'!F:F)</f>
        <v>7877469.9900000002</v>
      </c>
      <c r="AH239" s="2" t="str">
        <f>VLOOKUP(A239,'eslam-to-invoicing'!A:B,2,0)</f>
        <v>EGAT Pelletizing Plant</v>
      </c>
      <c r="AO239" s="2" t="str">
        <f t="shared" si="42"/>
        <v>EGAT Pelletizing Plant14</v>
      </c>
      <c r="AP239" s="2" t="str">
        <f t="shared" si="43"/>
        <v>EGAT Pelletizing Plant14</v>
      </c>
    </row>
    <row r="240" spans="1:42" x14ac:dyDescent="0.3">
      <c r="A240" s="6" t="s">
        <v>71</v>
      </c>
      <c r="B240" s="6">
        <f>VLOOKUP(A240,Sheet1!A:B,2,0)</f>
        <v>1</v>
      </c>
      <c r="C240" s="6">
        <v>15</v>
      </c>
      <c r="D240" s="25"/>
      <c r="E240" s="2">
        <v>20298475.01000002</v>
      </c>
      <c r="F240" s="26">
        <f>SUMIF('data-from-invoicing'!D:D,eslam.data!AP240,'data-from-invoicing'!E:E)</f>
        <v>20298475.239999998</v>
      </c>
      <c r="G240" s="2">
        <f t="shared" si="40"/>
        <v>0.22999997809529305</v>
      </c>
      <c r="H240" s="23"/>
      <c r="I240" s="2">
        <f>SUMIF('collection only'!D:D,eslam.data!AO240,'collection only'!E:E)</f>
        <v>29186530.100000001</v>
      </c>
      <c r="J240" s="26">
        <f>SUMIF('data-from-invoicing'!D:D,eslam.data!AP240,'data-from-invoicing'!F:F)</f>
        <v>19186530.252</v>
      </c>
      <c r="K240" s="2">
        <f t="shared" si="41"/>
        <v>-9999999.8480000012</v>
      </c>
      <c r="O240" s="23"/>
      <c r="P240" s="2">
        <v>19389514.84</v>
      </c>
      <c r="Q240" s="1">
        <v>44773</v>
      </c>
      <c r="R240" s="1">
        <v>44783</v>
      </c>
      <c r="S240" s="1">
        <v>44788</v>
      </c>
      <c r="T240">
        <v>42</v>
      </c>
      <c r="U240" s="1">
        <v>44830</v>
      </c>
      <c r="V240" s="1">
        <v>44797</v>
      </c>
      <c r="W240" s="2">
        <v>173218967.63999999</v>
      </c>
      <c r="Y240" s="2">
        <v>7381629.6100000003</v>
      </c>
      <c r="AD240" s="2">
        <v>0</v>
      </c>
      <c r="AE240" s="14">
        <f>SUMIF('consultant-gross'!D:D,eslam.data!AO240,'consultant-gross'!F:F)</f>
        <v>20298475.01000002</v>
      </c>
      <c r="AF240" s="14">
        <f>SUMIF('consultant-gross'!D:D,eslam.data!AO240,'consultant-gross'!G:G)</f>
        <v>173218967.64000002</v>
      </c>
      <c r="AG240" s="14">
        <f>SUMIF('consultant-net'!D:D,eslam.data!AO240,'consultant-net'!F:F)</f>
        <v>19389514.84</v>
      </c>
      <c r="AH240" s="2" t="str">
        <f>VLOOKUP(A240,'eslam-to-invoicing'!A:B,2,0)</f>
        <v>EGAT Pelletizing Plant</v>
      </c>
      <c r="AO240" s="2" t="str">
        <f t="shared" si="42"/>
        <v>EGAT Pelletizing Plant15</v>
      </c>
      <c r="AP240" s="2" t="str">
        <f t="shared" si="43"/>
        <v>EGAT Pelletizing Plant15</v>
      </c>
    </row>
    <row r="241" spans="1:42" x14ac:dyDescent="0.3">
      <c r="A241" s="6" t="s">
        <v>71</v>
      </c>
      <c r="B241" s="6">
        <f>VLOOKUP(A241,Sheet1!A:B,2,0)</f>
        <v>1</v>
      </c>
      <c r="C241" s="6">
        <v>16</v>
      </c>
      <c r="D241" s="25"/>
      <c r="E241" s="2">
        <v>14282809.34999999</v>
      </c>
      <c r="F241" s="26">
        <f>SUMIF('data-from-invoicing'!D:D,eslam.data!AP241,'data-from-invoicing'!E:E)</f>
        <v>14282809.35</v>
      </c>
      <c r="G241" s="2">
        <f t="shared" si="40"/>
        <v>0</v>
      </c>
      <c r="H241" s="23"/>
      <c r="I241" s="2">
        <f>SUMIF('collection only'!D:D,eslam.data!AO241,'collection only'!E:E)</f>
        <v>23336148.649999999</v>
      </c>
      <c r="J241" s="26">
        <f>SUMIF('data-from-invoicing'!D:D,eslam.data!AP241,'data-from-invoicing'!F:F)</f>
        <v>14096166.627500001</v>
      </c>
      <c r="K241" s="2">
        <f t="shared" si="41"/>
        <v>-9239982.0224999972</v>
      </c>
      <c r="O241" s="23"/>
      <c r="P241" s="2">
        <v>14238994.720000001</v>
      </c>
      <c r="Q241" s="1">
        <v>44804</v>
      </c>
      <c r="R241" s="1">
        <v>44814</v>
      </c>
      <c r="S241" s="1">
        <v>44824</v>
      </c>
      <c r="T241">
        <v>42</v>
      </c>
      <c r="U241" s="1">
        <v>44866</v>
      </c>
      <c r="V241" s="1">
        <v>44844</v>
      </c>
      <c r="W241" s="2">
        <v>187501776.99000001</v>
      </c>
      <c r="Y241" s="2">
        <v>14084887.93</v>
      </c>
      <c r="AD241" s="2">
        <v>0</v>
      </c>
      <c r="AE241" s="14">
        <f>SUMIF('consultant-gross'!D:D,eslam.data!AO241,'consultant-gross'!F:F)</f>
        <v>14282809.349999994</v>
      </c>
      <c r="AF241" s="14">
        <f>SUMIF('consultant-gross'!D:D,eslam.data!AO241,'consultant-gross'!G:G)</f>
        <v>187501776.99000001</v>
      </c>
      <c r="AG241" s="14">
        <f>SUMIF('consultant-net'!D:D,eslam.data!AO241,'consultant-net'!F:F)</f>
        <v>14238994.720000001</v>
      </c>
      <c r="AH241" s="2" t="str">
        <f>VLOOKUP(A241,'eslam-to-invoicing'!A:B,2,0)</f>
        <v>EGAT Pelletizing Plant</v>
      </c>
      <c r="AO241" s="2" t="str">
        <f t="shared" si="42"/>
        <v>EGAT Pelletizing Plant16</v>
      </c>
      <c r="AP241" s="2" t="str">
        <f t="shared" si="43"/>
        <v>EGAT Pelletizing Plant16</v>
      </c>
    </row>
    <row r="242" spans="1:42" hidden="1" x14ac:dyDescent="0.3">
      <c r="A242" s="6" t="s">
        <v>71</v>
      </c>
      <c r="B242" s="6">
        <f>VLOOKUP(A242,Sheet1!A:B,2,0)</f>
        <v>1</v>
      </c>
      <c r="C242" s="6">
        <v>17</v>
      </c>
      <c r="D242" s="25"/>
      <c r="E242" s="2">
        <v>16943574.979999989</v>
      </c>
      <c r="F242" s="26">
        <f>SUMIF('data-from-invoicing'!D:D,eslam.data!AP242,'data-from-invoicing'!E:E)</f>
        <v>37539699.740000002</v>
      </c>
      <c r="G242" s="2">
        <f t="shared" si="40"/>
        <v>20596124.760000013</v>
      </c>
      <c r="H242" s="23"/>
      <c r="I242" s="2">
        <f>SUMIF('collection only'!D:D,eslam.data!AO242,'collection only'!E:E)</f>
        <v>39257376.649999999</v>
      </c>
      <c r="J242" s="26">
        <f>SUMIF('data-from-invoicing'!D:D,eslam.data!AP242,'data-from-invoicing'!F:F)</f>
        <v>15969082.719000001</v>
      </c>
      <c r="K242" s="2">
        <f t="shared" si="41"/>
        <v>-23288293.930999998</v>
      </c>
      <c r="O242" s="23"/>
      <c r="P242" s="2">
        <v>16138518.460000001</v>
      </c>
      <c r="Q242" s="1">
        <v>44865</v>
      </c>
      <c r="R242" s="1">
        <v>44859</v>
      </c>
      <c r="S242" s="1">
        <v>44861</v>
      </c>
      <c r="T242">
        <v>42</v>
      </c>
      <c r="U242" s="1">
        <v>44903</v>
      </c>
      <c r="V242" s="1">
        <v>44888</v>
      </c>
      <c r="W242" s="2">
        <v>204445351.97</v>
      </c>
      <c r="Y242" s="2">
        <v>14506110.34</v>
      </c>
      <c r="AD242" s="2">
        <v>0</v>
      </c>
      <c r="AE242" s="14">
        <f>SUMIF('consultant-gross'!D:D,eslam.data!AO242,'consultant-gross'!F:F)</f>
        <v>16943574.979999989</v>
      </c>
      <c r="AF242" s="14">
        <f>SUMIF('consultant-gross'!D:D,eslam.data!AO242,'consultant-gross'!G:G)</f>
        <v>204445351.97</v>
      </c>
      <c r="AG242" s="14">
        <f>SUMIF('consultant-net'!D:D,eslam.data!AO242,'consultant-net'!F:F)</f>
        <v>16138518.460000001</v>
      </c>
      <c r="AH242" s="2" t="str">
        <f>VLOOKUP(A242,'eslam-to-invoicing'!A:B,2,0)</f>
        <v>EGAT Pelletizing Plant</v>
      </c>
      <c r="AO242" s="2" t="str">
        <f t="shared" si="42"/>
        <v>EGAT Pelletizing Plant17</v>
      </c>
      <c r="AP242" s="2" t="str">
        <f t="shared" si="43"/>
        <v>EGAT Pelletizing Plant17</v>
      </c>
    </row>
    <row r="243" spans="1:42" hidden="1" x14ac:dyDescent="0.3">
      <c r="A243" s="6" t="s">
        <v>71</v>
      </c>
      <c r="B243" s="6">
        <f>VLOOKUP(A243,Sheet1!A:B,2,0)</f>
        <v>1</v>
      </c>
      <c r="C243" s="6">
        <v>18</v>
      </c>
      <c r="D243" s="25"/>
      <c r="E243" s="2">
        <v>13727755.25</v>
      </c>
      <c r="F243" s="26">
        <f>SUMIF('data-from-invoicing'!D:D,eslam.data!AP243,'data-from-invoicing'!E:E)</f>
        <v>930523.4</v>
      </c>
      <c r="G243" s="2">
        <f t="shared" si="40"/>
        <v>-12797231.85</v>
      </c>
      <c r="H243" s="23"/>
      <c r="I243" s="2">
        <f>SUMIF('collection only'!D:D,eslam.data!AO243,'collection only'!E:E)</f>
        <v>35000000</v>
      </c>
      <c r="J243" s="26">
        <f>SUMIF('data-from-invoicing'!D:D,eslam.data!AP243,'data-from-invoicing'!F:F)</f>
        <v>0</v>
      </c>
      <c r="K243" s="2">
        <f t="shared" si="41"/>
        <v>-35000000</v>
      </c>
      <c r="O243" s="23"/>
      <c r="P243" s="2">
        <v>12845007.220000001</v>
      </c>
      <c r="Q243" s="1">
        <v>44895</v>
      </c>
      <c r="R243" s="1">
        <v>44885</v>
      </c>
      <c r="S243" s="1">
        <v>44889</v>
      </c>
      <c r="T243">
        <v>42</v>
      </c>
      <c r="U243" s="1">
        <v>44931</v>
      </c>
      <c r="V243" s="1">
        <v>44914</v>
      </c>
      <c r="W243" s="2">
        <v>218173107.22</v>
      </c>
      <c r="Y243" s="2">
        <v>14925857.699999999</v>
      </c>
      <c r="AD243" s="2">
        <v>0</v>
      </c>
      <c r="AE243" s="14">
        <f>SUMIF('consultant-gross'!D:D,eslam.data!AO243,'consultant-gross'!F:F)</f>
        <v>13727755.25</v>
      </c>
      <c r="AF243" s="14">
        <f>SUMIF('consultant-gross'!D:D,eslam.data!AO243,'consultant-gross'!G:G)</f>
        <v>218173107.22</v>
      </c>
      <c r="AG243" s="14">
        <f>SUMIF('consultant-net'!D:D,eslam.data!AO243,'consultant-net'!F:F)</f>
        <v>12845007.220000001</v>
      </c>
      <c r="AH243" s="2" t="str">
        <f>VLOOKUP(A243,'eslam-to-invoicing'!A:B,2,0)</f>
        <v>EGAT Pelletizing Plant</v>
      </c>
      <c r="AO243" s="2" t="str">
        <f t="shared" si="42"/>
        <v>EGAT Pelletizing Plant18</v>
      </c>
      <c r="AP243" s="2" t="str">
        <f t="shared" si="43"/>
        <v>EGAT Pelletizing Plant18</v>
      </c>
    </row>
    <row r="244" spans="1:42" x14ac:dyDescent="0.3">
      <c r="A244" s="6" t="s">
        <v>71</v>
      </c>
      <c r="B244" s="6">
        <f>VLOOKUP(A244,Sheet1!A:B,2,0)</f>
        <v>1</v>
      </c>
      <c r="C244" s="6">
        <v>19</v>
      </c>
      <c r="D244" s="25"/>
      <c r="E244" s="2">
        <v>20329650.190000001</v>
      </c>
      <c r="F244" s="26">
        <f>SUMIF('data-from-invoicing'!D:D,eslam.data!AP244,'data-from-invoicing'!E:E)</f>
        <v>20329650.190000001</v>
      </c>
      <c r="G244" s="2">
        <f t="shared" si="40"/>
        <v>0</v>
      </c>
      <c r="H244" s="23"/>
      <c r="I244" s="2">
        <f>SUMIF('collection only'!D:D,eslam.data!AO244,'collection only'!E:E)</f>
        <v>42197351.200000003</v>
      </c>
      <c r="J244" s="26">
        <f>SUMIF('data-from-invoicing'!D:D,eslam.data!AP244,'data-from-invoicing'!F:F)</f>
        <v>19169766.1895</v>
      </c>
      <c r="K244" s="2">
        <f t="shared" si="41"/>
        <v>-23027585.010500003</v>
      </c>
      <c r="O244" s="23"/>
      <c r="P244" s="2">
        <v>19373062.690000001</v>
      </c>
      <c r="Q244" s="1">
        <v>44926</v>
      </c>
      <c r="R244" s="1">
        <v>44922</v>
      </c>
      <c r="S244" s="1">
        <v>44922</v>
      </c>
      <c r="T244">
        <v>42</v>
      </c>
      <c r="U244" s="1">
        <v>44964</v>
      </c>
      <c r="V244" s="1">
        <v>44971</v>
      </c>
      <c r="W244" s="2">
        <v>238502757.41</v>
      </c>
      <c r="Y244" s="2">
        <v>15524807.77</v>
      </c>
      <c r="AD244" s="2">
        <v>0</v>
      </c>
      <c r="AE244" s="14">
        <f>SUMIF('consultant-gross'!D:D,eslam.data!AO244,'consultant-gross'!F:F)</f>
        <v>20329650.189999998</v>
      </c>
      <c r="AF244" s="14">
        <f>SUMIF('consultant-gross'!D:D,eslam.data!AO244,'consultant-gross'!G:G)</f>
        <v>238502757.41</v>
      </c>
      <c r="AG244" s="14">
        <f>SUMIF('consultant-net'!D:D,eslam.data!AO244,'consultant-net'!F:F)</f>
        <v>19373062.690000001</v>
      </c>
      <c r="AH244" s="2" t="str">
        <f>VLOOKUP(A244,'eslam-to-invoicing'!A:B,2,0)</f>
        <v>EGAT Pelletizing Plant</v>
      </c>
      <c r="AO244" s="2" t="str">
        <f t="shared" si="42"/>
        <v>EGAT Pelletizing Plant19</v>
      </c>
      <c r="AP244" s="2" t="str">
        <f t="shared" si="43"/>
        <v>EGAT Pelletizing Plant19</v>
      </c>
    </row>
    <row r="245" spans="1:42" x14ac:dyDescent="0.3">
      <c r="A245" s="6" t="s">
        <v>71</v>
      </c>
      <c r="B245" s="6">
        <f>VLOOKUP(A245,Sheet1!A:B,2,0)</f>
        <v>1</v>
      </c>
      <c r="C245" s="6">
        <v>20</v>
      </c>
      <c r="D245" s="25"/>
      <c r="F245" s="26">
        <f>SUMIF('data-from-invoicing'!D:D,eslam.data!AP245,'data-from-invoicing'!E:E)</f>
        <v>0</v>
      </c>
      <c r="G245" s="2">
        <f t="shared" si="40"/>
        <v>0</v>
      </c>
      <c r="H245" s="23"/>
      <c r="I245" s="2">
        <f>SUMIF('collection only'!D:D,eslam.data!AO245,'collection only'!E:E)</f>
        <v>40000000.000009999</v>
      </c>
      <c r="J245" s="26">
        <f>SUMIF('data-from-invoicing'!D:D,eslam.data!AP245,'data-from-invoicing'!F:F)</f>
        <v>0</v>
      </c>
      <c r="K245" s="2">
        <f t="shared" si="41"/>
        <v>-40000000.000009999</v>
      </c>
      <c r="O245" s="23"/>
      <c r="Q245" s="1">
        <v>45016</v>
      </c>
      <c r="R245" s="1">
        <v>45015</v>
      </c>
      <c r="S245" s="1">
        <v>45015</v>
      </c>
      <c r="T245">
        <v>42</v>
      </c>
      <c r="U245" s="1">
        <v>45057</v>
      </c>
      <c r="AD245" s="2">
        <v>0</v>
      </c>
      <c r="AE245" s="14">
        <f>SUMIF('consultant-gross'!D:D,eslam.data!AO245,'consultant-gross'!F:F)</f>
        <v>0</v>
      </c>
      <c r="AF245" s="14">
        <f>SUMIF('consultant-gross'!D:D,eslam.data!AO245,'consultant-gross'!G:G)</f>
        <v>0</v>
      </c>
      <c r="AG245" s="14">
        <f>SUMIF('consultant-net'!D:D,eslam.data!AO245,'consultant-net'!F:F)</f>
        <v>0</v>
      </c>
      <c r="AH245" s="2" t="str">
        <f>VLOOKUP(A245,'eslam-to-invoicing'!A:B,2,0)</f>
        <v>EGAT Pelletizing Plant</v>
      </c>
      <c r="AO245" s="2" t="str">
        <f t="shared" si="42"/>
        <v>EGAT Pelletizing Plant20</v>
      </c>
      <c r="AP245" s="2" t="str">
        <f t="shared" si="43"/>
        <v>EGAT Pelletizing Plant20</v>
      </c>
    </row>
    <row r="246" spans="1:42" hidden="1" x14ac:dyDescent="0.3">
      <c r="A246" s="6" t="s">
        <v>71</v>
      </c>
      <c r="B246" s="6">
        <f>VLOOKUP(A246,Sheet1!A:B,2,0)</f>
        <v>1</v>
      </c>
      <c r="C246" s="6">
        <v>21</v>
      </c>
      <c r="D246" s="25"/>
      <c r="F246" s="26">
        <f>SUMIF('data-from-invoicing'!D:D,eslam.data!AP246,'data-from-invoicing'!E:E)</f>
        <v>37437141.5</v>
      </c>
      <c r="G246" s="2">
        <f t="shared" si="40"/>
        <v>37437141.5</v>
      </c>
      <c r="H246" s="23"/>
      <c r="I246" s="2">
        <f>SUMIF('collection only'!D:D,eslam.data!AO246,'collection only'!E:E)</f>
        <v>20000000.000009999</v>
      </c>
      <c r="J246" s="26">
        <f>SUMIF('data-from-invoicing'!D:D,eslam.data!AP246,'data-from-invoicing'!F:F)</f>
        <v>38934627.164999999</v>
      </c>
      <c r="K246" s="2">
        <f t="shared" si="41"/>
        <v>18934627.16499</v>
      </c>
      <c r="O246" s="23"/>
      <c r="Q246" s="1">
        <v>45077</v>
      </c>
      <c r="R246" s="1">
        <v>45077</v>
      </c>
      <c r="S246" s="1">
        <v>45098</v>
      </c>
      <c r="T246">
        <v>42</v>
      </c>
      <c r="U246" s="1">
        <v>45140</v>
      </c>
      <c r="AD246" s="2">
        <v>0</v>
      </c>
      <c r="AE246" s="14">
        <f>SUMIF('consultant-gross'!D:D,eslam.data!AO246,'consultant-gross'!F:F)</f>
        <v>0</v>
      </c>
      <c r="AF246" s="14">
        <f>SUMIF('consultant-gross'!D:D,eslam.data!AO246,'consultant-gross'!G:G)</f>
        <v>0</v>
      </c>
      <c r="AG246" s="14">
        <f>SUMIF('consultant-net'!D:D,eslam.data!AO246,'consultant-net'!F:F)</f>
        <v>0</v>
      </c>
      <c r="AH246" s="2" t="str">
        <f>VLOOKUP(A246,'eslam-to-invoicing'!A:B,2,0)</f>
        <v>EGAT Pelletizing Plant</v>
      </c>
      <c r="AO246" s="2" t="str">
        <f t="shared" si="42"/>
        <v>EGAT Pelletizing Plant21</v>
      </c>
      <c r="AP246" s="2" t="str">
        <f t="shared" si="43"/>
        <v>EGAT Pelletizing Plant21</v>
      </c>
    </row>
    <row r="247" spans="1:42" x14ac:dyDescent="0.3">
      <c r="A247" s="6" t="s">
        <v>71</v>
      </c>
      <c r="B247" s="6">
        <f>VLOOKUP(A247,Sheet1!A:B,2,0)</f>
        <v>1</v>
      </c>
      <c r="C247" s="6">
        <v>22</v>
      </c>
      <c r="D247" s="25"/>
      <c r="F247" s="26">
        <f>SUMIF('data-from-invoicing'!D:D,eslam.data!AP247,'data-from-invoicing'!E:E)</f>
        <v>0</v>
      </c>
      <c r="G247" s="2">
        <f t="shared" si="40"/>
        <v>0</v>
      </c>
      <c r="H247" s="23"/>
      <c r="I247" s="2">
        <f>SUMIF('collection only'!D:D,eslam.data!AO247,'collection only'!E:E)</f>
        <v>50000000.000009999</v>
      </c>
      <c r="J247" s="26">
        <f>SUMIF('data-from-invoicing'!D:D,eslam.data!AP247,'data-from-invoicing'!F:F)</f>
        <v>0</v>
      </c>
      <c r="K247" s="2">
        <f t="shared" si="41"/>
        <v>-50000000.000009999</v>
      </c>
      <c r="O247" s="23"/>
      <c r="Q247" s="1">
        <v>45107</v>
      </c>
      <c r="R247" s="1">
        <v>45107</v>
      </c>
      <c r="S247" s="1">
        <v>45107</v>
      </c>
      <c r="T247">
        <v>42</v>
      </c>
      <c r="U247" s="1">
        <v>45149</v>
      </c>
      <c r="AD247" s="2">
        <v>0</v>
      </c>
      <c r="AE247" s="14">
        <f>SUMIF('consultant-gross'!D:D,eslam.data!AO247,'consultant-gross'!F:F)</f>
        <v>0</v>
      </c>
      <c r="AF247" s="14">
        <f>SUMIF('consultant-gross'!D:D,eslam.data!AO247,'consultant-gross'!G:G)</f>
        <v>0</v>
      </c>
      <c r="AG247" s="14">
        <f>SUMIF('consultant-net'!D:D,eslam.data!AO247,'consultant-net'!F:F)</f>
        <v>0</v>
      </c>
      <c r="AH247" s="2" t="str">
        <f>VLOOKUP(A247,'eslam-to-invoicing'!A:B,2,0)</f>
        <v>EGAT Pelletizing Plant</v>
      </c>
      <c r="AO247" s="2" t="str">
        <f t="shared" si="42"/>
        <v>EGAT Pelletizing Plant22</v>
      </c>
      <c r="AP247" s="2" t="str">
        <f t="shared" si="43"/>
        <v>EGAT Pelletizing Plant22</v>
      </c>
    </row>
    <row r="248" spans="1:42" hidden="1" x14ac:dyDescent="0.3">
      <c r="A248" s="6" t="s">
        <v>71</v>
      </c>
      <c r="B248" s="6">
        <f>VLOOKUP(A248,Sheet1!A:B,2,0)</f>
        <v>1</v>
      </c>
      <c r="C248" s="6">
        <v>23</v>
      </c>
      <c r="D248" s="25"/>
      <c r="E248" s="2">
        <v>165505167.47</v>
      </c>
      <c r="F248" s="26">
        <f>SUMIF('data-from-invoicing'!D:D,eslam.data!AP248,'data-from-invoicing'!E:E)</f>
        <v>0</v>
      </c>
      <c r="G248" s="2">
        <f t="shared" si="40"/>
        <v>-165505167.47</v>
      </c>
      <c r="H248" s="23"/>
      <c r="I248" s="2">
        <f>SUMIF('collection only'!D:D,eslam.data!AO248,'collection only'!E:E)</f>
        <v>15000000</v>
      </c>
      <c r="J248" s="26">
        <f>SUMIF('data-from-invoicing'!D:D,eslam.data!AP248,'data-from-invoicing'!F:F)</f>
        <v>0</v>
      </c>
      <c r="K248" s="2">
        <f t="shared" si="41"/>
        <v>-15000000</v>
      </c>
      <c r="O248" s="23"/>
      <c r="P248" s="2">
        <v>284426280.44999999</v>
      </c>
      <c r="Q248" s="1">
        <v>45322</v>
      </c>
      <c r="R248" s="1">
        <v>45322</v>
      </c>
      <c r="S248" s="1">
        <v>45414</v>
      </c>
      <c r="T248">
        <v>42</v>
      </c>
      <c r="U248" s="1">
        <v>45456</v>
      </c>
      <c r="V248" s="1">
        <v>45414</v>
      </c>
      <c r="W248" s="2">
        <v>533590339.98000002</v>
      </c>
      <c r="Y248" s="2">
        <v>85167648</v>
      </c>
      <c r="AA248" s="2">
        <v>7000000</v>
      </c>
      <c r="AD248" s="2">
        <v>0</v>
      </c>
      <c r="AE248" s="14">
        <f>SUMIF('consultant-gross'!D:D,eslam.data!AO248,'consultant-gross'!F:F)</f>
        <v>0</v>
      </c>
      <c r="AF248" s="14">
        <f>SUMIF('consultant-gross'!D:D,eslam.data!AO248,'consultant-gross'!G:G)</f>
        <v>0</v>
      </c>
      <c r="AG248" s="14">
        <f>SUMIF('consultant-net'!D:D,eslam.data!AO248,'consultant-net'!F:F)</f>
        <v>0</v>
      </c>
      <c r="AH248" s="2" t="str">
        <f>VLOOKUP(A248,'eslam-to-invoicing'!A:B,2,0)</f>
        <v>EGAT Pelletizing Plant</v>
      </c>
      <c r="AO248" s="2" t="str">
        <f t="shared" si="42"/>
        <v>EGAT Pelletizing Plant23</v>
      </c>
      <c r="AP248" s="2" t="str">
        <f t="shared" si="43"/>
        <v>EGAT Pelletizing Plant23</v>
      </c>
    </row>
    <row r="249" spans="1:42" hidden="1" x14ac:dyDescent="0.3">
      <c r="A249" s="6" t="s">
        <v>71</v>
      </c>
      <c r="B249" s="6">
        <f>VLOOKUP(A249,Sheet1!A:B,2,0)</f>
        <v>1</v>
      </c>
      <c r="C249" s="6">
        <v>24</v>
      </c>
      <c r="D249" s="25"/>
      <c r="E249" s="2">
        <v>65988515.569999933</v>
      </c>
      <c r="F249" s="26">
        <f>SUMIF('data-from-invoicing'!D:D,eslam.data!AP249,'data-from-invoicing'!E:E)</f>
        <v>0</v>
      </c>
      <c r="G249" s="2">
        <f t="shared" si="40"/>
        <v>-65988515.569999933</v>
      </c>
      <c r="H249" s="23"/>
      <c r="I249" s="2">
        <f>SUMIF('collection only'!D:D,eslam.data!AO249,'collection only'!E:E)</f>
        <v>10000000</v>
      </c>
      <c r="J249" s="26">
        <f>SUMIF('data-from-invoicing'!D:D,eslam.data!AP249,'data-from-invoicing'!F:F)</f>
        <v>0</v>
      </c>
      <c r="K249" s="2">
        <f t="shared" si="41"/>
        <v>-10000000</v>
      </c>
      <c r="O249" s="23"/>
      <c r="P249" s="2">
        <v>38934626.460000001</v>
      </c>
      <c r="Q249" s="1">
        <v>45412</v>
      </c>
      <c r="R249" s="1">
        <v>45397</v>
      </c>
      <c r="S249" s="1">
        <v>45413</v>
      </c>
      <c r="T249">
        <v>42</v>
      </c>
      <c r="U249" s="1">
        <v>45455</v>
      </c>
      <c r="V249" s="1">
        <v>45414</v>
      </c>
      <c r="W249" s="2">
        <v>599578855.54999995</v>
      </c>
      <c r="Y249" s="2">
        <v>96518287.150000006</v>
      </c>
      <c r="AA249" s="2">
        <v>7000000</v>
      </c>
      <c r="AD249" s="2">
        <v>0</v>
      </c>
      <c r="AE249" s="14">
        <f>SUMIF('consultant-gross'!D:D,eslam.data!AO249,'consultant-gross'!F:F)</f>
        <v>0</v>
      </c>
      <c r="AF249" s="14">
        <f>SUMIF('consultant-gross'!D:D,eslam.data!AO249,'consultant-gross'!G:G)</f>
        <v>0</v>
      </c>
      <c r="AG249" s="14">
        <f>SUMIF('consultant-net'!D:D,eslam.data!AO249,'consultant-net'!F:F)</f>
        <v>0</v>
      </c>
      <c r="AH249" s="2" t="str">
        <f>VLOOKUP(A249,'eslam-to-invoicing'!A:B,2,0)</f>
        <v>EGAT Pelletizing Plant</v>
      </c>
      <c r="AO249" s="2" t="str">
        <f t="shared" si="42"/>
        <v>EGAT Pelletizing Plant24</v>
      </c>
      <c r="AP249" s="2" t="str">
        <f t="shared" si="43"/>
        <v>EGAT Pelletizing Plant24</v>
      </c>
    </row>
    <row r="250" spans="1:42" x14ac:dyDescent="0.3">
      <c r="A250" s="6" t="s">
        <v>71</v>
      </c>
      <c r="B250" s="6">
        <f>VLOOKUP(A250,Sheet1!A:B,2,0)</f>
        <v>1</v>
      </c>
      <c r="C250" s="6">
        <v>25</v>
      </c>
      <c r="D250" s="25"/>
      <c r="F250" s="26">
        <f>SUMIF('data-from-invoicing'!D:D,eslam.data!AP250,'data-from-invoicing'!E:E)</f>
        <v>0</v>
      </c>
      <c r="G250" s="2">
        <f t="shared" si="40"/>
        <v>0</v>
      </c>
      <c r="H250" s="23"/>
      <c r="I250" s="2">
        <f>SUMIF('collection only'!D:D,eslam.data!AO250,'collection only'!E:E)</f>
        <v>10000000</v>
      </c>
      <c r="J250" s="26">
        <f>SUMIF('data-from-invoicing'!D:D,eslam.data!AP250,'data-from-invoicing'!F:F)</f>
        <v>0</v>
      </c>
      <c r="K250" s="2">
        <f t="shared" si="41"/>
        <v>-10000000</v>
      </c>
      <c r="O250" s="23"/>
      <c r="Q250" s="1">
        <v>45473</v>
      </c>
      <c r="R250" s="1">
        <v>45473</v>
      </c>
      <c r="S250" s="1">
        <v>45489</v>
      </c>
      <c r="T250">
        <v>42</v>
      </c>
      <c r="U250" s="1">
        <v>45531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 t="shared" si="42"/>
        <v>EGAT Pelletizing Plant25</v>
      </c>
      <c r="AP250" s="2" t="str">
        <f t="shared" si="43"/>
        <v>EGAT Pelletizing Plant25</v>
      </c>
    </row>
    <row r="251" spans="1:42" hidden="1" x14ac:dyDescent="0.3">
      <c r="A251" s="6" t="s">
        <v>140</v>
      </c>
      <c r="B251" s="6">
        <f>VLOOKUP(A251,Sheet1!A:B,2,0)</f>
        <v>1</v>
      </c>
      <c r="C251" s="6">
        <v>1</v>
      </c>
      <c r="D251" s="25"/>
      <c r="E251" s="2">
        <v>61566718.68</v>
      </c>
      <c r="F251" s="26">
        <f>SUMIF('data-from-invoicing'!D:D,eslam.data!AP251,'data-from-invoicing'!E:E)</f>
        <v>120259964.16000001</v>
      </c>
      <c r="G251" s="2">
        <f t="shared" si="40"/>
        <v>58693245.480000012</v>
      </c>
      <c r="H251" s="23"/>
      <c r="I251" s="2">
        <f>SUMIF('collection only'!D:D,eslam.data!AO251,'collection only'!E:E)</f>
        <v>0</v>
      </c>
      <c r="J251" s="26">
        <f>SUMIF('data-from-invoicing'!D:D,eslam.data!AP251,'data-from-invoicing'!F:F)</f>
        <v>83153826.783799991</v>
      </c>
      <c r="K251" s="2">
        <f t="shared" si="41"/>
        <v>83153826.783799991</v>
      </c>
      <c r="O251" s="23"/>
      <c r="P251" s="2">
        <v>27089356.219999999</v>
      </c>
      <c r="Q251" s="1">
        <v>45322</v>
      </c>
      <c r="R251" s="1">
        <v>45322</v>
      </c>
      <c r="S251" s="1">
        <v>45414</v>
      </c>
      <c r="T251">
        <v>42</v>
      </c>
      <c r="U251" s="1">
        <v>45456</v>
      </c>
      <c r="V251" s="1">
        <v>45414</v>
      </c>
      <c r="W251" s="2">
        <v>61566718.68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 t="shared" si="42"/>
        <v>EGAT Pelletizing Plant - Admin Building1</v>
      </c>
      <c r="AP251" s="2" t="str">
        <f t="shared" si="43"/>
        <v>EGAT Pelletizing Plant1</v>
      </c>
    </row>
    <row r="252" spans="1:42" hidden="1" x14ac:dyDescent="0.3">
      <c r="A252" s="6" t="s">
        <v>140</v>
      </c>
      <c r="B252" s="6">
        <f>VLOOKUP(A252,Sheet1!A:B,2,0)</f>
        <v>1</v>
      </c>
      <c r="C252" s="6">
        <v>2</v>
      </c>
      <c r="D252" s="25"/>
      <c r="E252" s="2">
        <v>53673231.500000007</v>
      </c>
      <c r="F252" s="26">
        <f>SUMIF('data-from-invoicing'!D:D,eslam.data!AP252,'data-from-invoicing'!E:E)</f>
        <v>70957037.060000002</v>
      </c>
      <c r="G252" s="2">
        <f t="shared" si="40"/>
        <v>17283805.559999995</v>
      </c>
      <c r="H252" s="23"/>
      <c r="I252" s="2">
        <f>SUMIF('collection only'!D:D,eslam.data!AO252,'collection only'!E:E)</f>
        <v>0</v>
      </c>
      <c r="J252" s="26">
        <f>SUMIF('data-from-invoicing'!D:D,eslam.data!AP252,'data-from-invoicing'!F:F)</f>
        <v>39460085.897199996</v>
      </c>
      <c r="K252" s="2">
        <f t="shared" si="41"/>
        <v>39460085.897199996</v>
      </c>
      <c r="O252" s="23"/>
      <c r="P252" s="2">
        <v>23616221.859999999</v>
      </c>
      <c r="Q252" s="1">
        <v>45412</v>
      </c>
      <c r="R252" s="1">
        <v>45397</v>
      </c>
      <c r="S252" s="1">
        <v>45413</v>
      </c>
      <c r="T252">
        <v>42</v>
      </c>
      <c r="U252" s="1">
        <v>45455</v>
      </c>
      <c r="V252" s="1">
        <v>45414</v>
      </c>
      <c r="W252" s="2">
        <v>115239950.18000001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 t="shared" si="42"/>
        <v>EGAT Pelletizing Plant - Admin Building2</v>
      </c>
      <c r="AP252" s="2" t="str">
        <f t="shared" si="43"/>
        <v>EGAT Pelletizing Plant2</v>
      </c>
    </row>
    <row r="253" spans="1:42" hidden="1" x14ac:dyDescent="0.3">
      <c r="A253" s="6" t="s">
        <v>140</v>
      </c>
      <c r="B253" s="6">
        <f>VLOOKUP(A253,Sheet1!A:B,2,0)</f>
        <v>1</v>
      </c>
      <c r="C253" s="6">
        <v>3</v>
      </c>
      <c r="D253" s="25"/>
      <c r="F253" s="26">
        <f>SUMIF('data-from-invoicing'!D:D,eslam.data!AP253,'data-from-invoicing'!E:E)</f>
        <v>18154275.329999998</v>
      </c>
      <c r="G253" s="2">
        <f t="shared" si="40"/>
        <v>18154275.329999998</v>
      </c>
      <c r="H253" s="23"/>
      <c r="I253" s="2">
        <f>SUMIF('collection only'!D:D,eslam.data!AO253,'collection only'!E:E)</f>
        <v>0</v>
      </c>
      <c r="J253" s="26">
        <f>SUMIF('data-from-invoicing'!D:D,eslam.data!AP253,'data-from-invoicing'!F:F)</f>
        <v>7687509.5247</v>
      </c>
      <c r="K253" s="2">
        <f t="shared" si="41"/>
        <v>7687509.5247</v>
      </c>
      <c r="O253" s="23"/>
      <c r="Q253" s="1">
        <v>45473</v>
      </c>
      <c r="R253" s="1">
        <v>45473</v>
      </c>
      <c r="S253" s="1">
        <v>45489</v>
      </c>
      <c r="T253">
        <v>42</v>
      </c>
      <c r="U253" s="1">
        <v>45531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 t="shared" si="42"/>
        <v>EGAT Pelletizing Plant - Admin Building3</v>
      </c>
      <c r="AP253" s="2" t="str">
        <f t="shared" si="43"/>
        <v>EGAT Pelletizing Plant3</v>
      </c>
    </row>
    <row r="254" spans="1:42" hidden="1" x14ac:dyDescent="0.3">
      <c r="A254" s="6" t="s">
        <v>123</v>
      </c>
      <c r="B254" s="6">
        <f>VLOOKUP(A254,Sheet1!A:B,2,0)</f>
        <v>1</v>
      </c>
      <c r="C254" s="6">
        <v>1</v>
      </c>
      <c r="D254" s="25"/>
      <c r="E254" s="2">
        <v>1390180.36</v>
      </c>
      <c r="F254" s="26">
        <f>SUMIF('data-from-invoicing'!D:D,eslam.data!AP254,'data-from-invoicing'!E:E)</f>
        <v>120259964.16000001</v>
      </c>
      <c r="G254" s="2">
        <f t="shared" si="40"/>
        <v>118869783.80000001</v>
      </c>
      <c r="H254" s="23"/>
      <c r="I254" s="2">
        <f>SUMIF('collection only'!D:D,eslam.data!AO254,'collection only'!E:E)</f>
        <v>1570903.44</v>
      </c>
      <c r="J254" s="26">
        <f>SUMIF('data-from-invoicing'!D:D,eslam.data!AP254,'data-from-invoicing'!F:F)</f>
        <v>83153826.783799991</v>
      </c>
      <c r="K254" s="2">
        <f t="shared" si="41"/>
        <v>81582923.343799993</v>
      </c>
      <c r="O254" s="23"/>
      <c r="P254" s="2">
        <v>1584805.61</v>
      </c>
      <c r="Q254" s="1">
        <v>45138</v>
      </c>
      <c r="R254" s="1">
        <v>45133</v>
      </c>
      <c r="S254" s="1">
        <v>45133</v>
      </c>
      <c r="T254">
        <v>42</v>
      </c>
      <c r="U254" s="1">
        <v>45175</v>
      </c>
      <c r="V254" s="1">
        <v>45133</v>
      </c>
      <c r="W254" s="2">
        <v>1390180.36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 t="shared" si="42"/>
        <v>EGAT Pelletizing Plant - Supply1</v>
      </c>
      <c r="AP254" s="2" t="str">
        <f t="shared" si="43"/>
        <v>EGAT Pelletizing Plant1</v>
      </c>
    </row>
    <row r="255" spans="1:42" hidden="1" x14ac:dyDescent="0.3">
      <c r="A255" s="6" t="s">
        <v>126</v>
      </c>
      <c r="B255" s="6">
        <f>VLOOKUP(A255,Sheet1!A:B,2,0)</f>
        <v>1</v>
      </c>
      <c r="C255" s="6">
        <v>1</v>
      </c>
      <c r="D255" s="25"/>
      <c r="F255" s="26">
        <f>SUMIF('data-from-invoicing'!D:D,eslam.data!AP255,'data-from-invoicing'!E:E)</f>
        <v>120259964.16000001</v>
      </c>
      <c r="G255" s="2">
        <f t="shared" si="40"/>
        <v>120259964.16000001</v>
      </c>
      <c r="H255" s="23"/>
      <c r="I255" s="2">
        <f>SUMIF('collection only'!D:D,eslam.data!AO255,'collection only'!E:E)</f>
        <v>1.0000000000000001E-5</v>
      </c>
      <c r="J255" s="26">
        <f>SUMIF('data-from-invoicing'!D:D,eslam.data!AP255,'data-from-invoicing'!F:F)</f>
        <v>83153826.783799991</v>
      </c>
      <c r="K255" s="2">
        <f t="shared" si="41"/>
        <v>83153826.783789992</v>
      </c>
      <c r="O255" s="23"/>
      <c r="Q255" s="1">
        <v>45107</v>
      </c>
      <c r="R255" s="1">
        <v>45107</v>
      </c>
      <c r="S255" s="1">
        <v>45107</v>
      </c>
      <c r="T255">
        <v>42</v>
      </c>
      <c r="U255" s="1">
        <v>45149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 t="shared" si="42"/>
        <v>EGAT Pelletizing Plant-Concrete Infra1</v>
      </c>
      <c r="AP255" s="2" t="str">
        <f t="shared" si="43"/>
        <v>EGAT Pelletizing Plant1</v>
      </c>
    </row>
    <row r="256" spans="1:42" hidden="1" x14ac:dyDescent="0.3">
      <c r="A256" s="6" t="s">
        <v>125</v>
      </c>
      <c r="B256" s="6">
        <f>VLOOKUP(A256,Sheet1!A:B,2,0)</f>
        <v>1</v>
      </c>
      <c r="C256" s="6">
        <v>1</v>
      </c>
      <c r="D256" s="25"/>
      <c r="F256" s="26">
        <f>SUMIF('data-from-invoicing'!D:D,eslam.data!AP256,'data-from-invoicing'!E:E)</f>
        <v>120259964.16000001</v>
      </c>
      <c r="G256" s="2">
        <f t="shared" si="40"/>
        <v>120259964.16000001</v>
      </c>
      <c r="H256" s="23"/>
      <c r="I256" s="2">
        <f>SUMIF('collection only'!D:D,eslam.data!AO256,'collection only'!E:E)</f>
        <v>1.0000000000000001E-5</v>
      </c>
      <c r="J256" s="26">
        <f>SUMIF('data-from-invoicing'!D:D,eslam.data!AP256,'data-from-invoicing'!F:F)</f>
        <v>83153826.783799991</v>
      </c>
      <c r="K256" s="2">
        <f t="shared" si="41"/>
        <v>83153826.783789992</v>
      </c>
      <c r="O256" s="23"/>
      <c r="Q256" s="1">
        <v>45107</v>
      </c>
      <c r="R256" s="1">
        <v>45107</v>
      </c>
      <c r="S256" s="1">
        <v>45107</v>
      </c>
      <c r="T256">
        <v>42</v>
      </c>
      <c r="U256" s="1">
        <v>45149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 t="shared" si="42"/>
        <v>EGAT Pelletizing Plant-Mechanical Installation1</v>
      </c>
      <c r="AP256" s="2" t="str">
        <f t="shared" si="43"/>
        <v>EGAT Pelletizing Plant1</v>
      </c>
    </row>
    <row r="257" spans="1:42" x14ac:dyDescent="0.3">
      <c r="A257" s="6" t="s">
        <v>125</v>
      </c>
      <c r="B257" s="6">
        <f>VLOOKUP(A257,Sheet1!A:B,2,0)</f>
        <v>1</v>
      </c>
      <c r="C257" s="6" t="s">
        <v>8711</v>
      </c>
      <c r="D257" s="25"/>
      <c r="F257" s="26">
        <f>SUMIF('data-from-invoicing'!D:D,eslam.data!AP257,'data-from-invoicing'!E:E)</f>
        <v>0</v>
      </c>
      <c r="G257" s="2">
        <f t="shared" si="40"/>
        <v>0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0</v>
      </c>
      <c r="K257" s="2">
        <f t="shared" si="41"/>
        <v>0</v>
      </c>
      <c r="O257" s="23"/>
      <c r="Q257" s="1">
        <v>45322</v>
      </c>
      <c r="T257">
        <v>42</v>
      </c>
      <c r="U257" s="1">
        <v>42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 t="shared" si="42"/>
        <v>EGAT Pelletizing Plant-Mechanical Installationwrong</v>
      </c>
      <c r="AP257" s="2" t="str">
        <f t="shared" si="43"/>
        <v>EGAT Pelletizing Plantwrong</v>
      </c>
    </row>
    <row r="258" spans="1:42" x14ac:dyDescent="0.3">
      <c r="A258" s="6" t="s">
        <v>125</v>
      </c>
      <c r="B258" s="6">
        <f>VLOOKUP(A258,Sheet1!A:B,2,0)</f>
        <v>1</v>
      </c>
      <c r="C258" s="6" t="s">
        <v>8711</v>
      </c>
      <c r="D258" s="25"/>
      <c r="F258" s="26">
        <f>SUMIF('data-from-invoicing'!D:D,eslam.data!AP258,'data-from-invoicing'!E:E)</f>
        <v>0</v>
      </c>
      <c r="G258" s="2">
        <f t="shared" ref="G258:G289" si="44">F258-E258</f>
        <v>0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0</v>
      </c>
      <c r="K258" s="2">
        <f t="shared" ref="K258:K289" si="45">J258-I258</f>
        <v>0</v>
      </c>
      <c r="O258" s="23"/>
      <c r="Q258" s="1">
        <v>45351</v>
      </c>
      <c r="T258">
        <v>42</v>
      </c>
      <c r="U258" s="1">
        <v>42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 t="shared" ref="AO258:AO289" si="46">A258&amp;C258</f>
        <v>EGAT Pelletizing Plant-Mechanical Installationwrong</v>
      </c>
      <c r="AP258" s="2" t="str">
        <f t="shared" ref="AP258:AP289" si="47">AH258&amp;C258</f>
        <v>EGAT Pelletizing Plantwrong</v>
      </c>
    </row>
    <row r="259" spans="1:42" x14ac:dyDescent="0.3">
      <c r="A259" s="6" t="s">
        <v>125</v>
      </c>
      <c r="B259" s="6">
        <f>VLOOKUP(A259,Sheet1!A:B,2,0)</f>
        <v>1</v>
      </c>
      <c r="C259" s="6" t="s">
        <v>8711</v>
      </c>
      <c r="D259" s="25"/>
      <c r="F259" s="26">
        <f>SUMIF('data-from-invoicing'!D:D,eslam.data!AP259,'data-from-invoicing'!E:E)</f>
        <v>0</v>
      </c>
      <c r="G259" s="2">
        <f t="shared" si="44"/>
        <v>0</v>
      </c>
      <c r="H259" s="23"/>
      <c r="I259" s="2">
        <f>SUMIF('collection only'!D:D,eslam.data!AO259,'collection only'!E:E)</f>
        <v>0</v>
      </c>
      <c r="J259" s="26">
        <f>SUMIF('data-from-invoicing'!D:D,eslam.data!AP259,'data-from-invoicing'!F:F)</f>
        <v>0</v>
      </c>
      <c r="K259" s="2">
        <f t="shared" si="45"/>
        <v>0</v>
      </c>
      <c r="O259" s="23"/>
      <c r="Q259" s="1">
        <v>45382</v>
      </c>
      <c r="T259">
        <v>42</v>
      </c>
      <c r="U259" s="1">
        <v>42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 t="shared" si="46"/>
        <v>EGAT Pelletizing Plant-Mechanical Installationwrong</v>
      </c>
      <c r="AP259" s="2" t="str">
        <f t="shared" si="47"/>
        <v>EGAT Pelletizing Plantwrong</v>
      </c>
    </row>
    <row r="260" spans="1:42" x14ac:dyDescent="0.3">
      <c r="A260" s="6" t="s">
        <v>125</v>
      </c>
      <c r="B260" s="6">
        <f>VLOOKUP(A260,Sheet1!A:B,2,0)</f>
        <v>1</v>
      </c>
      <c r="C260" s="6" t="s">
        <v>8711</v>
      </c>
      <c r="D260" s="25"/>
      <c r="F260" s="26">
        <f>SUMIF('data-from-invoicing'!D:D,eslam.data!AP260,'data-from-invoicing'!E:E)</f>
        <v>0</v>
      </c>
      <c r="G260" s="2">
        <f t="shared" si="44"/>
        <v>0</v>
      </c>
      <c r="H260" s="23"/>
      <c r="I260" s="2">
        <f>SUMIF('collection only'!D:D,eslam.data!AO260,'collection only'!E:E)</f>
        <v>0</v>
      </c>
      <c r="J260" s="26">
        <f>SUMIF('data-from-invoicing'!D:D,eslam.data!AP260,'data-from-invoicing'!F:F)</f>
        <v>0</v>
      </c>
      <c r="K260" s="2">
        <f t="shared" si="45"/>
        <v>0</v>
      </c>
      <c r="O260" s="23"/>
      <c r="Q260" s="1">
        <v>45412</v>
      </c>
      <c r="T260">
        <v>42</v>
      </c>
      <c r="U260" s="1">
        <v>42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 t="shared" si="46"/>
        <v>EGAT Pelletizing Plant-Mechanical Installationwrong</v>
      </c>
      <c r="AP260" s="2" t="str">
        <f t="shared" si="47"/>
        <v>EGAT Pelletizing Plantwrong</v>
      </c>
    </row>
    <row r="261" spans="1:42" hidden="1" x14ac:dyDescent="0.3">
      <c r="A261" s="6" t="s">
        <v>74</v>
      </c>
      <c r="B261" s="6">
        <f>VLOOKUP(A261,Sheet1!A:B,2,0)</f>
        <v>1</v>
      </c>
      <c r="C261" s="6">
        <v>1</v>
      </c>
      <c r="D261" s="25"/>
      <c r="E261" s="2">
        <v>2011978.5</v>
      </c>
      <c r="F261" s="26">
        <f>SUMIF('data-from-invoicing'!D:D,eslam.data!AP261,'data-from-invoicing'!E:E)</f>
        <v>120259964.16000001</v>
      </c>
      <c r="G261" s="2">
        <f t="shared" si="44"/>
        <v>118247985.66000001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 t="shared" si="45"/>
        <v>83153826.783789992</v>
      </c>
      <c r="O261" s="23"/>
      <c r="P261" s="2">
        <v>2112577.42</v>
      </c>
      <c r="Q261" s="1">
        <v>44316</v>
      </c>
      <c r="R261" s="1">
        <v>44316</v>
      </c>
      <c r="S261" s="1">
        <v>44327</v>
      </c>
      <c r="T261">
        <v>42</v>
      </c>
      <c r="U261" s="1">
        <v>44369</v>
      </c>
      <c r="V261" s="1">
        <v>44433</v>
      </c>
      <c r="W261" s="2">
        <v>2011978.5</v>
      </c>
      <c r="AD261" s="2">
        <v>0</v>
      </c>
      <c r="AE261" s="14">
        <f>SUMIF('consultant-gross'!D:D,eslam.data!AO261,'consultant-gross'!F:F)</f>
        <v>2011978.5</v>
      </c>
      <c r="AF261" s="14">
        <f>SUMIF('consultant-gross'!D:D,eslam.data!AO261,'consultant-gross'!G:G)</f>
        <v>2011978.5</v>
      </c>
      <c r="AG261" s="14">
        <f>SUMIF('consultant-net'!D:D,eslam.data!AO261,'consultant-net'!F:F)</f>
        <v>2112577.42</v>
      </c>
      <c r="AH261" s="2" t="str">
        <f>VLOOKUP(A261,'eslam-to-invoicing'!A:B,2,0)</f>
        <v>EGAT Pelletizing Plant</v>
      </c>
      <c r="AO261" s="2" t="str">
        <f t="shared" si="46"/>
        <v>EGAT Pelletizing Plant-MEP1</v>
      </c>
      <c r="AP261" s="2" t="str">
        <f t="shared" si="47"/>
        <v>EGAT Pelletizing Plant1</v>
      </c>
    </row>
    <row r="262" spans="1:42" hidden="1" x14ac:dyDescent="0.3">
      <c r="A262" s="6" t="s">
        <v>74</v>
      </c>
      <c r="B262" s="6">
        <f>VLOOKUP(A262,Sheet1!A:B,2,0)</f>
        <v>1</v>
      </c>
      <c r="C262" s="6">
        <v>2</v>
      </c>
      <c r="D262" s="25"/>
      <c r="E262" s="2">
        <v>112937.5</v>
      </c>
      <c r="F262" s="26">
        <f>SUMIF('data-from-invoicing'!D:D,eslam.data!AP262,'data-from-invoicing'!E:E)</f>
        <v>70957037.060000002</v>
      </c>
      <c r="G262" s="2">
        <f t="shared" si="44"/>
        <v>70844099.560000002</v>
      </c>
      <c r="H262" s="23"/>
      <c r="I262" s="2">
        <f>SUMIF('collection only'!D:D,eslam.data!AO262,'collection only'!E:E)</f>
        <v>1.0000000000000001E-5</v>
      </c>
      <c r="J262" s="26">
        <f>SUMIF('data-from-invoicing'!D:D,eslam.data!AP262,'data-from-invoicing'!F:F)</f>
        <v>39460085.897199996</v>
      </c>
      <c r="K262" s="2">
        <f t="shared" si="45"/>
        <v>39460085.897189997</v>
      </c>
      <c r="O262" s="23"/>
      <c r="P262" s="2">
        <v>118584.38</v>
      </c>
      <c r="Q262" s="1">
        <v>44620</v>
      </c>
      <c r="R262" s="1">
        <v>44614</v>
      </c>
      <c r="S262" s="1">
        <v>44616</v>
      </c>
      <c r="T262">
        <v>42</v>
      </c>
      <c r="U262" s="1">
        <v>44658</v>
      </c>
      <c r="V262" s="1">
        <v>44614</v>
      </c>
      <c r="W262" s="2">
        <v>2124916</v>
      </c>
      <c r="AD262" s="2">
        <v>0</v>
      </c>
      <c r="AE262" s="14">
        <f>SUMIF('consultant-gross'!D:D,eslam.data!AO262,'consultant-gross'!F:F)</f>
        <v>112937.5</v>
      </c>
      <c r="AF262" s="14">
        <f>SUMIF('consultant-gross'!D:D,eslam.data!AO262,'consultant-gross'!G:G)</f>
        <v>2124916</v>
      </c>
      <c r="AG262" s="14">
        <f>SUMIF('consultant-net'!D:D,eslam.data!AO262,'consultant-net'!F:F)</f>
        <v>118584.38</v>
      </c>
      <c r="AH262" s="2" t="str">
        <f>VLOOKUP(A262,'eslam-to-invoicing'!A:B,2,0)</f>
        <v>EGAT Pelletizing Plant</v>
      </c>
      <c r="AO262" s="2" t="str">
        <f t="shared" si="46"/>
        <v>EGAT Pelletizing Plant-MEP2</v>
      </c>
      <c r="AP262" s="2" t="str">
        <f t="shared" si="47"/>
        <v>EGAT Pelletizing Plant2</v>
      </c>
    </row>
    <row r="263" spans="1:42" hidden="1" x14ac:dyDescent="0.3">
      <c r="A263" s="6" t="s">
        <v>74</v>
      </c>
      <c r="B263" s="6">
        <f>VLOOKUP(A263,Sheet1!A:B,2,0)</f>
        <v>1</v>
      </c>
      <c r="C263" s="6">
        <v>3</v>
      </c>
      <c r="D263" s="25"/>
      <c r="E263" s="2">
        <v>1723067.19</v>
      </c>
      <c r="F263" s="26">
        <f>SUMIF('data-from-invoicing'!D:D,eslam.data!AP263,'data-from-invoicing'!E:E)</f>
        <v>18154275.329999998</v>
      </c>
      <c r="G263" s="2">
        <f t="shared" si="44"/>
        <v>16431208.139999999</v>
      </c>
      <c r="H263" s="23"/>
      <c r="I263" s="2">
        <f>SUMIF('collection only'!D:D,eslam.data!AO263,'collection only'!E:E)</f>
        <v>1.0000000000000001E-5</v>
      </c>
      <c r="J263" s="26">
        <f>SUMIF('data-from-invoicing'!D:D,eslam.data!AP263,'data-from-invoicing'!F:F)</f>
        <v>7687509.5247</v>
      </c>
      <c r="K263" s="2">
        <f t="shared" si="45"/>
        <v>7687509.5246900003</v>
      </c>
      <c r="O263" s="23"/>
      <c r="P263" s="2">
        <v>1329462.73</v>
      </c>
      <c r="Q263" s="1">
        <v>44712</v>
      </c>
      <c r="R263" s="1">
        <v>44717</v>
      </c>
      <c r="S263" s="1">
        <v>44718</v>
      </c>
      <c r="T263">
        <v>42</v>
      </c>
      <c r="U263" s="1">
        <v>44760</v>
      </c>
      <c r="V263" s="1">
        <v>44969</v>
      </c>
      <c r="W263" s="2">
        <v>3847983.19</v>
      </c>
      <c r="AD263" s="2">
        <v>0</v>
      </c>
      <c r="AE263" s="14">
        <f>SUMIF('consultant-gross'!D:D,eslam.data!AO263,'consultant-gross'!F:F)</f>
        <v>1723067.19</v>
      </c>
      <c r="AF263" s="14">
        <f>SUMIF('consultant-gross'!D:D,eslam.data!AO263,'consultant-gross'!G:G)</f>
        <v>3847983.19</v>
      </c>
      <c r="AG263" s="14">
        <f>SUMIF('consultant-net'!D:D,eslam.data!AO263,'consultant-net'!F:F)</f>
        <v>1329462.73</v>
      </c>
      <c r="AH263" s="2" t="str">
        <f>VLOOKUP(A263,'eslam-to-invoicing'!A:B,2,0)</f>
        <v>EGAT Pelletizing Plant</v>
      </c>
      <c r="AO263" s="2" t="str">
        <f t="shared" si="46"/>
        <v>EGAT Pelletizing Plant-MEP3</v>
      </c>
      <c r="AP263" s="2" t="str">
        <f t="shared" si="47"/>
        <v>EGAT Pelletizing Plant3</v>
      </c>
    </row>
    <row r="264" spans="1:42" hidden="1" x14ac:dyDescent="0.3">
      <c r="A264" s="6" t="s">
        <v>127</v>
      </c>
      <c r="B264" s="6">
        <f>VLOOKUP(A264,Sheet1!A:B,2,0)</f>
        <v>1</v>
      </c>
      <c r="C264" s="6">
        <v>1</v>
      </c>
      <c r="D264" s="25"/>
      <c r="F264" s="26">
        <f>SUMIF('data-from-invoicing'!D:D,eslam.data!AP264,'data-from-invoicing'!E:E)</f>
        <v>120259964.16000001</v>
      </c>
      <c r="G264" s="2">
        <f t="shared" si="44"/>
        <v>120259964.16000001</v>
      </c>
      <c r="H264" s="23"/>
      <c r="I264" s="2">
        <f>SUMIF('collection only'!D:D,eslam.data!AO264,'collection only'!E:E)</f>
        <v>1.0000000000000001E-5</v>
      </c>
      <c r="J264" s="26">
        <f>SUMIF('data-from-invoicing'!D:D,eslam.data!AP264,'data-from-invoicing'!F:F)</f>
        <v>83153826.783799991</v>
      </c>
      <c r="K264" s="2">
        <f t="shared" si="45"/>
        <v>83153826.783789992</v>
      </c>
      <c r="O264" s="23"/>
      <c r="Q264" s="1">
        <v>45107</v>
      </c>
      <c r="R264" s="1">
        <v>45107</v>
      </c>
      <c r="S264" s="1">
        <v>45107</v>
      </c>
      <c r="T264">
        <v>42</v>
      </c>
      <c r="U264" s="1">
        <v>45149</v>
      </c>
      <c r="AD264" s="2">
        <v>0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 t="shared" si="46"/>
        <v>EGAT Pelletizing Plant-MEP Coordination1</v>
      </c>
      <c r="AP264" s="2" t="str">
        <f t="shared" si="47"/>
        <v>EGAT Pelletizing Plant1</v>
      </c>
    </row>
    <row r="265" spans="1:42" hidden="1" x14ac:dyDescent="0.3">
      <c r="A265" s="6" t="s">
        <v>72</v>
      </c>
      <c r="B265" s="6">
        <f>VLOOKUP(A265,Sheet1!A:B,2,0)</f>
        <v>1</v>
      </c>
      <c r="C265" s="6">
        <v>1</v>
      </c>
      <c r="D265" s="25"/>
      <c r="E265" s="2">
        <v>3274479.04</v>
      </c>
      <c r="F265" s="26">
        <f>SUMIF('data-from-invoicing'!D:D,eslam.data!AP265,'data-from-invoicing'!E:E)</f>
        <v>120259964.16000001</v>
      </c>
      <c r="G265" s="2">
        <f t="shared" si="44"/>
        <v>116985485.12</v>
      </c>
      <c r="H265" s="23"/>
      <c r="I265" s="2">
        <f>SUMIF('collection only'!D:D,eslam.data!AO265,'collection only'!E:E)</f>
        <v>3241734.16</v>
      </c>
      <c r="J265" s="26">
        <f>SUMIF('data-from-invoicing'!D:D,eslam.data!AP265,'data-from-invoicing'!F:F)</f>
        <v>83153826.783799991</v>
      </c>
      <c r="K265" s="2">
        <f t="shared" si="45"/>
        <v>79912092.623799995</v>
      </c>
      <c r="O265" s="23"/>
      <c r="P265" s="2">
        <v>3438202.99</v>
      </c>
      <c r="Q265" s="1">
        <v>44347</v>
      </c>
      <c r="R265" s="1">
        <v>44347</v>
      </c>
      <c r="S265" s="1">
        <v>44354</v>
      </c>
      <c r="T265">
        <v>42</v>
      </c>
      <c r="U265" s="1">
        <v>44396</v>
      </c>
      <c r="V265" s="1">
        <v>44369</v>
      </c>
      <c r="W265" s="2">
        <v>3274479.04</v>
      </c>
      <c r="AD265" s="2">
        <v>0</v>
      </c>
      <c r="AE265" s="14">
        <f>SUMIF('consultant-gross'!D:D,eslam.data!AO265,'consultant-gross'!F:F)</f>
        <v>3274479.04</v>
      </c>
      <c r="AF265" s="14">
        <f>SUMIF('consultant-gross'!D:D,eslam.data!AO265,'consultant-gross'!G:G)</f>
        <v>3274479.04</v>
      </c>
      <c r="AG265" s="14">
        <f>SUMIF('consultant-net'!D:D,eslam.data!AO265,'consultant-net'!F:F)</f>
        <v>3438202.99</v>
      </c>
      <c r="AH265" s="2" t="str">
        <f>VLOOKUP(A265,'eslam-to-invoicing'!A:B,2,0)</f>
        <v>EGAT Pelletizing Plant</v>
      </c>
      <c r="AO265" s="2" t="str">
        <f t="shared" si="46"/>
        <v>EGAT Pelletizing Plant-Water Tank1</v>
      </c>
      <c r="AP265" s="2" t="str">
        <f t="shared" si="47"/>
        <v>EGAT Pelletizing Plant1</v>
      </c>
    </row>
    <row r="266" spans="1:42" hidden="1" x14ac:dyDescent="0.3">
      <c r="A266" s="6" t="s">
        <v>72</v>
      </c>
      <c r="B266" s="6">
        <f>VLOOKUP(A266,Sheet1!A:B,2,0)</f>
        <v>1</v>
      </c>
      <c r="C266" s="6">
        <v>2</v>
      </c>
      <c r="D266" s="25"/>
      <c r="E266" s="2">
        <v>2028589.79</v>
      </c>
      <c r="F266" s="26">
        <f>SUMIF('data-from-invoicing'!D:D,eslam.data!AP266,'data-from-invoicing'!E:E)</f>
        <v>70957037.060000002</v>
      </c>
      <c r="G266" s="2">
        <f t="shared" si="44"/>
        <v>68928447.269999996</v>
      </c>
      <c r="H266" s="23"/>
      <c r="I266" s="2">
        <f>SUMIF('collection only'!D:D,eslam.data!AO266,'collection only'!E:E)</f>
        <v>2008304.1</v>
      </c>
      <c r="J266" s="26">
        <f>SUMIF('data-from-invoicing'!D:D,eslam.data!AP266,'data-from-invoicing'!F:F)</f>
        <v>39460085.897199996</v>
      </c>
      <c r="K266" s="2">
        <f t="shared" si="45"/>
        <v>37451781.797199994</v>
      </c>
      <c r="O266" s="23"/>
      <c r="P266" s="2">
        <v>2130019.2799999998</v>
      </c>
      <c r="Q266" s="1">
        <v>44377</v>
      </c>
      <c r="R266" s="1">
        <v>44377</v>
      </c>
      <c r="S266" s="1">
        <v>44377</v>
      </c>
      <c r="T266">
        <v>42</v>
      </c>
      <c r="U266" s="1">
        <v>44419</v>
      </c>
      <c r="V266" s="1">
        <v>44389</v>
      </c>
      <c r="W266" s="2">
        <v>5303068.83</v>
      </c>
      <c r="AD266" s="2">
        <v>0</v>
      </c>
      <c r="AE266" s="14">
        <f>SUMIF('consultant-gross'!D:D,eslam.data!AO266,'consultant-gross'!F:F)</f>
        <v>2028589.79</v>
      </c>
      <c r="AF266" s="14">
        <f>SUMIF('consultant-gross'!D:D,eslam.data!AO266,'consultant-gross'!G:G)</f>
        <v>5303068.83</v>
      </c>
      <c r="AG266" s="14">
        <f>SUMIF('consultant-net'!D:D,eslam.data!AO266,'consultant-net'!F:F)</f>
        <v>2130019.2799999998</v>
      </c>
      <c r="AH266" s="2" t="str">
        <f>VLOOKUP(A266,'eslam-to-invoicing'!A:B,2,0)</f>
        <v>EGAT Pelletizing Plant</v>
      </c>
      <c r="AO266" s="2" t="str">
        <f t="shared" si="46"/>
        <v>EGAT Pelletizing Plant-Water Tank2</v>
      </c>
      <c r="AP266" s="2" t="str">
        <f t="shared" si="47"/>
        <v>EGAT Pelletizing Plant2</v>
      </c>
    </row>
    <row r="267" spans="1:42" hidden="1" x14ac:dyDescent="0.3">
      <c r="A267" s="6" t="s">
        <v>72</v>
      </c>
      <c r="B267" s="6">
        <f>VLOOKUP(A267,Sheet1!A:B,2,0)</f>
        <v>1</v>
      </c>
      <c r="C267" s="6">
        <v>3</v>
      </c>
      <c r="D267" s="25"/>
      <c r="E267" s="2">
        <v>725357.84999999963</v>
      </c>
      <c r="F267" s="26">
        <f>SUMIF('data-from-invoicing'!D:D,eslam.data!AP267,'data-from-invoicing'!E:E)</f>
        <v>18154275.329999998</v>
      </c>
      <c r="G267" s="2">
        <f t="shared" si="44"/>
        <v>17428917.479999997</v>
      </c>
      <c r="H267" s="23"/>
      <c r="I267" s="2">
        <f>SUMIF('collection only'!D:D,eslam.data!AO267,'collection only'!E:E)</f>
        <v>718104.27</v>
      </c>
      <c r="J267" s="26">
        <f>SUMIF('data-from-invoicing'!D:D,eslam.data!AP267,'data-from-invoicing'!F:F)</f>
        <v>7687509.5247</v>
      </c>
      <c r="K267" s="2">
        <f t="shared" si="45"/>
        <v>6969405.2546999995</v>
      </c>
      <c r="O267" s="23"/>
      <c r="P267" s="2">
        <v>761625.75</v>
      </c>
      <c r="Q267" s="1">
        <v>44408</v>
      </c>
      <c r="R267" s="1">
        <v>44412</v>
      </c>
      <c r="S267" s="1">
        <v>44413</v>
      </c>
      <c r="T267">
        <v>42</v>
      </c>
      <c r="U267" s="1">
        <v>44455</v>
      </c>
      <c r="V267" s="1">
        <v>44427</v>
      </c>
      <c r="W267" s="2">
        <v>6028426.6799999997</v>
      </c>
      <c r="AD267" s="2">
        <v>0</v>
      </c>
      <c r="AE267" s="14">
        <f>SUMIF('consultant-gross'!D:D,eslam.data!AO267,'consultant-gross'!F:F)</f>
        <v>725357.84999999963</v>
      </c>
      <c r="AF267" s="14">
        <f>SUMIF('consultant-gross'!D:D,eslam.data!AO267,'consultant-gross'!G:G)</f>
        <v>6028426.6799999997</v>
      </c>
      <c r="AG267" s="14">
        <f>SUMIF('consultant-net'!D:D,eslam.data!AO267,'consultant-net'!F:F)</f>
        <v>761625.75</v>
      </c>
      <c r="AH267" s="2" t="str">
        <f>VLOOKUP(A267,'eslam-to-invoicing'!A:B,2,0)</f>
        <v>EGAT Pelletizing Plant</v>
      </c>
      <c r="AO267" s="2" t="str">
        <f t="shared" si="46"/>
        <v>EGAT Pelletizing Plant-Water Tank3</v>
      </c>
      <c r="AP267" s="2" t="str">
        <f t="shared" si="47"/>
        <v>EGAT Pelletizing Plant3</v>
      </c>
    </row>
    <row r="268" spans="1:42" hidden="1" x14ac:dyDescent="0.3">
      <c r="A268" s="6" t="s">
        <v>72</v>
      </c>
      <c r="B268" s="6">
        <f>VLOOKUP(A268,Sheet1!A:B,2,0)</f>
        <v>1</v>
      </c>
      <c r="C268" s="6">
        <v>4</v>
      </c>
      <c r="D268" s="25"/>
      <c r="E268" s="2">
        <v>766173.48000000045</v>
      </c>
      <c r="F268" s="26">
        <f>SUMIF('data-from-invoicing'!D:D,eslam.data!AP268,'data-from-invoicing'!E:E)</f>
        <v>11231401.59</v>
      </c>
      <c r="G268" s="2">
        <f t="shared" si="44"/>
        <v>10465228.109999999</v>
      </c>
      <c r="H268" s="23"/>
      <c r="I268" s="2">
        <f>SUMIF('collection only'!D:D,eslam.data!AO268,'collection only'!E:E)</f>
        <v>758512.36</v>
      </c>
      <c r="J268" s="26">
        <f>SUMIF('data-from-invoicing'!D:D,eslam.data!AP268,'data-from-invoicing'!F:F)</f>
        <v>10595646.663800001</v>
      </c>
      <c r="K268" s="2">
        <f t="shared" si="45"/>
        <v>9837134.3038000017</v>
      </c>
      <c r="O268" s="23"/>
      <c r="P268" s="2">
        <v>804482.15</v>
      </c>
      <c r="Q268" s="1">
        <v>44439</v>
      </c>
      <c r="R268" s="1">
        <v>44439</v>
      </c>
      <c r="S268" s="1">
        <v>44440</v>
      </c>
      <c r="T268">
        <v>42</v>
      </c>
      <c r="U268" s="1">
        <v>44482</v>
      </c>
      <c r="V268" s="1">
        <v>44444</v>
      </c>
      <c r="W268" s="2">
        <v>6794600.1600000001</v>
      </c>
      <c r="AD268" s="2">
        <v>0</v>
      </c>
      <c r="AE268" s="14">
        <f>SUMIF('consultant-gross'!D:D,eslam.data!AO268,'consultant-gross'!F:F)</f>
        <v>766173.48000000045</v>
      </c>
      <c r="AF268" s="14">
        <f>SUMIF('consultant-gross'!D:D,eslam.data!AO268,'consultant-gross'!G:G)</f>
        <v>6794600.1600000001</v>
      </c>
      <c r="AG268" s="14">
        <f>SUMIF('consultant-net'!D:D,eslam.data!AO268,'consultant-net'!F:F)</f>
        <v>804482.15</v>
      </c>
      <c r="AH268" s="2" t="str">
        <f>VLOOKUP(A268,'eslam-to-invoicing'!A:B,2,0)</f>
        <v>EGAT Pelletizing Plant</v>
      </c>
      <c r="AO268" s="2" t="str">
        <f t="shared" si="46"/>
        <v>EGAT Pelletizing Plant-Water Tank4</v>
      </c>
      <c r="AP268" s="2" t="str">
        <f t="shared" si="47"/>
        <v>EGAT Pelletizing Plant4</v>
      </c>
    </row>
    <row r="269" spans="1:42" hidden="1" x14ac:dyDescent="0.3">
      <c r="A269" s="6" t="s">
        <v>72</v>
      </c>
      <c r="B269" s="6">
        <f>VLOOKUP(A269,Sheet1!A:B,2,0)</f>
        <v>1</v>
      </c>
      <c r="C269" s="6">
        <v>5</v>
      </c>
      <c r="D269" s="25"/>
      <c r="E269" s="2">
        <v>923594.33999999985</v>
      </c>
      <c r="F269" s="26">
        <f>SUMIF('data-from-invoicing'!D:D,eslam.data!AP269,'data-from-invoicing'!E:E)</f>
        <v>15488991.77</v>
      </c>
      <c r="G269" s="2">
        <f t="shared" si="44"/>
        <v>14565397.43</v>
      </c>
      <c r="H269" s="23"/>
      <c r="I269" s="2">
        <f>SUMIF('collection only'!D:D,eslam.data!AO269,'collection only'!E:E)</f>
        <v>914358.66</v>
      </c>
      <c r="J269" s="26">
        <f>SUMIF('data-from-invoicing'!D:D,eslam.data!AP269,'data-from-invoicing'!F:F)</f>
        <v>14877796.758499999</v>
      </c>
      <c r="K269" s="2">
        <f t="shared" si="45"/>
        <v>13963438.098499998</v>
      </c>
      <c r="O269" s="23"/>
      <c r="P269" s="2">
        <v>969774.05</v>
      </c>
      <c r="Q269" s="1">
        <v>44469</v>
      </c>
      <c r="R269" s="1">
        <v>44469</v>
      </c>
      <c r="S269" s="1">
        <v>44475</v>
      </c>
      <c r="T269">
        <v>42</v>
      </c>
      <c r="U269" s="1">
        <v>44517</v>
      </c>
      <c r="V269" s="1">
        <v>44481</v>
      </c>
      <c r="W269" s="2">
        <v>7718194.5</v>
      </c>
      <c r="AD269" s="2">
        <v>0</v>
      </c>
      <c r="AE269" s="14">
        <f>SUMIF('consultant-gross'!D:D,eslam.data!AO269,'consultant-gross'!F:F)</f>
        <v>923594.33999999985</v>
      </c>
      <c r="AF269" s="14">
        <f>SUMIF('consultant-gross'!D:D,eslam.data!AO269,'consultant-gross'!G:G)</f>
        <v>7718194.5</v>
      </c>
      <c r="AG269" s="14">
        <f>SUMIF('consultant-net'!D:D,eslam.data!AO269,'consultant-net'!F:F)</f>
        <v>969774.05</v>
      </c>
      <c r="AH269" s="2" t="str">
        <f>VLOOKUP(A269,'eslam-to-invoicing'!A:B,2,0)</f>
        <v>EGAT Pelletizing Plant</v>
      </c>
      <c r="AO269" s="2" t="str">
        <f t="shared" si="46"/>
        <v>EGAT Pelletizing Plant-Water Tank5</v>
      </c>
      <c r="AP269" s="2" t="str">
        <f t="shared" si="47"/>
        <v>EGAT Pelletizing Plant5</v>
      </c>
    </row>
    <row r="270" spans="1:42" hidden="1" x14ac:dyDescent="0.3">
      <c r="A270" s="6" t="s">
        <v>72</v>
      </c>
      <c r="B270" s="6">
        <f>VLOOKUP(A270,Sheet1!A:B,2,0)</f>
        <v>1</v>
      </c>
      <c r="C270" s="6">
        <v>6</v>
      </c>
      <c r="D270" s="25"/>
      <c r="E270" s="2">
        <v>1464316.6</v>
      </c>
      <c r="F270" s="26">
        <f>SUMIF('data-from-invoicing'!D:D,eslam.data!AP270,'data-from-invoicing'!E:E)</f>
        <v>12567056.139999999</v>
      </c>
      <c r="G270" s="2">
        <f t="shared" si="44"/>
        <v>11102739.539999999</v>
      </c>
      <c r="H270" s="23"/>
      <c r="I270" s="2">
        <f>SUMIF('collection only'!D:D,eslam.data!AO270,'collection only'!E:E)</f>
        <v>1449673.43</v>
      </c>
      <c r="J270" s="26">
        <f>SUMIF('data-from-invoicing'!D:D,eslam.data!AP270,'data-from-invoicing'!F:F)</f>
        <v>11723923.506999999</v>
      </c>
      <c r="K270" s="2">
        <f t="shared" si="45"/>
        <v>10274250.077</v>
      </c>
      <c r="O270" s="23"/>
      <c r="P270" s="2">
        <v>1537532.43</v>
      </c>
      <c r="Q270" s="1">
        <v>44500</v>
      </c>
      <c r="R270" s="1">
        <v>44506</v>
      </c>
      <c r="S270" s="1">
        <v>44506</v>
      </c>
      <c r="T270">
        <v>42</v>
      </c>
      <c r="U270" s="1">
        <v>44548</v>
      </c>
      <c r="V270" s="1">
        <v>44509</v>
      </c>
      <c r="W270" s="2">
        <v>9182511.0999999996</v>
      </c>
      <c r="AD270" s="2">
        <v>0</v>
      </c>
      <c r="AE270" s="14">
        <f>SUMIF('consultant-gross'!D:D,eslam.data!AO270,'consultant-gross'!F:F)</f>
        <v>1464316.5999999996</v>
      </c>
      <c r="AF270" s="14">
        <f>SUMIF('consultant-gross'!D:D,eslam.data!AO270,'consultant-gross'!G:G)</f>
        <v>9182511.0999999996</v>
      </c>
      <c r="AG270" s="14">
        <f>SUMIF('consultant-net'!D:D,eslam.data!AO270,'consultant-net'!F:F)</f>
        <v>1537532.43</v>
      </c>
      <c r="AH270" s="2" t="str">
        <f>VLOOKUP(A270,'eslam-to-invoicing'!A:B,2,0)</f>
        <v>EGAT Pelletizing Plant</v>
      </c>
      <c r="AO270" s="2" t="str">
        <f t="shared" si="46"/>
        <v>EGAT Pelletizing Plant-Water Tank6</v>
      </c>
      <c r="AP270" s="2" t="str">
        <f t="shared" si="47"/>
        <v>EGAT Pelletizing Plant6</v>
      </c>
    </row>
    <row r="271" spans="1:42" hidden="1" x14ac:dyDescent="0.3">
      <c r="A271" s="6" t="s">
        <v>72</v>
      </c>
      <c r="B271" s="6">
        <f>VLOOKUP(A271,Sheet1!A:B,2,0)</f>
        <v>1</v>
      </c>
      <c r="C271" s="6">
        <v>7</v>
      </c>
      <c r="D271" s="25"/>
      <c r="E271" s="2">
        <v>399729.30000000069</v>
      </c>
      <c r="F271" s="26">
        <f>SUMIF('data-from-invoicing'!D:D,eslam.data!AP271,'data-from-invoicing'!E:E)</f>
        <v>14405251.960000001</v>
      </c>
      <c r="G271" s="2">
        <f t="shared" si="44"/>
        <v>14005522.66</v>
      </c>
      <c r="H271" s="23"/>
      <c r="I271" s="2">
        <f>SUMIF('collection only'!D:D,eslam.data!AO271,'collection only'!E:E)</f>
        <v>395732.02</v>
      </c>
      <c r="J271" s="26">
        <f>SUMIF('data-from-invoicing'!D:D,eslam.data!AP271,'data-from-invoicing'!F:F)</f>
        <v>13543523.308</v>
      </c>
      <c r="K271" s="2">
        <f t="shared" si="45"/>
        <v>13147791.288000001</v>
      </c>
      <c r="O271" s="23"/>
      <c r="P271" s="2">
        <v>419715.76</v>
      </c>
      <c r="Q271" s="1">
        <v>44530</v>
      </c>
      <c r="R271" s="1">
        <v>44536</v>
      </c>
      <c r="S271" s="1">
        <v>44536</v>
      </c>
      <c r="T271">
        <v>42</v>
      </c>
      <c r="U271" s="1">
        <v>44578</v>
      </c>
      <c r="V271" s="1">
        <v>44539</v>
      </c>
      <c r="W271" s="2">
        <v>9582240.4000000004</v>
      </c>
      <c r="AD271" s="2">
        <v>0</v>
      </c>
      <c r="AE271" s="14">
        <f>SUMIF('consultant-gross'!D:D,eslam.data!AO271,'consultant-gross'!F:F)</f>
        <v>399729.30000000075</v>
      </c>
      <c r="AF271" s="14">
        <f>SUMIF('consultant-gross'!D:D,eslam.data!AO271,'consultant-gross'!G:G)</f>
        <v>9582240.4000000004</v>
      </c>
      <c r="AG271" s="14">
        <f>SUMIF('consultant-net'!D:D,eslam.data!AO271,'consultant-net'!F:F)</f>
        <v>419715.76</v>
      </c>
      <c r="AH271" s="2" t="str">
        <f>VLOOKUP(A271,'eslam-to-invoicing'!A:B,2,0)</f>
        <v>EGAT Pelletizing Plant</v>
      </c>
      <c r="AO271" s="2" t="str">
        <f t="shared" si="46"/>
        <v>EGAT Pelletizing Plant-Water Tank7</v>
      </c>
      <c r="AP271" s="2" t="str">
        <f t="shared" si="47"/>
        <v>EGAT Pelletizing Plant7</v>
      </c>
    </row>
    <row r="272" spans="1:42" hidden="1" x14ac:dyDescent="0.3">
      <c r="A272" s="6" t="s">
        <v>72</v>
      </c>
      <c r="B272" s="6">
        <f>VLOOKUP(A272,Sheet1!A:B,2,0)</f>
        <v>1</v>
      </c>
      <c r="C272" s="6">
        <v>8</v>
      </c>
      <c r="D272" s="25"/>
      <c r="E272" s="2">
        <v>307226.19999999931</v>
      </c>
      <c r="F272" s="26">
        <f>SUMIF('data-from-invoicing'!D:D,eslam.data!AP272,'data-from-invoicing'!E:E)</f>
        <v>12428479.439999999</v>
      </c>
      <c r="G272" s="2">
        <f t="shared" si="44"/>
        <v>12121253.24</v>
      </c>
      <c r="H272" s="23"/>
      <c r="I272" s="2">
        <f>SUMIF('collection only'!D:D,eslam.data!AO272,'collection only'!E:E)</f>
        <v>304153.94</v>
      </c>
      <c r="J272" s="26">
        <f>SUMIF('data-from-invoicing'!D:D,eslam.data!AP272,'data-from-invoicing'!F:F)</f>
        <v>11759283.891999999</v>
      </c>
      <c r="K272" s="2">
        <f t="shared" si="45"/>
        <v>11455129.952</v>
      </c>
      <c r="O272" s="23"/>
      <c r="P272" s="2">
        <v>322587.51</v>
      </c>
      <c r="Q272" s="1">
        <v>44561</v>
      </c>
      <c r="R272" s="1">
        <v>44566</v>
      </c>
      <c r="S272" s="1">
        <v>44567</v>
      </c>
      <c r="T272">
        <v>42</v>
      </c>
      <c r="U272" s="1">
        <v>44609</v>
      </c>
      <c r="V272" s="1">
        <v>44567</v>
      </c>
      <c r="W272" s="2">
        <v>9889466.5999999996</v>
      </c>
      <c r="AD272" s="2">
        <v>0</v>
      </c>
      <c r="AE272" s="14">
        <f>SUMIF('consultant-gross'!D:D,eslam.data!AO272,'consultant-gross'!F:F)</f>
        <v>307226.19999999925</v>
      </c>
      <c r="AF272" s="14">
        <f>SUMIF('consultant-gross'!D:D,eslam.data!AO272,'consultant-gross'!G:G)</f>
        <v>9889466.5999999996</v>
      </c>
      <c r="AG272" s="14">
        <f>SUMIF('consultant-net'!D:D,eslam.data!AO272,'consultant-net'!F:F)</f>
        <v>322587.51</v>
      </c>
      <c r="AH272" s="2" t="str">
        <f>VLOOKUP(A272,'eslam-to-invoicing'!A:B,2,0)</f>
        <v>EGAT Pelletizing Plant</v>
      </c>
      <c r="AO272" s="2" t="str">
        <f t="shared" si="46"/>
        <v>EGAT Pelletizing Plant-Water Tank8</v>
      </c>
      <c r="AP272" s="2" t="str">
        <f t="shared" si="47"/>
        <v>EGAT Pelletizing Plant8</v>
      </c>
    </row>
    <row r="273" spans="1:42" hidden="1" x14ac:dyDescent="0.3">
      <c r="A273" s="6" t="s">
        <v>72</v>
      </c>
      <c r="B273" s="6">
        <f>VLOOKUP(A273,Sheet1!A:B,2,0)</f>
        <v>1</v>
      </c>
      <c r="C273" s="6">
        <v>9</v>
      </c>
      <c r="D273" s="25"/>
      <c r="E273" s="2">
        <v>1064224</v>
      </c>
      <c r="F273" s="26">
        <f>SUMIF('data-from-invoicing'!D:D,eslam.data!AP273,'data-from-invoicing'!E:E)</f>
        <v>16727419.960000001</v>
      </c>
      <c r="G273" s="2">
        <f t="shared" si="44"/>
        <v>15663195.960000001</v>
      </c>
      <c r="H273" s="23"/>
      <c r="I273" s="2">
        <f>SUMIF('collection only'!D:D,eslam.data!AO273,'collection only'!E:E)</f>
        <v>967200</v>
      </c>
      <c r="J273" s="26">
        <f>SUMIF('data-from-invoicing'!D:D,eslam.data!AP273,'data-from-invoicing'!F:F)</f>
        <v>15809146.998</v>
      </c>
      <c r="K273" s="2">
        <f t="shared" si="45"/>
        <v>14841946.998</v>
      </c>
      <c r="O273" s="23"/>
      <c r="P273" s="2">
        <v>1117435.2</v>
      </c>
      <c r="Q273" s="1">
        <v>44592</v>
      </c>
      <c r="R273" s="1">
        <v>44599</v>
      </c>
      <c r="S273" s="1">
        <v>44600</v>
      </c>
      <c r="T273">
        <v>42</v>
      </c>
      <c r="U273" s="1">
        <v>44642</v>
      </c>
      <c r="V273" s="1">
        <v>44622</v>
      </c>
      <c r="W273" s="2">
        <v>10953690.6</v>
      </c>
      <c r="AD273" s="2">
        <v>0</v>
      </c>
      <c r="AE273" s="14">
        <f>SUMIF('consultant-gross'!D:D,eslam.data!AO273,'consultant-gross'!F:F)</f>
        <v>1064224</v>
      </c>
      <c r="AF273" s="14">
        <f>SUMIF('consultant-gross'!D:D,eslam.data!AO273,'consultant-gross'!G:G)</f>
        <v>10953690.6</v>
      </c>
      <c r="AG273" s="14">
        <f>SUMIF('consultant-net'!D:D,eslam.data!AO273,'consultant-net'!F:F)</f>
        <v>1117435.2</v>
      </c>
      <c r="AH273" s="2" t="str">
        <f>VLOOKUP(A273,'eslam-to-invoicing'!A:B,2,0)</f>
        <v>EGAT Pelletizing Plant</v>
      </c>
      <c r="AO273" s="2" t="str">
        <f t="shared" si="46"/>
        <v>EGAT Pelletizing Plant-Water Tank9</v>
      </c>
      <c r="AP273" s="2" t="str">
        <f t="shared" si="47"/>
        <v>EGAT Pelletizing Plant9</v>
      </c>
    </row>
    <row r="274" spans="1:42" hidden="1" x14ac:dyDescent="0.3">
      <c r="A274" s="6" t="s">
        <v>72</v>
      </c>
      <c r="B274" s="6">
        <f>VLOOKUP(A274,Sheet1!A:B,2,0)</f>
        <v>1</v>
      </c>
      <c r="C274" s="6">
        <v>10</v>
      </c>
      <c r="D274" s="25"/>
      <c r="E274" s="2">
        <v>3540729.8000000012</v>
      </c>
      <c r="F274" s="26">
        <f>SUMIF('data-from-invoicing'!D:D,eslam.data!AP274,'data-from-invoicing'!E:E)</f>
        <v>20568627.09</v>
      </c>
      <c r="G274" s="2">
        <f t="shared" si="44"/>
        <v>17027897.289999999</v>
      </c>
      <c r="H274" s="23"/>
      <c r="I274" s="2">
        <f>SUMIF('collection only'!D:D,eslam.data!AO274,'collection only'!E:E)</f>
        <v>3505322.5</v>
      </c>
      <c r="J274" s="26">
        <f>SUMIF('data-from-invoicing'!D:D,eslam.data!AP274,'data-from-invoicing'!F:F)</f>
        <v>19539421.100000001</v>
      </c>
      <c r="K274" s="2">
        <f t="shared" si="45"/>
        <v>16034098.600000001</v>
      </c>
      <c r="O274" s="23"/>
      <c r="P274" s="2">
        <v>3717766.29</v>
      </c>
      <c r="Q274" s="1">
        <v>44620</v>
      </c>
      <c r="R274" s="1">
        <v>44625</v>
      </c>
      <c r="S274" s="1">
        <v>44634</v>
      </c>
      <c r="T274">
        <v>42</v>
      </c>
      <c r="U274" s="1">
        <v>44676</v>
      </c>
      <c r="V274" s="1">
        <v>44634</v>
      </c>
      <c r="W274" s="2">
        <v>14494420.4</v>
      </c>
      <c r="AD274" s="2">
        <v>0</v>
      </c>
      <c r="AE274" s="14">
        <f>SUMIF('consultant-gross'!D:D,eslam.data!AO274,'consultant-gross'!F:F)</f>
        <v>3540729.8000000007</v>
      </c>
      <c r="AF274" s="14">
        <f>SUMIF('consultant-gross'!D:D,eslam.data!AO274,'consultant-gross'!G:G)</f>
        <v>14494420.4</v>
      </c>
      <c r="AG274" s="14">
        <f>SUMIF('consultant-net'!D:D,eslam.data!AO274,'consultant-net'!F:F)</f>
        <v>3717766.29</v>
      </c>
      <c r="AH274" s="2" t="str">
        <f>VLOOKUP(A274,'eslam-to-invoicing'!A:B,2,0)</f>
        <v>EGAT Pelletizing Plant</v>
      </c>
      <c r="AO274" s="2" t="str">
        <f t="shared" si="46"/>
        <v>EGAT Pelletizing Plant-Water Tank10</v>
      </c>
      <c r="AP274" s="2" t="str">
        <f t="shared" si="47"/>
        <v>EGAT Pelletizing Plant10</v>
      </c>
    </row>
    <row r="275" spans="1:42" hidden="1" x14ac:dyDescent="0.3">
      <c r="A275" s="6" t="s">
        <v>72</v>
      </c>
      <c r="B275" s="6">
        <f>VLOOKUP(A275,Sheet1!A:B,2,0)</f>
        <v>1</v>
      </c>
      <c r="C275" s="6">
        <v>11</v>
      </c>
      <c r="D275" s="25"/>
      <c r="E275" s="2">
        <v>3753750.319999998</v>
      </c>
      <c r="F275" s="26">
        <f>SUMIF('data-from-invoicing'!D:D,eslam.data!AP275,'data-from-invoicing'!E:E)</f>
        <v>18647708.09</v>
      </c>
      <c r="G275" s="2">
        <f t="shared" si="44"/>
        <v>14893957.770000001</v>
      </c>
      <c r="H275" s="23"/>
      <c r="I275" s="2">
        <f>SUMIF('collection only'!D:D,eslam.data!AO275,'collection only'!E:E)</f>
        <v>3903900.34</v>
      </c>
      <c r="J275" s="26">
        <f>SUMIF('data-from-invoicing'!D:D,eslam.data!AP275,'data-from-invoicing'!F:F)</f>
        <v>17868099.304499999</v>
      </c>
      <c r="K275" s="2">
        <f t="shared" si="45"/>
        <v>13964198.964499999</v>
      </c>
      <c r="O275" s="23"/>
      <c r="P275" s="2">
        <v>3941437.84</v>
      </c>
      <c r="Q275" s="1">
        <v>44651</v>
      </c>
      <c r="R275" s="1">
        <v>44625</v>
      </c>
      <c r="S275" s="1">
        <v>44718</v>
      </c>
      <c r="T275">
        <v>42</v>
      </c>
      <c r="U275" s="1">
        <v>44760</v>
      </c>
      <c r="V275" s="1">
        <v>44796</v>
      </c>
      <c r="W275" s="2">
        <v>18248170.719999999</v>
      </c>
      <c r="AD275" s="2">
        <v>0</v>
      </c>
      <c r="AE275" s="14">
        <f>SUMIF('consultant-gross'!D:D,eslam.data!AO275,'consultant-gross'!F:F)</f>
        <v>3753750.3199999984</v>
      </c>
      <c r="AF275" s="14">
        <f>SUMIF('consultant-gross'!D:D,eslam.data!AO275,'consultant-gross'!G:G)</f>
        <v>18248170.719999999</v>
      </c>
      <c r="AG275" s="14">
        <f>SUMIF('consultant-net'!D:D,eslam.data!AO275,'consultant-net'!F:F)</f>
        <v>3941437.84</v>
      </c>
      <c r="AH275" s="2" t="str">
        <f>VLOOKUP(A275,'eslam-to-invoicing'!A:B,2,0)</f>
        <v>EGAT Pelletizing Plant</v>
      </c>
      <c r="AO275" s="2" t="str">
        <f t="shared" si="46"/>
        <v>EGAT Pelletizing Plant-Water Tank11</v>
      </c>
      <c r="AP275" s="2" t="str">
        <f t="shared" si="47"/>
        <v>EGAT Pelletizing Plant11</v>
      </c>
    </row>
    <row r="276" spans="1:42" hidden="1" x14ac:dyDescent="0.3">
      <c r="A276" s="6" t="s">
        <v>72</v>
      </c>
      <c r="B276" s="6">
        <f>VLOOKUP(A276,Sheet1!A:B,2,0)</f>
        <v>1</v>
      </c>
      <c r="C276" s="6">
        <v>12</v>
      </c>
      <c r="D276" s="25"/>
      <c r="F276" s="26">
        <f>SUMIF('data-from-invoicing'!D:D,eslam.data!AP276,'data-from-invoicing'!E:E)</f>
        <v>8815883.1099999994</v>
      </c>
      <c r="G276" s="2">
        <f t="shared" si="44"/>
        <v>8815883.1099999994</v>
      </c>
      <c r="H276" s="23"/>
      <c r="I276" s="2">
        <f>SUMIF('collection only'!D:D,eslam.data!AO276,'collection only'!E:E)</f>
        <v>1.0000000000000001E-5</v>
      </c>
      <c r="J276" s="26">
        <f>SUMIF('data-from-invoicing'!D:D,eslam.data!AP276,'data-from-invoicing'!F:F)</f>
        <v>8787503.2355000004</v>
      </c>
      <c r="K276" s="2">
        <f t="shared" si="45"/>
        <v>8787503.2354899999</v>
      </c>
      <c r="O276" s="23"/>
      <c r="Q276" s="1">
        <v>44834</v>
      </c>
      <c r="R276" s="1">
        <v>44819</v>
      </c>
      <c r="S276" s="1">
        <v>44823</v>
      </c>
      <c r="T276">
        <v>42</v>
      </c>
      <c r="U276" s="1">
        <v>44865</v>
      </c>
      <c r="AD276" s="2">
        <v>0</v>
      </c>
      <c r="AE276" s="14">
        <f>SUMIF('consultant-gross'!D:D,eslam.data!AO276,'consultant-gross'!F:F)</f>
        <v>0</v>
      </c>
      <c r="AF276" s="14">
        <f>SUMIF('consultant-gross'!D:D,eslam.data!AO276,'consultant-gross'!G:G)</f>
        <v>0</v>
      </c>
      <c r="AG276" s="14">
        <f>SUMIF('consultant-net'!D:D,eslam.data!AO276,'consultant-net'!F:F)</f>
        <v>0</v>
      </c>
      <c r="AH276" s="2" t="str">
        <f>VLOOKUP(A276,'eslam-to-invoicing'!A:B,2,0)</f>
        <v>EGAT Pelletizing Plant</v>
      </c>
      <c r="AO276" s="2" t="str">
        <f t="shared" si="46"/>
        <v>EGAT Pelletizing Plant-Water Tank12</v>
      </c>
      <c r="AP276" s="2" t="str">
        <f t="shared" si="47"/>
        <v>EGAT Pelletizing Plant12</v>
      </c>
    </row>
    <row r="277" spans="1:42" hidden="1" x14ac:dyDescent="0.3">
      <c r="A277" s="6" t="s">
        <v>72</v>
      </c>
      <c r="B277" s="6">
        <f>VLOOKUP(A277,Sheet1!A:B,2,0)</f>
        <v>1</v>
      </c>
      <c r="C277" s="6">
        <v>13</v>
      </c>
      <c r="D277" s="25"/>
      <c r="F277" s="26">
        <f>SUMIF('data-from-invoicing'!D:D,eslam.data!AP277,'data-from-invoicing'!E:E)</f>
        <v>22599332.949999999</v>
      </c>
      <c r="G277" s="2">
        <f t="shared" si="44"/>
        <v>22599332.949999999</v>
      </c>
      <c r="H277" s="23"/>
      <c r="I277" s="2">
        <f>SUMIF('collection only'!D:D,eslam.data!AO277,'collection only'!E:E)</f>
        <v>391272.95</v>
      </c>
      <c r="J277" s="26">
        <f>SUMIF('data-from-invoicing'!D:D,eslam.data!AP277,'data-from-invoicing'!F:F)</f>
        <v>21971546.517499994</v>
      </c>
      <c r="K277" s="2">
        <f t="shared" si="45"/>
        <v>21580273.567499995</v>
      </c>
      <c r="O277" s="23"/>
      <c r="Q277" s="1">
        <v>44865</v>
      </c>
      <c r="R277" s="1">
        <v>44844</v>
      </c>
      <c r="S277" s="1">
        <v>44866</v>
      </c>
      <c r="T277">
        <v>42</v>
      </c>
      <c r="U277" s="1">
        <v>44908</v>
      </c>
      <c r="AD277" s="2">
        <v>0</v>
      </c>
      <c r="AE277" s="14">
        <f>SUMIF('consultant-gross'!D:D,eslam.data!AO277,'consultant-gross'!F:F)</f>
        <v>0</v>
      </c>
      <c r="AF277" s="14">
        <f>SUMIF('consultant-gross'!D:D,eslam.data!AO277,'consultant-gross'!G:G)</f>
        <v>0</v>
      </c>
      <c r="AG277" s="14">
        <f>SUMIF('consultant-net'!D:D,eslam.data!AO277,'consultant-net'!F:F)</f>
        <v>0</v>
      </c>
      <c r="AH277" s="2" t="str">
        <f>VLOOKUP(A277,'eslam-to-invoicing'!A:B,2,0)</f>
        <v>EGAT Pelletizing Plant</v>
      </c>
      <c r="AO277" s="2" t="str">
        <f t="shared" si="46"/>
        <v>EGAT Pelletizing Plant-Water Tank13</v>
      </c>
      <c r="AP277" s="2" t="str">
        <f t="shared" si="47"/>
        <v>EGAT Pelletizing Plant13</v>
      </c>
    </row>
    <row r="278" spans="1:42" hidden="1" x14ac:dyDescent="0.3">
      <c r="A278" s="6" t="s">
        <v>72</v>
      </c>
      <c r="B278" s="6">
        <f>VLOOKUP(A278,Sheet1!A:B,2,0)</f>
        <v>1</v>
      </c>
      <c r="C278" s="6">
        <v>14</v>
      </c>
      <c r="D278" s="25"/>
      <c r="F278" s="26">
        <f>SUMIF('data-from-invoicing'!D:D,eslam.data!AP278,'data-from-invoicing'!E:E)</f>
        <v>10176085.16</v>
      </c>
      <c r="G278" s="2">
        <f t="shared" si="44"/>
        <v>10176085.16</v>
      </c>
      <c r="H278" s="23"/>
      <c r="I278" s="2">
        <f>SUMIF('collection only'!D:D,eslam.data!AO278,'collection only'!E:E)</f>
        <v>1.0000000000000001E-5</v>
      </c>
      <c r="J278" s="26">
        <f>SUMIF('data-from-invoicing'!D:D,eslam.data!AP278,'data-from-invoicing'!F:F)</f>
        <v>10704026.927999999</v>
      </c>
      <c r="K278" s="2">
        <f t="shared" si="45"/>
        <v>10704026.927989999</v>
      </c>
      <c r="O278" s="23"/>
      <c r="Q278" s="1">
        <v>45107</v>
      </c>
      <c r="R278" s="1">
        <v>45107</v>
      </c>
      <c r="S278" s="1">
        <v>45107</v>
      </c>
      <c r="T278">
        <v>42</v>
      </c>
      <c r="U278" s="1">
        <v>45149</v>
      </c>
      <c r="AD278" s="2">
        <v>0</v>
      </c>
      <c r="AE278" s="14">
        <f>SUMIF('consultant-gross'!D:D,eslam.data!AO278,'consultant-gross'!F:F)</f>
        <v>0</v>
      </c>
      <c r="AF278" s="14">
        <f>SUMIF('consultant-gross'!D:D,eslam.data!AO278,'consultant-gross'!G:G)</f>
        <v>0</v>
      </c>
      <c r="AG278" s="14">
        <f>SUMIF('consultant-net'!D:D,eslam.data!AO278,'consultant-net'!F:F)</f>
        <v>0</v>
      </c>
      <c r="AH278" s="2" t="str">
        <f>VLOOKUP(A278,'eslam-to-invoicing'!A:B,2,0)</f>
        <v>EGAT Pelletizing Plant</v>
      </c>
      <c r="AO278" s="2" t="str">
        <f t="shared" si="46"/>
        <v>EGAT Pelletizing Plant-Water Tank14</v>
      </c>
      <c r="AP278" s="2" t="str">
        <f t="shared" si="47"/>
        <v>EGAT Pelletizing Plant14</v>
      </c>
    </row>
    <row r="279" spans="1:42" hidden="1" x14ac:dyDescent="0.3">
      <c r="A279" s="6" t="s">
        <v>72</v>
      </c>
      <c r="B279" s="6">
        <f>VLOOKUP(A279,Sheet1!A:B,2,0)</f>
        <v>1</v>
      </c>
      <c r="C279" s="6">
        <v>15</v>
      </c>
      <c r="D279" s="25"/>
      <c r="E279" s="2">
        <v>0.19000000134110451</v>
      </c>
      <c r="F279" s="26">
        <f>SUMIF('data-from-invoicing'!D:D,eslam.data!AP279,'data-from-invoicing'!E:E)</f>
        <v>20298475.239999998</v>
      </c>
      <c r="G279" s="2">
        <f t="shared" si="44"/>
        <v>20298475.049999997</v>
      </c>
      <c r="H279" s="23"/>
      <c r="I279" s="2">
        <f>SUMIF('collection only'!D:D,eslam.data!AO279,'collection only'!E:E)</f>
        <v>0</v>
      </c>
      <c r="J279" s="26">
        <f>SUMIF('data-from-invoicing'!D:D,eslam.data!AP279,'data-from-invoicing'!F:F)</f>
        <v>19186530.252</v>
      </c>
      <c r="K279" s="2">
        <f t="shared" si="45"/>
        <v>19186530.252</v>
      </c>
      <c r="O279" s="23"/>
      <c r="P279" s="2">
        <v>2909387.53</v>
      </c>
      <c r="Q279" s="1">
        <v>45322</v>
      </c>
      <c r="R279" s="1">
        <v>45322</v>
      </c>
      <c r="S279" s="1">
        <v>45350</v>
      </c>
      <c r="T279">
        <v>42</v>
      </c>
      <c r="U279" s="1">
        <v>45392</v>
      </c>
      <c r="V279" s="1">
        <v>45414</v>
      </c>
      <c r="W279" s="2">
        <v>21082133.030000001</v>
      </c>
      <c r="AD279" s="2">
        <v>0</v>
      </c>
      <c r="AE279" s="14">
        <f>SUMIF('consultant-gross'!D:D,eslam.data!AO279,'consultant-gross'!F:F)</f>
        <v>0</v>
      </c>
      <c r="AF279" s="14">
        <f>SUMIF('consultant-gross'!D:D,eslam.data!AO279,'consultant-gross'!G:G)</f>
        <v>0</v>
      </c>
      <c r="AG279" s="14">
        <f>SUMIF('consultant-net'!D:D,eslam.data!AO279,'consultant-net'!F:F)</f>
        <v>0</v>
      </c>
      <c r="AH279" s="2" t="str">
        <f>VLOOKUP(A279,'eslam-to-invoicing'!A:B,2,0)</f>
        <v>EGAT Pelletizing Plant</v>
      </c>
      <c r="AO279" s="2" t="str">
        <f t="shared" si="46"/>
        <v>EGAT Pelletizing Plant-Water Tank15</v>
      </c>
      <c r="AP279" s="2" t="str">
        <f t="shared" si="47"/>
        <v>EGAT Pelletizing Plant15</v>
      </c>
    </row>
    <row r="280" spans="1:42" x14ac:dyDescent="0.3">
      <c r="A280" s="6" t="s">
        <v>42</v>
      </c>
      <c r="B280" s="6">
        <f>VLOOKUP(A280,Sheet1!A:B,2,0)</f>
        <v>1</v>
      </c>
      <c r="C280" s="6">
        <v>1</v>
      </c>
      <c r="D280" s="25"/>
      <c r="F280" s="26">
        <f>SUMIF('data-from-invoicing'!D:D,eslam.data!AP280,'data-from-invoicing'!E:E)</f>
        <v>0</v>
      </c>
      <c r="G280" s="2">
        <f t="shared" si="44"/>
        <v>0</v>
      </c>
      <c r="H280" s="23"/>
      <c r="I280" s="2">
        <f>SUMIF('collection only'!D:D,eslam.data!AO280,'collection only'!E:E)</f>
        <v>598688</v>
      </c>
      <c r="J280" s="26">
        <f>SUMIF('data-from-invoicing'!D:D,eslam.data!AP280,'data-from-invoicing'!F:F)</f>
        <v>0</v>
      </c>
      <c r="K280" s="2">
        <f t="shared" si="45"/>
        <v>-598688</v>
      </c>
      <c r="O280" s="23"/>
      <c r="Q280" s="1">
        <v>43677</v>
      </c>
      <c r="R280" s="1">
        <v>43677</v>
      </c>
      <c r="S280" s="1">
        <v>43678</v>
      </c>
      <c r="T280">
        <v>15</v>
      </c>
      <c r="U280" s="1">
        <v>43693</v>
      </c>
      <c r="AE280" s="14">
        <f>SUMIF('consultant-gross'!D:D,eslam.data!AO280,'consultant-gross'!F:F)</f>
        <v>0</v>
      </c>
      <c r="AF280" s="14">
        <f>SUMIF('consultant-gross'!D:D,eslam.data!AO280,'consultant-gross'!G:G)</f>
        <v>0</v>
      </c>
      <c r="AG280" s="14">
        <f>SUMIF('consultant-net'!D:D,eslam.data!AO280,'consultant-net'!F:F)</f>
        <v>0</v>
      </c>
      <c r="AH280" s="2">
        <f>VLOOKUP(A280,'eslam-to-invoicing'!A:B,2,0)</f>
        <v>0</v>
      </c>
      <c r="AO280" s="2" t="str">
        <f t="shared" si="46"/>
        <v>EGAT-Asphalt1</v>
      </c>
      <c r="AP280" s="2" t="str">
        <f t="shared" si="47"/>
        <v>01</v>
      </c>
    </row>
    <row r="281" spans="1:42" x14ac:dyDescent="0.3">
      <c r="A281" s="6" t="s">
        <v>40</v>
      </c>
      <c r="B281" s="6">
        <f>VLOOKUP(A281,Sheet1!A:B,2,0)</f>
        <v>1</v>
      </c>
      <c r="C281" s="6">
        <v>1</v>
      </c>
      <c r="D281" s="25"/>
      <c r="F281" s="26">
        <f>SUMIF('data-from-invoicing'!D:D,eslam.data!AP281,'data-from-invoicing'!E:E)</f>
        <v>0</v>
      </c>
      <c r="G281" s="2">
        <f t="shared" si="44"/>
        <v>0</v>
      </c>
      <c r="H281" s="23"/>
      <c r="I281" s="2">
        <f>SUMIF('collection only'!D:D,eslam.data!AO281,'collection only'!E:E)</f>
        <v>195752.6</v>
      </c>
      <c r="J281" s="26">
        <f>SUMIF('data-from-invoicing'!D:D,eslam.data!AP281,'data-from-invoicing'!F:F)</f>
        <v>0</v>
      </c>
      <c r="K281" s="2">
        <f t="shared" si="45"/>
        <v>-195752.6</v>
      </c>
      <c r="O281" s="23"/>
      <c r="Q281" s="1">
        <v>43677</v>
      </c>
      <c r="R281" s="1">
        <v>43677</v>
      </c>
      <c r="S281" s="1">
        <v>43678</v>
      </c>
      <c r="T281">
        <v>15</v>
      </c>
      <c r="U281" s="1">
        <v>43693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>
        <f>VLOOKUP(A281,'eslam-to-invoicing'!A:B,2,0)</f>
        <v>0</v>
      </c>
      <c r="AO281" s="2" t="str">
        <f t="shared" si="46"/>
        <v>EGAT-Fence1</v>
      </c>
      <c r="AP281" s="2" t="str">
        <f t="shared" si="47"/>
        <v>01</v>
      </c>
    </row>
    <row r="282" spans="1:42" hidden="1" x14ac:dyDescent="0.3">
      <c r="A282" s="6" t="s">
        <v>40</v>
      </c>
      <c r="B282" s="6">
        <f>VLOOKUP(A282,Sheet1!A:B,2,0)</f>
        <v>1</v>
      </c>
      <c r="C282" s="6">
        <v>2</v>
      </c>
      <c r="D282" s="25"/>
      <c r="E282" s="2">
        <v>-616810.91999999806</v>
      </c>
      <c r="F282" s="26">
        <f>SUMIF('data-from-invoicing'!D:D,eslam.data!AP282,'data-from-invoicing'!E:E)</f>
        <v>0</v>
      </c>
      <c r="G282" s="2">
        <f t="shared" si="44"/>
        <v>616810.91999999806</v>
      </c>
      <c r="H282" s="23"/>
      <c r="I282" s="2">
        <f>SUMIF('collection only'!D:D,eslam.data!AO282,'collection only'!E:E)</f>
        <v>1E-3</v>
      </c>
      <c r="J282" s="26">
        <f>SUMIF('data-from-invoicing'!D:D,eslam.data!AP282,'data-from-invoicing'!F:F)</f>
        <v>0</v>
      </c>
      <c r="K282" s="2">
        <f t="shared" si="45"/>
        <v>-1E-3</v>
      </c>
      <c r="O282" s="23"/>
      <c r="P282" s="2">
        <v>-575046.56915259582</v>
      </c>
      <c r="Q282" s="1">
        <v>43708</v>
      </c>
      <c r="R282" s="1">
        <v>43708</v>
      </c>
      <c r="S282" s="1">
        <v>43718</v>
      </c>
      <c r="T282">
        <v>15</v>
      </c>
      <c r="U282" s="1">
        <v>43733</v>
      </c>
      <c r="V282" s="1">
        <v>43746</v>
      </c>
      <c r="W282" s="2">
        <v>18362278.120000001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>
        <f>VLOOKUP(A282,'eslam-to-invoicing'!A:B,2,0)</f>
        <v>0</v>
      </c>
      <c r="AO282" s="2" t="str">
        <f t="shared" si="46"/>
        <v>EGAT-Fence2</v>
      </c>
      <c r="AP282" s="2" t="str">
        <f t="shared" si="47"/>
        <v>02</v>
      </c>
    </row>
    <row r="283" spans="1:42" x14ac:dyDescent="0.3">
      <c r="A283" s="6" t="s">
        <v>40</v>
      </c>
      <c r="B283" s="6">
        <f>VLOOKUP(A283,Sheet1!A:B,2,0)</f>
        <v>1</v>
      </c>
      <c r="C283" s="6">
        <v>3</v>
      </c>
      <c r="D283" s="25"/>
      <c r="F283" s="26">
        <f>SUMIF('data-from-invoicing'!D:D,eslam.data!AP283,'data-from-invoicing'!E:E)</f>
        <v>0</v>
      </c>
      <c r="G283" s="2">
        <f t="shared" si="44"/>
        <v>0</v>
      </c>
      <c r="H283" s="23"/>
      <c r="I283" s="2">
        <f>SUMIF('collection only'!D:D,eslam.data!AO283,'collection only'!E:E)</f>
        <v>695045.68280858838</v>
      </c>
      <c r="J283" s="26">
        <f>SUMIF('data-from-invoicing'!D:D,eslam.data!AP283,'data-from-invoicing'!F:F)</f>
        <v>0</v>
      </c>
      <c r="K283" s="2">
        <f t="shared" si="45"/>
        <v>-695045.68280858838</v>
      </c>
      <c r="O283" s="23"/>
      <c r="Q283" s="1">
        <v>43738</v>
      </c>
      <c r="R283" s="1">
        <v>43738</v>
      </c>
      <c r="S283" s="1">
        <v>43752</v>
      </c>
      <c r="T283">
        <v>15</v>
      </c>
      <c r="U283" s="1">
        <v>43767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>
        <f>VLOOKUP(A283,'eslam-to-invoicing'!A:B,2,0)</f>
        <v>0</v>
      </c>
      <c r="AO283" s="2" t="str">
        <f t="shared" si="46"/>
        <v>EGAT-Fence3</v>
      </c>
      <c r="AP283" s="2" t="str">
        <f t="shared" si="47"/>
        <v>03</v>
      </c>
    </row>
    <row r="284" spans="1:42" x14ac:dyDescent="0.3">
      <c r="A284" s="6" t="s">
        <v>40</v>
      </c>
      <c r="B284" s="6">
        <f>VLOOKUP(A284,Sheet1!A:B,2,0)</f>
        <v>1</v>
      </c>
      <c r="C284" s="6">
        <v>4</v>
      </c>
      <c r="D284" s="25"/>
      <c r="F284" s="26">
        <f>SUMIF('data-from-invoicing'!D:D,eslam.data!AP284,'data-from-invoicing'!E:E)</f>
        <v>0</v>
      </c>
      <c r="G284" s="2">
        <f t="shared" si="44"/>
        <v>0</v>
      </c>
      <c r="H284" s="23"/>
      <c r="I284" s="2">
        <f>SUMIF('collection only'!D:D,eslam.data!AO284,'collection only'!E:E)</f>
        <v>2891036.0621914114</v>
      </c>
      <c r="J284" s="26">
        <f>SUMIF('data-from-invoicing'!D:D,eslam.data!AP284,'data-from-invoicing'!F:F)</f>
        <v>0</v>
      </c>
      <c r="K284" s="2">
        <f t="shared" si="45"/>
        <v>-2891036.0621914114</v>
      </c>
      <c r="O284" s="23"/>
      <c r="Q284" s="1">
        <v>43769</v>
      </c>
      <c r="R284" s="1">
        <v>43818</v>
      </c>
      <c r="S284" s="1">
        <v>43870</v>
      </c>
      <c r="T284">
        <v>15</v>
      </c>
      <c r="U284" s="1">
        <v>43885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>
        <f>VLOOKUP(A284,'eslam-to-invoicing'!A:B,2,0)</f>
        <v>0</v>
      </c>
      <c r="AO284" s="2" t="str">
        <f t="shared" si="46"/>
        <v>EGAT-Fence4</v>
      </c>
      <c r="AP284" s="2" t="str">
        <f t="shared" si="47"/>
        <v>04</v>
      </c>
    </row>
    <row r="285" spans="1:42" x14ac:dyDescent="0.3">
      <c r="A285" s="6" t="s">
        <v>41</v>
      </c>
      <c r="B285" s="6">
        <f>VLOOKUP(A285,Sheet1!A:B,2,0)</f>
        <v>1</v>
      </c>
      <c r="C285" s="6">
        <v>1</v>
      </c>
      <c r="D285" s="25"/>
      <c r="F285" s="26">
        <f>SUMIF('data-from-invoicing'!D:D,eslam.data!AP285,'data-from-invoicing'!E:E)</f>
        <v>0</v>
      </c>
      <c r="G285" s="2">
        <f t="shared" si="44"/>
        <v>0</v>
      </c>
      <c r="H285" s="23"/>
      <c r="I285" s="2">
        <f>SUMIF('collection only'!D:D,eslam.data!AO285,'collection only'!E:E)</f>
        <v>755798.13</v>
      </c>
      <c r="J285" s="26">
        <f>SUMIF('data-from-invoicing'!D:D,eslam.data!AP285,'data-from-invoicing'!F:F)</f>
        <v>0</v>
      </c>
      <c r="K285" s="2">
        <f t="shared" si="45"/>
        <v>-755798.13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 t="shared" si="46"/>
        <v>EGAT-HeliPad1</v>
      </c>
      <c r="AP285" s="2" t="str">
        <f t="shared" si="47"/>
        <v>01</v>
      </c>
    </row>
    <row r="286" spans="1:42" x14ac:dyDescent="0.3">
      <c r="A286" s="6" t="s">
        <v>41</v>
      </c>
      <c r="B286" s="6">
        <f>VLOOKUP(A286,Sheet1!A:B,2,0)</f>
        <v>1</v>
      </c>
      <c r="C286" s="6">
        <v>2</v>
      </c>
      <c r="D286" s="25"/>
      <c r="F286" s="26">
        <f>SUMIF('data-from-invoicing'!D:D,eslam.data!AP286,'data-from-invoicing'!E:E)</f>
        <v>0</v>
      </c>
      <c r="G286" s="2">
        <f t="shared" si="44"/>
        <v>0</v>
      </c>
      <c r="H286" s="23"/>
      <c r="I286" s="2">
        <f>SUMIF('collection only'!D:D,eslam.data!AO286,'collection only'!E:E)</f>
        <v>500000</v>
      </c>
      <c r="J286" s="26">
        <f>SUMIF('data-from-invoicing'!D:D,eslam.data!AP286,'data-from-invoicing'!F:F)</f>
        <v>0</v>
      </c>
      <c r="K286" s="2">
        <f t="shared" si="45"/>
        <v>-500000</v>
      </c>
      <c r="O286" s="23"/>
      <c r="Q286" s="1">
        <v>43708</v>
      </c>
      <c r="R286" s="1">
        <v>43720</v>
      </c>
      <c r="S286" s="1">
        <v>43866</v>
      </c>
      <c r="T286">
        <v>15</v>
      </c>
      <c r="U286" s="1">
        <v>43881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 t="shared" si="46"/>
        <v>EGAT-HeliPad2</v>
      </c>
      <c r="AP286" s="2" t="str">
        <f t="shared" si="47"/>
        <v>02</v>
      </c>
    </row>
    <row r="287" spans="1:42" x14ac:dyDescent="0.3">
      <c r="A287" s="6" t="s">
        <v>85</v>
      </c>
      <c r="B287" s="6">
        <f>VLOOKUP(A287,Sheet1!A:B,2,0)</f>
        <v>1</v>
      </c>
      <c r="C287" s="6">
        <v>1</v>
      </c>
      <c r="D287" s="25"/>
      <c r="E287" s="2">
        <v>5018202.5</v>
      </c>
      <c r="F287" s="26">
        <f>SUMIF('data-from-invoicing'!D:D,eslam.data!AP287,'data-from-invoicing'!E:E)</f>
        <v>5018202.5</v>
      </c>
      <c r="G287" s="2">
        <f t="shared" si="44"/>
        <v>0</v>
      </c>
      <c r="H287" s="23"/>
      <c r="I287" s="2">
        <f>SUMIF('collection only'!D:D,eslam.data!AO287,'collection only'!E:E)</f>
        <v>10117110.35</v>
      </c>
      <c r="J287" s="26">
        <f>SUMIF('data-from-invoicing'!D:D,eslam.data!AP287,'data-from-invoicing'!F:F)</f>
        <v>4717110.3449999997</v>
      </c>
      <c r="K287" s="2">
        <f t="shared" si="45"/>
        <v>-5400000.0049999999</v>
      </c>
      <c r="O287" s="23"/>
      <c r="P287" s="2">
        <v>4767292.38</v>
      </c>
      <c r="Q287" s="1">
        <v>44592</v>
      </c>
      <c r="R287" s="1">
        <v>44599</v>
      </c>
      <c r="S287" s="1">
        <v>44600</v>
      </c>
      <c r="T287">
        <v>42</v>
      </c>
      <c r="U287" s="1">
        <v>44642</v>
      </c>
      <c r="V287" s="1">
        <v>44616</v>
      </c>
      <c r="W287" s="2">
        <v>5018202.5</v>
      </c>
      <c r="AD287" s="2">
        <v>0</v>
      </c>
      <c r="AE287" s="14">
        <f>SUMIF('consultant-gross'!D:D,eslam.data!AO287,'consultant-gross'!F:F)</f>
        <v>5018202.5</v>
      </c>
      <c r="AF287" s="14">
        <f>SUMIF('consultant-gross'!D:D,eslam.data!AO287,'consultant-gross'!G:G)</f>
        <v>5018202.5</v>
      </c>
      <c r="AG287" s="14">
        <f>SUMIF('consultant-net'!D:D,eslam.data!AO287,'consultant-net'!F:F)</f>
        <v>4767292.38</v>
      </c>
      <c r="AH287" s="2" t="str">
        <f>VLOOKUP(A287,'eslam-to-invoicing'!A:B,2,0)</f>
        <v>EGAT Lock &amp; Load</v>
      </c>
      <c r="AO287" s="2" t="str">
        <f t="shared" si="46"/>
        <v>EGAT-Lock &amp; Load1</v>
      </c>
      <c r="AP287" s="2" t="str">
        <f t="shared" si="47"/>
        <v>EGAT Lock &amp; Load1</v>
      </c>
    </row>
    <row r="288" spans="1:42" x14ac:dyDescent="0.3">
      <c r="A288" s="6" t="s">
        <v>85</v>
      </c>
      <c r="B288" s="6">
        <f>VLOOKUP(A288,Sheet1!A:B,2,0)</f>
        <v>1</v>
      </c>
      <c r="C288" s="6">
        <v>2</v>
      </c>
      <c r="D288" s="25"/>
      <c r="E288" s="2">
        <v>2362059.16</v>
      </c>
      <c r="F288" s="26">
        <f>SUMIF('data-from-invoicing'!D:D,eslam.data!AP288,'data-from-invoicing'!E:E)</f>
        <v>2362059.16</v>
      </c>
      <c r="G288" s="2">
        <f t="shared" si="44"/>
        <v>0</v>
      </c>
      <c r="H288" s="23"/>
      <c r="I288" s="2">
        <f>SUMIF('collection only'!D:D,eslam.data!AO288,'collection only'!E:E)</f>
        <v>2773213.88</v>
      </c>
      <c r="J288" s="26">
        <f>SUMIF('data-from-invoicing'!D:D,eslam.data!AP288,'data-from-invoicing'!F:F)</f>
        <v>2220335.608</v>
      </c>
      <c r="K288" s="2">
        <f t="shared" si="45"/>
        <v>-552878.27199999988</v>
      </c>
      <c r="O288" s="23"/>
      <c r="P288" s="2">
        <v>2243956.2000000002</v>
      </c>
      <c r="Q288" s="1">
        <v>44620</v>
      </c>
      <c r="R288" s="1">
        <v>44625</v>
      </c>
      <c r="S288" s="1">
        <v>44634</v>
      </c>
      <c r="T288">
        <v>42</v>
      </c>
      <c r="U288" s="1">
        <v>44676</v>
      </c>
      <c r="V288" s="1">
        <v>44626</v>
      </c>
      <c r="W288" s="2">
        <v>7380261.6600000001</v>
      </c>
      <c r="AD288" s="2">
        <v>0</v>
      </c>
      <c r="AE288" s="14">
        <f>SUMIF('consultant-gross'!D:D,eslam.data!AO288,'consultant-gross'!F:F)</f>
        <v>2362059.16</v>
      </c>
      <c r="AF288" s="14">
        <f>SUMIF('consultant-gross'!D:D,eslam.data!AO288,'consultant-gross'!G:G)</f>
        <v>7380261.6600000001</v>
      </c>
      <c r="AG288" s="14">
        <f>SUMIF('consultant-net'!D:D,eslam.data!AO288,'consultant-net'!F:F)</f>
        <v>2243956.2000000002</v>
      </c>
      <c r="AH288" s="2" t="str">
        <f>VLOOKUP(A288,'eslam-to-invoicing'!A:B,2,0)</f>
        <v>EGAT Lock &amp; Load</v>
      </c>
      <c r="AO288" s="2" t="str">
        <f t="shared" si="46"/>
        <v>EGAT-Lock &amp; Load2</v>
      </c>
      <c r="AP288" s="2" t="str">
        <f t="shared" si="47"/>
        <v>EGAT Lock &amp; Load2</v>
      </c>
    </row>
    <row r="289" spans="1:42" x14ac:dyDescent="0.3">
      <c r="A289" s="6" t="s">
        <v>85</v>
      </c>
      <c r="B289" s="6">
        <f>VLOOKUP(A289,Sheet1!A:B,2,0)</f>
        <v>1</v>
      </c>
      <c r="C289" s="6">
        <v>3</v>
      </c>
      <c r="D289" s="25"/>
      <c r="E289" s="2">
        <v>1772326.51</v>
      </c>
      <c r="F289" s="26">
        <f>SUMIF('data-from-invoicing'!D:D,eslam.data!AP289,'data-from-invoicing'!E:E)</f>
        <v>1772326.5</v>
      </c>
      <c r="G289" s="2">
        <f t="shared" si="44"/>
        <v>-1.0000000009313226E-2</v>
      </c>
      <c r="H289" s="23"/>
      <c r="I289" s="2">
        <f>SUMIF('collection only'!D:D,eslam.data!AO289,'collection only'!E:E)</f>
        <v>1665986.92</v>
      </c>
      <c r="J289" s="26">
        <f>SUMIF('data-from-invoicing'!D:D,eslam.data!AP289,'data-from-invoicing'!F:F)</f>
        <v>1665986.905</v>
      </c>
      <c r="K289" s="2">
        <f t="shared" si="45"/>
        <v>-1.4999999897554517E-2</v>
      </c>
      <c r="O289" s="23"/>
      <c r="P289" s="2">
        <v>1683710.18</v>
      </c>
      <c r="Q289" s="1">
        <v>44651</v>
      </c>
      <c r="R289" s="1">
        <v>44661</v>
      </c>
      <c r="S289" s="1">
        <v>44663</v>
      </c>
      <c r="T289">
        <v>42</v>
      </c>
      <c r="U289" s="1">
        <v>44705</v>
      </c>
      <c r="V289" s="1">
        <v>44663</v>
      </c>
      <c r="W289" s="2">
        <v>9152588.1699999999</v>
      </c>
      <c r="AD289" s="2">
        <v>0</v>
      </c>
      <c r="AE289" s="14">
        <f>SUMIF('consultant-gross'!D:D,eslam.data!AO289,'consultant-gross'!F:F)</f>
        <v>1772326.5099999998</v>
      </c>
      <c r="AF289" s="14">
        <f>SUMIF('consultant-gross'!D:D,eslam.data!AO289,'consultant-gross'!G:G)</f>
        <v>9152588.1699999999</v>
      </c>
      <c r="AG289" s="14">
        <f>SUMIF('consultant-net'!D:D,eslam.data!AO289,'consultant-net'!F:F)</f>
        <v>1683710.18</v>
      </c>
      <c r="AH289" s="2" t="str">
        <f>VLOOKUP(A289,'eslam-to-invoicing'!A:B,2,0)</f>
        <v>EGAT Lock &amp; Load</v>
      </c>
      <c r="AO289" s="2" t="str">
        <f t="shared" si="46"/>
        <v>EGAT-Lock &amp; Load3</v>
      </c>
      <c r="AP289" s="2" t="str">
        <f t="shared" si="47"/>
        <v>EGAT Lock &amp; Load3</v>
      </c>
    </row>
    <row r="290" spans="1:42" hidden="1" x14ac:dyDescent="0.3">
      <c r="A290" s="6" t="s">
        <v>85</v>
      </c>
      <c r="B290" s="6">
        <f>VLOOKUP(A290,Sheet1!A:B,2,0)</f>
        <v>1</v>
      </c>
      <c r="C290" s="6">
        <v>4</v>
      </c>
      <c r="D290" s="25"/>
      <c r="F290" s="26">
        <f>SUMIF('data-from-invoicing'!D:D,eslam.data!AP290,'data-from-invoicing'!E:E)</f>
        <v>879124</v>
      </c>
      <c r="G290" s="2">
        <f t="shared" ref="G290:G321" si="48">F290-E290</f>
        <v>879124</v>
      </c>
      <c r="H290" s="23"/>
      <c r="I290" s="2">
        <f>SUMIF('collection only'!D:D,eslam.data!AO290,'collection only'!E:E)</f>
        <v>747255.39</v>
      </c>
      <c r="J290" s="26">
        <f>SUMIF('data-from-invoicing'!D:D,eslam.data!AP290,'data-from-invoicing'!F:F)</f>
        <v>826376.56</v>
      </c>
      <c r="K290" s="2">
        <f t="shared" ref="K290:K321" si="49">J290-I290</f>
        <v>79121.170000000042</v>
      </c>
      <c r="O290" s="23"/>
      <c r="Q290" s="1">
        <v>44681</v>
      </c>
      <c r="R290" s="1">
        <v>44679</v>
      </c>
      <c r="S290" s="1">
        <v>44679</v>
      </c>
      <c r="T290">
        <v>42</v>
      </c>
      <c r="U290" s="1">
        <v>44721</v>
      </c>
      <c r="AD290" s="2">
        <v>0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 t="str">
        <f>VLOOKUP(A290,'eslam-to-invoicing'!A:B,2,0)</f>
        <v>EGAT Lock &amp; Load</v>
      </c>
      <c r="AO290" s="2" t="str">
        <f t="shared" ref="AO290:AO308" si="50">A290&amp;C290</f>
        <v>EGAT-Lock &amp; Load4</v>
      </c>
      <c r="AP290" s="2" t="str">
        <f t="shared" ref="AP290:AP308" si="51">AH290&amp;C290</f>
        <v>EGAT Lock &amp; Load4</v>
      </c>
    </row>
    <row r="291" spans="1:42" x14ac:dyDescent="0.3">
      <c r="A291" s="6" t="s">
        <v>85</v>
      </c>
      <c r="B291" s="6">
        <f>VLOOKUP(A291,Sheet1!A:B,2,0)</f>
        <v>1</v>
      </c>
      <c r="C291" s="6">
        <v>5</v>
      </c>
      <c r="D291" s="25"/>
      <c r="E291" s="2">
        <v>3180176.34</v>
      </c>
      <c r="F291" s="26">
        <f>SUMIF('data-from-invoicing'!D:D,eslam.data!AP291,'data-from-invoicing'!E:E)</f>
        <v>3180176.34</v>
      </c>
      <c r="G291" s="2">
        <f t="shared" si="48"/>
        <v>0</v>
      </c>
      <c r="H291" s="23"/>
      <c r="I291" s="2">
        <f>SUMIF('collection only'!D:D,eslam.data!AO291,'collection only'!E:E)</f>
        <v>2436487.5099999998</v>
      </c>
      <c r="J291" s="26">
        <f>SUMIF('data-from-invoicing'!D:D,eslam.data!AP291,'data-from-invoicing'!F:F)</f>
        <v>2989365.767</v>
      </c>
      <c r="K291" s="2">
        <f t="shared" si="49"/>
        <v>552878.25700000022</v>
      </c>
      <c r="O291" s="23"/>
      <c r="P291" s="2">
        <v>3021167.52</v>
      </c>
      <c r="Q291" s="1">
        <v>44712</v>
      </c>
      <c r="R291" s="1">
        <v>44709</v>
      </c>
      <c r="S291" s="1">
        <v>44718</v>
      </c>
      <c r="T291">
        <v>42</v>
      </c>
      <c r="U291" s="1">
        <v>44760</v>
      </c>
      <c r="V291" s="1">
        <v>44719</v>
      </c>
      <c r="W291" s="2">
        <v>13211888.51</v>
      </c>
      <c r="AD291" s="2">
        <v>0</v>
      </c>
      <c r="AE291" s="14">
        <f>SUMIF('consultant-gross'!D:D,eslam.data!AO291,'consultant-gross'!F:F)</f>
        <v>3180176.34</v>
      </c>
      <c r="AF291" s="14">
        <f>SUMIF('consultant-gross'!D:D,eslam.data!AO291,'consultant-gross'!G:G)</f>
        <v>13211888.51</v>
      </c>
      <c r="AG291" s="14">
        <f>SUMIF('consultant-net'!D:D,eslam.data!AO291,'consultant-net'!F:F)</f>
        <v>3021167.52</v>
      </c>
      <c r="AH291" s="2" t="str">
        <f>VLOOKUP(A291,'eslam-to-invoicing'!A:B,2,0)</f>
        <v>EGAT Lock &amp; Load</v>
      </c>
      <c r="AO291" s="2" t="str">
        <f t="shared" si="50"/>
        <v>EGAT-Lock &amp; Load5</v>
      </c>
      <c r="AP291" s="2" t="str">
        <f t="shared" si="51"/>
        <v>EGAT Lock &amp; Load5</v>
      </c>
    </row>
    <row r="292" spans="1:42" x14ac:dyDescent="0.3">
      <c r="A292" s="6" t="s">
        <v>85</v>
      </c>
      <c r="B292" s="6">
        <f>VLOOKUP(A292,Sheet1!A:B,2,0)</f>
        <v>1</v>
      </c>
      <c r="C292" s="6">
        <v>6</v>
      </c>
      <c r="D292" s="25"/>
      <c r="E292" s="2">
        <v>3378839.59</v>
      </c>
      <c r="F292" s="26">
        <f>SUMIF('data-from-invoicing'!D:D,eslam.data!AP292,'data-from-invoicing'!E:E)</f>
        <v>3378839.59</v>
      </c>
      <c r="G292" s="2">
        <f t="shared" si="48"/>
        <v>0</v>
      </c>
      <c r="H292" s="23"/>
      <c r="I292" s="2">
        <f>SUMIF('collection only'!D:D,eslam.data!AO292,'collection only'!E:E)</f>
        <v>3176089.21</v>
      </c>
      <c r="J292" s="26">
        <f>SUMIF('data-from-invoicing'!D:D,eslam.data!AP292,'data-from-invoicing'!F:F)</f>
        <v>3176109.2094999999</v>
      </c>
      <c r="K292" s="2">
        <f t="shared" si="49"/>
        <v>19.999499999918044</v>
      </c>
      <c r="O292" s="23"/>
      <c r="P292" s="2">
        <v>3209897.61</v>
      </c>
      <c r="Q292" s="1">
        <v>44742</v>
      </c>
      <c r="R292" s="1">
        <v>44747</v>
      </c>
      <c r="S292" s="1">
        <v>44748</v>
      </c>
      <c r="T292">
        <v>42</v>
      </c>
      <c r="U292" s="1">
        <v>44790</v>
      </c>
      <c r="V292" s="1">
        <v>44748</v>
      </c>
      <c r="W292" s="2">
        <v>16590728.1</v>
      </c>
      <c r="AD292" s="2">
        <v>0</v>
      </c>
      <c r="AE292" s="14">
        <f>SUMIF('consultant-gross'!D:D,eslam.data!AO292,'consultant-gross'!F:F)</f>
        <v>3378839.59</v>
      </c>
      <c r="AF292" s="14">
        <f>SUMIF('consultant-gross'!D:D,eslam.data!AO292,'consultant-gross'!G:G)</f>
        <v>16590728.1</v>
      </c>
      <c r="AG292" s="14">
        <f>SUMIF('consultant-net'!D:D,eslam.data!AO292,'consultant-net'!F:F)</f>
        <v>3209897.61</v>
      </c>
      <c r="AH292" s="2" t="str">
        <f>VLOOKUP(A292,'eslam-to-invoicing'!A:B,2,0)</f>
        <v>EGAT Lock &amp; Load</v>
      </c>
      <c r="AO292" s="2" t="str">
        <f t="shared" si="50"/>
        <v>EGAT-Lock &amp; Load6</v>
      </c>
      <c r="AP292" s="2" t="str">
        <f t="shared" si="51"/>
        <v>EGAT Lock &amp; Load6</v>
      </c>
    </row>
    <row r="293" spans="1:42" x14ac:dyDescent="0.3">
      <c r="A293" s="6" t="s">
        <v>85</v>
      </c>
      <c r="B293" s="6">
        <f>VLOOKUP(A293,Sheet1!A:B,2,0)</f>
        <v>1</v>
      </c>
      <c r="C293" s="6">
        <v>7</v>
      </c>
      <c r="D293" s="25"/>
      <c r="E293" s="2">
        <v>1415984.0700000019</v>
      </c>
      <c r="F293" s="26">
        <f>SUMIF('data-from-invoicing'!D:D,eslam.data!AP293,'data-from-invoicing'!E:E)</f>
        <v>1415984.07</v>
      </c>
      <c r="G293" s="2">
        <f t="shared" si="48"/>
        <v>-1.862645149230957E-9</v>
      </c>
      <c r="H293" s="23"/>
      <c r="I293" s="2">
        <f>SUMIF('collection only'!D:D,eslam.data!AO293,'collection only'!E:E)</f>
        <v>1319107.4900000002</v>
      </c>
      <c r="J293" s="26">
        <f>SUMIF('data-from-invoicing'!D:D,eslam.data!AP293,'data-from-invoicing'!F:F)</f>
        <v>1331025.0235000001</v>
      </c>
      <c r="K293" s="2">
        <f t="shared" si="49"/>
        <v>11917.533499999903</v>
      </c>
      <c r="O293" s="23"/>
      <c r="P293" s="2">
        <v>1345184.87</v>
      </c>
      <c r="Q293" s="1">
        <v>44773</v>
      </c>
      <c r="R293" s="1">
        <v>44783</v>
      </c>
      <c r="S293" s="1">
        <v>44789</v>
      </c>
      <c r="T293">
        <v>42</v>
      </c>
      <c r="U293" s="1">
        <v>44831</v>
      </c>
      <c r="V293" s="1">
        <v>44789</v>
      </c>
      <c r="W293" s="2">
        <v>18006712.170000002</v>
      </c>
      <c r="AD293" s="2">
        <v>0</v>
      </c>
      <c r="AE293" s="14">
        <f>SUMIF('consultant-gross'!D:D,eslam.data!AO293,'consultant-gross'!F:F)</f>
        <v>1415984.0700000022</v>
      </c>
      <c r="AF293" s="14">
        <f>SUMIF('consultant-gross'!D:D,eslam.data!AO293,'consultant-gross'!G:G)</f>
        <v>18006712.170000002</v>
      </c>
      <c r="AG293" s="14">
        <f>SUMIF('consultant-net'!D:D,eslam.data!AO293,'consultant-net'!F:F)</f>
        <v>1345184.87</v>
      </c>
      <c r="AH293" s="2" t="str">
        <f>VLOOKUP(A293,'eslam-to-invoicing'!A:B,2,0)</f>
        <v>EGAT Lock &amp; Load</v>
      </c>
      <c r="AO293" s="2" t="str">
        <f t="shared" si="50"/>
        <v>EGAT-Lock &amp; Load7</v>
      </c>
      <c r="AP293" s="2" t="str">
        <f t="shared" si="51"/>
        <v>EGAT Lock &amp; Load7</v>
      </c>
    </row>
    <row r="294" spans="1:42" x14ac:dyDescent="0.3">
      <c r="A294" s="6" t="s">
        <v>85</v>
      </c>
      <c r="B294" s="6">
        <f>VLOOKUP(A294,Sheet1!A:B,2,0)</f>
        <v>1</v>
      </c>
      <c r="C294" s="6">
        <v>8</v>
      </c>
      <c r="D294" s="25"/>
      <c r="E294" s="2">
        <v>2786604.0999999982</v>
      </c>
      <c r="F294" s="26">
        <f>SUMIF('data-from-invoicing'!D:D,eslam.data!AP294,'data-from-invoicing'!E:E)</f>
        <v>2786604.1</v>
      </c>
      <c r="G294" s="2">
        <f t="shared" si="48"/>
        <v>0</v>
      </c>
      <c r="H294" s="23"/>
      <c r="I294" s="2">
        <f>SUMIF('collection only'!D:D,eslam.data!AO294,'collection only'!E:E)</f>
        <v>2619387.85</v>
      </c>
      <c r="J294" s="26">
        <f>SUMIF('data-from-invoicing'!D:D,eslam.data!AP294,'data-from-invoicing'!F:F)</f>
        <v>2619407.855</v>
      </c>
      <c r="K294" s="2">
        <f t="shared" si="49"/>
        <v>20.004999999888241</v>
      </c>
      <c r="O294" s="23"/>
      <c r="P294" s="2">
        <v>2647273.89</v>
      </c>
      <c r="Q294" s="1">
        <v>44804</v>
      </c>
      <c r="R294" s="1">
        <v>44814</v>
      </c>
      <c r="S294" s="1">
        <v>44815</v>
      </c>
      <c r="T294">
        <v>42</v>
      </c>
      <c r="U294" s="1">
        <v>44857</v>
      </c>
      <c r="V294" s="1">
        <v>44815</v>
      </c>
      <c r="W294" s="2">
        <v>20793316.27</v>
      </c>
      <c r="AD294" s="2">
        <v>0</v>
      </c>
      <c r="AE294" s="14">
        <f>SUMIF('consultant-gross'!D:D,eslam.data!AO294,'consultant-gross'!F:F)</f>
        <v>2786604.0999999978</v>
      </c>
      <c r="AF294" s="14">
        <f>SUMIF('consultant-gross'!D:D,eslam.data!AO294,'consultant-gross'!G:G)</f>
        <v>20793316.27</v>
      </c>
      <c r="AG294" s="14">
        <f>SUMIF('consultant-net'!D:D,eslam.data!AO294,'consultant-net'!F:F)</f>
        <v>2647273.89</v>
      </c>
      <c r="AH294" s="2" t="str">
        <f>VLOOKUP(A294,'eslam-to-invoicing'!A:B,2,0)</f>
        <v>EGAT Lock &amp; Load</v>
      </c>
      <c r="AO294" s="2" t="str">
        <f t="shared" si="50"/>
        <v>EGAT-Lock &amp; Load8</v>
      </c>
      <c r="AP294" s="2" t="str">
        <f t="shared" si="51"/>
        <v>EGAT Lock &amp; Load8</v>
      </c>
    </row>
    <row r="295" spans="1:42" x14ac:dyDescent="0.3">
      <c r="A295" s="6" t="s">
        <v>85</v>
      </c>
      <c r="B295" s="6">
        <f>VLOOKUP(A295,Sheet1!A:B,2,0)</f>
        <v>1</v>
      </c>
      <c r="C295" s="6">
        <v>9</v>
      </c>
      <c r="D295" s="25"/>
      <c r="E295" s="2">
        <v>3980460.75</v>
      </c>
      <c r="F295" s="26">
        <f>SUMIF('data-from-invoicing'!D:D,eslam.data!AP295,'data-from-invoicing'!E:E)</f>
        <v>3980460.75</v>
      </c>
      <c r="G295" s="2">
        <f t="shared" si="48"/>
        <v>0</v>
      </c>
      <c r="H295" s="23"/>
      <c r="I295" s="2">
        <f>SUMIF('collection only'!D:D,eslam.data!AO295,'collection only'!E:E)</f>
        <v>3741613.11</v>
      </c>
      <c r="J295" s="26">
        <f>SUMIF('data-from-invoicing'!D:D,eslam.data!AP295,'data-from-invoicing'!F:F)</f>
        <v>3741633.0974999997</v>
      </c>
      <c r="K295" s="2">
        <f t="shared" si="49"/>
        <v>19.987499999813735</v>
      </c>
      <c r="O295" s="23"/>
      <c r="P295" s="2">
        <v>3781437.71</v>
      </c>
      <c r="Q295" s="1">
        <v>44834</v>
      </c>
      <c r="R295" s="1">
        <v>44814</v>
      </c>
      <c r="S295" s="1">
        <v>44851</v>
      </c>
      <c r="T295">
        <v>42</v>
      </c>
      <c r="U295" s="1">
        <v>44893</v>
      </c>
      <c r="V295" s="1">
        <v>44852</v>
      </c>
      <c r="W295" s="2">
        <v>24773777.02</v>
      </c>
      <c r="AD295" s="2">
        <v>0</v>
      </c>
      <c r="AE295" s="14">
        <f>SUMIF('consultant-gross'!D:D,eslam.data!AO295,'consultant-gross'!F:F)</f>
        <v>3980460.75</v>
      </c>
      <c r="AF295" s="14">
        <f>SUMIF('consultant-gross'!D:D,eslam.data!AO295,'consultant-gross'!G:G)</f>
        <v>24773777.02</v>
      </c>
      <c r="AG295" s="14">
        <f>SUMIF('consultant-net'!D:D,eslam.data!AO295,'consultant-net'!F:F)</f>
        <v>3781437.71</v>
      </c>
      <c r="AH295" s="2" t="str">
        <f>VLOOKUP(A295,'eslam-to-invoicing'!A:B,2,0)</f>
        <v>EGAT Lock &amp; Load</v>
      </c>
      <c r="AO295" s="2" t="str">
        <f t="shared" si="50"/>
        <v>EGAT-Lock &amp; Load9</v>
      </c>
      <c r="AP295" s="2" t="str">
        <f t="shared" si="51"/>
        <v>EGAT Lock &amp; Load9</v>
      </c>
    </row>
    <row r="296" spans="1:42" x14ac:dyDescent="0.3">
      <c r="A296" s="6" t="s">
        <v>85</v>
      </c>
      <c r="B296" s="6">
        <f>VLOOKUP(A296,Sheet1!A:B,2,0)</f>
        <v>1</v>
      </c>
      <c r="C296" s="6">
        <v>10</v>
      </c>
      <c r="D296" s="25"/>
      <c r="E296" s="2">
        <v>1157252.5599999989</v>
      </c>
      <c r="F296" s="26">
        <f>SUMIF('data-from-invoicing'!D:D,eslam.data!AP296,'data-from-invoicing'!E:E)</f>
        <v>1157252.56</v>
      </c>
      <c r="G296" s="2">
        <f t="shared" si="48"/>
        <v>0</v>
      </c>
      <c r="H296" s="23"/>
      <c r="I296" s="2">
        <f>SUMIF('collection only'!D:D,eslam.data!AO296,'collection only'!E:E)</f>
        <v>1099389.93</v>
      </c>
      <c r="J296" s="26">
        <f>SUMIF('data-from-invoicing'!D:D,eslam.data!AP296,'data-from-invoicing'!F:F)</f>
        <v>1087817.398</v>
      </c>
      <c r="K296" s="2">
        <f t="shared" si="49"/>
        <v>-11572.53199999989</v>
      </c>
      <c r="O296" s="23"/>
      <c r="P296" s="2">
        <v>1099389.93</v>
      </c>
      <c r="Q296" s="1">
        <v>44865</v>
      </c>
      <c r="R296" s="1">
        <v>44865</v>
      </c>
      <c r="S296" s="1">
        <v>44866</v>
      </c>
      <c r="T296">
        <v>42</v>
      </c>
      <c r="U296" s="1">
        <v>44908</v>
      </c>
      <c r="V296" s="1">
        <v>44868</v>
      </c>
      <c r="W296" s="2">
        <v>25931029.579999998</v>
      </c>
      <c r="AD296" s="2">
        <v>0</v>
      </c>
      <c r="AE296" s="14">
        <f>SUMIF('consultant-gross'!D:D,eslam.data!AO296,'consultant-gross'!F:F)</f>
        <v>1157252.5599999987</v>
      </c>
      <c r="AF296" s="14">
        <f>SUMIF('consultant-gross'!D:D,eslam.data!AO296,'consultant-gross'!G:G)</f>
        <v>25931029.579999998</v>
      </c>
      <c r="AG296" s="14">
        <f>SUMIF('consultant-net'!D:D,eslam.data!AO296,'consultant-net'!F:F)</f>
        <v>1099389.93</v>
      </c>
      <c r="AH296" s="2" t="str">
        <f>VLOOKUP(A296,'eslam-to-invoicing'!A:B,2,0)</f>
        <v>EGAT Lock &amp; Load</v>
      </c>
      <c r="AO296" s="2" t="str">
        <f t="shared" si="50"/>
        <v>EGAT-Lock &amp; Load10</v>
      </c>
      <c r="AP296" s="2" t="str">
        <f t="shared" si="51"/>
        <v>EGAT Lock &amp; Load10</v>
      </c>
    </row>
    <row r="297" spans="1:42" x14ac:dyDescent="0.3">
      <c r="A297" s="6" t="s">
        <v>85</v>
      </c>
      <c r="B297" s="6">
        <f>VLOOKUP(A297,Sheet1!A:B,2,0)</f>
        <v>1</v>
      </c>
      <c r="C297" s="6">
        <v>11</v>
      </c>
      <c r="D297" s="25"/>
      <c r="E297" s="2">
        <v>1992889.650000002</v>
      </c>
      <c r="F297" s="26">
        <f>SUMIF('data-from-invoicing'!D:D,eslam.data!AP297,'data-from-invoicing'!E:E)</f>
        <v>1992889.6499999997</v>
      </c>
      <c r="G297" s="2">
        <f t="shared" si="48"/>
        <v>-2.3283064365386963E-9</v>
      </c>
      <c r="H297" s="23"/>
      <c r="I297" s="2">
        <f>SUMIF('collection only'!D:D,eslam.data!AO297,'collection only'!E:E)</f>
        <v>1873296.27</v>
      </c>
      <c r="J297" s="26">
        <f>SUMIF('data-from-invoicing'!D:D,eslam.data!AP297,'data-from-invoicing'!F:F)</f>
        <v>1873316.2725</v>
      </c>
      <c r="K297" s="2">
        <f t="shared" si="49"/>
        <v>20.002499999944121</v>
      </c>
      <c r="O297" s="23"/>
      <c r="P297" s="2">
        <v>1893245.16</v>
      </c>
      <c r="Q297" s="1">
        <v>44895</v>
      </c>
      <c r="R297" s="1">
        <v>44895</v>
      </c>
      <c r="S297" s="1">
        <v>44895</v>
      </c>
      <c r="T297">
        <v>42</v>
      </c>
      <c r="U297" s="1">
        <v>44937</v>
      </c>
      <c r="V297" s="1">
        <v>44902</v>
      </c>
      <c r="W297" s="2">
        <v>27923919.23</v>
      </c>
      <c r="AD297" s="2">
        <v>0</v>
      </c>
      <c r="AE297" s="14">
        <f>SUMIF('consultant-gross'!D:D,eslam.data!AO297,'consultant-gross'!F:F)</f>
        <v>1992889.6500000022</v>
      </c>
      <c r="AF297" s="14">
        <f>SUMIF('consultant-gross'!D:D,eslam.data!AO297,'consultant-gross'!G:G)</f>
        <v>27923919.23</v>
      </c>
      <c r="AG297" s="14">
        <f>SUMIF('consultant-net'!D:D,eslam.data!AO297,'consultant-net'!F:F)</f>
        <v>1893245.16</v>
      </c>
      <c r="AH297" s="2" t="str">
        <f>VLOOKUP(A297,'eslam-to-invoicing'!A:B,2,0)</f>
        <v>EGAT Lock &amp; Load</v>
      </c>
      <c r="AO297" s="2" t="str">
        <f t="shared" si="50"/>
        <v>EGAT-Lock &amp; Load11</v>
      </c>
      <c r="AP297" s="2" t="str">
        <f t="shared" si="51"/>
        <v>EGAT Lock &amp; Load11</v>
      </c>
    </row>
    <row r="298" spans="1:42" x14ac:dyDescent="0.3">
      <c r="A298" s="6" t="s">
        <v>85</v>
      </c>
      <c r="B298" s="6">
        <f>VLOOKUP(A298,Sheet1!A:B,2,0)</f>
        <v>1</v>
      </c>
      <c r="C298" s="6">
        <v>12</v>
      </c>
      <c r="D298" s="25"/>
      <c r="E298" s="2">
        <v>1778896.469999999</v>
      </c>
      <c r="F298" s="26">
        <f>SUMIF('data-from-invoicing'!D:D,eslam.data!AP298,'data-from-invoicing'!E:E)</f>
        <v>1778896.47</v>
      </c>
      <c r="G298" s="2">
        <f t="shared" si="48"/>
        <v>0</v>
      </c>
      <c r="H298" s="23"/>
      <c r="I298" s="2">
        <f>SUMIF('collection only'!D:D,eslam.data!AO298,'collection only'!E:E)</f>
        <v>1672142.68</v>
      </c>
      <c r="J298" s="26">
        <f>SUMIF('data-from-invoicing'!D:D,eslam.data!AP298,'data-from-invoicing'!F:F)</f>
        <v>1672162.6835</v>
      </c>
      <c r="K298" s="2">
        <f t="shared" si="49"/>
        <v>20.003500000108033</v>
      </c>
      <c r="O298" s="23"/>
      <c r="P298" s="2">
        <v>1689951.65</v>
      </c>
      <c r="Q298" s="1">
        <v>44926</v>
      </c>
      <c r="R298" s="1">
        <v>44920</v>
      </c>
      <c r="S298" s="1">
        <v>44923</v>
      </c>
      <c r="T298">
        <v>42</v>
      </c>
      <c r="U298" s="1">
        <v>44965</v>
      </c>
      <c r="V298" s="1">
        <v>44923</v>
      </c>
      <c r="W298" s="2">
        <v>29702815.699999999</v>
      </c>
      <c r="AD298" s="2">
        <v>0</v>
      </c>
      <c r="AE298" s="14">
        <f>SUMIF('consultant-gross'!D:D,eslam.data!AO298,'consultant-gross'!F:F)</f>
        <v>1778896.4699999988</v>
      </c>
      <c r="AF298" s="14">
        <f>SUMIF('consultant-gross'!D:D,eslam.data!AO298,'consultant-gross'!G:G)</f>
        <v>29702815.699999999</v>
      </c>
      <c r="AG298" s="14">
        <f>SUMIF('consultant-net'!D:D,eslam.data!AO298,'consultant-net'!F:F)</f>
        <v>1689951.65</v>
      </c>
      <c r="AH298" s="2" t="str">
        <f>VLOOKUP(A298,'eslam-to-invoicing'!A:B,2,0)</f>
        <v>EGAT Lock &amp; Load</v>
      </c>
      <c r="AO298" s="2" t="str">
        <f t="shared" si="50"/>
        <v>EGAT-Lock &amp; Load12</v>
      </c>
      <c r="AP298" s="2" t="str">
        <f t="shared" si="51"/>
        <v>EGAT Lock &amp; Load12</v>
      </c>
    </row>
    <row r="299" spans="1:42" x14ac:dyDescent="0.3">
      <c r="A299" s="6" t="s">
        <v>85</v>
      </c>
      <c r="B299" s="6">
        <f>VLOOKUP(A299,Sheet1!A:B,2,0)</f>
        <v>1</v>
      </c>
      <c r="C299" s="6">
        <v>13</v>
      </c>
      <c r="D299" s="25"/>
      <c r="E299" s="2">
        <v>2116780.4300000002</v>
      </c>
      <c r="F299" s="26">
        <f>SUMIF('data-from-invoicing'!D:D,eslam.data!AP299,'data-from-invoicing'!E:E)</f>
        <v>2116780.44</v>
      </c>
      <c r="G299" s="2">
        <f t="shared" si="48"/>
        <v>9.9999997764825821E-3</v>
      </c>
      <c r="H299" s="23"/>
      <c r="I299" s="2">
        <f>SUMIF('collection only'!D:D,eslam.data!AO299,'collection only'!E:E)</f>
        <v>1.0000000000000001E-5</v>
      </c>
      <c r="J299" s="26">
        <f>SUMIF('data-from-invoicing'!D:D,eslam.data!AP299,'data-from-invoicing'!F:F)</f>
        <v>1989773.622</v>
      </c>
      <c r="K299" s="2">
        <f t="shared" si="49"/>
        <v>1989773.6219899999</v>
      </c>
      <c r="O299" s="23"/>
      <c r="P299" s="2">
        <v>2010941.41</v>
      </c>
      <c r="Q299" s="1">
        <v>44957</v>
      </c>
      <c r="R299" s="1">
        <v>44957</v>
      </c>
      <c r="S299" s="1">
        <v>44958</v>
      </c>
      <c r="T299">
        <v>42</v>
      </c>
      <c r="U299" s="1">
        <v>45000</v>
      </c>
      <c r="V299" s="1">
        <v>44964</v>
      </c>
      <c r="W299" s="2">
        <v>31819596.129999999</v>
      </c>
      <c r="AD299" s="2">
        <v>0</v>
      </c>
      <c r="AE299" s="14">
        <f>SUMIF('consultant-gross'!D:D,eslam.data!AO299,'consultant-gross'!F:F)</f>
        <v>2116780.4299999997</v>
      </c>
      <c r="AF299" s="14">
        <f>SUMIF('consultant-gross'!D:D,eslam.data!AO299,'consultant-gross'!G:G)</f>
        <v>31819596.129999999</v>
      </c>
      <c r="AG299" s="14">
        <f>SUMIF('consultant-net'!D:D,eslam.data!AO299,'consultant-net'!F:F)</f>
        <v>2010941.41</v>
      </c>
      <c r="AH299" s="2" t="str">
        <f>VLOOKUP(A299,'eslam-to-invoicing'!A:B,2,0)</f>
        <v>EGAT Lock &amp; Load</v>
      </c>
      <c r="AO299" s="2" t="str">
        <f t="shared" si="50"/>
        <v>EGAT-Lock &amp; Load13</v>
      </c>
      <c r="AP299" s="2" t="str">
        <f t="shared" si="51"/>
        <v>EGAT Lock &amp; Load13</v>
      </c>
    </row>
    <row r="300" spans="1:42" x14ac:dyDescent="0.3">
      <c r="A300" s="6" t="s">
        <v>85</v>
      </c>
      <c r="B300" s="6">
        <f>VLOOKUP(A300,Sheet1!A:B,2,0)</f>
        <v>1</v>
      </c>
      <c r="C300" s="6">
        <v>14</v>
      </c>
      <c r="D300" s="25"/>
      <c r="E300" s="2">
        <v>2768145.620000001</v>
      </c>
      <c r="F300" s="26">
        <f>SUMIF('data-from-invoicing'!D:D,eslam.data!AP300,'data-from-invoicing'!E:E)</f>
        <v>2768145.62</v>
      </c>
      <c r="G300" s="2">
        <f t="shared" si="48"/>
        <v>0</v>
      </c>
      <c r="H300" s="23"/>
      <c r="I300" s="2">
        <f>SUMIF('collection only'!D:D,eslam.data!AO300,'collection only'!E:E)</f>
        <v>1.0000000000000001E-5</v>
      </c>
      <c r="J300" s="26">
        <f>SUMIF('data-from-invoicing'!D:D,eslam.data!AP300,'data-from-invoicing'!F:F)</f>
        <v>2602056.8848000001</v>
      </c>
      <c r="K300" s="2">
        <f t="shared" si="49"/>
        <v>2602056.88479</v>
      </c>
      <c r="O300" s="23"/>
      <c r="P300" s="2">
        <v>2629738.34</v>
      </c>
      <c r="Q300" s="1">
        <v>44985</v>
      </c>
      <c r="R300" s="1">
        <v>44985</v>
      </c>
      <c r="S300" s="1">
        <v>44987</v>
      </c>
      <c r="T300">
        <v>42</v>
      </c>
      <c r="U300" s="1">
        <v>45029</v>
      </c>
      <c r="V300" s="1">
        <v>44993</v>
      </c>
      <c r="W300" s="2">
        <v>34587741.75</v>
      </c>
      <c r="AD300" s="2">
        <v>0</v>
      </c>
      <c r="AE300" s="14">
        <f>SUMIF('consultant-gross'!D:D,eslam.data!AO300,'consultant-gross'!F:F)</f>
        <v>2768145.620000001</v>
      </c>
      <c r="AF300" s="14">
        <f>SUMIF('consultant-gross'!D:D,eslam.data!AO300,'consultant-gross'!G:G)</f>
        <v>34587741.75</v>
      </c>
      <c r="AG300" s="14">
        <f>SUMIF('consultant-net'!D:D,eslam.data!AO300,'consultant-net'!F:F)</f>
        <v>2629738.34</v>
      </c>
      <c r="AH300" s="2" t="str">
        <f>VLOOKUP(A300,'eslam-to-invoicing'!A:B,2,0)</f>
        <v>EGAT Lock &amp; Load</v>
      </c>
      <c r="AO300" s="2" t="str">
        <f t="shared" si="50"/>
        <v>EGAT-Lock &amp; Load14</v>
      </c>
      <c r="AP300" s="2" t="str">
        <f t="shared" si="51"/>
        <v>EGAT Lock &amp; Load14</v>
      </c>
    </row>
    <row r="301" spans="1:42" hidden="1" x14ac:dyDescent="0.3">
      <c r="A301" s="6" t="s">
        <v>85</v>
      </c>
      <c r="B301" s="6">
        <f>VLOOKUP(A301,Sheet1!A:B,2,0)</f>
        <v>1</v>
      </c>
      <c r="C301" s="6">
        <v>15</v>
      </c>
      <c r="D301" s="25"/>
      <c r="F301" s="26">
        <f>SUMIF('data-from-invoicing'!D:D,eslam.data!AP301,'data-from-invoicing'!E:E)</f>
        <v>19312258.25</v>
      </c>
      <c r="G301" s="2">
        <f t="shared" si="48"/>
        <v>19312258.25</v>
      </c>
      <c r="H301" s="23"/>
      <c r="I301" s="2">
        <f>SUMIF('collection only'!D:D,eslam.data!AO301,'collection only'!E:E)</f>
        <v>1.0000000000000001E-5</v>
      </c>
      <c r="J301" s="26">
        <f>SUMIF('data-from-invoicing'!D:D,eslam.data!AP301,'data-from-invoicing'!F:F)</f>
        <v>18153522.75</v>
      </c>
      <c r="K301" s="2">
        <f t="shared" si="49"/>
        <v>18153522.749990001</v>
      </c>
      <c r="O301" s="23"/>
      <c r="Q301" s="1">
        <v>45077</v>
      </c>
      <c r="R301" s="1">
        <v>45077</v>
      </c>
      <c r="S301" s="1">
        <v>45098</v>
      </c>
      <c r="T301">
        <v>42</v>
      </c>
      <c r="U301" s="1">
        <v>45140</v>
      </c>
      <c r="AD301" s="2">
        <v>0</v>
      </c>
      <c r="AE301" s="14">
        <f>SUMIF('consultant-gross'!D:D,eslam.data!AO301,'consultant-gross'!F:F)</f>
        <v>0</v>
      </c>
      <c r="AF301" s="14">
        <f>SUMIF('consultant-gross'!D:D,eslam.data!AO301,'consultant-gross'!G:G)</f>
        <v>0</v>
      </c>
      <c r="AG301" s="14">
        <f>SUMIF('consultant-net'!D:D,eslam.data!AO301,'consultant-net'!F:F)</f>
        <v>0</v>
      </c>
      <c r="AH301" s="2" t="str">
        <f>VLOOKUP(A301,'eslam-to-invoicing'!A:B,2,0)</f>
        <v>EGAT Lock &amp; Load</v>
      </c>
      <c r="AO301" s="2" t="str">
        <f t="shared" si="50"/>
        <v>EGAT-Lock &amp; Load15</v>
      </c>
      <c r="AP301" s="2" t="str">
        <f t="shared" si="51"/>
        <v>EGAT Lock &amp; Load15</v>
      </c>
    </row>
    <row r="302" spans="1:42" hidden="1" x14ac:dyDescent="0.3">
      <c r="A302" s="6" t="s">
        <v>85</v>
      </c>
      <c r="B302" s="6">
        <f>VLOOKUP(A302,Sheet1!A:B,2,0)</f>
        <v>1</v>
      </c>
      <c r="C302" s="6">
        <v>16</v>
      </c>
      <c r="D302" s="25"/>
      <c r="F302" s="26">
        <f>SUMIF('data-from-invoicing'!D:D,eslam.data!AP302,'data-from-invoicing'!E:E)</f>
        <v>1100000</v>
      </c>
      <c r="G302" s="2">
        <f t="shared" si="48"/>
        <v>1100000</v>
      </c>
      <c r="H302" s="23"/>
      <c r="I302" s="2">
        <f>SUMIF('collection only'!D:D,eslam.data!AO302,'collection only'!E:E)</f>
        <v>1.0000000000000001E-5</v>
      </c>
      <c r="J302" s="26">
        <f>SUMIF('data-from-invoicing'!D:D,eslam.data!AP302,'data-from-invoicing'!F:F)</f>
        <v>1134000.01</v>
      </c>
      <c r="K302" s="2">
        <f t="shared" si="49"/>
        <v>1134000.0099899999</v>
      </c>
      <c r="O302" s="23"/>
      <c r="Q302" s="1">
        <v>45107</v>
      </c>
      <c r="R302" s="1">
        <v>45107</v>
      </c>
      <c r="S302" s="1">
        <v>45107</v>
      </c>
      <c r="T302">
        <v>42</v>
      </c>
      <c r="U302" s="1">
        <v>45149</v>
      </c>
      <c r="AD302" s="2">
        <v>0</v>
      </c>
      <c r="AE302" s="14">
        <f>SUMIF('consultant-gross'!D:D,eslam.data!AO302,'consultant-gross'!F:F)</f>
        <v>0</v>
      </c>
      <c r="AF302" s="14">
        <f>SUMIF('consultant-gross'!D:D,eslam.data!AO302,'consultant-gross'!G:G)</f>
        <v>0</v>
      </c>
      <c r="AG302" s="14">
        <f>SUMIF('consultant-net'!D:D,eslam.data!AO302,'consultant-net'!F:F)</f>
        <v>0</v>
      </c>
      <c r="AH302" s="2" t="str">
        <f>VLOOKUP(A302,'eslam-to-invoicing'!A:B,2,0)</f>
        <v>EGAT Lock &amp; Load</v>
      </c>
      <c r="AO302" s="2" t="str">
        <f t="shared" si="50"/>
        <v>EGAT-Lock &amp; Load16</v>
      </c>
      <c r="AP302" s="2" t="str">
        <f t="shared" si="51"/>
        <v>EGAT Lock &amp; Load16</v>
      </c>
    </row>
    <row r="303" spans="1:42" hidden="1" x14ac:dyDescent="0.3">
      <c r="A303" s="6" t="s">
        <v>85</v>
      </c>
      <c r="B303" s="6">
        <f>VLOOKUP(A303,Sheet1!A:B,2,0)</f>
        <v>1</v>
      </c>
      <c r="C303" s="6">
        <v>17</v>
      </c>
      <c r="D303" s="25"/>
      <c r="E303" s="2">
        <v>-100000</v>
      </c>
      <c r="F303" s="26">
        <f>SUMIF('data-from-invoicing'!D:D,eslam.data!AP303,'data-from-invoicing'!E:E)</f>
        <v>0</v>
      </c>
      <c r="G303" s="2">
        <f t="shared" si="48"/>
        <v>100000</v>
      </c>
      <c r="H303" s="23"/>
      <c r="I303" s="2">
        <f>SUMIF('collection only'!D:D,eslam.data!AO303,'collection only'!E:E)</f>
        <v>0</v>
      </c>
      <c r="J303" s="26">
        <f>SUMIF('data-from-invoicing'!D:D,eslam.data!AP303,'data-from-invoicing'!F:F)</f>
        <v>0</v>
      </c>
      <c r="K303" s="2">
        <f t="shared" si="49"/>
        <v>0</v>
      </c>
      <c r="O303" s="23"/>
      <c r="P303" s="2">
        <v>18153522.75</v>
      </c>
      <c r="Q303" s="1">
        <v>45322</v>
      </c>
      <c r="R303" s="1">
        <v>45322</v>
      </c>
      <c r="S303" s="1">
        <v>45414</v>
      </c>
      <c r="T303">
        <v>42</v>
      </c>
      <c r="U303" s="1">
        <v>45456</v>
      </c>
      <c r="V303" s="1">
        <v>45350</v>
      </c>
      <c r="W303" s="2">
        <v>53900000</v>
      </c>
      <c r="AD303" s="2">
        <v>0</v>
      </c>
      <c r="AE303" s="14">
        <f>SUMIF('consultant-gross'!D:D,eslam.data!AO303,'consultant-gross'!F:F)</f>
        <v>0</v>
      </c>
      <c r="AF303" s="14">
        <f>SUMIF('consultant-gross'!D:D,eslam.data!AO303,'consultant-gross'!G:G)</f>
        <v>0</v>
      </c>
      <c r="AG303" s="14">
        <f>SUMIF('consultant-net'!D:D,eslam.data!AO303,'consultant-net'!F:F)</f>
        <v>0</v>
      </c>
      <c r="AH303" s="2" t="str">
        <f>VLOOKUP(A303,'eslam-to-invoicing'!A:B,2,0)</f>
        <v>EGAT Lock &amp; Load</v>
      </c>
      <c r="AO303" s="2" t="str">
        <f t="shared" si="50"/>
        <v>EGAT-Lock &amp; Load17</v>
      </c>
      <c r="AP303" s="2" t="str">
        <f t="shared" si="51"/>
        <v>EGAT Lock &amp; Load17</v>
      </c>
    </row>
    <row r="304" spans="1:42" hidden="1" x14ac:dyDescent="0.3">
      <c r="A304" s="6" t="s">
        <v>85</v>
      </c>
      <c r="B304" s="6">
        <f>VLOOKUP(A304,Sheet1!A:B,2,0)</f>
        <v>1</v>
      </c>
      <c r="C304" s="6">
        <v>18</v>
      </c>
      <c r="D304" s="25"/>
      <c r="E304" s="2">
        <v>1100000</v>
      </c>
      <c r="F304" s="26">
        <f>SUMIF('data-from-invoicing'!D:D,eslam.data!AP304,'data-from-invoicing'!E:E)</f>
        <v>0</v>
      </c>
      <c r="G304" s="2">
        <f t="shared" si="48"/>
        <v>-1100000</v>
      </c>
      <c r="H304" s="23"/>
      <c r="I304" s="2">
        <f>SUMIF('collection only'!D:D,eslam.data!AO304,'collection only'!E:E)</f>
        <v>0</v>
      </c>
      <c r="J304" s="26">
        <f>SUMIF('data-from-invoicing'!D:D,eslam.data!AP304,'data-from-invoicing'!F:F)</f>
        <v>0</v>
      </c>
      <c r="K304" s="2">
        <f t="shared" si="49"/>
        <v>0</v>
      </c>
      <c r="O304" s="23"/>
      <c r="P304" s="2">
        <v>1134000</v>
      </c>
      <c r="Q304" s="1">
        <v>45412</v>
      </c>
      <c r="R304" s="1">
        <v>45397</v>
      </c>
      <c r="S304" s="1">
        <v>45413</v>
      </c>
      <c r="T304">
        <v>42</v>
      </c>
      <c r="U304" s="1">
        <v>45455</v>
      </c>
      <c r="V304" s="1">
        <v>45414</v>
      </c>
      <c r="W304" s="2">
        <v>55000000</v>
      </c>
      <c r="AD304" s="2">
        <v>0</v>
      </c>
      <c r="AE304" s="14">
        <f>SUMIF('consultant-gross'!D:D,eslam.data!AO304,'consultant-gross'!F:F)</f>
        <v>0</v>
      </c>
      <c r="AF304" s="14">
        <f>SUMIF('consultant-gross'!D:D,eslam.data!AO304,'consultant-gross'!G:G)</f>
        <v>0</v>
      </c>
      <c r="AG304" s="14">
        <f>SUMIF('consultant-net'!D:D,eslam.data!AO304,'consultant-net'!F:F)</f>
        <v>0</v>
      </c>
      <c r="AH304" s="2" t="str">
        <f>VLOOKUP(A304,'eslam-to-invoicing'!A:B,2,0)</f>
        <v>EGAT Lock &amp; Load</v>
      </c>
      <c r="AO304" s="2" t="str">
        <f t="shared" si="50"/>
        <v>EGAT-Lock &amp; Load18</v>
      </c>
      <c r="AP304" s="2" t="str">
        <f t="shared" si="51"/>
        <v>EGAT Lock &amp; Load18</v>
      </c>
    </row>
    <row r="305" spans="1:42" hidden="1" x14ac:dyDescent="0.3">
      <c r="A305" s="6" t="s">
        <v>36</v>
      </c>
      <c r="B305" s="6">
        <f>VLOOKUP(A305,Sheet1!A:B,2,0)</f>
        <v>1</v>
      </c>
      <c r="C305" s="6">
        <v>1</v>
      </c>
      <c r="D305" s="25"/>
      <c r="E305" s="2">
        <v>6085108</v>
      </c>
      <c r="F305" s="26">
        <f>SUMIF('data-from-invoicing'!D:D,eslam.data!AP305,'data-from-invoicing'!E:E)</f>
        <v>0</v>
      </c>
      <c r="G305" s="2">
        <f t="shared" si="48"/>
        <v>-6085108</v>
      </c>
      <c r="H305" s="23"/>
      <c r="I305" s="2">
        <f>SUMIF('collection only'!D:D,eslam.data!AO305,'collection only'!E:E)</f>
        <v>4624356.6500000004</v>
      </c>
      <c r="J305" s="26">
        <f>SUMIF('data-from-invoicing'!D:D,eslam.data!AP305,'data-from-invoicing'!F:F)</f>
        <v>0</v>
      </c>
      <c r="K305" s="2">
        <f t="shared" si="49"/>
        <v>-4624356.6500000004</v>
      </c>
      <c r="O305" s="23"/>
      <c r="P305" s="2">
        <v>4624356.6500000004</v>
      </c>
      <c r="Q305" s="1">
        <v>43555</v>
      </c>
      <c r="R305" s="1">
        <v>43551</v>
      </c>
      <c r="S305" s="1">
        <v>43551</v>
      </c>
      <c r="T305">
        <v>15</v>
      </c>
      <c r="U305" s="1">
        <v>43566</v>
      </c>
      <c r="V305" s="1">
        <v>43556</v>
      </c>
      <c r="W305" s="2">
        <v>6085108</v>
      </c>
      <c r="AE305" s="14">
        <f>SUMIF('consultant-gross'!D:D,eslam.data!AO305,'consultant-gross'!F:F)</f>
        <v>0</v>
      </c>
      <c r="AF305" s="14">
        <f>SUMIF('consultant-gross'!D:D,eslam.data!AO305,'consultant-gross'!G:G)</f>
        <v>0</v>
      </c>
      <c r="AG305" s="14">
        <f>SUMIF('consultant-net'!D:D,eslam.data!AO305,'consultant-net'!F:F)</f>
        <v>0</v>
      </c>
      <c r="AH305" s="2">
        <f>VLOOKUP(A305,'eslam-to-invoicing'!A:B,2,0)</f>
        <v>0</v>
      </c>
      <c r="AO305" s="2" t="str">
        <f t="shared" si="50"/>
        <v>EGAT-SZ1</v>
      </c>
      <c r="AP305" s="2" t="str">
        <f t="shared" si="51"/>
        <v>01</v>
      </c>
    </row>
    <row r="306" spans="1:42" x14ac:dyDescent="0.3">
      <c r="A306" s="6" t="s">
        <v>36</v>
      </c>
      <c r="B306" s="6">
        <f>VLOOKUP(A306,Sheet1!A:B,2,0)</f>
        <v>1</v>
      </c>
      <c r="C306" s="6">
        <v>2</v>
      </c>
      <c r="D306" s="25"/>
      <c r="F306" s="26">
        <f>SUMIF('data-from-invoicing'!D:D,eslam.data!AP306,'data-from-invoicing'!E:E)</f>
        <v>0</v>
      </c>
      <c r="G306" s="2">
        <f t="shared" si="48"/>
        <v>0</v>
      </c>
      <c r="H306" s="23"/>
      <c r="I306" s="2">
        <f>SUMIF('collection only'!D:D,eslam.data!AO306,'collection only'!E:E)</f>
        <v>10000000</v>
      </c>
      <c r="J306" s="26">
        <f>SUMIF('data-from-invoicing'!D:D,eslam.data!AP306,'data-from-invoicing'!F:F)</f>
        <v>0</v>
      </c>
      <c r="K306" s="2">
        <f t="shared" si="49"/>
        <v>-10000000</v>
      </c>
      <c r="O306" s="23"/>
      <c r="Q306" s="1">
        <v>43555</v>
      </c>
      <c r="R306" s="1">
        <v>43565</v>
      </c>
      <c r="S306" s="1">
        <v>43558</v>
      </c>
      <c r="T306">
        <v>15</v>
      </c>
      <c r="U306" s="1">
        <v>43573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>
        <f>VLOOKUP(A306,'eslam-to-invoicing'!A:B,2,0)</f>
        <v>0</v>
      </c>
      <c r="AO306" s="2" t="str">
        <f t="shared" si="50"/>
        <v>EGAT-SZ2</v>
      </c>
      <c r="AP306" s="2" t="str">
        <f t="shared" si="51"/>
        <v>02</v>
      </c>
    </row>
    <row r="307" spans="1:42" x14ac:dyDescent="0.3">
      <c r="A307" s="6" t="s">
        <v>36</v>
      </c>
      <c r="B307" s="6">
        <f>VLOOKUP(A307,Sheet1!A:B,2,0)</f>
        <v>1</v>
      </c>
      <c r="C307" s="6">
        <v>3</v>
      </c>
      <c r="D307" s="25"/>
      <c r="F307" s="26">
        <f>SUMIF('data-from-invoicing'!D:D,eslam.data!AP307,'data-from-invoicing'!E:E)</f>
        <v>0</v>
      </c>
      <c r="G307" s="2">
        <f t="shared" si="48"/>
        <v>0</v>
      </c>
      <c r="H307" s="23"/>
      <c r="I307" s="2">
        <f>SUMIF('collection only'!D:D,eslam.data!AO307,'collection only'!E:E)</f>
        <v>6070502.71</v>
      </c>
      <c r="J307" s="26">
        <f>SUMIF('data-from-invoicing'!D:D,eslam.data!AP307,'data-from-invoicing'!F:F)</f>
        <v>0</v>
      </c>
      <c r="K307" s="2">
        <f t="shared" si="49"/>
        <v>-6070502.71</v>
      </c>
      <c r="O307" s="23"/>
      <c r="Q307" s="1">
        <v>43646</v>
      </c>
      <c r="R307" s="1">
        <v>43642</v>
      </c>
      <c r="S307" s="1">
        <v>43678</v>
      </c>
      <c r="T307">
        <v>15</v>
      </c>
      <c r="U307" s="1">
        <v>43693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>
        <f>VLOOKUP(A307,'eslam-to-invoicing'!A:B,2,0)</f>
        <v>0</v>
      </c>
      <c r="AO307" s="2" t="str">
        <f t="shared" si="50"/>
        <v>EGAT-SZ3</v>
      </c>
      <c r="AP307" s="2" t="str">
        <f t="shared" si="51"/>
        <v>03</v>
      </c>
    </row>
    <row r="308" spans="1:42" x14ac:dyDescent="0.3">
      <c r="A308" s="6" t="s">
        <v>53</v>
      </c>
      <c r="B308" s="6">
        <f>VLOOKUP(A308,Sheet1!A:B,2,0)</f>
        <v>1</v>
      </c>
      <c r="C308" s="6">
        <v>1</v>
      </c>
      <c r="D308" s="25"/>
      <c r="F308" s="26">
        <f>SUMIF('data-from-invoicing'!D:D,eslam.data!AP308,'data-from-invoicing'!E:E)</f>
        <v>0</v>
      </c>
      <c r="G308" s="2">
        <f t="shared" si="48"/>
        <v>0</v>
      </c>
      <c r="H308" s="23"/>
      <c r="I308" s="2">
        <f>SUMIF('collection only'!D:D,eslam.data!AO308,'collection only'!E:E)</f>
        <v>923651.33499999996</v>
      </c>
      <c r="J308" s="26">
        <f>SUMIF('data-from-invoicing'!D:D,eslam.data!AP308,'data-from-invoicing'!F:F)</f>
        <v>0</v>
      </c>
      <c r="K308" s="2">
        <f t="shared" si="49"/>
        <v>-923651.33499999996</v>
      </c>
      <c r="O308" s="23"/>
      <c r="Q308" s="1">
        <v>43708</v>
      </c>
      <c r="R308" s="1">
        <v>43720</v>
      </c>
      <c r="S308" s="1">
        <v>43866</v>
      </c>
      <c r="T308">
        <v>15</v>
      </c>
      <c r="U308" s="1">
        <v>43881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>
        <f>VLOOKUP(A308,'eslam-to-invoicing'!A:B,2,0)</f>
        <v>0</v>
      </c>
      <c r="AO308" s="2" t="str">
        <f t="shared" si="50"/>
        <v>EGAT-Warehouse1</v>
      </c>
      <c r="AP308" s="2" t="str">
        <f t="shared" si="51"/>
        <v>01</v>
      </c>
    </row>
    <row r="309" spans="1:42" hidden="1" x14ac:dyDescent="0.3">
      <c r="B309" s="6" t="e">
        <f>VLOOKUP(A309,Sheet1!A:B,2,0)</f>
        <v>#N/A</v>
      </c>
      <c r="D309" s="25"/>
      <c r="F309" s="26"/>
      <c r="H309" s="23"/>
      <c r="J309" s="26"/>
      <c r="O309" s="23"/>
    </row>
    <row r="310" spans="1:42" hidden="1" x14ac:dyDescent="0.3">
      <c r="A310" s="6" t="s">
        <v>103</v>
      </c>
      <c r="B310" s="6">
        <f>VLOOKUP(A310,Sheet1!A:B,2,0)</f>
        <v>1</v>
      </c>
      <c r="C310" s="6">
        <v>1</v>
      </c>
      <c r="D310" s="25"/>
      <c r="E310" s="2">
        <v>9332911.1600000001</v>
      </c>
      <c r="F310" s="26">
        <f>SUMIF('data-from-invoicing'!D:D,eslam.data!AP310,'data-from-invoicing'!E:E)</f>
        <v>12192163.199999999</v>
      </c>
      <c r="G310" s="2">
        <f t="shared" ref="G310:G329" si="52">F310-E310</f>
        <v>2859252.0399999991</v>
      </c>
      <c r="H310" s="23"/>
      <c r="I310" s="2">
        <f>SUMIF('collection only'!D:D,eslam.data!AO310,'collection only'!E:E)</f>
        <v>180532933.37</v>
      </c>
      <c r="J310" s="26">
        <f>SUMIF('data-from-invoicing'!D:D,eslam.data!AP310,'data-from-invoicing'!F:F)</f>
        <v>12050858.57</v>
      </c>
      <c r="K310" s="2">
        <f t="shared" ref="K310:K329" si="53">J310-I310</f>
        <v>-168482074.80000001</v>
      </c>
      <c r="L310" s="2">
        <v>83482074.799999997</v>
      </c>
      <c r="O310" s="23"/>
      <c r="P310" s="2">
        <v>12050858.57</v>
      </c>
      <c r="Q310" s="1">
        <v>44895</v>
      </c>
      <c r="R310" s="1">
        <v>44890</v>
      </c>
      <c r="S310" s="1">
        <v>44914</v>
      </c>
      <c r="T310">
        <v>35</v>
      </c>
      <c r="U310" s="1">
        <v>44949</v>
      </c>
      <c r="V310" s="1">
        <v>44920</v>
      </c>
      <c r="W310" s="2">
        <v>9332911.1600000001</v>
      </c>
      <c r="X310" s="2">
        <v>2859252.04</v>
      </c>
      <c r="Y310" s="2">
        <v>393834.3</v>
      </c>
      <c r="AB310" s="2">
        <v>304804.08</v>
      </c>
      <c r="AC310" s="2">
        <v>304804.08</v>
      </c>
      <c r="AD310" s="2">
        <v>0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 t="str">
        <f>VLOOKUP(A310,'eslam-to-invoicing'!A:B,2,0)</f>
        <v>EPICO 3 Facility</v>
      </c>
      <c r="AO310" s="2" t="str">
        <f t="shared" ref="AO310:AO329" si="54">A310&amp;C310</f>
        <v>EIPICO1</v>
      </c>
      <c r="AP310" s="2" t="str">
        <f t="shared" ref="AP310:AP329" si="55">AH310&amp;C310</f>
        <v>EPICO 3 Facility1</v>
      </c>
    </row>
    <row r="311" spans="1:42" hidden="1" x14ac:dyDescent="0.3">
      <c r="A311" s="6" t="s">
        <v>103</v>
      </c>
      <c r="B311" s="6">
        <f>VLOOKUP(A311,Sheet1!A:B,2,0)</f>
        <v>1</v>
      </c>
      <c r="C311" s="6">
        <v>2</v>
      </c>
      <c r="D311" s="25"/>
      <c r="E311" s="2">
        <v>13142288.210000001</v>
      </c>
      <c r="F311" s="26">
        <f>SUMIF('data-from-invoicing'!D:D,eslam.data!AP311,'data-from-invoicing'!E:E)</f>
        <v>13487203.1</v>
      </c>
      <c r="G311" s="2">
        <f t="shared" si="52"/>
        <v>344914.88999999873</v>
      </c>
      <c r="H311" s="23"/>
      <c r="I311" s="2">
        <f>SUMIF('collection only'!D:D,eslam.data!AO311,'collection only'!E:E)</f>
        <v>23338534.969999999</v>
      </c>
      <c r="J311" s="26">
        <f>SUMIF('data-from-invoicing'!D:D,eslam.data!AP311,'data-from-invoicing'!F:F)</f>
        <v>13338534.970000001</v>
      </c>
      <c r="K311" s="2">
        <f t="shared" si="53"/>
        <v>-9999999.9999999981</v>
      </c>
      <c r="O311" s="23"/>
      <c r="P311" s="2">
        <v>13338534.970000001</v>
      </c>
      <c r="Q311" s="1">
        <v>44926</v>
      </c>
      <c r="R311" s="1">
        <v>44920</v>
      </c>
      <c r="S311" s="1">
        <v>44922</v>
      </c>
      <c r="T311">
        <v>35</v>
      </c>
      <c r="U311" s="1">
        <v>44957</v>
      </c>
      <c r="V311" s="1">
        <v>44977</v>
      </c>
      <c r="W311" s="2">
        <v>22475199.370000001</v>
      </c>
      <c r="X311" s="2">
        <v>3204166.92</v>
      </c>
      <c r="Y311" s="2">
        <v>795852.42</v>
      </c>
      <c r="AB311" s="2">
        <v>641984.15500000003</v>
      </c>
      <c r="AC311" s="2">
        <v>641984.15500000003</v>
      </c>
      <c r="AD311" s="2">
        <v>0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 t="str">
        <f>VLOOKUP(A311,'eslam-to-invoicing'!A:B,2,0)</f>
        <v>EPICO 3 Facility</v>
      </c>
      <c r="AO311" s="2" t="str">
        <f t="shared" si="54"/>
        <v>EIPICO2</v>
      </c>
      <c r="AP311" s="2" t="str">
        <f t="shared" si="55"/>
        <v>EPICO 3 Facility2</v>
      </c>
    </row>
    <row r="312" spans="1:42" hidden="1" x14ac:dyDescent="0.3">
      <c r="A312" s="6" t="s">
        <v>103</v>
      </c>
      <c r="B312" s="6">
        <f>VLOOKUP(A312,Sheet1!A:B,2,0)</f>
        <v>1</v>
      </c>
      <c r="C312" s="6">
        <v>3</v>
      </c>
      <c r="D312" s="25"/>
      <c r="E312" s="2">
        <v>11426647.210000001</v>
      </c>
      <c r="F312" s="26">
        <f>SUMIF('data-from-invoicing'!D:D,eslam.data!AP312,'data-from-invoicing'!E:E)</f>
        <v>17810265.879999999</v>
      </c>
      <c r="G312" s="2">
        <f t="shared" si="52"/>
        <v>6383618.6699999981</v>
      </c>
      <c r="H312" s="23"/>
      <c r="I312" s="2">
        <f>SUMIF('collection only'!D:D,eslam.data!AO312,'collection only'!E:E)</f>
        <v>13033885</v>
      </c>
      <c r="J312" s="26">
        <f>SUMIF('data-from-invoicing'!D:D,eslam.data!AP312,'data-from-invoicing'!F:F)</f>
        <v>13033885</v>
      </c>
      <c r="K312" s="2">
        <f t="shared" si="53"/>
        <v>0</v>
      </c>
      <c r="O312" s="23"/>
      <c r="P312" s="2">
        <v>13033884.609999999</v>
      </c>
      <c r="Q312" s="1">
        <v>44957</v>
      </c>
      <c r="R312" s="1">
        <v>44951</v>
      </c>
      <c r="S312" s="1">
        <v>44969</v>
      </c>
      <c r="T312">
        <v>35</v>
      </c>
      <c r="U312" s="1">
        <v>45004</v>
      </c>
      <c r="V312" s="1">
        <v>44999</v>
      </c>
      <c r="W312" s="2">
        <v>33901846.579999998</v>
      </c>
      <c r="X312" s="2">
        <v>4910817.01</v>
      </c>
      <c r="Y312" s="2">
        <v>1876208.86</v>
      </c>
      <c r="AA312" s="2">
        <v>611410.75</v>
      </c>
      <c r="AB312" s="2">
        <v>847546.16500000004</v>
      </c>
      <c r="AC312" s="2">
        <v>847546.16500000004</v>
      </c>
      <c r="AD312" s="2">
        <v>0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 t="str">
        <f>VLOOKUP(A312,'eslam-to-invoicing'!A:B,2,0)</f>
        <v>EPICO 3 Facility</v>
      </c>
      <c r="AO312" s="2" t="str">
        <f t="shared" si="54"/>
        <v>EIPICO3</v>
      </c>
      <c r="AP312" s="2" t="str">
        <f t="shared" si="55"/>
        <v>EPICO 3 Facility3</v>
      </c>
    </row>
    <row r="313" spans="1:42" x14ac:dyDescent="0.3">
      <c r="A313" s="6" t="s">
        <v>103</v>
      </c>
      <c r="B313" s="6">
        <f>VLOOKUP(A313,Sheet1!A:B,2,0)</f>
        <v>1</v>
      </c>
      <c r="C313" s="6">
        <v>4</v>
      </c>
      <c r="D313" s="25"/>
      <c r="E313" s="2">
        <v>8374674.1724999994</v>
      </c>
      <c r="F313" s="26">
        <f>SUMIF('data-from-invoicing'!D:D,eslam.data!AP313,'data-from-invoicing'!E:E)</f>
        <v>8374674.1799999997</v>
      </c>
      <c r="G313" s="2">
        <f t="shared" si="52"/>
        <v>7.5000002980232239E-3</v>
      </c>
      <c r="H313" s="23"/>
      <c r="I313" s="2">
        <f>SUMIF('collection only'!D:D,eslam.data!AO313,'collection only'!E:E)</f>
        <v>7344659</v>
      </c>
      <c r="J313" s="26">
        <f>SUMIF('data-from-invoicing'!D:D,eslam.data!AP313,'data-from-invoicing'!F:F)</f>
        <v>7344658.4299999997</v>
      </c>
      <c r="K313" s="2">
        <f t="shared" si="53"/>
        <v>-0.57000000029802322</v>
      </c>
      <c r="O313" s="23"/>
      <c r="P313" s="2">
        <v>7345011.2000000002</v>
      </c>
      <c r="Q313" s="1">
        <v>44985</v>
      </c>
      <c r="R313" s="1">
        <v>44985</v>
      </c>
      <c r="S313" s="1">
        <v>44984</v>
      </c>
      <c r="T313">
        <v>35</v>
      </c>
      <c r="U313" s="1">
        <v>45019</v>
      </c>
      <c r="V313" s="1">
        <v>45000</v>
      </c>
      <c r="W313" s="2">
        <v>42276520.752499998</v>
      </c>
      <c r="X313" s="2">
        <v>6456809.6644032095</v>
      </c>
      <c r="Y313" s="2">
        <v>3032593.7925</v>
      </c>
      <c r="AA313" s="2">
        <v>611410.75184800848</v>
      </c>
      <c r="AB313" s="2">
        <v>1056913.0149999999</v>
      </c>
      <c r="AC313" s="2">
        <v>1056913.0149999999</v>
      </c>
      <c r="AD313" s="2">
        <v>0</v>
      </c>
      <c r="AE313" s="14">
        <f>SUMIF('consultant-gross'!D:D,eslam.data!AO313,'consultant-gross'!F:F)</f>
        <v>8374674.1724999994</v>
      </c>
      <c r="AF313" s="14">
        <f>SUMIF('consultant-gross'!D:D,eslam.data!AO313,'consultant-gross'!G:G)</f>
        <v>42276520.752499998</v>
      </c>
      <c r="AG313" s="14">
        <f>SUMIF('consultant-net'!D:D,eslam.data!AO313,'consultant-net'!F:F)</f>
        <v>7345011.2000000002</v>
      </c>
      <c r="AH313" s="2" t="str">
        <f>VLOOKUP(A313,'eslam-to-invoicing'!A:B,2,0)</f>
        <v>EPICO 3 Facility</v>
      </c>
      <c r="AO313" s="2" t="str">
        <f t="shared" si="54"/>
        <v>EIPICO4</v>
      </c>
      <c r="AP313" s="2" t="str">
        <f t="shared" si="55"/>
        <v>EPICO 3 Facility4</v>
      </c>
    </row>
    <row r="314" spans="1:42" x14ac:dyDescent="0.3">
      <c r="A314" s="6" t="s">
        <v>103</v>
      </c>
      <c r="B314" s="6">
        <f>VLOOKUP(A314,Sheet1!A:B,2,0)</f>
        <v>1</v>
      </c>
      <c r="C314" s="6">
        <v>5</v>
      </c>
      <c r="D314" s="25"/>
      <c r="E314" s="2">
        <v>13210447.2775</v>
      </c>
      <c r="F314" s="26">
        <f>SUMIF('data-from-invoicing'!D:D,eslam.data!AP314,'data-from-invoicing'!E:E)</f>
        <v>13210447.27</v>
      </c>
      <c r="G314" s="2">
        <f t="shared" si="52"/>
        <v>-7.5000002980232239E-3</v>
      </c>
      <c r="H314" s="23"/>
      <c r="I314" s="2">
        <f>SUMIF('collection only'!D:D,eslam.data!AO314,'collection only'!E:E)</f>
        <v>10064340.119999999</v>
      </c>
      <c r="J314" s="26">
        <f>SUMIF('data-from-invoicing'!D:D,eslam.data!AP314,'data-from-invoicing'!F:F)</f>
        <v>10064340.119999999</v>
      </c>
      <c r="K314" s="2">
        <f t="shared" si="53"/>
        <v>0</v>
      </c>
      <c r="O314" s="23"/>
      <c r="P314" s="2">
        <v>10066271.07</v>
      </c>
      <c r="Q314" s="1">
        <v>45016</v>
      </c>
      <c r="R314" s="1">
        <v>45016</v>
      </c>
      <c r="S314" s="1">
        <v>45013</v>
      </c>
      <c r="T314">
        <v>35</v>
      </c>
      <c r="U314" s="1">
        <v>45048</v>
      </c>
      <c r="V314" s="1">
        <v>45026</v>
      </c>
      <c r="W314" s="2">
        <v>55486968.030000001</v>
      </c>
      <c r="X314" s="2">
        <v>6862783.1699999999</v>
      </c>
      <c r="Y314" s="2">
        <v>3640633.73</v>
      </c>
      <c r="AA314" s="2">
        <v>4882891.8899999997</v>
      </c>
      <c r="AB314" s="2">
        <v>1387174.2</v>
      </c>
      <c r="AC314" s="2">
        <v>1387174.2</v>
      </c>
      <c r="AD314" s="2">
        <v>0</v>
      </c>
      <c r="AE314" s="14">
        <f>SUMIF('consultant-gross'!D:D,eslam.data!AO314,'consultant-gross'!F:F)</f>
        <v>13210447.277500004</v>
      </c>
      <c r="AF314" s="14">
        <f>SUMIF('consultant-gross'!D:D,eslam.data!AO314,'consultant-gross'!G:G)</f>
        <v>55486968.030000001</v>
      </c>
      <c r="AG314" s="14">
        <f>SUMIF('consultant-net'!D:D,eslam.data!AO314,'consultant-net'!F:F)</f>
        <v>10066271.07</v>
      </c>
      <c r="AH314" s="2" t="str">
        <f>VLOOKUP(A314,'eslam-to-invoicing'!A:B,2,0)</f>
        <v>EPICO 3 Facility</v>
      </c>
      <c r="AO314" s="2" t="str">
        <f t="shared" si="54"/>
        <v>EIPICO5</v>
      </c>
      <c r="AP314" s="2" t="str">
        <f t="shared" si="55"/>
        <v>EPICO 3 Facility5</v>
      </c>
    </row>
    <row r="315" spans="1:42" x14ac:dyDescent="0.3">
      <c r="A315" s="6" t="s">
        <v>103</v>
      </c>
      <c r="B315" s="6">
        <f>VLOOKUP(A315,Sheet1!A:B,2,0)</f>
        <v>1</v>
      </c>
      <c r="C315" s="6">
        <v>6</v>
      </c>
      <c r="D315" s="25"/>
      <c r="E315" s="2">
        <v>6910722.7699999958</v>
      </c>
      <c r="F315" s="26">
        <f>SUMIF('data-from-invoicing'!D:D,eslam.data!AP315,'data-from-invoicing'!E:E)</f>
        <v>6910722.7699999996</v>
      </c>
      <c r="G315" s="2">
        <f t="shared" si="52"/>
        <v>0</v>
      </c>
      <c r="H315" s="23"/>
      <c r="I315" s="2">
        <f>SUMIF('collection only'!D:D,eslam.data!AO315,'collection only'!E:E)</f>
        <v>5949568.7400000002</v>
      </c>
      <c r="J315" s="26">
        <f>SUMIF('data-from-invoicing'!D:D,eslam.data!AP315,'data-from-invoicing'!F:F)</f>
        <v>5949568.7400000002</v>
      </c>
      <c r="K315" s="2">
        <f t="shared" si="53"/>
        <v>0</v>
      </c>
      <c r="O315" s="23"/>
      <c r="P315" s="2">
        <v>5949977.8399999999</v>
      </c>
      <c r="Q315" s="1">
        <v>45046</v>
      </c>
      <c r="R315" s="1">
        <v>45046</v>
      </c>
      <c r="S315" s="1">
        <v>45047</v>
      </c>
      <c r="T315">
        <v>35</v>
      </c>
      <c r="U315" s="1">
        <v>45082</v>
      </c>
      <c r="V315" s="1">
        <v>45063</v>
      </c>
      <c r="W315" s="2">
        <v>62397690.799999997</v>
      </c>
      <c r="X315" s="2">
        <v>8009743.2599999998</v>
      </c>
      <c r="Y315" s="2">
        <v>3788186.81</v>
      </c>
      <c r="AA315" s="2">
        <v>4882891.8899999997</v>
      </c>
      <c r="AB315" s="2">
        <v>1559942.27</v>
      </c>
      <c r="AC315" s="2">
        <v>1559942.27</v>
      </c>
      <c r="AD315" s="2">
        <v>0</v>
      </c>
      <c r="AE315" s="14">
        <f>SUMIF('consultant-gross'!D:D,eslam.data!AO315,'consultant-gross'!F:F)</f>
        <v>6910722.7699999958</v>
      </c>
      <c r="AF315" s="14">
        <f>SUMIF('consultant-gross'!D:D,eslam.data!AO315,'consultant-gross'!G:G)</f>
        <v>62397690.799999997</v>
      </c>
      <c r="AG315" s="14">
        <f>SUMIF('consultant-net'!D:D,eslam.data!AO315,'consultant-net'!F:F)</f>
        <v>5949977.8399999999</v>
      </c>
      <c r="AH315" s="2" t="str">
        <f>VLOOKUP(A315,'eslam-to-invoicing'!A:B,2,0)</f>
        <v>EPICO 3 Facility</v>
      </c>
      <c r="AO315" s="2" t="str">
        <f t="shared" si="54"/>
        <v>EIPICO6</v>
      </c>
      <c r="AP315" s="2" t="str">
        <f t="shared" si="55"/>
        <v>EPICO 3 Facility6</v>
      </c>
    </row>
    <row r="316" spans="1:42" hidden="1" x14ac:dyDescent="0.3">
      <c r="A316" s="6" t="s">
        <v>103</v>
      </c>
      <c r="B316" s="6">
        <f>VLOOKUP(A316,Sheet1!A:B,2,0)</f>
        <v>1</v>
      </c>
      <c r="C316" s="6">
        <v>7</v>
      </c>
      <c r="D316" s="25"/>
      <c r="E316" s="2">
        <v>1928406.3300000059</v>
      </c>
      <c r="F316" s="26">
        <f>SUMIF('data-from-invoicing'!D:D,eslam.data!AP316,'data-from-invoicing'!E:E)</f>
        <v>7955142.8700000001</v>
      </c>
      <c r="G316" s="2">
        <f t="shared" si="52"/>
        <v>6026736.5399999944</v>
      </c>
      <c r="H316" s="23"/>
      <c r="I316" s="2">
        <f>SUMIF('collection only'!D:D,eslam.data!AO316,'collection only'!E:E)</f>
        <v>6395645.7300000004</v>
      </c>
      <c r="J316" s="26">
        <f>SUMIF('data-from-invoicing'!D:D,eslam.data!AP316,'data-from-invoicing'!F:F)</f>
        <v>6395645.7300000004</v>
      </c>
      <c r="K316" s="2">
        <f t="shared" si="53"/>
        <v>0</v>
      </c>
      <c r="O316" s="23"/>
      <c r="P316" s="2">
        <v>6395645.7300000004</v>
      </c>
      <c r="Q316" s="1">
        <v>45077</v>
      </c>
      <c r="R316" s="1">
        <v>45076</v>
      </c>
      <c r="S316" s="1">
        <v>45090</v>
      </c>
      <c r="T316">
        <v>35</v>
      </c>
      <c r="U316" s="1">
        <v>45125</v>
      </c>
      <c r="V316" s="1">
        <v>45123</v>
      </c>
      <c r="W316" s="2">
        <v>64326097.130000003</v>
      </c>
      <c r="X316" s="2">
        <v>8718966.1199999992</v>
      </c>
      <c r="Y316" s="2">
        <v>6026736.54</v>
      </c>
      <c r="AA316" s="2">
        <v>4882891.8899999997</v>
      </c>
      <c r="AB316" s="2">
        <v>1758820.84</v>
      </c>
      <c r="AC316" s="2">
        <v>1758820.84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 t="shared" si="54"/>
        <v>EIPICO7</v>
      </c>
      <c r="AP316" s="2" t="str">
        <f t="shared" si="55"/>
        <v>EPICO 3 Facility7</v>
      </c>
    </row>
    <row r="317" spans="1:42" hidden="1" x14ac:dyDescent="0.3">
      <c r="A317" s="6" t="s">
        <v>103</v>
      </c>
      <c r="B317" s="6">
        <f>VLOOKUP(A317,Sheet1!A:B,2,0)</f>
        <v>1</v>
      </c>
      <c r="C317" s="6">
        <v>8</v>
      </c>
      <c r="D317" s="25"/>
      <c r="E317" s="2">
        <v>24151774.289999999</v>
      </c>
      <c r="F317" s="26">
        <f>SUMIF('data-from-invoicing'!D:D,eslam.data!AP317,'data-from-invoicing'!E:E)</f>
        <v>18125037.75</v>
      </c>
      <c r="G317" s="2">
        <f t="shared" si="52"/>
        <v>-6026736.5399999991</v>
      </c>
      <c r="H317" s="23"/>
      <c r="I317" s="2">
        <f>SUMIF('collection only'!D:D,eslam.data!AO317,'collection only'!E:E)</f>
        <v>20317361.34</v>
      </c>
      <c r="J317" s="26">
        <f>SUMIF('data-from-invoicing'!D:D,eslam.data!AP317,'data-from-invoicing'!F:F)</f>
        <v>20317361.34</v>
      </c>
      <c r="K317" s="2">
        <f t="shared" si="53"/>
        <v>0</v>
      </c>
      <c r="O317" s="23"/>
      <c r="P317" s="2">
        <v>20317361.34</v>
      </c>
      <c r="Q317" s="1">
        <v>45107</v>
      </c>
      <c r="R317" s="1">
        <v>45107</v>
      </c>
      <c r="S317" s="1">
        <v>45113</v>
      </c>
      <c r="T317">
        <v>35</v>
      </c>
      <c r="U317" s="1">
        <v>45148</v>
      </c>
      <c r="V317" s="1">
        <v>45169</v>
      </c>
      <c r="W317" s="2">
        <v>88477871.420000002</v>
      </c>
      <c r="X317" s="2">
        <v>17971072.100000001</v>
      </c>
      <c r="Y317" s="2">
        <v>8593156.5999999996</v>
      </c>
      <c r="AA317" s="2">
        <v>15010831.83</v>
      </c>
      <c r="AB317" s="2">
        <v>2211946.7850000001</v>
      </c>
      <c r="AC317" s="2">
        <v>2211946.7850000001</v>
      </c>
      <c r="AD317" s="2">
        <v>0</v>
      </c>
      <c r="AE317" s="14">
        <f>SUMIF('consultant-gross'!D:D,eslam.data!AO317,'consultant-gross'!F:F)</f>
        <v>24151774.289999999</v>
      </c>
      <c r="AF317" s="14">
        <f>SUMIF('consultant-gross'!D:D,eslam.data!AO317,'consultant-gross'!G:G)</f>
        <v>88477871.420000002</v>
      </c>
      <c r="AG317" s="14">
        <f>SUMIF('consultant-net'!D:D,eslam.data!AO317,'consultant-net'!F:F)</f>
        <v>20317779.300000001</v>
      </c>
      <c r="AH317" s="2" t="str">
        <f>VLOOKUP(A317,'eslam-to-invoicing'!A:B,2,0)</f>
        <v>EPICO 3 Facility</v>
      </c>
      <c r="AO317" s="2" t="str">
        <f t="shared" si="54"/>
        <v>EIPICO8</v>
      </c>
      <c r="AP317" s="2" t="str">
        <f t="shared" si="55"/>
        <v>EPICO 3 Facility8</v>
      </c>
    </row>
    <row r="318" spans="1:42" x14ac:dyDescent="0.3">
      <c r="A318" s="6" t="s">
        <v>103</v>
      </c>
      <c r="B318" s="6">
        <f>VLOOKUP(A318,Sheet1!A:B,2,0)</f>
        <v>1</v>
      </c>
      <c r="C318" s="6">
        <v>9</v>
      </c>
      <c r="D318" s="25"/>
      <c r="E318" s="2">
        <v>35000000</v>
      </c>
      <c r="F318" s="26">
        <f>SUMIF('data-from-invoicing'!D:D,eslam.data!AP318,'data-from-invoicing'!E:E)</f>
        <v>35000000</v>
      </c>
      <c r="G318" s="2">
        <f t="shared" si="52"/>
        <v>0</v>
      </c>
      <c r="H318" s="23"/>
      <c r="I318" s="2">
        <f>SUMIF('collection only'!D:D,eslam.data!AO318,'collection only'!E:E)</f>
        <v>34650000</v>
      </c>
      <c r="J318" s="26">
        <f>SUMIF('data-from-invoicing'!D:D,eslam.data!AP318,'data-from-invoicing'!F:F)</f>
        <v>34650000</v>
      </c>
      <c r="K318" s="2">
        <f t="shared" si="53"/>
        <v>0</v>
      </c>
      <c r="O318" s="23"/>
      <c r="P318" s="2">
        <v>34650000</v>
      </c>
      <c r="Q318" s="1">
        <v>45138</v>
      </c>
      <c r="R318" s="1">
        <v>45138</v>
      </c>
      <c r="S318" s="1">
        <v>45140</v>
      </c>
      <c r="T318">
        <v>35</v>
      </c>
      <c r="U318" s="1">
        <v>45175</v>
      </c>
      <c r="V318" s="1">
        <v>45160</v>
      </c>
      <c r="W318" s="2">
        <v>123477871.42</v>
      </c>
      <c r="X318" s="2">
        <v>17971072.100000001</v>
      </c>
      <c r="Y318" s="2">
        <v>43593156.600000001</v>
      </c>
      <c r="AA318" s="2">
        <v>15010831.83</v>
      </c>
      <c r="AB318" s="2">
        <v>3086946.7850000001</v>
      </c>
      <c r="AC318" s="2">
        <v>3086946.7850000001</v>
      </c>
      <c r="AD318" s="2">
        <v>0</v>
      </c>
      <c r="AE318" s="14">
        <f>SUMIF('consultant-gross'!D:D,eslam.data!AO318,'consultant-gross'!F:F)</f>
        <v>0</v>
      </c>
      <c r="AF318" s="14">
        <f>SUMIF('consultant-gross'!D:D,eslam.data!AO318,'consultant-gross'!G:G)</f>
        <v>0</v>
      </c>
      <c r="AG318" s="14">
        <f>SUMIF('consultant-net'!D:D,eslam.data!AO318,'consultant-net'!F:F)</f>
        <v>0</v>
      </c>
      <c r="AH318" s="2" t="str">
        <f>VLOOKUP(A318,'eslam-to-invoicing'!A:B,2,0)</f>
        <v>EPICO 3 Facility</v>
      </c>
      <c r="AO318" s="2" t="str">
        <f t="shared" si="54"/>
        <v>EIPICO9</v>
      </c>
      <c r="AP318" s="2" t="str">
        <f t="shared" si="55"/>
        <v>EPICO 3 Facility9</v>
      </c>
    </row>
    <row r="319" spans="1:42" x14ac:dyDescent="0.3">
      <c r="A319" s="6" t="s">
        <v>103</v>
      </c>
      <c r="B319" s="6">
        <f>VLOOKUP(A319,Sheet1!A:B,2,0)</f>
        <v>1</v>
      </c>
      <c r="C319" s="6">
        <v>10</v>
      </c>
      <c r="D319" s="25"/>
      <c r="E319" s="2">
        <v>9818518.7899999917</v>
      </c>
      <c r="F319" s="26">
        <f>SUMIF('data-from-invoicing'!D:D,eslam.data!AP319,'data-from-invoicing'!E:E)</f>
        <v>9818518.7899999991</v>
      </c>
      <c r="G319" s="2">
        <f t="shared" si="52"/>
        <v>0</v>
      </c>
      <c r="H319" s="23"/>
      <c r="I319" s="2">
        <f>SUMIF('collection only'!D:D,eslam.data!AO319,'collection only'!E:E)</f>
        <v>1.0000000000000001E-5</v>
      </c>
      <c r="J319" s="26">
        <f>SUMIF('data-from-invoicing'!D:D,eslam.data!AP319,'data-from-invoicing'!F:F)</f>
        <v>0</v>
      </c>
      <c r="K319" s="2">
        <f t="shared" si="53"/>
        <v>-1.0000000000000001E-5</v>
      </c>
      <c r="O319" s="23"/>
      <c r="P319" s="2">
        <v>6328465.7800000003</v>
      </c>
      <c r="Q319" s="1">
        <v>45138</v>
      </c>
      <c r="R319" s="1">
        <v>45138</v>
      </c>
      <c r="S319" s="1">
        <v>45166</v>
      </c>
      <c r="T319">
        <v>35</v>
      </c>
      <c r="U319" s="1">
        <v>45201</v>
      </c>
      <c r="V319" s="1">
        <v>45228</v>
      </c>
      <c r="W319" s="2">
        <v>133296390.20999999</v>
      </c>
      <c r="X319" s="2">
        <v>16843609</v>
      </c>
      <c r="Y319" s="2">
        <v>47694027.060000002</v>
      </c>
      <c r="AA319" s="2">
        <v>15663610.710000001</v>
      </c>
      <c r="AB319" s="2">
        <v>3332409.7549999999</v>
      </c>
      <c r="AC319" s="2">
        <v>3332409.7549999999</v>
      </c>
      <c r="AD319" s="2">
        <v>0</v>
      </c>
      <c r="AE319" s="14">
        <f>SUMIF('consultant-gross'!D:D,eslam.data!AO319,'consultant-gross'!F:F)</f>
        <v>9818518.7899999917</v>
      </c>
      <c r="AF319" s="14">
        <f>SUMIF('consultant-gross'!D:D,eslam.data!AO319,'consultant-gross'!G:G)</f>
        <v>133296390.20999999</v>
      </c>
      <c r="AG319" s="14">
        <f>SUMIF('consultant-net'!D:D,eslam.data!AO319,'consultant-net'!F:F)</f>
        <v>6328837.0499999998</v>
      </c>
      <c r="AH319" s="2" t="str">
        <f>VLOOKUP(A319,'eslam-to-invoicing'!A:B,2,0)</f>
        <v>EPICO 3 Facility</v>
      </c>
      <c r="AO319" s="2" t="str">
        <f t="shared" si="54"/>
        <v>EIPICO10</v>
      </c>
      <c r="AP319" s="2" t="str">
        <f t="shared" si="55"/>
        <v>EPICO 3 Facility10</v>
      </c>
    </row>
    <row r="320" spans="1:42" x14ac:dyDescent="0.3">
      <c r="A320" s="6" t="s">
        <v>103</v>
      </c>
      <c r="B320" s="6">
        <f>VLOOKUP(A320,Sheet1!A:B,2,0)</f>
        <v>1</v>
      </c>
      <c r="C320" s="6">
        <v>11</v>
      </c>
      <c r="D320" s="25"/>
      <c r="E320" s="2">
        <v>27259074.640000001</v>
      </c>
      <c r="F320" s="26">
        <f>SUMIF('data-from-invoicing'!D:D,eslam.data!AP320,'data-from-invoicing'!E:E)</f>
        <v>27259074.640000001</v>
      </c>
      <c r="G320" s="2">
        <f t="shared" si="52"/>
        <v>0</v>
      </c>
      <c r="H320" s="23"/>
      <c r="I320" s="2">
        <f>SUMIF('collection only'!D:D,eslam.data!AO320,'collection only'!E:E)</f>
        <v>23263190.120000001</v>
      </c>
      <c r="J320" s="26">
        <f>SUMIF('data-from-invoicing'!D:D,eslam.data!AP320,'data-from-invoicing'!F:F)</f>
        <v>23263190.120000001</v>
      </c>
      <c r="K320" s="2">
        <f t="shared" si="53"/>
        <v>0</v>
      </c>
      <c r="O320" s="23"/>
      <c r="P320" s="2">
        <v>30654533.460000001</v>
      </c>
      <c r="Q320" s="1">
        <v>45199</v>
      </c>
      <c r="R320" s="1">
        <v>45199</v>
      </c>
      <c r="S320" s="1">
        <v>45209</v>
      </c>
      <c r="T320">
        <v>35</v>
      </c>
      <c r="U320" s="1">
        <v>45244</v>
      </c>
      <c r="V320" s="1">
        <v>45258</v>
      </c>
      <c r="W320" s="2">
        <v>160555464.84999999</v>
      </c>
      <c r="X320" s="2">
        <v>30897743.789999999</v>
      </c>
      <c r="Y320" s="2">
        <v>49443090.43</v>
      </c>
      <c r="AA320" s="2">
        <v>24919582.390000001</v>
      </c>
      <c r="AB320" s="2">
        <v>4013886.62</v>
      </c>
      <c r="AC320" s="2">
        <v>4013886.62</v>
      </c>
      <c r="AD320" s="2">
        <v>0</v>
      </c>
      <c r="AE320" s="14">
        <f>SUMIF('consultant-gross'!D:D,eslam.data!AO320,'consultant-gross'!F:F)</f>
        <v>27259074.640000001</v>
      </c>
      <c r="AF320" s="14">
        <f>SUMIF('consultant-gross'!D:D,eslam.data!AO320,'consultant-gross'!G:G)</f>
        <v>160555464.84999999</v>
      </c>
      <c r="AG320" s="14">
        <f>SUMIF('consultant-net'!D:D,eslam.data!AO320,'consultant-net'!F:F)</f>
        <v>30655535.07</v>
      </c>
      <c r="AH320" s="2" t="str">
        <f>VLOOKUP(A320,'eslam-to-invoicing'!A:B,2,0)</f>
        <v>EPICO 3 Facility</v>
      </c>
      <c r="AO320" s="2" t="str">
        <f t="shared" si="54"/>
        <v>EIPICO11</v>
      </c>
      <c r="AP320" s="2" t="str">
        <f t="shared" si="55"/>
        <v>EPICO 3 Facility11</v>
      </c>
    </row>
    <row r="321" spans="1:42" x14ac:dyDescent="0.3">
      <c r="A321" s="6" t="s">
        <v>103</v>
      </c>
      <c r="B321" s="6">
        <f>VLOOKUP(A321,Sheet1!A:B,2,0)</f>
        <v>1</v>
      </c>
      <c r="C321" s="6">
        <v>12</v>
      </c>
      <c r="D321" s="25"/>
      <c r="E321" s="2">
        <v>13086699.84999999</v>
      </c>
      <c r="F321" s="26">
        <f>SUMIF('data-from-invoicing'!D:D,eslam.data!AP321,'data-from-invoicing'!E:E)</f>
        <v>13086699.859999999</v>
      </c>
      <c r="G321" s="2">
        <f t="shared" si="52"/>
        <v>1.0000009089708328E-2</v>
      </c>
      <c r="H321" s="23"/>
      <c r="I321" s="2">
        <f>SUMIF('collection only'!D:D,eslam.data!AO321,'collection only'!E:E)</f>
        <v>25548194.949999999</v>
      </c>
      <c r="J321" s="26">
        <f>SUMIF('data-from-invoicing'!D:D,eslam.data!AP321,'data-from-invoicing'!F:F)</f>
        <v>25548194.949999999</v>
      </c>
      <c r="K321" s="2">
        <f t="shared" si="53"/>
        <v>0</v>
      </c>
      <c r="O321" s="23"/>
      <c r="P321" s="2">
        <v>25548194.949999999</v>
      </c>
      <c r="Q321" s="1">
        <v>45230</v>
      </c>
      <c r="R321" s="1">
        <v>45230</v>
      </c>
      <c r="S321" s="1">
        <v>45228</v>
      </c>
      <c r="T321">
        <v>35</v>
      </c>
      <c r="U321" s="1">
        <v>45263</v>
      </c>
      <c r="V321" s="1">
        <v>45293</v>
      </c>
      <c r="W321" s="2">
        <v>173642164.69999999</v>
      </c>
      <c r="X321" s="2">
        <v>56153346.770000003</v>
      </c>
      <c r="Y321" s="2">
        <v>51092750.030000001</v>
      </c>
      <c r="AA321" s="2">
        <v>24919582.390000001</v>
      </c>
      <c r="AB321" s="2">
        <v>4341054.12</v>
      </c>
      <c r="AC321" s="2">
        <v>4341054.12</v>
      </c>
      <c r="AD321" s="2">
        <v>0</v>
      </c>
      <c r="AE321" s="14">
        <f>SUMIF('consultant-gross'!D:D,eslam.data!AO321,'consultant-gross'!F:F)</f>
        <v>13086699.849999994</v>
      </c>
      <c r="AF321" s="14">
        <f>SUMIF('consultant-gross'!D:D,eslam.data!AO321,'consultant-gross'!G:G)</f>
        <v>173642164.69999999</v>
      </c>
      <c r="AG321" s="14">
        <f>SUMIF('consultant-net'!D:D,eslam.data!AO321,'consultant-net'!F:F)</f>
        <v>28595406.989999998</v>
      </c>
      <c r="AH321" s="2" t="str">
        <f>VLOOKUP(A321,'eslam-to-invoicing'!A:B,2,0)</f>
        <v>EPICO 3 Facility</v>
      </c>
      <c r="AO321" s="2" t="str">
        <f t="shared" si="54"/>
        <v>EIPICO12</v>
      </c>
      <c r="AP321" s="2" t="str">
        <f t="shared" si="55"/>
        <v>EPICO 3 Facility12</v>
      </c>
    </row>
    <row r="322" spans="1:42" x14ac:dyDescent="0.3">
      <c r="A322" s="6" t="s">
        <v>103</v>
      </c>
      <c r="B322" s="6">
        <f>VLOOKUP(A322,Sheet1!A:B,2,0)</f>
        <v>1</v>
      </c>
      <c r="C322" s="6">
        <v>13</v>
      </c>
      <c r="D322" s="25"/>
      <c r="E322" s="2">
        <v>50645327.079999998</v>
      </c>
      <c r="F322" s="26">
        <f>SUMIF('data-from-invoicing'!D:D,eslam.data!AP322,'data-from-invoicing'!E:E)</f>
        <v>50645327.080000006</v>
      </c>
      <c r="G322" s="2">
        <f t="shared" si="52"/>
        <v>0</v>
      </c>
      <c r="H322" s="23"/>
      <c r="I322" s="2">
        <f>SUMIF('collection only'!D:D,eslam.data!AO322,'collection only'!E:E)</f>
        <v>2882568.41</v>
      </c>
      <c r="J322" s="26">
        <f>SUMIF('data-from-invoicing'!D:D,eslam.data!AP322,'data-from-invoicing'!F:F)</f>
        <v>2882568.41</v>
      </c>
      <c r="K322" s="2">
        <f t="shared" si="53"/>
        <v>0</v>
      </c>
      <c r="O322" s="23"/>
      <c r="P322" s="2">
        <v>3870916.75</v>
      </c>
      <c r="Q322" s="1">
        <v>45260</v>
      </c>
      <c r="R322" s="1">
        <v>45260</v>
      </c>
      <c r="S322" s="1">
        <v>45263</v>
      </c>
      <c r="T322">
        <v>35</v>
      </c>
      <c r="U322" s="1">
        <v>45298</v>
      </c>
      <c r="V322" s="1">
        <v>45292</v>
      </c>
      <c r="W322" s="2">
        <v>224287491.78</v>
      </c>
      <c r="X322" s="2">
        <v>34066592.920000002</v>
      </c>
      <c r="Y322" s="2">
        <v>51710056.530000001</v>
      </c>
      <c r="AA322" s="2">
        <v>25596151.449999999</v>
      </c>
      <c r="AB322" s="2">
        <v>5607188.7949999999</v>
      </c>
      <c r="AC322" s="2">
        <v>5607188.7949999999</v>
      </c>
      <c r="AD322" s="2">
        <v>1.0000000000000001E-5</v>
      </c>
      <c r="AE322" s="14">
        <f>SUMIF('consultant-gross'!D:D,eslam.data!AO322,'consultant-gross'!F:F)</f>
        <v>50645387.030000001</v>
      </c>
      <c r="AF322" s="14">
        <f>SUMIF('consultant-gross'!D:D,eslam.data!AO322,'consultant-gross'!G:G)</f>
        <v>224287551.72999999</v>
      </c>
      <c r="AG322" s="14">
        <f>SUMIF('consultant-net'!D:D,eslam.data!AO322,'consultant-net'!F:F)</f>
        <v>3870961.12</v>
      </c>
      <c r="AH322" s="2" t="str">
        <f>VLOOKUP(A322,'eslam-to-invoicing'!A:B,2,0)</f>
        <v>EPICO 3 Facility</v>
      </c>
      <c r="AO322" s="2" t="str">
        <f t="shared" si="54"/>
        <v>EIPICO13</v>
      </c>
      <c r="AP322" s="2" t="str">
        <f t="shared" si="55"/>
        <v>EPICO 3 Facility13</v>
      </c>
    </row>
    <row r="323" spans="1:42" x14ac:dyDescent="0.3">
      <c r="A323" s="6" t="s">
        <v>103</v>
      </c>
      <c r="B323" s="6">
        <f>VLOOKUP(A323,Sheet1!A:B,2,0)</f>
        <v>1</v>
      </c>
      <c r="C323" s="6">
        <v>14</v>
      </c>
      <c r="D323" s="25"/>
      <c r="E323" s="2">
        <v>69127504.850000024</v>
      </c>
      <c r="F323" s="26">
        <f>SUMIF('data-from-invoicing'!D:D,eslam.data!AP323,'data-from-invoicing'!E:E)</f>
        <v>69127444.900000006</v>
      </c>
      <c r="G323" s="2">
        <f t="shared" si="52"/>
        <v>-59.950000017881393</v>
      </c>
      <c r="H323" s="23"/>
      <c r="I323" s="2">
        <f>SUMIF('collection only'!D:D,eslam.data!AO323,'collection only'!E:E)</f>
        <v>26305980.07</v>
      </c>
      <c r="J323" s="26">
        <f>SUMIF('data-from-invoicing'!D:D,eslam.data!AP323,'data-from-invoicing'!F:F)</f>
        <v>36305980.07</v>
      </c>
      <c r="K323" s="2">
        <f t="shared" si="53"/>
        <v>10000000</v>
      </c>
      <c r="O323" s="23"/>
      <c r="P323" s="2">
        <v>26305980.07</v>
      </c>
      <c r="Q323" s="1">
        <v>45291</v>
      </c>
      <c r="R323" s="1">
        <v>45291</v>
      </c>
      <c r="S323" s="1">
        <v>45297</v>
      </c>
      <c r="T323">
        <v>35</v>
      </c>
      <c r="U323" s="1">
        <v>45332</v>
      </c>
      <c r="V323" s="1">
        <v>45358</v>
      </c>
      <c r="W323" s="2">
        <v>293414996.63</v>
      </c>
      <c r="X323" s="2">
        <v>36975442.25</v>
      </c>
      <c r="Y323" s="2">
        <v>57799027.369999997</v>
      </c>
      <c r="AA323" s="2">
        <v>60908341.960000001</v>
      </c>
      <c r="AB323" s="2">
        <v>7335374.915</v>
      </c>
      <c r="AC323" s="2">
        <v>7335374.915</v>
      </c>
      <c r="AD323" s="2">
        <v>0</v>
      </c>
      <c r="AE323" s="14">
        <f>SUMIF('consultant-gross'!D:D,eslam.data!AO323,'consultant-gross'!F:F)</f>
        <v>69127444.900000006</v>
      </c>
      <c r="AF323" s="14">
        <f>SUMIF('consultant-gross'!D:D,eslam.data!AO323,'consultant-gross'!G:G)</f>
        <v>293414996.63</v>
      </c>
      <c r="AG323" s="14">
        <f>SUMIF('consultant-net'!D:D,eslam.data!AO323,'consultant-net'!F:F)</f>
        <v>26305980.07</v>
      </c>
      <c r="AH323" s="2" t="str">
        <f>VLOOKUP(A323,'eslam-to-invoicing'!A:B,2,0)</f>
        <v>EPICO 3 Facility</v>
      </c>
      <c r="AO323" s="2" t="str">
        <f t="shared" si="54"/>
        <v>EIPICO14</v>
      </c>
      <c r="AP323" s="2" t="str">
        <f t="shared" si="55"/>
        <v>EPICO 3 Facility14</v>
      </c>
    </row>
    <row r="324" spans="1:42" x14ac:dyDescent="0.3">
      <c r="A324" s="6" t="s">
        <v>103</v>
      </c>
      <c r="B324" s="6">
        <f>VLOOKUP(A324,Sheet1!A:B,2,0)</f>
        <v>1</v>
      </c>
      <c r="C324" s="6">
        <v>15</v>
      </c>
      <c r="D324" s="25"/>
      <c r="E324" s="2">
        <v>41894786.25</v>
      </c>
      <c r="F324" s="26">
        <f>SUMIF('data-from-invoicing'!D:D,eslam.data!AP324,'data-from-invoicing'!E:E)</f>
        <v>41894786.25</v>
      </c>
      <c r="G324" s="2">
        <f t="shared" si="52"/>
        <v>0</v>
      </c>
      <c r="H324" s="23"/>
      <c r="I324" s="2">
        <f>SUMIF('collection only'!D:D,eslam.data!AO324,'collection only'!E:E)</f>
        <v>29236256.890000001</v>
      </c>
      <c r="J324" s="26">
        <f>SUMIF('data-from-invoicing'!D:D,eslam.data!AP324,'data-from-invoicing'!F:F)</f>
        <v>29236255.982500002</v>
      </c>
      <c r="K324" s="2">
        <f t="shared" si="53"/>
        <v>-0.9074999988079071</v>
      </c>
      <c r="O324" s="23"/>
      <c r="P324" s="2">
        <v>29236256.02</v>
      </c>
      <c r="Q324" s="1">
        <v>45322</v>
      </c>
      <c r="R324" s="1">
        <v>45322</v>
      </c>
      <c r="S324" s="1">
        <v>45326</v>
      </c>
      <c r="T324">
        <v>35</v>
      </c>
      <c r="U324" s="1">
        <v>45361</v>
      </c>
      <c r="V324" s="1">
        <v>45371</v>
      </c>
      <c r="W324" s="2">
        <v>335309782.88</v>
      </c>
      <c r="X324" s="2">
        <v>34393385.979999997</v>
      </c>
      <c r="Y324" s="2">
        <v>69350170.390000001</v>
      </c>
      <c r="AA324" s="2">
        <v>63104446.32</v>
      </c>
      <c r="AB324" s="2">
        <v>8382744.5700000003</v>
      </c>
      <c r="AC324" s="2">
        <v>8382744.5700000003</v>
      </c>
      <c r="AD324" s="2">
        <v>0</v>
      </c>
      <c r="AE324" s="14">
        <f>SUMIF('consultant-gross'!D:D,eslam.data!AO324,'consultant-gross'!F:F)</f>
        <v>41894786.25</v>
      </c>
      <c r="AF324" s="14">
        <f>SUMIF('consultant-gross'!D:D,eslam.data!AO324,'consultant-gross'!G:G)</f>
        <v>335309782.88</v>
      </c>
      <c r="AG324" s="14">
        <f>SUMIF('consultant-net'!D:D,eslam.data!AO324,'consultant-net'!F:F)</f>
        <v>58472512.039999999</v>
      </c>
      <c r="AH324" s="2" t="str">
        <f>VLOOKUP(A324,'eslam-to-invoicing'!A:B,2,0)</f>
        <v>EPICO 3 Facility</v>
      </c>
      <c r="AO324" s="2" t="str">
        <f t="shared" si="54"/>
        <v>EIPICO15</v>
      </c>
      <c r="AP324" s="2" t="str">
        <f t="shared" si="55"/>
        <v>EPICO 3 Facility15</v>
      </c>
    </row>
    <row r="325" spans="1:42" x14ac:dyDescent="0.3">
      <c r="A325" s="6" t="s">
        <v>103</v>
      </c>
      <c r="B325" s="6">
        <f>VLOOKUP(A325,Sheet1!A:B,2,0)</f>
        <v>1</v>
      </c>
      <c r="C325" s="6">
        <v>16</v>
      </c>
      <c r="D325" s="25"/>
      <c r="E325" s="2">
        <v>54812520.110000007</v>
      </c>
      <c r="F325" s="26">
        <f>SUMIF('data-from-invoicing'!D:D,eslam.data!AP325,'data-from-invoicing'!E:E)</f>
        <v>54812520.18</v>
      </c>
      <c r="G325" s="2">
        <f t="shared" si="52"/>
        <v>6.9999992847442627E-2</v>
      </c>
      <c r="H325" s="23"/>
      <c r="I325" s="2">
        <f>SUMIF('collection only'!D:D,eslam.data!AO325,'collection only'!E:E)</f>
        <v>26363887.399999999</v>
      </c>
      <c r="J325" s="26">
        <f>SUMIF('data-from-invoicing'!D:D,eslam.data!AP325,'data-from-invoicing'!F:F)</f>
        <v>26363887.399999999</v>
      </c>
      <c r="K325" s="2">
        <f t="shared" si="53"/>
        <v>0</v>
      </c>
      <c r="O325" s="23"/>
      <c r="P325" s="2">
        <v>26365248.98</v>
      </c>
      <c r="Q325" s="1">
        <v>45382</v>
      </c>
      <c r="R325" s="1">
        <v>45382</v>
      </c>
      <c r="S325" s="1">
        <v>45385</v>
      </c>
      <c r="T325">
        <v>35</v>
      </c>
      <c r="U325" s="1">
        <v>45420</v>
      </c>
      <c r="V325" s="1">
        <v>45406</v>
      </c>
      <c r="W325" s="2">
        <v>390122302.99000001</v>
      </c>
      <c r="X325" s="2">
        <v>33031508.829999998</v>
      </c>
      <c r="Y325" s="2">
        <v>74589819.540000007</v>
      </c>
      <c r="AA325" s="2">
        <v>94064398.159999996</v>
      </c>
      <c r="AB325" s="2">
        <v>9753057.5749999993</v>
      </c>
      <c r="AC325" s="2">
        <v>9753057.5749999993</v>
      </c>
      <c r="AD325" s="2">
        <v>0</v>
      </c>
      <c r="AE325" s="14">
        <f>SUMIF('consultant-gross'!D:D,eslam.data!AO325,'consultant-gross'!F:F)</f>
        <v>54812520.110000014</v>
      </c>
      <c r="AF325" s="14">
        <f>SUMIF('consultant-gross'!D:D,eslam.data!AO325,'consultant-gross'!G:G)</f>
        <v>390122302.99000001</v>
      </c>
      <c r="AG325" s="14">
        <f>SUMIF('consultant-net'!D:D,eslam.data!AO325,'consultant-net'!F:F)</f>
        <v>26365248.98</v>
      </c>
      <c r="AH325" s="2" t="str">
        <f>VLOOKUP(A325,'eslam-to-invoicing'!A:B,2,0)</f>
        <v>EPICO 3 Facility</v>
      </c>
      <c r="AO325" s="2" t="str">
        <f t="shared" si="54"/>
        <v>EIPICO16</v>
      </c>
      <c r="AP325" s="2" t="str">
        <f t="shared" si="55"/>
        <v>EPICO 3 Facility16</v>
      </c>
    </row>
    <row r="326" spans="1:42" hidden="1" x14ac:dyDescent="0.3">
      <c r="A326" s="6" t="s">
        <v>103</v>
      </c>
      <c r="B326" s="6">
        <f>VLOOKUP(A326,Sheet1!A:B,2,0)</f>
        <v>1</v>
      </c>
      <c r="C326" s="6">
        <v>17</v>
      </c>
      <c r="D326" s="25"/>
      <c r="E326" s="2">
        <v>30260072.00999999</v>
      </c>
      <c r="F326" s="26">
        <f>SUMIF('data-from-invoicing'!D:D,eslam.data!AP326,'data-from-invoicing'!E:E)</f>
        <v>30615959.940000001</v>
      </c>
      <c r="G326" s="2">
        <f t="shared" si="52"/>
        <v>355887.93000001088</v>
      </c>
      <c r="H326" s="23"/>
      <c r="I326" s="2">
        <f>SUMIF('collection only'!D:D,eslam.data!AO326,'collection only'!E:E)</f>
        <v>13161378.75</v>
      </c>
      <c r="J326" s="26">
        <f>SUMIF('data-from-invoicing'!D:D,eslam.data!AP326,'data-from-invoicing'!F:F)</f>
        <v>13161378.737</v>
      </c>
      <c r="K326" s="2">
        <f t="shared" si="53"/>
        <v>-1.3000000268220901E-2</v>
      </c>
      <c r="O326" s="23"/>
      <c r="P326" s="2">
        <v>13161378</v>
      </c>
      <c r="Q326" s="1">
        <v>45412</v>
      </c>
      <c r="R326" s="1">
        <v>45412</v>
      </c>
      <c r="S326" s="1">
        <v>45440</v>
      </c>
      <c r="T326">
        <v>35</v>
      </c>
      <c r="U326" s="1">
        <v>45475</v>
      </c>
      <c r="V326" s="1">
        <v>45456</v>
      </c>
      <c r="W326" s="2">
        <v>420382375</v>
      </c>
      <c r="X326" s="2">
        <v>32932557</v>
      </c>
      <c r="Y326" s="2">
        <v>81926235</v>
      </c>
      <c r="AA326" s="2">
        <v>110270621</v>
      </c>
      <c r="AB326" s="2">
        <v>10518279.5</v>
      </c>
      <c r="AC326" s="2">
        <v>10518279.5</v>
      </c>
      <c r="AD326" s="2">
        <v>0</v>
      </c>
      <c r="AE326" s="14">
        <f>SUMIF('consultant-gross'!D:D,eslam.data!AO326,'consultant-gross'!F:F)</f>
        <v>30260072.00999999</v>
      </c>
      <c r="AF326" s="14">
        <f>SUMIF('consultant-gross'!D:D,eslam.data!AO326,'consultant-gross'!G:G)</f>
        <v>420382375</v>
      </c>
      <c r="AG326" s="14">
        <f>SUMIF('consultant-net'!D:D,eslam.data!AO326,'consultant-net'!F:F)</f>
        <v>13161378</v>
      </c>
      <c r="AH326" s="2" t="str">
        <f>VLOOKUP(A326,'eslam-to-invoicing'!A:B,2,0)</f>
        <v>EPICO 3 Facility</v>
      </c>
      <c r="AO326" s="2" t="str">
        <f t="shared" si="54"/>
        <v>EIPICO17</v>
      </c>
      <c r="AP326" s="2" t="str">
        <f t="shared" si="55"/>
        <v>EPICO 3 Facility17</v>
      </c>
    </row>
    <row r="327" spans="1:42" hidden="1" x14ac:dyDescent="0.3">
      <c r="A327" s="6" t="s">
        <v>103</v>
      </c>
      <c r="B327" s="6">
        <f>VLOOKUP(A327,Sheet1!A:B,2,0)</f>
        <v>1</v>
      </c>
      <c r="C327" s="6">
        <v>18</v>
      </c>
      <c r="D327" s="25"/>
      <c r="E327" s="2">
        <v>61471115.829999983</v>
      </c>
      <c r="F327" s="26">
        <f>SUMIF('data-from-invoicing'!D:D,eslam.data!AP327,'data-from-invoicing'!E:E)</f>
        <v>61115227.869999997</v>
      </c>
      <c r="G327" s="2">
        <f t="shared" si="52"/>
        <v>-355887.95999998599</v>
      </c>
      <c r="H327" s="23"/>
      <c r="I327" s="2">
        <f>SUMIF('collection only'!D:D,eslam.data!AO327,'collection only'!E:E)</f>
        <v>35188037.299999997</v>
      </c>
      <c r="J327" s="26">
        <f>SUMIF('data-from-invoicing'!D:D,eslam.data!AP327,'data-from-invoicing'!F:F)</f>
        <v>35188037.299999997</v>
      </c>
      <c r="K327" s="2">
        <f t="shared" si="53"/>
        <v>0</v>
      </c>
      <c r="O327" s="23"/>
      <c r="P327" s="2">
        <v>38010351.149999999</v>
      </c>
      <c r="Q327" s="1">
        <v>45473</v>
      </c>
      <c r="R327" s="1">
        <v>45473</v>
      </c>
      <c r="S327" s="1">
        <v>45488</v>
      </c>
      <c r="T327">
        <v>35</v>
      </c>
      <c r="U327" s="1">
        <v>45523</v>
      </c>
      <c r="V327" s="1">
        <v>45503</v>
      </c>
      <c r="W327" s="2">
        <v>481853490.82999998</v>
      </c>
      <c r="X327" s="2">
        <v>27876972.920000002</v>
      </c>
      <c r="Y327" s="2">
        <v>86364959.209999993</v>
      </c>
      <c r="AA327" s="2">
        <v>143970319.09</v>
      </c>
      <c r="AB327" s="2">
        <v>12046337.27</v>
      </c>
      <c r="AC327" s="2">
        <v>12046337.27</v>
      </c>
      <c r="AD327" s="2">
        <v>0</v>
      </c>
      <c r="AE327" s="14">
        <f>SUMIF('consultant-gross'!D:D,eslam.data!AO327,'consultant-gross'!F:F)</f>
        <v>61471115.829999983</v>
      </c>
      <c r="AF327" s="14">
        <f>SUMIF('consultant-gross'!D:D,eslam.data!AO327,'consultant-gross'!G:G)</f>
        <v>481853490.82999998</v>
      </c>
      <c r="AG327" s="14">
        <f>SUMIF('consultant-net'!D:D,eslam.data!AO327,'consultant-net'!F:F)</f>
        <v>38010351.149999999</v>
      </c>
      <c r="AH327" s="2" t="str">
        <f>VLOOKUP(A327,'eslam-to-invoicing'!A:B,2,0)</f>
        <v>EPICO 3 Facility</v>
      </c>
      <c r="AO327" s="2" t="str">
        <f t="shared" si="54"/>
        <v>EIPICO18</v>
      </c>
      <c r="AP327" s="2" t="str">
        <f t="shared" si="55"/>
        <v>EPICO 3 Facility18</v>
      </c>
    </row>
    <row r="328" spans="1:42" x14ac:dyDescent="0.3">
      <c r="A328" s="6" t="s">
        <v>103</v>
      </c>
      <c r="B328" s="6">
        <f>VLOOKUP(A328,Sheet1!A:B,2,0)</f>
        <v>1</v>
      </c>
      <c r="C328" s="6">
        <v>19</v>
      </c>
      <c r="D328" s="25"/>
      <c r="E328" s="2">
        <v>35463786.170000017</v>
      </c>
      <c r="F328" s="26">
        <f>SUMIF('data-from-invoicing'!D:D,eslam.data!AP328,'data-from-invoicing'!E:E)</f>
        <v>35463786.32</v>
      </c>
      <c r="G328" s="2">
        <f t="shared" si="52"/>
        <v>0.14999998360872269</v>
      </c>
      <c r="H328" s="23"/>
      <c r="I328" s="2">
        <f>SUMIF('collection only'!D:D,eslam.data!AO328,'collection only'!E:E)</f>
        <v>22436578.359999999</v>
      </c>
      <c r="J328" s="26">
        <f>SUMIF('data-from-invoicing'!D:D,eslam.data!AP328,'data-from-invoicing'!F:F)</f>
        <v>22436578.355999999</v>
      </c>
      <c r="K328" s="2">
        <f t="shared" si="53"/>
        <v>-4.0000006556510925E-3</v>
      </c>
      <c r="O328" s="23"/>
      <c r="P328" s="2">
        <v>22436578.359999999</v>
      </c>
      <c r="Q328" s="1">
        <v>45535</v>
      </c>
      <c r="R328" s="1">
        <v>45535</v>
      </c>
      <c r="S328" s="1">
        <v>45538</v>
      </c>
      <c r="T328">
        <v>35</v>
      </c>
      <c r="U328" s="1">
        <v>45573</v>
      </c>
      <c r="V328" s="1">
        <v>45591</v>
      </c>
      <c r="W328" s="2">
        <v>517317277</v>
      </c>
      <c r="X328" s="2">
        <v>23341078</v>
      </c>
      <c r="Y328" s="2">
        <v>95950976</v>
      </c>
      <c r="AA328" s="2">
        <v>145234855</v>
      </c>
      <c r="AB328" s="2">
        <v>12932931.5</v>
      </c>
      <c r="AC328" s="2">
        <v>12932931.5</v>
      </c>
      <c r="AD328" s="2">
        <v>17754935</v>
      </c>
      <c r="AE328" s="14">
        <f>SUMIF('consultant-gross'!D:D,eslam.data!AO328,'consultant-gross'!F:F)</f>
        <v>35463786.170000017</v>
      </c>
      <c r="AF328" s="14">
        <f>SUMIF('consultant-gross'!D:D,eslam.data!AO328,'consultant-gross'!G:G)</f>
        <v>517317277</v>
      </c>
      <c r="AG328" s="14">
        <f>SUMIF('consultant-net'!D:D,eslam.data!AO328,'consultant-net'!F:F)</f>
        <v>29978125.140000001</v>
      </c>
      <c r="AH328" s="2" t="str">
        <f>VLOOKUP(A328,'eslam-to-invoicing'!A:B,2,0)</f>
        <v>EPICO 3 Facility</v>
      </c>
      <c r="AO328" s="2" t="str">
        <f t="shared" si="54"/>
        <v>EIPICO19</v>
      </c>
      <c r="AP328" s="2" t="str">
        <f t="shared" si="55"/>
        <v>EPICO 3 Facility19</v>
      </c>
    </row>
    <row r="329" spans="1:42" hidden="1" x14ac:dyDescent="0.3">
      <c r="A329" s="6" t="s">
        <v>103</v>
      </c>
      <c r="B329" s="6">
        <f>VLOOKUP(A329,Sheet1!A:B,2,0)</f>
        <v>1</v>
      </c>
      <c r="C329" s="6">
        <v>20</v>
      </c>
      <c r="D329" s="25"/>
      <c r="F329" s="26">
        <f>SUMIF('data-from-invoicing'!D:D,eslam.data!AP329,'data-from-invoicing'!E:E)</f>
        <v>71749002.230000004</v>
      </c>
      <c r="G329" s="2">
        <f t="shared" si="52"/>
        <v>71749002.230000004</v>
      </c>
      <c r="H329" s="23"/>
      <c r="I329" s="2">
        <f>SUMIF('collection only'!D:D,eslam.data!AO329,'collection only'!E:E)</f>
        <v>20000000</v>
      </c>
      <c r="J329" s="26">
        <f>SUMIF('data-from-invoicing'!D:D,eslam.data!AP329,'data-from-invoicing'!F:F)</f>
        <v>62225320.009999998</v>
      </c>
      <c r="K329" s="2">
        <f t="shared" si="53"/>
        <v>42225320.009999998</v>
      </c>
      <c r="O329" s="23"/>
      <c r="Q329" s="1">
        <v>45565</v>
      </c>
      <c r="R329" s="1">
        <v>45565</v>
      </c>
      <c r="S329" s="1">
        <v>45594</v>
      </c>
      <c r="T329">
        <v>35</v>
      </c>
      <c r="U329" s="1">
        <v>45629</v>
      </c>
      <c r="AD329" s="2">
        <v>0</v>
      </c>
      <c r="AE329" s="14">
        <f>SUMIF('consultant-gross'!D:D,eslam.data!AO329,'consultant-gross'!F:F)</f>
        <v>0</v>
      </c>
      <c r="AF329" s="14">
        <f>SUMIF('consultant-gross'!D:D,eslam.data!AO329,'consultant-gross'!G:G)</f>
        <v>0</v>
      </c>
      <c r="AG329" s="14">
        <f>SUMIF('consultant-net'!D:D,eslam.data!AO329,'consultant-net'!F:F)</f>
        <v>0</v>
      </c>
      <c r="AH329" s="2" t="str">
        <f>VLOOKUP(A329,'eslam-to-invoicing'!A:B,2,0)</f>
        <v>EPICO 3 Facility</v>
      </c>
      <c r="AO329" s="2" t="str">
        <f t="shared" si="54"/>
        <v>EIPICO20</v>
      </c>
      <c r="AP329" s="2" t="str">
        <f t="shared" si="55"/>
        <v>EPICO 3 Facility20</v>
      </c>
    </row>
    <row r="330" spans="1:42" hidden="1" x14ac:dyDescent="0.3">
      <c r="B330" s="6" t="e">
        <f>VLOOKUP(A330,Sheet1!A:B,2,0)</f>
        <v>#N/A</v>
      </c>
      <c r="D330" s="25"/>
      <c r="F330" s="26"/>
      <c r="H330" s="23"/>
      <c r="J330" s="26"/>
      <c r="O330" s="23"/>
    </row>
    <row r="331" spans="1:42" hidden="1" x14ac:dyDescent="0.3">
      <c r="A331" s="6" t="s">
        <v>22</v>
      </c>
      <c r="B331" s="6">
        <f>VLOOKUP(A331,Sheet1!A:B,2,0)</f>
        <v>1</v>
      </c>
      <c r="C331" s="6">
        <v>1</v>
      </c>
      <c r="D331" s="25"/>
      <c r="E331" s="2">
        <v>2762087.0380952382</v>
      </c>
      <c r="F331" s="26">
        <f>SUMIF('data-from-invoicing'!D:D,eslam.data!AP331,'data-from-invoicing'!E:E)</f>
        <v>1805053.36</v>
      </c>
      <c r="G331" s="2">
        <f t="shared" ref="G331:G362" si="56">F331-E331</f>
        <v>-957033.67809523805</v>
      </c>
      <c r="H331" s="23"/>
      <c r="I331" s="2">
        <f>SUMIF('collection only'!D:D,eslam.data!AO331,'collection only'!E:E)</f>
        <v>1917993.24</v>
      </c>
      <c r="J331" s="26">
        <f>SUMIF('data-from-invoicing'!D:D,eslam.data!AP331,'data-from-invoicing'!F:F)</f>
        <v>1727255.568</v>
      </c>
      <c r="K331" s="2">
        <f t="shared" ref="K331:K362" si="57">J331-I331</f>
        <v>-190737.67200000002</v>
      </c>
      <c r="O331" s="23"/>
      <c r="P331" s="2">
        <v>2002513.1</v>
      </c>
      <c r="Q331" s="1">
        <v>43312</v>
      </c>
      <c r="R331" s="1">
        <v>43343</v>
      </c>
      <c r="S331" s="1">
        <v>43346</v>
      </c>
      <c r="T331">
        <v>4</v>
      </c>
      <c r="U331" s="1">
        <v>43392</v>
      </c>
      <c r="V331" s="1">
        <v>43388</v>
      </c>
      <c r="W331" s="2">
        <v>2762087.0380952382</v>
      </c>
      <c r="X331" s="2">
        <v>0</v>
      </c>
      <c r="AD331" s="2">
        <v>0</v>
      </c>
      <c r="AE331" s="14">
        <f>SUMIF('consultant-gross'!D:D,eslam.data!AO331,'consultant-gross'!F:F)</f>
        <v>2762087.0380952382</v>
      </c>
      <c r="AF331" s="14">
        <f>SUMIF('consultant-gross'!D:D,eslam.data!AO331,'consultant-gross'!G:G)</f>
        <v>2762087.0380952382</v>
      </c>
      <c r="AG331" s="14">
        <f>SUMIF('consultant-net'!D:D,eslam.data!AO331,'consultant-net'!F:F)</f>
        <v>2002513.1</v>
      </c>
      <c r="AH331" s="2" t="str">
        <f>VLOOKUP(A331,'eslam-to-invoicing'!A:B,2,0)</f>
        <v>Elsewedy Univ - Enabling Works</v>
      </c>
      <c r="AO331" s="2" t="str">
        <f t="shared" ref="AO331:AO362" si="58">A331&amp;C331</f>
        <v>El Sewedy Uni.-PKG.11</v>
      </c>
      <c r="AP331" s="2" t="str">
        <f t="shared" ref="AP331:AP362" si="59">AH331&amp;C331</f>
        <v>Elsewedy Univ - Enabling Works1</v>
      </c>
    </row>
    <row r="332" spans="1:42" hidden="1" x14ac:dyDescent="0.3">
      <c r="A332" s="6" t="s">
        <v>22</v>
      </c>
      <c r="B332" s="6">
        <f>VLOOKUP(A332,Sheet1!A:B,2,0)</f>
        <v>1</v>
      </c>
      <c r="C332" s="6">
        <v>2</v>
      </c>
      <c r="D332" s="25"/>
      <c r="E332" s="2">
        <v>1370079.6319047611</v>
      </c>
      <c r="F332" s="26">
        <f>SUMIF('data-from-invoicing'!D:D,eslam.data!AP332,'data-from-invoicing'!E:E)</f>
        <v>9832451.0399999991</v>
      </c>
      <c r="G332" s="2">
        <f t="shared" si="56"/>
        <v>8462371.4080952387</v>
      </c>
      <c r="H332" s="23"/>
      <c r="I332" s="2">
        <f>SUMIF('collection only'!D:D,eslam.data!AO332,'collection only'!E:E)</f>
        <v>881744.36</v>
      </c>
      <c r="J332" s="26">
        <f>SUMIF('data-from-invoicing'!D:D,eslam.data!AP332,'data-from-invoicing'!F:F)</f>
        <v>9096115.222000001</v>
      </c>
      <c r="K332" s="2">
        <f t="shared" si="57"/>
        <v>8214370.8620000007</v>
      </c>
      <c r="O332" s="23"/>
      <c r="P332" s="2">
        <v>951383.3</v>
      </c>
      <c r="Q332" s="1">
        <v>43373</v>
      </c>
      <c r="R332" s="1">
        <v>43388</v>
      </c>
      <c r="S332" s="1">
        <v>43391</v>
      </c>
      <c r="T332">
        <v>4</v>
      </c>
      <c r="U332" s="1">
        <v>43402</v>
      </c>
      <c r="V332" s="1">
        <v>43398</v>
      </c>
      <c r="W332" s="2">
        <v>4132166.669999999</v>
      </c>
      <c r="AD332" s="2">
        <v>0</v>
      </c>
      <c r="AE332" s="14">
        <f>SUMIF('consultant-gross'!D:D,eslam.data!AO332,'consultant-gross'!F:F)</f>
        <v>1370079.6319047613</v>
      </c>
      <c r="AF332" s="14">
        <f>SUMIF('consultant-gross'!D:D,eslam.data!AO332,'consultant-gross'!G:G)</f>
        <v>4132166.6699999995</v>
      </c>
      <c r="AG332" s="14">
        <f>SUMIF('consultant-net'!D:D,eslam.data!AO332,'consultant-net'!F:F)</f>
        <v>951383.3</v>
      </c>
      <c r="AH332" s="2" t="str">
        <f>VLOOKUP(A332,'eslam-to-invoicing'!A:B,2,0)</f>
        <v>Elsewedy Univ - Enabling Works</v>
      </c>
      <c r="AO332" s="2" t="str">
        <f t="shared" si="58"/>
        <v>El Sewedy Uni.-PKG.12</v>
      </c>
      <c r="AP332" s="2" t="str">
        <f t="shared" si="59"/>
        <v>Elsewedy Univ - Enabling Works2</v>
      </c>
    </row>
    <row r="333" spans="1:42" hidden="1" x14ac:dyDescent="0.3">
      <c r="A333" s="6" t="s">
        <v>22</v>
      </c>
      <c r="B333" s="6">
        <f>VLOOKUP(A333,Sheet1!A:B,2,0)</f>
        <v>1</v>
      </c>
      <c r="C333" s="6">
        <v>3</v>
      </c>
      <c r="D333" s="25"/>
      <c r="E333" s="2">
        <v>1749696.330000001</v>
      </c>
      <c r="F333" s="26">
        <f>SUMIF('data-from-invoicing'!D:D,eslam.data!AP333,'data-from-invoicing'!E:E)</f>
        <v>10413552.390000001</v>
      </c>
      <c r="G333" s="2">
        <f t="shared" si="56"/>
        <v>8663856.0599999987</v>
      </c>
      <c r="H333" s="23"/>
      <c r="I333" s="2">
        <f>SUMIF('collection only'!D:D,eslam.data!AO333,'collection only'!E:E)</f>
        <v>1214989</v>
      </c>
      <c r="J333" s="26">
        <f>SUMIF('data-from-invoicing'!D:D,eslam.data!AP333,'data-from-invoicing'!F:F)</f>
        <v>10213661.2305</v>
      </c>
      <c r="K333" s="2">
        <f t="shared" si="57"/>
        <v>8998672.2304999996</v>
      </c>
      <c r="O333" s="23"/>
      <c r="P333" s="2">
        <v>1214989.1272</v>
      </c>
      <c r="Q333" s="1">
        <v>43404</v>
      </c>
      <c r="R333" s="1">
        <v>43419</v>
      </c>
      <c r="S333" s="1">
        <v>43418</v>
      </c>
      <c r="T333">
        <v>4</v>
      </c>
      <c r="U333" s="1">
        <v>43435</v>
      </c>
      <c r="V333" s="1">
        <v>43431</v>
      </c>
      <c r="W333" s="2">
        <v>5881863</v>
      </c>
      <c r="AD333" s="2">
        <v>0</v>
      </c>
      <c r="AE333" s="14">
        <f>SUMIF('consultant-gross'!D:D,eslam.data!AO333,'consultant-gross'!F:F)</f>
        <v>1749696.3300000005</v>
      </c>
      <c r="AF333" s="14">
        <f>SUMIF('consultant-gross'!D:D,eslam.data!AO333,'consultant-gross'!G:G)</f>
        <v>5881863</v>
      </c>
      <c r="AG333" s="14">
        <f>SUMIF('consultant-net'!D:D,eslam.data!AO333,'consultant-net'!F:F)</f>
        <v>1214989.1272000005</v>
      </c>
      <c r="AH333" s="2" t="str">
        <f>VLOOKUP(A333,'eslam-to-invoicing'!A:B,2,0)</f>
        <v>Elsewedy Univ - Enabling Works</v>
      </c>
      <c r="AO333" s="2" t="str">
        <f t="shared" si="58"/>
        <v>El Sewedy Uni.-PKG.13</v>
      </c>
      <c r="AP333" s="2" t="str">
        <f t="shared" si="59"/>
        <v>Elsewedy Univ - Enabling Works3</v>
      </c>
    </row>
    <row r="334" spans="1:42" hidden="1" x14ac:dyDescent="0.3">
      <c r="A334" s="6" t="s">
        <v>22</v>
      </c>
      <c r="B334" s="6">
        <f>VLOOKUP(A334,Sheet1!A:B,2,0)</f>
        <v>1</v>
      </c>
      <c r="C334" s="6">
        <v>4</v>
      </c>
      <c r="D334" s="25"/>
      <c r="E334" s="2">
        <v>1734033.5</v>
      </c>
      <c r="F334" s="26">
        <f>SUMIF('data-from-invoicing'!D:D,eslam.data!AP334,'data-from-invoicing'!E:E)</f>
        <v>2548899.1</v>
      </c>
      <c r="G334" s="2">
        <f t="shared" si="56"/>
        <v>814865.60000000009</v>
      </c>
      <c r="H334" s="23"/>
      <c r="I334" s="2">
        <f>SUMIF('collection only'!D:D,eslam.data!AO334,'collection only'!E:E)</f>
        <v>1204112.8595999996</v>
      </c>
      <c r="J334" s="26">
        <f>SUMIF('data-from-invoicing'!D:D,eslam.data!AP334,'data-from-invoicing'!F:F)</f>
        <v>1785482.76</v>
      </c>
      <c r="K334" s="2">
        <f t="shared" si="57"/>
        <v>581369.90040000039</v>
      </c>
      <c r="O334" s="23"/>
      <c r="P334" s="2">
        <v>1204112.8596000001</v>
      </c>
      <c r="Q334" s="1">
        <v>43434</v>
      </c>
      <c r="R334" s="1">
        <v>43434</v>
      </c>
      <c r="S334" s="1">
        <v>43436</v>
      </c>
      <c r="T334">
        <v>4</v>
      </c>
      <c r="U334" s="1">
        <v>43448</v>
      </c>
      <c r="V334" s="1">
        <v>43444</v>
      </c>
      <c r="W334" s="2">
        <v>7615896.5</v>
      </c>
      <c r="AD334" s="2">
        <v>0</v>
      </c>
      <c r="AE334" s="14">
        <f>SUMIF('consultant-gross'!D:D,eslam.data!AO334,'consultant-gross'!F:F)</f>
        <v>807197.65238095261</v>
      </c>
      <c r="AF334" s="14">
        <f>SUMIF('consultant-gross'!D:D,eslam.data!AO334,'consultant-gross'!G:G)</f>
        <v>7615896.5</v>
      </c>
      <c r="AG334" s="14">
        <f>SUMIF('consultant-net'!D:D,eslam.data!AO334,'consultant-net'!F:F)</f>
        <v>1204112.8595999996</v>
      </c>
      <c r="AH334" s="2" t="str">
        <f>VLOOKUP(A334,'eslam-to-invoicing'!A:B,2,0)</f>
        <v>Elsewedy Univ - Enabling Works</v>
      </c>
      <c r="AO334" s="2" t="str">
        <f t="shared" si="58"/>
        <v>El Sewedy Uni.-PKG.14</v>
      </c>
      <c r="AP334" s="2" t="str">
        <f t="shared" si="59"/>
        <v>Elsewedy Univ - Enabling Works4</v>
      </c>
    </row>
    <row r="335" spans="1:42" hidden="1" x14ac:dyDescent="0.3">
      <c r="A335" s="6" t="s">
        <v>22</v>
      </c>
      <c r="B335" s="6">
        <f>VLOOKUP(A335,Sheet1!A:B,2,0)</f>
        <v>1</v>
      </c>
      <c r="C335" s="6">
        <v>5</v>
      </c>
      <c r="D335" s="25"/>
      <c r="E335" s="2">
        <v>267331.58999999991</v>
      </c>
      <c r="F335" s="26">
        <f>SUMIF('data-from-invoicing'!D:D,eslam.data!AP335,'data-from-invoicing'!E:E)</f>
        <v>26249903.379999999</v>
      </c>
      <c r="G335" s="2">
        <f t="shared" si="56"/>
        <v>25982571.789999999</v>
      </c>
      <c r="H335" s="23"/>
      <c r="I335" s="2">
        <f>SUMIF('collection only'!D:D,eslam.data!AO335,'collection only'!E:E)</f>
        <v>185635.05569599941</v>
      </c>
      <c r="J335" s="26">
        <f>SUMIF('data-from-invoicing'!D:D,eslam.data!AP335,'data-from-invoicing'!F:F)</f>
        <v>125621602.973</v>
      </c>
      <c r="K335" s="2">
        <f t="shared" si="57"/>
        <v>125435967.91730401</v>
      </c>
      <c r="O335" s="23"/>
      <c r="P335" s="2">
        <v>185635.05569599941</v>
      </c>
      <c r="Q335" s="1">
        <v>43465</v>
      </c>
      <c r="R335" s="1">
        <v>43449</v>
      </c>
      <c r="S335" s="1">
        <v>43451</v>
      </c>
      <c r="T335">
        <v>4</v>
      </c>
      <c r="U335" s="1">
        <v>43456</v>
      </c>
      <c r="V335" s="1">
        <v>43452</v>
      </c>
      <c r="W335" s="2">
        <v>7883228.0899999999</v>
      </c>
      <c r="AD335" s="2">
        <v>0</v>
      </c>
      <c r="AE335" s="14">
        <f>SUMIF('consultant-gross'!D:D,eslam.data!AO335,'consultant-gross'!F:F)</f>
        <v>267331.58999999985</v>
      </c>
      <c r="AF335" s="14">
        <f>SUMIF('consultant-gross'!D:D,eslam.data!AO335,'consultant-gross'!G:G)</f>
        <v>7883228.0899999999</v>
      </c>
      <c r="AG335" s="14">
        <f>SUMIF('consultant-net'!D:D,eslam.data!AO335,'consultant-net'!F:F)</f>
        <v>185635.05569599941</v>
      </c>
      <c r="AH335" s="2" t="str">
        <f>VLOOKUP(A335,'eslam-to-invoicing'!A:B,2,0)</f>
        <v>Elsewedy Univ - Enabling Works</v>
      </c>
      <c r="AO335" s="2" t="str">
        <f t="shared" si="58"/>
        <v>El Sewedy Uni.-PKG.15</v>
      </c>
      <c r="AP335" s="2" t="str">
        <f t="shared" si="59"/>
        <v>Elsewedy Univ - Enabling Works5</v>
      </c>
    </row>
    <row r="336" spans="1:42" hidden="1" x14ac:dyDescent="0.3">
      <c r="A336" s="6" t="s">
        <v>22</v>
      </c>
      <c r="B336" s="6">
        <f>VLOOKUP(A336,Sheet1!A:B,2,0)</f>
        <v>1</v>
      </c>
      <c r="C336" s="6">
        <v>6</v>
      </c>
      <c r="D336" s="25"/>
      <c r="E336" s="2">
        <v>205504.28000000119</v>
      </c>
      <c r="F336" s="26">
        <f>SUMIF('data-from-invoicing'!D:D,eslam.data!AP336,'data-from-invoicing'!E:E)</f>
        <v>41901505.600000009</v>
      </c>
      <c r="G336" s="2">
        <f t="shared" si="56"/>
        <v>41696001.320000008</v>
      </c>
      <c r="H336" s="23"/>
      <c r="I336" s="2">
        <f>SUMIF('collection only'!D:D,eslam.data!AO336,'collection only'!E:E)</f>
        <v>142702.12</v>
      </c>
      <c r="J336" s="26">
        <f>SUMIF('data-from-invoicing'!D:D,eslam.data!AP336,'data-from-invoicing'!F:F)</f>
        <v>27378382.813500002</v>
      </c>
      <c r="K336" s="2">
        <f t="shared" si="57"/>
        <v>27235680.693500001</v>
      </c>
      <c r="O336" s="23"/>
      <c r="P336" s="2">
        <v>142702.16772800131</v>
      </c>
      <c r="Q336" s="1">
        <v>43465</v>
      </c>
      <c r="R336" s="1">
        <v>43459</v>
      </c>
      <c r="S336" s="1">
        <v>43463</v>
      </c>
      <c r="T336">
        <v>4</v>
      </c>
      <c r="U336" s="1">
        <v>43477</v>
      </c>
      <c r="V336" s="1">
        <v>43473</v>
      </c>
      <c r="W336" s="2">
        <v>8088732.370000001</v>
      </c>
      <c r="AD336" s="2">
        <v>0</v>
      </c>
      <c r="AE336" s="14">
        <f>SUMIF('consultant-gross'!D:D,eslam.data!AO336,'consultant-gross'!F:F)</f>
        <v>205504.28000000119</v>
      </c>
      <c r="AF336" s="14">
        <f>SUMIF('consultant-gross'!D:D,eslam.data!AO336,'consultant-gross'!G:G)</f>
        <v>8088732.370000001</v>
      </c>
      <c r="AG336" s="14">
        <f>SUMIF('consultant-net'!D:D,eslam.data!AO336,'consultant-net'!F:F)</f>
        <v>142702.16772800125</v>
      </c>
      <c r="AH336" s="2" t="str">
        <f>VLOOKUP(A336,'eslam-to-invoicing'!A:B,2,0)</f>
        <v>Elsewedy Univ - Enabling Works</v>
      </c>
      <c r="AO336" s="2" t="str">
        <f t="shared" si="58"/>
        <v>El Sewedy Uni.-PKG.16</v>
      </c>
      <c r="AP336" s="2" t="str">
        <f t="shared" si="59"/>
        <v>Elsewedy Univ - Enabling Works6</v>
      </c>
    </row>
    <row r="337" spans="1:42" hidden="1" x14ac:dyDescent="0.3">
      <c r="A337" s="6" t="s">
        <v>22</v>
      </c>
      <c r="B337" s="6">
        <f>VLOOKUP(A337,Sheet1!A:B,2,0)</f>
        <v>1</v>
      </c>
      <c r="C337" s="6">
        <v>7</v>
      </c>
      <c r="D337" s="25"/>
      <c r="E337" s="2">
        <v>410253.11999999918</v>
      </c>
      <c r="F337" s="26">
        <f>SUMIF('data-from-invoicing'!D:D,eslam.data!AP337,'data-from-invoicing'!E:E)</f>
        <v>46029832.919999994</v>
      </c>
      <c r="G337" s="2">
        <f t="shared" si="56"/>
        <v>45619579.799999997</v>
      </c>
      <c r="H337" s="23"/>
      <c r="I337" s="2">
        <f>SUMIF('collection only'!D:D,eslam.data!AO337,'collection only'!E:E)</f>
        <v>284879.77</v>
      </c>
      <c r="J337" s="26">
        <f>SUMIF('data-from-invoicing'!D:D,eslam.data!AP337,'data-from-invoicing'!F:F)</f>
        <v>39973819.309500001</v>
      </c>
      <c r="K337" s="2">
        <f t="shared" si="57"/>
        <v>39688939.539499998</v>
      </c>
      <c r="O337" s="23"/>
      <c r="P337" s="2">
        <v>284879.76</v>
      </c>
      <c r="Q337" s="1">
        <v>43496</v>
      </c>
      <c r="R337" s="1">
        <v>43480</v>
      </c>
      <c r="S337" s="1">
        <v>43481</v>
      </c>
      <c r="T337">
        <v>4</v>
      </c>
      <c r="U337" s="1">
        <v>43491</v>
      </c>
      <c r="V337" s="1">
        <v>43487</v>
      </c>
      <c r="W337" s="2">
        <v>8498985.4900000002</v>
      </c>
      <c r="AD337" s="2">
        <v>0</v>
      </c>
      <c r="AE337" s="14">
        <f>SUMIF('consultant-gross'!D:D,eslam.data!AO337,'consultant-gross'!F:F)</f>
        <v>410253.11999999918</v>
      </c>
      <c r="AF337" s="14">
        <f>SUMIF('consultant-gross'!D:D,eslam.data!AO337,'consultant-gross'!G:G)</f>
        <v>8498985.4900000002</v>
      </c>
      <c r="AG337" s="14">
        <f>SUMIF('consultant-net'!D:D,eslam.data!AO337,'consultant-net'!F:F)</f>
        <v>284879.76</v>
      </c>
      <c r="AH337" s="2" t="str">
        <f>VLOOKUP(A337,'eslam-to-invoicing'!A:B,2,0)</f>
        <v>Elsewedy Univ - Enabling Works</v>
      </c>
      <c r="AO337" s="2" t="str">
        <f t="shared" si="58"/>
        <v>El Sewedy Uni.-PKG.17</v>
      </c>
      <c r="AP337" s="2" t="str">
        <f t="shared" si="59"/>
        <v>Elsewedy Univ - Enabling Works7</v>
      </c>
    </row>
    <row r="338" spans="1:42" hidden="1" x14ac:dyDescent="0.3">
      <c r="A338" s="6" t="s">
        <v>22</v>
      </c>
      <c r="B338" s="6">
        <f>VLOOKUP(A338,Sheet1!A:B,2,0)</f>
        <v>1</v>
      </c>
      <c r="C338" s="6">
        <v>8</v>
      </c>
      <c r="D338" s="25"/>
      <c r="E338" s="2">
        <v>339720.12000000098</v>
      </c>
      <c r="F338" s="26">
        <f>SUMIF('data-from-invoicing'!D:D,eslam.data!AP338,'data-from-invoicing'!E:E)</f>
        <v>23803040.59</v>
      </c>
      <c r="G338" s="2">
        <f t="shared" si="56"/>
        <v>23463320.469999999</v>
      </c>
      <c r="H338" s="23"/>
      <c r="I338" s="2">
        <f>SUMIF('collection only'!D:D,eslam.data!AO338,'collection only'!E:E)</f>
        <v>235901.48</v>
      </c>
      <c r="J338" s="26">
        <f>SUMIF('data-from-invoicing'!D:D,eslam.data!AP338,'data-from-invoicing'!F:F)</f>
        <v>14971243.824999999</v>
      </c>
      <c r="K338" s="2">
        <f t="shared" si="57"/>
        <v>14735342.344999999</v>
      </c>
      <c r="O338" s="23"/>
      <c r="P338" s="2">
        <v>235901.65558400279</v>
      </c>
      <c r="Q338" s="1">
        <v>43496</v>
      </c>
      <c r="R338" s="1">
        <v>43496</v>
      </c>
      <c r="S338" s="1">
        <v>43496</v>
      </c>
      <c r="T338">
        <v>4</v>
      </c>
      <c r="U338" s="1">
        <v>43506</v>
      </c>
      <c r="V338" s="1">
        <v>43502</v>
      </c>
      <c r="W338" s="2">
        <v>8838705.6100000013</v>
      </c>
      <c r="AD338" s="2">
        <v>0</v>
      </c>
      <c r="AE338" s="14">
        <f>SUMIF('consultant-gross'!D:D,eslam.data!AO338,'consultant-gross'!F:F)</f>
        <v>339720.12000000104</v>
      </c>
      <c r="AF338" s="14">
        <f>SUMIF('consultant-gross'!D:D,eslam.data!AO338,'consultant-gross'!G:G)</f>
        <v>8838705.6100000013</v>
      </c>
      <c r="AG338" s="14">
        <f>SUMIF('consultant-net'!D:D,eslam.data!AO338,'consultant-net'!F:F)</f>
        <v>235901.65558400284</v>
      </c>
      <c r="AH338" s="2" t="str">
        <f>VLOOKUP(A338,'eslam-to-invoicing'!A:B,2,0)</f>
        <v>Elsewedy Univ - Enabling Works</v>
      </c>
      <c r="AO338" s="2" t="str">
        <f t="shared" si="58"/>
        <v>El Sewedy Uni.-PKG.18</v>
      </c>
      <c r="AP338" s="2" t="str">
        <f t="shared" si="59"/>
        <v>Elsewedy Univ - Enabling Works8</v>
      </c>
    </row>
    <row r="339" spans="1:42" hidden="1" x14ac:dyDescent="0.3">
      <c r="A339" s="6" t="s">
        <v>22</v>
      </c>
      <c r="B339" s="6">
        <f>VLOOKUP(A339,Sheet1!A:B,2,0)</f>
        <v>1</v>
      </c>
      <c r="C339" s="6">
        <v>9</v>
      </c>
      <c r="D339" s="25"/>
      <c r="E339" s="2">
        <v>104805.8899999987</v>
      </c>
      <c r="F339" s="26">
        <f>SUMIF('data-from-invoicing'!D:D,eslam.data!AP339,'data-from-invoicing'!E:E)</f>
        <v>43474156.5</v>
      </c>
      <c r="G339" s="2">
        <f t="shared" si="56"/>
        <v>43369350.609999999</v>
      </c>
      <c r="H339" s="23"/>
      <c r="I339" s="2">
        <f>SUMIF('collection only'!D:D,eslam.data!AO339,'collection only'!E:E)</f>
        <v>72777.299999999814</v>
      </c>
      <c r="J339" s="26">
        <f>SUMIF('data-from-invoicing'!D:D,eslam.data!AP339,'data-from-invoicing'!F:F)</f>
        <v>19546532.045000002</v>
      </c>
      <c r="K339" s="2">
        <f t="shared" si="57"/>
        <v>19473754.745000001</v>
      </c>
      <c r="O339" s="23"/>
      <c r="P339" s="2">
        <v>72777.299999999814</v>
      </c>
      <c r="Q339" s="1">
        <v>43555</v>
      </c>
      <c r="R339" s="1">
        <v>43549</v>
      </c>
      <c r="S339" s="1">
        <v>43550</v>
      </c>
      <c r="T339">
        <v>4</v>
      </c>
      <c r="U339" s="1">
        <v>43569</v>
      </c>
      <c r="V339" s="1">
        <v>43565</v>
      </c>
      <c r="W339" s="2">
        <v>8943511.5</v>
      </c>
      <c r="AD339" s="2">
        <v>0</v>
      </c>
      <c r="AE339" s="14">
        <f>SUMIF('consultant-gross'!D:D,eslam.data!AO339,'consultant-gross'!F:F)</f>
        <v>104805.88999999873</v>
      </c>
      <c r="AF339" s="14">
        <f>SUMIF('consultant-gross'!D:D,eslam.data!AO339,'consultant-gross'!G:G)</f>
        <v>8943511.5</v>
      </c>
      <c r="AG339" s="14">
        <f>SUMIF('consultant-net'!D:D,eslam.data!AO339,'consultant-net'!F:F)</f>
        <v>72777.299999999814</v>
      </c>
      <c r="AH339" s="2" t="str">
        <f>VLOOKUP(A339,'eslam-to-invoicing'!A:B,2,0)</f>
        <v>Elsewedy Univ - Enabling Works</v>
      </c>
      <c r="AO339" s="2" t="str">
        <f t="shared" si="58"/>
        <v>El Sewedy Uni.-PKG.19</v>
      </c>
      <c r="AP339" s="2" t="str">
        <f t="shared" si="59"/>
        <v>Elsewedy Univ - Enabling Works9</v>
      </c>
    </row>
    <row r="340" spans="1:42" hidden="1" x14ac:dyDescent="0.3">
      <c r="A340" s="6" t="s">
        <v>22</v>
      </c>
      <c r="B340" s="6">
        <f>VLOOKUP(A340,Sheet1!A:B,2,0)</f>
        <v>1</v>
      </c>
      <c r="C340" s="6">
        <v>10</v>
      </c>
      <c r="D340" s="25"/>
      <c r="E340" s="2">
        <v>2360</v>
      </c>
      <c r="F340" s="26">
        <f>SUMIF('data-from-invoicing'!D:D,eslam.data!AP340,'data-from-invoicing'!E:E)</f>
        <v>30617684.699999999</v>
      </c>
      <c r="G340" s="2">
        <f t="shared" si="56"/>
        <v>30615324.699999999</v>
      </c>
      <c r="H340" s="23"/>
      <c r="I340" s="2">
        <f>SUMIF('collection only'!D:D,eslam.data!AO340,'collection only'!E:E)</f>
        <v>-8913.9200000008568</v>
      </c>
      <c r="J340" s="26">
        <f>SUMIF('data-from-invoicing'!D:D,eslam.data!AP340,'data-from-invoicing'!F:F)</f>
        <v>20919758.826000001</v>
      </c>
      <c r="K340" s="2">
        <f t="shared" si="57"/>
        <v>20928672.746000003</v>
      </c>
      <c r="O340" s="23"/>
      <c r="P340" s="2">
        <v>-8913.9200000008568</v>
      </c>
      <c r="Q340" s="1">
        <v>43677</v>
      </c>
      <c r="R340" s="1">
        <v>43677</v>
      </c>
      <c r="S340" s="1">
        <v>43682</v>
      </c>
      <c r="T340">
        <v>4</v>
      </c>
      <c r="U340" s="1">
        <v>43688</v>
      </c>
      <c r="V340" s="1">
        <v>43684</v>
      </c>
      <c r="W340" s="2">
        <v>8945871.5</v>
      </c>
      <c r="AD340" s="2">
        <v>0</v>
      </c>
      <c r="AE340" s="14">
        <f>SUMIF('consultant-gross'!D:D,eslam.data!AO340,'consultant-gross'!F:F)</f>
        <v>2360</v>
      </c>
      <c r="AF340" s="14">
        <f>SUMIF('consultant-gross'!D:D,eslam.data!AO340,'consultant-gross'!G:G)</f>
        <v>8945871.5</v>
      </c>
      <c r="AG340" s="14">
        <f>SUMIF('consultant-net'!D:D,eslam.data!AO340,'consultant-net'!F:F)</f>
        <v>-8913.9200000008568</v>
      </c>
      <c r="AH340" s="2" t="str">
        <f>VLOOKUP(A340,'eslam-to-invoicing'!A:B,2,0)</f>
        <v>Elsewedy Univ - Enabling Works</v>
      </c>
      <c r="AO340" s="2" t="str">
        <f t="shared" si="58"/>
        <v>El Sewedy Uni.-PKG.110</v>
      </c>
      <c r="AP340" s="2" t="str">
        <f t="shared" si="59"/>
        <v>Elsewedy Univ - Enabling Works10</v>
      </c>
    </row>
    <row r="341" spans="1:42" hidden="1" x14ac:dyDescent="0.3">
      <c r="A341" s="6" t="s">
        <v>23</v>
      </c>
      <c r="B341" s="6">
        <f>VLOOKUP(A341,Sheet1!A:B,2,0)</f>
        <v>1</v>
      </c>
      <c r="C341" s="6">
        <v>1</v>
      </c>
      <c r="D341" s="25"/>
      <c r="E341" s="2">
        <v>4165158.06</v>
      </c>
      <c r="F341" s="26">
        <f>SUMIF('data-from-invoicing'!D:D,eslam.data!AP341,'data-from-invoicing'!E:E)</f>
        <v>1805053.36</v>
      </c>
      <c r="G341" s="2">
        <f t="shared" si="56"/>
        <v>-2360104.7000000002</v>
      </c>
      <c r="H341" s="23"/>
      <c r="I341" s="2">
        <f>SUMIF('collection only'!D:D,eslam.data!AO341,'collection only'!E:E)</f>
        <v>3110956.56</v>
      </c>
      <c r="J341" s="26">
        <f>SUMIF('data-from-invoicing'!D:D,eslam.data!AP341,'data-from-invoicing'!F:F)</f>
        <v>1727255.568</v>
      </c>
      <c r="K341" s="2">
        <f t="shared" si="57"/>
        <v>-1383700.9920000001</v>
      </c>
      <c r="O341" s="23"/>
      <c r="P341" s="2">
        <v>3110956.56</v>
      </c>
      <c r="Q341" s="1">
        <v>43373</v>
      </c>
      <c r="R341" s="1">
        <v>43368</v>
      </c>
      <c r="S341" s="1">
        <v>43370</v>
      </c>
      <c r="T341">
        <v>17</v>
      </c>
      <c r="U341" s="1">
        <v>43387</v>
      </c>
      <c r="V341" s="1">
        <v>43391</v>
      </c>
      <c r="W341" s="2">
        <v>4165158.06</v>
      </c>
      <c r="AD341" s="2">
        <v>0</v>
      </c>
      <c r="AE341" s="14">
        <f>SUMIF('consultant-gross'!D:D,eslam.data!AO341,'consultant-gross'!F:F)</f>
        <v>4165158.06</v>
      </c>
      <c r="AF341" s="14">
        <f>SUMIF('consultant-gross'!D:D,eslam.data!AO341,'consultant-gross'!G:G)</f>
        <v>4165158.06</v>
      </c>
      <c r="AG341" s="14">
        <f>SUMIF('consultant-net'!D:D,eslam.data!AO341,'consultant-net'!F:F)</f>
        <v>3110956.56</v>
      </c>
      <c r="AH341" s="2" t="str">
        <f>VLOOKUP(A341,'eslam-to-invoicing'!A:B,2,0)</f>
        <v>Elsewedy Univ - Enabling Works</v>
      </c>
      <c r="AO341" s="2" t="str">
        <f t="shared" si="58"/>
        <v>El Sewedy Uni.-PKG.21</v>
      </c>
      <c r="AP341" s="2" t="str">
        <f t="shared" si="59"/>
        <v>Elsewedy Univ - Enabling Works1</v>
      </c>
    </row>
    <row r="342" spans="1:42" hidden="1" x14ac:dyDescent="0.3">
      <c r="A342" s="6" t="s">
        <v>23</v>
      </c>
      <c r="B342" s="6">
        <f>VLOOKUP(A342,Sheet1!A:B,2,0)</f>
        <v>1</v>
      </c>
      <c r="C342" s="6">
        <v>2</v>
      </c>
      <c r="D342" s="25"/>
      <c r="E342" s="2">
        <v>5976536.2299999986</v>
      </c>
      <c r="F342" s="26">
        <f>SUMIF('data-from-invoicing'!D:D,eslam.data!AP342,'data-from-invoicing'!E:E)</f>
        <v>9832451.0399999991</v>
      </c>
      <c r="G342" s="2">
        <f t="shared" si="56"/>
        <v>3855914.8100000005</v>
      </c>
      <c r="H342" s="23"/>
      <c r="I342" s="2">
        <f>SUMIF('collection only'!D:D,eslam.data!AO342,'collection only'!E:E)</f>
        <v>6754267.5700000003</v>
      </c>
      <c r="J342" s="26">
        <f>SUMIF('data-from-invoicing'!D:D,eslam.data!AP342,'data-from-invoicing'!F:F)</f>
        <v>9096115.222000001</v>
      </c>
      <c r="K342" s="2">
        <f t="shared" si="57"/>
        <v>2341847.6520000007</v>
      </c>
      <c r="O342" s="23"/>
      <c r="P342" s="2">
        <v>6088678.96</v>
      </c>
      <c r="Q342" s="1">
        <v>43404</v>
      </c>
      <c r="R342" s="1">
        <v>43404</v>
      </c>
      <c r="S342" s="1">
        <v>43404</v>
      </c>
      <c r="T342">
        <v>17</v>
      </c>
      <c r="U342" s="1">
        <v>43421</v>
      </c>
      <c r="V342" s="1">
        <v>43412</v>
      </c>
      <c r="W342" s="2">
        <v>10141694.289999999</v>
      </c>
      <c r="AD342" s="2">
        <v>0</v>
      </c>
      <c r="AE342" s="14">
        <f>SUMIF('consultant-gross'!D:D,eslam.data!AO342,'consultant-gross'!F:F)</f>
        <v>5976536.2299999986</v>
      </c>
      <c r="AF342" s="14">
        <f>SUMIF('consultant-gross'!D:D,eslam.data!AO342,'consultant-gross'!G:G)</f>
        <v>10141694.289999999</v>
      </c>
      <c r="AG342" s="14">
        <f>SUMIF('consultant-net'!D:D,eslam.data!AO342,'consultant-net'!F:F)</f>
        <v>6088678.96</v>
      </c>
      <c r="AH342" s="2" t="str">
        <f>VLOOKUP(A342,'eslam-to-invoicing'!A:B,2,0)</f>
        <v>Elsewedy Univ - Enabling Works</v>
      </c>
      <c r="AO342" s="2" t="str">
        <f t="shared" si="58"/>
        <v>El Sewedy Uni.-PKG.22</v>
      </c>
      <c r="AP342" s="2" t="str">
        <f t="shared" si="59"/>
        <v>Elsewedy Univ - Enabling Works2</v>
      </c>
    </row>
    <row r="343" spans="1:42" hidden="1" x14ac:dyDescent="0.3">
      <c r="A343" s="6" t="s">
        <v>23</v>
      </c>
      <c r="B343" s="6">
        <f>VLOOKUP(A343,Sheet1!A:B,2,0)</f>
        <v>1</v>
      </c>
      <c r="C343" s="6">
        <v>3</v>
      </c>
      <c r="D343" s="25"/>
      <c r="E343" s="2">
        <v>4458367.3605949469</v>
      </c>
      <c r="F343" s="26">
        <f>SUMIF('data-from-invoicing'!D:D,eslam.data!AP343,'data-from-invoicing'!E:E)</f>
        <v>10413552.390000001</v>
      </c>
      <c r="G343" s="2">
        <f t="shared" si="56"/>
        <v>5955185.0294050537</v>
      </c>
      <c r="H343" s="23"/>
      <c r="I343" s="2">
        <f>SUMIF('collection only'!D:D,eslam.data!AO343,'collection only'!E:E)</f>
        <v>3212953.45</v>
      </c>
      <c r="J343" s="26">
        <f>SUMIF('data-from-invoicing'!D:D,eslam.data!AP343,'data-from-invoicing'!F:F)</f>
        <v>10213661.2305</v>
      </c>
      <c r="K343" s="2">
        <f t="shared" si="57"/>
        <v>7000707.7804999994</v>
      </c>
      <c r="O343" s="23"/>
      <c r="P343" s="2">
        <v>3212953.616829366</v>
      </c>
      <c r="Q343" s="1">
        <v>43434</v>
      </c>
      <c r="R343" s="1">
        <v>43429</v>
      </c>
      <c r="S343" s="1">
        <v>43431</v>
      </c>
      <c r="T343">
        <v>17</v>
      </c>
      <c r="U343" s="1">
        <v>43448</v>
      </c>
      <c r="V343" s="1">
        <v>43444</v>
      </c>
      <c r="W343" s="2">
        <v>14600061.65059495</v>
      </c>
      <c r="X343" s="2">
        <v>2173392</v>
      </c>
      <c r="AD343" s="2">
        <v>0</v>
      </c>
      <c r="AE343" s="14">
        <f>SUMIF('consultant-gross'!D:D,eslam.data!AO343,'consultant-gross'!F:F)</f>
        <v>0</v>
      </c>
      <c r="AF343" s="14">
        <f>SUMIF('consultant-gross'!D:D,eslam.data!AO343,'consultant-gross'!G:G)</f>
        <v>0</v>
      </c>
      <c r="AG343" s="14">
        <f>SUMIF('consultant-net'!D:D,eslam.data!AO343,'consultant-net'!F:F)</f>
        <v>0</v>
      </c>
      <c r="AH343" s="2" t="str">
        <f>VLOOKUP(A343,'eslam-to-invoicing'!A:B,2,0)</f>
        <v>Elsewedy Univ - Enabling Works</v>
      </c>
      <c r="AO343" s="2" t="str">
        <f t="shared" si="58"/>
        <v>El Sewedy Uni.-PKG.23</v>
      </c>
      <c r="AP343" s="2" t="str">
        <f t="shared" si="59"/>
        <v>Elsewedy Univ - Enabling Works3</v>
      </c>
    </row>
    <row r="344" spans="1:42" hidden="1" x14ac:dyDescent="0.3">
      <c r="A344" s="6" t="s">
        <v>23</v>
      </c>
      <c r="B344" s="6">
        <f>VLOOKUP(A344,Sheet1!A:B,2,0)</f>
        <v>1</v>
      </c>
      <c r="C344" s="6">
        <v>4</v>
      </c>
      <c r="D344" s="25"/>
      <c r="E344" s="2">
        <v>5121900.2295488827</v>
      </c>
      <c r="F344" s="26">
        <f>SUMIF('data-from-invoicing'!D:D,eslam.data!AP344,'data-from-invoicing'!E:E)</f>
        <v>2548899.1</v>
      </c>
      <c r="G344" s="2">
        <f t="shared" si="56"/>
        <v>-2573001.1295488826</v>
      </c>
      <c r="H344" s="23"/>
      <c r="I344" s="2">
        <f>SUMIF('collection only'!D:D,eslam.data!AO344,'collection only'!E:E)</f>
        <v>3208255.76</v>
      </c>
      <c r="J344" s="26">
        <f>SUMIF('data-from-invoicing'!D:D,eslam.data!AP344,'data-from-invoicing'!F:F)</f>
        <v>1785482.76</v>
      </c>
      <c r="K344" s="2">
        <f t="shared" si="57"/>
        <v>-1422772.9999999998</v>
      </c>
      <c r="O344" s="23"/>
      <c r="P344" s="2">
        <v>3208255.281450022</v>
      </c>
      <c r="Q344" s="1">
        <v>43465</v>
      </c>
      <c r="R344" s="1">
        <v>43459</v>
      </c>
      <c r="S344" s="1">
        <v>43465</v>
      </c>
      <c r="T344">
        <v>17</v>
      </c>
      <c r="U344" s="1">
        <v>43482</v>
      </c>
      <c r="V344" s="1">
        <v>43475</v>
      </c>
      <c r="W344" s="2">
        <v>19721961.880143829</v>
      </c>
      <c r="X344" s="2">
        <v>1556100</v>
      </c>
      <c r="AD344" s="2">
        <v>0</v>
      </c>
      <c r="AE344" s="14">
        <f>SUMIF('consultant-gross'!D:D,eslam.data!AO344,'consultant-gross'!F:F)</f>
        <v>5121900.2295488827</v>
      </c>
      <c r="AF344" s="14">
        <f>SUMIF('consultant-gross'!D:D,eslam.data!AO344,'consultant-gross'!G:G)</f>
        <v>19721961.880143829</v>
      </c>
      <c r="AG344" s="14">
        <f>SUMIF('consultant-net'!D:D,eslam.data!AO344,'consultant-net'!F:F)</f>
        <v>3208255.2814500225</v>
      </c>
      <c r="AH344" s="2" t="str">
        <f>VLOOKUP(A344,'eslam-to-invoicing'!A:B,2,0)</f>
        <v>Elsewedy Univ - Enabling Works</v>
      </c>
      <c r="AO344" s="2" t="str">
        <f t="shared" si="58"/>
        <v>El Sewedy Uni.-PKG.24</v>
      </c>
      <c r="AP344" s="2" t="str">
        <f t="shared" si="59"/>
        <v>Elsewedy Univ - Enabling Works4</v>
      </c>
    </row>
    <row r="345" spans="1:42" hidden="1" x14ac:dyDescent="0.3">
      <c r="A345" s="6" t="s">
        <v>23</v>
      </c>
      <c r="B345" s="6">
        <f>VLOOKUP(A345,Sheet1!A:B,2,0)</f>
        <v>1</v>
      </c>
      <c r="C345" s="6">
        <v>5</v>
      </c>
      <c r="D345" s="25"/>
      <c r="E345" s="2">
        <v>8018043.8083927333</v>
      </c>
      <c r="F345" s="26">
        <f>SUMIF('data-from-invoicing'!D:D,eslam.data!AP345,'data-from-invoicing'!E:E)</f>
        <v>26249903.379999999</v>
      </c>
      <c r="G345" s="2">
        <f t="shared" si="56"/>
        <v>18231859.571607266</v>
      </c>
      <c r="H345" s="23"/>
      <c r="I345" s="2">
        <f>SUMIF('collection only'!D:D,eslam.data!AO345,'collection only'!E:E)</f>
        <v>4527299.68</v>
      </c>
      <c r="J345" s="26">
        <f>SUMIF('data-from-invoicing'!D:D,eslam.data!AP345,'data-from-invoicing'!F:F)</f>
        <v>125621602.973</v>
      </c>
      <c r="K345" s="2">
        <f t="shared" si="57"/>
        <v>121094303.29300001</v>
      </c>
      <c r="O345" s="23"/>
      <c r="P345" s="2">
        <v>4527299.6694928566</v>
      </c>
      <c r="Q345" s="1">
        <v>43496</v>
      </c>
      <c r="R345" s="1">
        <v>43490</v>
      </c>
      <c r="S345" s="1">
        <v>43496</v>
      </c>
      <c r="T345">
        <v>17</v>
      </c>
      <c r="U345" s="1">
        <v>43513</v>
      </c>
      <c r="V345" s="1">
        <v>43506</v>
      </c>
      <c r="W345" s="2">
        <v>27740005.688536558</v>
      </c>
      <c r="AD345" s="2">
        <v>0</v>
      </c>
      <c r="AE345" s="14">
        <f>SUMIF('consultant-gross'!D:D,eslam.data!AO345,'consultant-gross'!F:F)</f>
        <v>8018043.8083927333</v>
      </c>
      <c r="AF345" s="14">
        <f>SUMIF('consultant-gross'!D:D,eslam.data!AO345,'consultant-gross'!G:G)</f>
        <v>27740005.688536562</v>
      </c>
      <c r="AG345" s="14">
        <f>SUMIF('consultant-net'!D:D,eslam.data!AO345,'consultant-net'!F:F)</f>
        <v>4527299.6694928566</v>
      </c>
      <c r="AH345" s="2" t="str">
        <f>VLOOKUP(A345,'eslam-to-invoicing'!A:B,2,0)</f>
        <v>Elsewedy Univ - Enabling Works</v>
      </c>
      <c r="AO345" s="2" t="str">
        <f t="shared" si="58"/>
        <v>El Sewedy Uni.-PKG.25</v>
      </c>
      <c r="AP345" s="2" t="str">
        <f t="shared" si="59"/>
        <v>Elsewedy Univ - Enabling Works5</v>
      </c>
    </row>
    <row r="346" spans="1:42" hidden="1" x14ac:dyDescent="0.3">
      <c r="A346" s="6" t="s">
        <v>23</v>
      </c>
      <c r="B346" s="6">
        <f>VLOOKUP(A346,Sheet1!A:B,2,0)</f>
        <v>1</v>
      </c>
      <c r="C346" s="6">
        <v>6</v>
      </c>
      <c r="D346" s="25"/>
      <c r="E346" s="2">
        <v>8105230.811463438</v>
      </c>
      <c r="F346" s="26">
        <f>SUMIF('data-from-invoicing'!D:D,eslam.data!AP346,'data-from-invoicing'!E:E)</f>
        <v>41901505.600000009</v>
      </c>
      <c r="G346" s="2">
        <f t="shared" si="56"/>
        <v>33796274.788536571</v>
      </c>
      <c r="H346" s="23"/>
      <c r="I346" s="2">
        <f>SUMIF('collection only'!D:D,eslam.data!AO346,'collection only'!E:E)</f>
        <v>7457797.2400000002</v>
      </c>
      <c r="J346" s="26">
        <f>SUMIF('data-from-invoicing'!D:D,eslam.data!AP346,'data-from-invoicing'!F:F)</f>
        <v>27378382.813500002</v>
      </c>
      <c r="K346" s="2">
        <f t="shared" si="57"/>
        <v>19920585.5735</v>
      </c>
      <c r="O346" s="23"/>
      <c r="P346" s="2">
        <v>7457797.2000000002</v>
      </c>
      <c r="Q346" s="1">
        <v>43524</v>
      </c>
      <c r="R346" s="1">
        <v>43521</v>
      </c>
      <c r="S346" s="1">
        <v>43526</v>
      </c>
      <c r="T346">
        <v>17</v>
      </c>
      <c r="U346" s="1">
        <v>43543</v>
      </c>
      <c r="V346" s="1">
        <v>43535</v>
      </c>
      <c r="W346" s="2">
        <v>35845236.5</v>
      </c>
      <c r="X346" s="2">
        <v>1404000</v>
      </c>
      <c r="AD346" s="2">
        <v>0</v>
      </c>
      <c r="AE346" s="14">
        <f>SUMIF('consultant-gross'!D:D,eslam.data!AO346,'consultant-gross'!F:F)</f>
        <v>8105230.811463438</v>
      </c>
      <c r="AF346" s="14">
        <f>SUMIF('consultant-gross'!D:D,eslam.data!AO346,'consultant-gross'!G:G)</f>
        <v>35845236.5</v>
      </c>
      <c r="AG346" s="14">
        <f>SUMIF('consultant-net'!D:D,eslam.data!AO346,'consultant-net'!F:F)</f>
        <v>7457797.2000000002</v>
      </c>
      <c r="AH346" s="2" t="str">
        <f>VLOOKUP(A346,'eslam-to-invoicing'!A:B,2,0)</f>
        <v>Elsewedy Univ - Enabling Works</v>
      </c>
      <c r="AO346" s="2" t="str">
        <f t="shared" si="58"/>
        <v>El Sewedy Uni.-PKG.26</v>
      </c>
      <c r="AP346" s="2" t="str">
        <f t="shared" si="59"/>
        <v>Elsewedy Univ - Enabling Works6</v>
      </c>
    </row>
    <row r="347" spans="1:42" hidden="1" x14ac:dyDescent="0.3">
      <c r="A347" s="6" t="s">
        <v>23</v>
      </c>
      <c r="B347" s="6">
        <f>VLOOKUP(A347,Sheet1!A:B,2,0)</f>
        <v>1</v>
      </c>
      <c r="C347" s="6">
        <v>7</v>
      </c>
      <c r="D347" s="25"/>
      <c r="E347" s="2">
        <v>4929812</v>
      </c>
      <c r="F347" s="26">
        <f>SUMIF('data-from-invoicing'!D:D,eslam.data!AP347,'data-from-invoicing'!E:E)</f>
        <v>46029832.919999994</v>
      </c>
      <c r="G347" s="2">
        <f t="shared" si="56"/>
        <v>41100020.919999994</v>
      </c>
      <c r="H347" s="23"/>
      <c r="I347" s="2">
        <f>SUMIF('collection only'!D:D,eslam.data!AO347,'collection only'!E:E)</f>
        <v>2278076.64</v>
      </c>
      <c r="J347" s="26">
        <f>SUMIF('data-from-invoicing'!D:D,eslam.data!AP347,'data-from-invoicing'!F:F)</f>
        <v>39973819.309500001</v>
      </c>
      <c r="K347" s="2">
        <f t="shared" si="57"/>
        <v>37695742.669500001</v>
      </c>
      <c r="O347" s="23"/>
      <c r="P347" s="2">
        <v>2278076.6</v>
      </c>
      <c r="Q347" s="1">
        <v>43555</v>
      </c>
      <c r="R347" s="1">
        <v>43549</v>
      </c>
      <c r="S347" s="1">
        <v>43563</v>
      </c>
      <c r="T347">
        <v>17</v>
      </c>
      <c r="U347" s="1">
        <v>43580</v>
      </c>
      <c r="V347" s="1">
        <v>43565</v>
      </c>
      <c r="W347" s="2">
        <v>40775048.5</v>
      </c>
      <c r="X347" s="2">
        <v>0</v>
      </c>
      <c r="AD347" s="2">
        <v>0</v>
      </c>
      <c r="AE347" s="14">
        <f>SUMIF('consultant-gross'!D:D,eslam.data!AO347,'consultant-gross'!F:F)</f>
        <v>4929812</v>
      </c>
      <c r="AF347" s="14">
        <f>SUMIF('consultant-gross'!D:D,eslam.data!AO347,'consultant-gross'!G:G)</f>
        <v>40775048.5</v>
      </c>
      <c r="AG347" s="14">
        <f>SUMIF('consultant-net'!D:D,eslam.data!AO347,'consultant-net'!F:F)</f>
        <v>2278076.6</v>
      </c>
      <c r="AH347" s="2" t="str">
        <f>VLOOKUP(A347,'eslam-to-invoicing'!A:B,2,0)</f>
        <v>Elsewedy Univ - Enabling Works</v>
      </c>
      <c r="AO347" s="2" t="str">
        <f t="shared" si="58"/>
        <v>El Sewedy Uni.-PKG.27</v>
      </c>
      <c r="AP347" s="2" t="str">
        <f t="shared" si="59"/>
        <v>Elsewedy Univ - Enabling Works7</v>
      </c>
    </row>
    <row r="348" spans="1:42" hidden="1" x14ac:dyDescent="0.3">
      <c r="A348" s="6" t="s">
        <v>23</v>
      </c>
      <c r="B348" s="6">
        <f>VLOOKUP(A348,Sheet1!A:B,2,0)</f>
        <v>1</v>
      </c>
      <c r="C348" s="6">
        <v>8</v>
      </c>
      <c r="D348" s="25"/>
      <c r="E348" s="2">
        <v>1755356.799999997</v>
      </c>
      <c r="F348" s="26">
        <f>SUMIF('data-from-invoicing'!D:D,eslam.data!AP348,'data-from-invoicing'!E:E)</f>
        <v>23803040.59</v>
      </c>
      <c r="G348" s="2">
        <f t="shared" si="56"/>
        <v>22047683.790000003</v>
      </c>
      <c r="H348" s="23"/>
      <c r="I348" s="2">
        <f>SUMIF('collection only'!D:D,eslam.data!AO348,'collection only'!E:E)</f>
        <v>2625161.63</v>
      </c>
      <c r="J348" s="26">
        <f>SUMIF('data-from-invoicing'!D:D,eslam.data!AP348,'data-from-invoicing'!F:F)</f>
        <v>14971243.824999999</v>
      </c>
      <c r="K348" s="2">
        <f t="shared" si="57"/>
        <v>12346082.195</v>
      </c>
      <c r="O348" s="23"/>
      <c r="P348" s="2">
        <v>2625161.5</v>
      </c>
      <c r="Q348" s="1">
        <v>43616</v>
      </c>
      <c r="R348" s="1">
        <v>43608</v>
      </c>
      <c r="S348" s="1">
        <v>43608</v>
      </c>
      <c r="T348">
        <v>17</v>
      </c>
      <c r="U348" s="1">
        <v>43625</v>
      </c>
      <c r="V348" s="1">
        <v>43684</v>
      </c>
      <c r="W348" s="2">
        <v>42530405.299999997</v>
      </c>
      <c r="AD348" s="2">
        <v>50000</v>
      </c>
      <c r="AE348" s="14">
        <f>SUMIF('consultant-gross'!D:D,eslam.data!AO348,'consultant-gross'!F:F)</f>
        <v>1755356.799999997</v>
      </c>
      <c r="AF348" s="14">
        <f>SUMIF('consultant-gross'!D:D,eslam.data!AO348,'consultant-gross'!G:G)</f>
        <v>42530405.299999997</v>
      </c>
      <c r="AG348" s="14">
        <f>SUMIF('consultant-net'!D:D,eslam.data!AO348,'consultant-net'!F:F)</f>
        <v>2625161.5</v>
      </c>
      <c r="AH348" s="2" t="str">
        <f>VLOOKUP(A348,'eslam-to-invoicing'!A:B,2,0)</f>
        <v>Elsewedy Univ - Enabling Works</v>
      </c>
      <c r="AO348" s="2" t="str">
        <f t="shared" si="58"/>
        <v>El Sewedy Uni.-PKG.28</v>
      </c>
      <c r="AP348" s="2" t="str">
        <f t="shared" si="59"/>
        <v>Elsewedy Univ - Enabling Works8</v>
      </c>
    </row>
    <row r="349" spans="1:42" hidden="1" x14ac:dyDescent="0.3">
      <c r="A349" s="6" t="s">
        <v>23</v>
      </c>
      <c r="B349" s="6">
        <f>VLOOKUP(A349,Sheet1!A:B,2,0)</f>
        <v>1</v>
      </c>
      <c r="C349" s="6">
        <v>9</v>
      </c>
      <c r="D349" s="25"/>
      <c r="E349" s="2">
        <v>0</v>
      </c>
      <c r="F349" s="26">
        <f>SUMIF('data-from-invoicing'!D:D,eslam.data!AP349,'data-from-invoicing'!E:E)</f>
        <v>43474156.5</v>
      </c>
      <c r="G349" s="2">
        <f t="shared" si="56"/>
        <v>43474156.5</v>
      </c>
      <c r="H349" s="23"/>
      <c r="I349" s="2">
        <f>SUMIF('collection only'!D:D,eslam.data!AO349,'collection only'!E:E)</f>
        <v>1116423</v>
      </c>
      <c r="J349" s="26">
        <f>SUMIF('data-from-invoicing'!D:D,eslam.data!AP349,'data-from-invoicing'!F:F)</f>
        <v>19546532.045000002</v>
      </c>
      <c r="K349" s="2">
        <f t="shared" si="57"/>
        <v>18430109.045000002</v>
      </c>
      <c r="O349" s="23"/>
      <c r="P349" s="2">
        <v>1116423.1000000001</v>
      </c>
      <c r="Q349" s="1">
        <v>43921</v>
      </c>
      <c r="R349" s="1">
        <v>44043</v>
      </c>
      <c r="S349" s="1">
        <v>43912</v>
      </c>
      <c r="U349" s="1">
        <v>43921</v>
      </c>
      <c r="V349" s="1">
        <v>43913</v>
      </c>
      <c r="W349" s="2">
        <v>42530405.299999997</v>
      </c>
      <c r="AD349" s="2">
        <v>0</v>
      </c>
      <c r="AE349" s="14">
        <f>SUMIF('consultant-gross'!D:D,eslam.data!AO349,'consultant-gross'!F:F)</f>
        <v>0</v>
      </c>
      <c r="AF349" s="14">
        <f>SUMIF('consultant-gross'!D:D,eslam.data!AO349,'consultant-gross'!G:G)</f>
        <v>0</v>
      </c>
      <c r="AG349" s="14">
        <f>SUMIF('consultant-net'!D:D,eslam.data!AO349,'consultant-net'!F:F)</f>
        <v>1116423.1000000001</v>
      </c>
      <c r="AH349" s="2" t="str">
        <f>VLOOKUP(A349,'eslam-to-invoicing'!A:B,2,0)</f>
        <v>Elsewedy Univ - Enabling Works</v>
      </c>
      <c r="AO349" s="2" t="str">
        <f t="shared" si="58"/>
        <v>El Sewedy Uni.-PKG.29</v>
      </c>
      <c r="AP349" s="2" t="str">
        <f t="shared" si="59"/>
        <v>Elsewedy Univ - Enabling Works9</v>
      </c>
    </row>
    <row r="350" spans="1:42" x14ac:dyDescent="0.3">
      <c r="A350" s="6" t="s">
        <v>34</v>
      </c>
      <c r="B350" s="6">
        <f>VLOOKUP(A350,Sheet1!A:B,2,0)</f>
        <v>1</v>
      </c>
      <c r="C350" s="6">
        <v>1</v>
      </c>
      <c r="D350" s="25"/>
      <c r="E350" s="2">
        <v>1805053.36625</v>
      </c>
      <c r="F350" s="26">
        <f>SUMIF('data-from-invoicing'!D:D,eslam.data!AP350,'data-from-invoicing'!E:E)</f>
        <v>1805053.36</v>
      </c>
      <c r="G350" s="2">
        <f t="shared" si="56"/>
        <v>-6.2499998603016138E-3</v>
      </c>
      <c r="H350" s="23"/>
      <c r="I350" s="2">
        <f>SUMIF('collection only'!D:D,eslam.data!AO350,'collection only'!E:E)</f>
        <v>41698321.350000001</v>
      </c>
      <c r="J350" s="26">
        <f>SUMIF('data-from-invoicing'!D:D,eslam.data!AP350,'data-from-invoicing'!F:F)</f>
        <v>1727255.568</v>
      </c>
      <c r="K350" s="2">
        <f t="shared" si="57"/>
        <v>-39971065.782000005</v>
      </c>
      <c r="L350" s="2">
        <v>24971065.75</v>
      </c>
      <c r="M350" s="2">
        <v>15000000</v>
      </c>
      <c r="O350" s="23"/>
      <c r="P350" s="2">
        <v>1727255.5661646251</v>
      </c>
      <c r="Q350" s="1">
        <v>43496</v>
      </c>
      <c r="R350" s="1">
        <v>43496</v>
      </c>
      <c r="S350" s="1">
        <v>43496</v>
      </c>
      <c r="T350">
        <v>14</v>
      </c>
      <c r="U350" s="1">
        <v>43510</v>
      </c>
      <c r="V350" s="1">
        <v>43514</v>
      </c>
      <c r="W350" s="2">
        <v>1805053.36625</v>
      </c>
      <c r="AD350" s="2">
        <v>0</v>
      </c>
      <c r="AE350" s="14">
        <f>SUMIF('consultant-gross'!D:D,eslam.data!AO350,'consultant-gross'!F:F)</f>
        <v>1805053.3662499997</v>
      </c>
      <c r="AF350" s="14">
        <f>SUMIF('consultant-gross'!D:D,eslam.data!AO350,'consultant-gross'!G:G)</f>
        <v>1805053.3662499997</v>
      </c>
      <c r="AG350" s="14">
        <f>SUMIF('consultant-net'!D:D,eslam.data!AO350,'consultant-net'!F:F)</f>
        <v>1727255.5661646246</v>
      </c>
      <c r="AH350" s="2" t="str">
        <f>VLOOKUP(A350,'eslam-to-invoicing'!A:B,2,0)</f>
        <v>Elsewedy Univ - Enabling Works</v>
      </c>
      <c r="AO350" s="2" t="str">
        <f t="shared" si="58"/>
        <v>El Sewedy Uni.-PKG.31</v>
      </c>
      <c r="AP350" s="2" t="str">
        <f t="shared" si="59"/>
        <v>Elsewedy Univ - Enabling Works1</v>
      </c>
    </row>
    <row r="351" spans="1:42" hidden="1" x14ac:dyDescent="0.3">
      <c r="A351" s="6" t="s">
        <v>34</v>
      </c>
      <c r="B351" s="6">
        <f>VLOOKUP(A351,Sheet1!A:B,2,0)</f>
        <v>1</v>
      </c>
      <c r="C351" s="6">
        <v>2</v>
      </c>
      <c r="D351" s="25"/>
      <c r="E351" s="2">
        <v>3340179.7019642862</v>
      </c>
      <c r="F351" s="26">
        <f>SUMIF('data-from-invoicing'!D:D,eslam.data!AP351,'data-from-invoicing'!E:E)</f>
        <v>9832451.0399999991</v>
      </c>
      <c r="G351" s="2">
        <f t="shared" si="56"/>
        <v>6492271.3380357129</v>
      </c>
      <c r="H351" s="23"/>
      <c r="I351" s="2">
        <f>SUMIF('collection only'!D:D,eslam.data!AO351,'collection only'!E:E)</f>
        <v>11185421.17</v>
      </c>
      <c r="J351" s="26">
        <f>SUMIF('data-from-invoicing'!D:D,eslam.data!AP351,'data-from-invoicing'!F:F)</f>
        <v>9096115.222000001</v>
      </c>
      <c r="K351" s="2">
        <f t="shared" si="57"/>
        <v>-2089305.9479999989</v>
      </c>
      <c r="L351" s="2">
        <v>8000000</v>
      </c>
      <c r="O351" s="23"/>
      <c r="P351" s="2">
        <v>3185421.0010953401</v>
      </c>
      <c r="Q351" s="1">
        <v>43496</v>
      </c>
      <c r="R351" s="1">
        <v>43496</v>
      </c>
      <c r="S351" s="1">
        <v>43498</v>
      </c>
      <c r="T351">
        <v>14</v>
      </c>
      <c r="U351" s="1">
        <v>43512</v>
      </c>
      <c r="V351" s="1">
        <v>43515</v>
      </c>
      <c r="W351" s="2">
        <v>3340179.7019642862</v>
      </c>
      <c r="AD351" s="2">
        <v>0</v>
      </c>
      <c r="AE351" s="14">
        <f>SUMIF('consultant-gross'!D:D,eslam.data!AO351,'consultant-gross'!F:F)</f>
        <v>3340179.7019642857</v>
      </c>
      <c r="AF351" s="14">
        <f>SUMIF('consultant-gross'!D:D,eslam.data!AO351,'consultant-gross'!G:G)</f>
        <v>3340179.7019642857</v>
      </c>
      <c r="AG351" s="14">
        <f>SUMIF('consultant-net'!D:D,eslam.data!AO351,'consultant-net'!F:F)</f>
        <v>3185421.0010953397</v>
      </c>
      <c r="AH351" s="2" t="str">
        <f>VLOOKUP(A351,'eslam-to-invoicing'!A:B,2,0)</f>
        <v>Elsewedy Univ - Enabling Works</v>
      </c>
      <c r="AO351" s="2" t="str">
        <f t="shared" si="58"/>
        <v>El Sewedy Uni.-PKG.32</v>
      </c>
      <c r="AP351" s="2" t="str">
        <f t="shared" si="59"/>
        <v>Elsewedy Univ - Enabling Works2</v>
      </c>
    </row>
    <row r="352" spans="1:42" hidden="1" x14ac:dyDescent="0.3">
      <c r="A352" s="6" t="s">
        <v>34</v>
      </c>
      <c r="B352" s="6">
        <f>VLOOKUP(A352,Sheet1!A:B,2,0)</f>
        <v>1</v>
      </c>
      <c r="C352" s="6">
        <v>3</v>
      </c>
      <c r="D352" s="25"/>
      <c r="E352" s="2">
        <v>2400436.8317857152</v>
      </c>
      <c r="F352" s="26">
        <f>SUMIF('data-from-invoicing'!D:D,eslam.data!AP352,'data-from-invoicing'!E:E)</f>
        <v>10413552.390000001</v>
      </c>
      <c r="G352" s="2">
        <f t="shared" si="56"/>
        <v>8013115.5582142854</v>
      </c>
      <c r="H352" s="23"/>
      <c r="I352" s="2">
        <f>SUMIF('collection only'!D:D,eslam.data!AO352,'collection only'!E:E)</f>
        <v>17785718.629999999</v>
      </c>
      <c r="J352" s="26">
        <f>SUMIF('data-from-invoicing'!D:D,eslam.data!AP352,'data-from-invoicing'!F:F)</f>
        <v>10213661.2305</v>
      </c>
      <c r="K352" s="2">
        <f t="shared" si="57"/>
        <v>-7572057.3994999994</v>
      </c>
      <c r="L352" s="2">
        <v>12000000</v>
      </c>
      <c r="O352" s="23"/>
      <c r="P352" s="2">
        <v>5785718.6000000006</v>
      </c>
      <c r="Q352" s="1">
        <v>43524</v>
      </c>
      <c r="R352" s="1">
        <v>43517</v>
      </c>
      <c r="S352" s="1">
        <v>43523</v>
      </c>
      <c r="T352">
        <v>14</v>
      </c>
      <c r="U352" s="1">
        <v>43537</v>
      </c>
      <c r="V352" s="1">
        <v>43536</v>
      </c>
      <c r="W352" s="2">
        <v>7545669.9000000004</v>
      </c>
      <c r="X352" s="2">
        <v>3477943.8</v>
      </c>
      <c r="AD352" s="2">
        <v>0</v>
      </c>
      <c r="AE352" s="14">
        <f>SUMIF('consultant-gross'!D:D,eslam.data!AO352,'consultant-gross'!F:F)</f>
        <v>2400436.8317857152</v>
      </c>
      <c r="AF352" s="14">
        <f>SUMIF('consultant-gross'!D:D,eslam.data!AO352,'consultant-gross'!G:G)</f>
        <v>7545669.9000000004</v>
      </c>
      <c r="AG352" s="14">
        <f>SUMIF('consultant-net'!D:D,eslam.data!AO352,'consultant-net'!F:F)</f>
        <v>5785718.6000000006</v>
      </c>
      <c r="AH352" s="2" t="str">
        <f>VLOOKUP(A352,'eslam-to-invoicing'!A:B,2,0)</f>
        <v>Elsewedy Univ - Enabling Works</v>
      </c>
      <c r="AO352" s="2" t="str">
        <f t="shared" si="58"/>
        <v>El Sewedy Uni.-PKG.33</v>
      </c>
      <c r="AP352" s="2" t="str">
        <f t="shared" si="59"/>
        <v>Elsewedy Univ - Enabling Works3</v>
      </c>
    </row>
    <row r="353" spans="1:42" hidden="1" x14ac:dyDescent="0.3">
      <c r="A353" s="6" t="s">
        <v>34</v>
      </c>
      <c r="B353" s="6">
        <f>VLOOKUP(A353,Sheet1!A:B,2,0)</f>
        <v>1</v>
      </c>
      <c r="C353" s="6">
        <v>4</v>
      </c>
      <c r="D353" s="25"/>
      <c r="E353" s="2">
        <v>6026842.9000000004</v>
      </c>
      <c r="F353" s="26">
        <f>SUMIF('data-from-invoicing'!D:D,eslam.data!AP353,'data-from-invoicing'!E:E)</f>
        <v>2548899.1</v>
      </c>
      <c r="G353" s="2">
        <f t="shared" si="56"/>
        <v>-3477943.8000000003</v>
      </c>
      <c r="H353" s="23"/>
      <c r="I353" s="2">
        <f>SUMIF('collection only'!D:D,eslam.data!AO353,'collection only'!E:E)</f>
        <v>6716669.7599999998</v>
      </c>
      <c r="J353" s="26">
        <f>SUMIF('data-from-invoicing'!D:D,eslam.data!AP353,'data-from-invoicing'!F:F)</f>
        <v>1785482.76</v>
      </c>
      <c r="K353" s="2">
        <f t="shared" si="57"/>
        <v>-4931187</v>
      </c>
      <c r="L353" s="2">
        <v>4931187</v>
      </c>
      <c r="O353" s="23"/>
      <c r="P353" s="2">
        <v>1785483.1</v>
      </c>
      <c r="Q353" s="1">
        <v>43555</v>
      </c>
      <c r="R353" s="1">
        <v>43545</v>
      </c>
      <c r="S353" s="1">
        <v>43548</v>
      </c>
      <c r="T353">
        <v>14</v>
      </c>
      <c r="U353" s="1">
        <v>43562</v>
      </c>
      <c r="V353" s="1">
        <v>43565</v>
      </c>
      <c r="W353" s="2">
        <v>13572512.800000001</v>
      </c>
      <c r="X353" s="2">
        <v>4077447.9</v>
      </c>
      <c r="AD353" s="2">
        <v>0</v>
      </c>
      <c r="AE353" s="14">
        <f>SUMIF('consultant-gross'!D:D,eslam.data!AO353,'consultant-gross'!F:F)</f>
        <v>6026842.9000000004</v>
      </c>
      <c r="AF353" s="14">
        <f>SUMIF('consultant-gross'!D:D,eslam.data!AO353,'consultant-gross'!G:G)</f>
        <v>13572512.800000001</v>
      </c>
      <c r="AG353" s="14">
        <f>SUMIF('consultant-net'!D:D,eslam.data!AO353,'consultant-net'!F:F)</f>
        <v>1785483.0999999996</v>
      </c>
      <c r="AH353" s="2" t="str">
        <f>VLOOKUP(A353,'eslam-to-invoicing'!A:B,2,0)</f>
        <v>Elsewedy Univ - Enabling Works</v>
      </c>
      <c r="AO353" s="2" t="str">
        <f t="shared" si="58"/>
        <v>El Sewedy Uni.-PKG.34</v>
      </c>
      <c r="AP353" s="2" t="str">
        <f t="shared" si="59"/>
        <v>Elsewedy Univ - Enabling Works4</v>
      </c>
    </row>
    <row r="354" spans="1:42" hidden="1" x14ac:dyDescent="0.3">
      <c r="A354" s="6" t="s">
        <v>34</v>
      </c>
      <c r="B354" s="6">
        <f>VLOOKUP(A354,Sheet1!A:B,2,0)</f>
        <v>1</v>
      </c>
      <c r="C354" s="6">
        <v>5</v>
      </c>
      <c r="D354" s="25"/>
      <c r="E354" s="2">
        <v>27458064.600000009</v>
      </c>
      <c r="F354" s="26">
        <f>SUMIF('data-from-invoicing'!D:D,eslam.data!AP354,'data-from-invoicing'!E:E)</f>
        <v>26249903.379999999</v>
      </c>
      <c r="G354" s="2">
        <f t="shared" si="56"/>
        <v>-1208161.22000001</v>
      </c>
      <c r="H354" s="23"/>
      <c r="I354" s="2">
        <f>SUMIF('collection only'!D:D,eslam.data!AO354,'collection only'!E:E)</f>
        <v>24218860.600000001</v>
      </c>
      <c r="J354" s="26">
        <f>SUMIF('data-from-invoicing'!D:D,eslam.data!AP354,'data-from-invoicing'!F:F)</f>
        <v>125621602.973</v>
      </c>
      <c r="K354" s="2">
        <f t="shared" si="57"/>
        <v>101402742.373</v>
      </c>
      <c r="O354" s="23"/>
      <c r="P354" s="2">
        <v>24218860.600000001</v>
      </c>
      <c r="Q354" s="1">
        <v>43585</v>
      </c>
      <c r="R354" s="1">
        <v>43576</v>
      </c>
      <c r="S354" s="1">
        <v>43578</v>
      </c>
      <c r="T354">
        <v>14</v>
      </c>
      <c r="U354" s="1">
        <v>43592</v>
      </c>
      <c r="V354" s="1">
        <v>43590</v>
      </c>
      <c r="W354" s="2">
        <v>41030577.400000013</v>
      </c>
      <c r="X354" s="2">
        <v>16291927.300000001</v>
      </c>
      <c r="AD354" s="2">
        <v>0</v>
      </c>
      <c r="AE354" s="14">
        <f>SUMIF('consultant-gross'!D:D,eslam.data!AO354,'consultant-gross'!F:F)</f>
        <v>27458064.600000005</v>
      </c>
      <c r="AF354" s="14">
        <f>SUMIF('consultant-gross'!D:D,eslam.data!AO354,'consultant-gross'!G:G)</f>
        <v>41030577.400000006</v>
      </c>
      <c r="AG354" s="14">
        <f>SUMIF('consultant-net'!D:D,eslam.data!AO354,'consultant-net'!F:F)</f>
        <v>24218860.600000001</v>
      </c>
      <c r="AH354" s="2" t="str">
        <f>VLOOKUP(A354,'eslam-to-invoicing'!A:B,2,0)</f>
        <v>Elsewedy Univ - Enabling Works</v>
      </c>
      <c r="AO354" s="2" t="str">
        <f t="shared" si="58"/>
        <v>El Sewedy Uni.-PKG.35</v>
      </c>
      <c r="AP354" s="2" t="str">
        <f t="shared" si="59"/>
        <v>Elsewedy Univ - Enabling Works5</v>
      </c>
    </row>
    <row r="355" spans="1:42" hidden="1" x14ac:dyDescent="0.3">
      <c r="A355" s="6" t="s">
        <v>34</v>
      </c>
      <c r="B355" s="6">
        <f>VLOOKUP(A355,Sheet1!A:B,2,0)</f>
        <v>1</v>
      </c>
      <c r="C355" s="6">
        <v>6</v>
      </c>
      <c r="D355" s="25"/>
      <c r="E355" s="2">
        <v>30765208.300000001</v>
      </c>
      <c r="F355" s="26">
        <f>SUMIF('data-from-invoicing'!D:D,eslam.data!AP355,'data-from-invoicing'!E:E)</f>
        <v>41901505.600000009</v>
      </c>
      <c r="G355" s="2">
        <f t="shared" si="56"/>
        <v>11136297.300000008</v>
      </c>
      <c r="H355" s="23"/>
      <c r="I355" s="2">
        <f>SUMIF('collection only'!D:D,eslam.data!AO355,'collection only'!E:E)</f>
        <v>26716091.609999999</v>
      </c>
      <c r="J355" s="26">
        <f>SUMIF('data-from-invoicing'!D:D,eslam.data!AP355,'data-from-invoicing'!F:F)</f>
        <v>27378382.813500002</v>
      </c>
      <c r="K355" s="2">
        <f t="shared" si="57"/>
        <v>662291.20350000262</v>
      </c>
      <c r="O355" s="23"/>
      <c r="P355" s="2">
        <v>26656864.300000001</v>
      </c>
      <c r="Q355" s="1">
        <v>43616</v>
      </c>
      <c r="R355" s="1">
        <v>43610</v>
      </c>
      <c r="S355" s="1">
        <v>43617</v>
      </c>
      <c r="T355">
        <v>14</v>
      </c>
      <c r="U355" s="1">
        <v>43631</v>
      </c>
      <c r="V355" s="1">
        <v>43632</v>
      </c>
      <c r="W355" s="2">
        <v>71795785.700000003</v>
      </c>
      <c r="X355" s="2">
        <v>10815243.6</v>
      </c>
      <c r="AD355" s="2">
        <v>0</v>
      </c>
      <c r="AE355" s="14">
        <f>SUMIF('consultant-gross'!D:D,eslam.data!AO355,'consultant-gross'!F:F)</f>
        <v>30765208.299999997</v>
      </c>
      <c r="AF355" s="14">
        <f>SUMIF('consultant-gross'!D:D,eslam.data!AO355,'consultant-gross'!G:G)</f>
        <v>71795785.700000003</v>
      </c>
      <c r="AG355" s="14">
        <f>SUMIF('consultant-net'!D:D,eslam.data!AO355,'consultant-net'!F:F)</f>
        <v>26656864.300000004</v>
      </c>
      <c r="AH355" s="2" t="str">
        <f>VLOOKUP(A355,'eslam-to-invoicing'!A:B,2,0)</f>
        <v>Elsewedy Univ - Enabling Works</v>
      </c>
      <c r="AO355" s="2" t="str">
        <f t="shared" si="58"/>
        <v>El Sewedy Uni.-PKG.36</v>
      </c>
      <c r="AP355" s="2" t="str">
        <f t="shared" si="59"/>
        <v>Elsewedy Univ - Enabling Works6</v>
      </c>
    </row>
    <row r="356" spans="1:42" hidden="1" x14ac:dyDescent="0.3">
      <c r="A356" s="6" t="s">
        <v>34</v>
      </c>
      <c r="B356" s="6">
        <f>VLOOKUP(A356,Sheet1!A:B,2,0)</f>
        <v>1</v>
      </c>
      <c r="C356" s="6">
        <v>7</v>
      </c>
      <c r="D356" s="25"/>
      <c r="E356" s="2">
        <v>41332921.099999987</v>
      </c>
      <c r="F356" s="26">
        <f>SUMIF('data-from-invoicing'!D:D,eslam.data!AP356,'data-from-invoicing'!E:E)</f>
        <v>46029832.919999994</v>
      </c>
      <c r="G356" s="2">
        <f t="shared" si="56"/>
        <v>4696911.8200000077</v>
      </c>
      <c r="H356" s="23"/>
      <c r="I356" s="2">
        <f>SUMIF('collection only'!D:D,eslam.data!AO356,'collection only'!E:E)</f>
        <v>22410862.509999998</v>
      </c>
      <c r="J356" s="26">
        <f>SUMIF('data-from-invoicing'!D:D,eslam.data!AP356,'data-from-invoicing'!F:F)</f>
        <v>39973819.309500001</v>
      </c>
      <c r="K356" s="2">
        <f t="shared" si="57"/>
        <v>17562956.799500003</v>
      </c>
      <c r="O356" s="23"/>
      <c r="P356" s="2">
        <v>22410862.510000002</v>
      </c>
      <c r="Q356" s="1">
        <v>43646</v>
      </c>
      <c r="R356" s="1">
        <v>43650</v>
      </c>
      <c r="S356" s="1">
        <v>43654</v>
      </c>
      <c r="T356">
        <v>14</v>
      </c>
      <c r="U356" s="1">
        <v>43668</v>
      </c>
      <c r="V356" s="1">
        <v>43671</v>
      </c>
      <c r="W356" s="2">
        <v>113128706.8</v>
      </c>
      <c r="X356" s="2">
        <v>20405227.899999999</v>
      </c>
      <c r="AD356" s="2">
        <v>0</v>
      </c>
      <c r="AE356" s="14">
        <f>SUMIF('consultant-gross'!D:D,eslam.data!AO356,'consultant-gross'!F:F)</f>
        <v>41332921.099999994</v>
      </c>
      <c r="AF356" s="14">
        <f>SUMIF('consultant-gross'!D:D,eslam.data!AO356,'consultant-gross'!G:G)</f>
        <v>113128706.8</v>
      </c>
      <c r="AG356" s="14">
        <f>SUMIF('consultant-net'!D:D,eslam.data!AO356,'consultant-net'!F:F)</f>
        <v>22410862.509999998</v>
      </c>
      <c r="AH356" s="2" t="str">
        <f>VLOOKUP(A356,'eslam-to-invoicing'!A:B,2,0)</f>
        <v>Elsewedy Univ - Enabling Works</v>
      </c>
      <c r="AO356" s="2" t="str">
        <f t="shared" si="58"/>
        <v>El Sewedy Uni.-PKG.37</v>
      </c>
      <c r="AP356" s="2" t="str">
        <f t="shared" si="59"/>
        <v>Elsewedy Univ - Enabling Works7</v>
      </c>
    </row>
    <row r="357" spans="1:42" hidden="1" x14ac:dyDescent="0.3">
      <c r="A357" s="6" t="s">
        <v>34</v>
      </c>
      <c r="B357" s="6">
        <f>VLOOKUP(A357,Sheet1!A:B,2,0)</f>
        <v>1</v>
      </c>
      <c r="C357" s="6">
        <v>8</v>
      </c>
      <c r="D357" s="25"/>
      <c r="E357" s="2">
        <v>23588218.300000001</v>
      </c>
      <c r="F357" s="26">
        <f>SUMIF('data-from-invoicing'!D:D,eslam.data!AP357,'data-from-invoicing'!E:E)</f>
        <v>23803040.59</v>
      </c>
      <c r="G357" s="2">
        <f t="shared" si="56"/>
        <v>214822.28999999911</v>
      </c>
      <c r="H357" s="23"/>
      <c r="I357" s="2">
        <f>SUMIF('collection only'!D:D,eslam.data!AO357,'collection only'!E:E)</f>
        <v>12292368.359999999</v>
      </c>
      <c r="J357" s="26">
        <f>SUMIF('data-from-invoicing'!D:D,eslam.data!AP357,'data-from-invoicing'!F:F)</f>
        <v>14971243.824999999</v>
      </c>
      <c r="K357" s="2">
        <f t="shared" si="57"/>
        <v>2678875.4649999999</v>
      </c>
      <c r="O357" s="23"/>
      <c r="P357" s="2">
        <v>13598061.6</v>
      </c>
      <c r="Q357" s="1">
        <v>43677</v>
      </c>
      <c r="R357" s="1">
        <v>43677</v>
      </c>
      <c r="S357" s="1">
        <v>43685</v>
      </c>
      <c r="T357">
        <v>14</v>
      </c>
      <c r="U357" s="1">
        <v>43699</v>
      </c>
      <c r="V357" s="1">
        <v>43701</v>
      </c>
      <c r="W357" s="2">
        <v>136716925.09999999</v>
      </c>
      <c r="X357" s="2">
        <v>16590818.6</v>
      </c>
      <c r="AD357" s="2">
        <v>0</v>
      </c>
      <c r="AE357" s="14">
        <f>SUMIF('consultant-gross'!D:D,eslam.data!AO357,'consultant-gross'!F:F)</f>
        <v>23588218.299999997</v>
      </c>
      <c r="AF357" s="14">
        <f>SUMIF('consultant-gross'!D:D,eslam.data!AO357,'consultant-gross'!G:G)</f>
        <v>136716925.09999999</v>
      </c>
      <c r="AG357" s="14">
        <f>SUMIF('consultant-net'!D:D,eslam.data!AO357,'consultant-net'!F:F)</f>
        <v>13598061.6</v>
      </c>
      <c r="AH357" s="2" t="str">
        <f>VLOOKUP(A357,'eslam-to-invoicing'!A:B,2,0)</f>
        <v>Elsewedy Univ - Enabling Works</v>
      </c>
      <c r="AO357" s="2" t="str">
        <f t="shared" si="58"/>
        <v>El Sewedy Uni.-PKG.38</v>
      </c>
      <c r="AP357" s="2" t="str">
        <f t="shared" si="59"/>
        <v>Elsewedy Univ - Enabling Works8</v>
      </c>
    </row>
    <row r="358" spans="1:42" hidden="1" x14ac:dyDescent="0.3">
      <c r="A358" s="6" t="s">
        <v>34</v>
      </c>
      <c r="B358" s="6">
        <f>VLOOKUP(A358,Sheet1!A:B,2,0)</f>
        <v>1</v>
      </c>
      <c r="C358" s="6">
        <v>9</v>
      </c>
      <c r="D358" s="25"/>
      <c r="E358" s="2">
        <v>30130968</v>
      </c>
      <c r="F358" s="26">
        <f>SUMIF('data-from-invoicing'!D:D,eslam.data!AP358,'data-from-invoicing'!E:E)</f>
        <v>43474156.5</v>
      </c>
      <c r="G358" s="2">
        <f t="shared" si="56"/>
        <v>13343188.5</v>
      </c>
      <c r="H358" s="23"/>
      <c r="I358" s="2">
        <f>SUMIF('collection only'!D:D,eslam.data!AO358,'collection only'!E:E)</f>
        <v>19287810.690000001</v>
      </c>
      <c r="J358" s="26">
        <f>SUMIF('data-from-invoicing'!D:D,eslam.data!AP358,'data-from-invoicing'!F:F)</f>
        <v>19546532.045000002</v>
      </c>
      <c r="K358" s="2">
        <f t="shared" si="57"/>
        <v>258721.35500000045</v>
      </c>
      <c r="O358" s="23"/>
      <c r="P358" s="2">
        <v>19410255.300000001</v>
      </c>
      <c r="Q358" s="1">
        <v>43708</v>
      </c>
      <c r="R358" s="1">
        <v>43698</v>
      </c>
      <c r="S358" s="1">
        <v>43701</v>
      </c>
      <c r="T358">
        <v>14</v>
      </c>
      <c r="U358" s="1">
        <v>43715</v>
      </c>
      <c r="V358" s="1">
        <v>43705</v>
      </c>
      <c r="W358" s="2">
        <v>166847893.09999999</v>
      </c>
      <c r="X358" s="2">
        <v>4696608.5</v>
      </c>
      <c r="AD358" s="2">
        <v>0</v>
      </c>
      <c r="AE358" s="14">
        <f>SUMIF('consultant-gross'!D:D,eslam.data!AO358,'consultant-gross'!F:F)</f>
        <v>30130968</v>
      </c>
      <c r="AF358" s="14">
        <f>SUMIF('consultant-gross'!D:D,eslam.data!AO358,'consultant-gross'!G:G)</f>
        <v>166847893.09999999</v>
      </c>
      <c r="AG358" s="14">
        <f>SUMIF('consultant-net'!D:D,eslam.data!AO358,'consultant-net'!F:F)</f>
        <v>19410255.300000001</v>
      </c>
      <c r="AH358" s="2" t="str">
        <f>VLOOKUP(A358,'eslam-to-invoicing'!A:B,2,0)</f>
        <v>Elsewedy Univ - Enabling Works</v>
      </c>
      <c r="AO358" s="2" t="str">
        <f t="shared" si="58"/>
        <v>El Sewedy Uni.-PKG.39</v>
      </c>
      <c r="AP358" s="2" t="str">
        <f t="shared" si="59"/>
        <v>Elsewedy Univ - Enabling Works9</v>
      </c>
    </row>
    <row r="359" spans="1:42" hidden="1" x14ac:dyDescent="0.3">
      <c r="A359" s="6" t="s">
        <v>34</v>
      </c>
      <c r="B359" s="6">
        <f>VLOOKUP(A359,Sheet1!A:B,2,0)</f>
        <v>1</v>
      </c>
      <c r="C359" s="6">
        <v>10</v>
      </c>
      <c r="D359" s="25"/>
      <c r="E359" s="2">
        <v>28039187.700000022</v>
      </c>
      <c r="F359" s="26">
        <f>SUMIF('data-from-invoicing'!D:D,eslam.data!AP359,'data-from-invoicing'!E:E)</f>
        <v>30617684.699999999</v>
      </c>
      <c r="G359" s="2">
        <f t="shared" si="56"/>
        <v>2578496.9999999776</v>
      </c>
      <c r="H359" s="23"/>
      <c r="I359" s="2">
        <f>SUMIF('collection only'!D:D,eslam.data!AO359,'collection only'!E:E)</f>
        <v>20919758.800000001</v>
      </c>
      <c r="J359" s="26">
        <f>SUMIF('data-from-invoicing'!D:D,eslam.data!AP359,'data-from-invoicing'!F:F)</f>
        <v>20919758.826000001</v>
      </c>
      <c r="K359" s="2">
        <f t="shared" si="57"/>
        <v>2.6000000536441803E-2</v>
      </c>
      <c r="O359" s="23"/>
      <c r="P359" s="2">
        <v>20919758.800000001</v>
      </c>
      <c r="Q359" s="1">
        <v>43708</v>
      </c>
      <c r="R359" s="1">
        <v>43718</v>
      </c>
      <c r="S359" s="1">
        <v>43724</v>
      </c>
      <c r="T359">
        <v>14</v>
      </c>
      <c r="U359" s="1">
        <v>43738</v>
      </c>
      <c r="V359" s="1">
        <v>43737</v>
      </c>
      <c r="W359" s="2">
        <v>194887080.80000001</v>
      </c>
      <c r="X359" s="2">
        <v>1904733.1</v>
      </c>
      <c r="AD359" s="2">
        <v>0</v>
      </c>
      <c r="AE359" s="14">
        <f>SUMIF('consultant-gross'!D:D,eslam.data!AO359,'consultant-gross'!F:F)</f>
        <v>28039187.700000018</v>
      </c>
      <c r="AF359" s="14">
        <f>SUMIF('consultant-gross'!D:D,eslam.data!AO359,'consultant-gross'!G:G)</f>
        <v>194887080.80000001</v>
      </c>
      <c r="AG359" s="14">
        <f>SUMIF('consultant-net'!D:D,eslam.data!AO359,'consultant-net'!F:F)</f>
        <v>20919758.800000001</v>
      </c>
      <c r="AH359" s="2" t="str">
        <f>VLOOKUP(A359,'eslam-to-invoicing'!A:B,2,0)</f>
        <v>Elsewedy Univ - Enabling Works</v>
      </c>
      <c r="AO359" s="2" t="str">
        <f t="shared" si="58"/>
        <v>El Sewedy Uni.-PKG.310</v>
      </c>
      <c r="AP359" s="2" t="str">
        <f t="shared" si="59"/>
        <v>Elsewedy Univ - Enabling Works10</v>
      </c>
    </row>
    <row r="360" spans="1:42" hidden="1" x14ac:dyDescent="0.3">
      <c r="A360" s="6" t="s">
        <v>34</v>
      </c>
      <c r="B360" s="6">
        <f>VLOOKUP(A360,Sheet1!A:B,2,0)</f>
        <v>1</v>
      </c>
      <c r="C360" s="6">
        <v>11</v>
      </c>
      <c r="D360" s="25"/>
      <c r="E360" s="2">
        <v>16304632.09999999</v>
      </c>
      <c r="F360" s="26">
        <f>SUMIF('data-from-invoicing'!D:D,eslam.data!AP360,'data-from-invoicing'!E:E)</f>
        <v>17614054.860000007</v>
      </c>
      <c r="G360" s="2">
        <f t="shared" si="56"/>
        <v>1309422.7600000165</v>
      </c>
      <c r="H360" s="23"/>
      <c r="I360" s="2">
        <f>SUMIF('collection only'!D:D,eslam.data!AO360,'collection only'!E:E)</f>
        <v>2318161.39</v>
      </c>
      <c r="J360" s="26">
        <f>SUMIF('data-from-invoicing'!D:D,eslam.data!AP360,'data-from-invoicing'!F:F)</f>
        <v>16620031.470000001</v>
      </c>
      <c r="K360" s="2">
        <f t="shared" si="57"/>
        <v>14301870.08</v>
      </c>
      <c r="O360" s="23"/>
      <c r="P360" s="2">
        <v>2318168.2000000002</v>
      </c>
      <c r="Q360" s="1">
        <v>43769</v>
      </c>
      <c r="R360" s="1">
        <v>43769</v>
      </c>
      <c r="S360" s="1">
        <v>43821</v>
      </c>
      <c r="T360">
        <v>14</v>
      </c>
      <c r="U360" s="1">
        <v>43835</v>
      </c>
      <c r="V360" s="1">
        <v>43831</v>
      </c>
      <c r="W360" s="2">
        <v>211191712.90000001</v>
      </c>
      <c r="AD360" s="2">
        <v>3221774.75</v>
      </c>
      <c r="AE360" s="14">
        <f>SUMIF('consultant-gross'!D:D,eslam.data!AO360,'consultant-gross'!F:F)</f>
        <v>0</v>
      </c>
      <c r="AF360" s="14">
        <f>SUMIF('consultant-gross'!D:D,eslam.data!AO360,'consultant-gross'!G:G)</f>
        <v>0</v>
      </c>
      <c r="AG360" s="14">
        <f>SUMIF('consultant-net'!D:D,eslam.data!AO360,'consultant-net'!F:F)</f>
        <v>0</v>
      </c>
      <c r="AH360" s="2" t="str">
        <f>VLOOKUP(A360,'eslam-to-invoicing'!A:B,2,0)</f>
        <v>Elsewedy Univ - Enabling Works</v>
      </c>
      <c r="AO360" s="2" t="str">
        <f t="shared" si="58"/>
        <v>El Sewedy Uni.-PKG.311</v>
      </c>
      <c r="AP360" s="2" t="str">
        <f t="shared" si="59"/>
        <v>Elsewedy Univ - Enabling Works11</v>
      </c>
    </row>
    <row r="361" spans="1:42" x14ac:dyDescent="0.3">
      <c r="A361" s="6" t="s">
        <v>34</v>
      </c>
      <c r="B361" s="6">
        <f>VLOOKUP(A361,Sheet1!A:B,2,0)</f>
        <v>1</v>
      </c>
      <c r="C361" s="6">
        <v>12</v>
      </c>
      <c r="D361" s="25"/>
      <c r="E361" s="2">
        <v>0</v>
      </c>
      <c r="F361" s="26">
        <f>SUMIF('data-from-invoicing'!D:D,eslam.data!AP361,'data-from-invoicing'!E:E)</f>
        <v>0</v>
      </c>
      <c r="G361" s="2">
        <f t="shared" si="56"/>
        <v>0</v>
      </c>
      <c r="H361" s="23"/>
      <c r="I361" s="2">
        <f>SUMIF('collection only'!D:D,eslam.data!AO361,'collection only'!E:E)</f>
        <v>1515470</v>
      </c>
      <c r="J361" s="26">
        <f>SUMIF('data-from-invoicing'!D:D,eslam.data!AP361,'data-from-invoicing'!F:F)</f>
        <v>0</v>
      </c>
      <c r="K361" s="2">
        <f t="shared" si="57"/>
        <v>-1515470</v>
      </c>
      <c r="O361" s="23"/>
      <c r="P361" s="2">
        <v>1515470</v>
      </c>
      <c r="Q361" s="1">
        <v>43769</v>
      </c>
      <c r="R361" s="1">
        <v>43769</v>
      </c>
      <c r="S361" s="1">
        <v>43990</v>
      </c>
      <c r="T361">
        <v>14</v>
      </c>
      <c r="U361" s="1">
        <v>44004</v>
      </c>
      <c r="V361" s="1">
        <v>44003</v>
      </c>
      <c r="W361" s="2">
        <v>211191712.90000001</v>
      </c>
      <c r="AD361" s="2">
        <v>1706304.8</v>
      </c>
      <c r="AE361" s="14">
        <f>SUMIF('consultant-gross'!D:D,eslam.data!AO361,'consultant-gross'!F:F)</f>
        <v>0</v>
      </c>
      <c r="AF361" s="14">
        <f>SUMIF('consultant-gross'!D:D,eslam.data!AO361,'consultant-gross'!G:G)</f>
        <v>0</v>
      </c>
      <c r="AG361" s="14">
        <f>SUMIF('consultant-net'!D:D,eslam.data!AO361,'consultant-net'!F:F)</f>
        <v>1515470</v>
      </c>
      <c r="AH361" s="2" t="str">
        <f>VLOOKUP(A361,'eslam-to-invoicing'!A:B,2,0)</f>
        <v>Elsewedy Univ - Enabling Works</v>
      </c>
      <c r="AO361" s="2" t="str">
        <f t="shared" si="58"/>
        <v>El Sewedy Uni.-PKG.312</v>
      </c>
      <c r="AP361" s="2" t="str">
        <f t="shared" si="59"/>
        <v>Elsewedy Univ - Enabling Works12</v>
      </c>
    </row>
    <row r="362" spans="1:42" x14ac:dyDescent="0.3">
      <c r="A362" s="6" t="s">
        <v>34</v>
      </c>
      <c r="B362" s="6">
        <f>VLOOKUP(A362,Sheet1!A:B,2,0)</f>
        <v>1</v>
      </c>
      <c r="C362" s="6">
        <v>13</v>
      </c>
      <c r="D362" s="25"/>
      <c r="F362" s="26">
        <f>SUMIF('data-from-invoicing'!D:D,eslam.data!AP362,'data-from-invoicing'!E:E)</f>
        <v>0</v>
      </c>
      <c r="G362" s="2">
        <f t="shared" si="56"/>
        <v>0</v>
      </c>
      <c r="H362" s="23"/>
      <c r="I362" s="2">
        <f>SUMIF('collection only'!D:D,eslam.data!AO362,'collection only'!E:E)</f>
        <v>6845790.2999999998</v>
      </c>
      <c r="J362" s="26">
        <f>SUMIF('data-from-invoicing'!D:D,eslam.data!AP362,'data-from-invoicing'!F:F)</f>
        <v>0</v>
      </c>
      <c r="K362" s="2">
        <f t="shared" si="57"/>
        <v>-6845790.2999999998</v>
      </c>
      <c r="O362" s="23"/>
      <c r="Q362" s="1">
        <v>44104</v>
      </c>
      <c r="R362" s="1">
        <v>44091</v>
      </c>
      <c r="S362" s="1">
        <v>44150</v>
      </c>
      <c r="T362">
        <v>14</v>
      </c>
      <c r="U362" s="1">
        <v>44164</v>
      </c>
      <c r="AD362" s="2">
        <v>0</v>
      </c>
      <c r="AE362" s="14">
        <f>SUMIF('consultant-gross'!D:D,eslam.data!AO362,'consultant-gross'!F:F)</f>
        <v>0</v>
      </c>
      <c r="AF362" s="14">
        <f>SUMIF('consultant-gross'!D:D,eslam.data!AO362,'consultant-gross'!G:G)</f>
        <v>0</v>
      </c>
      <c r="AG362" s="14">
        <f>SUMIF('consultant-net'!D:D,eslam.data!AO362,'consultant-net'!F:F)</f>
        <v>0</v>
      </c>
      <c r="AH362" s="2" t="str">
        <f>VLOOKUP(A362,'eslam-to-invoicing'!A:B,2,0)</f>
        <v>Elsewedy Univ - Enabling Works</v>
      </c>
      <c r="AO362" s="2" t="str">
        <f t="shared" si="58"/>
        <v>El Sewedy Uni.-PKG.313</v>
      </c>
      <c r="AP362" s="2" t="str">
        <f t="shared" si="59"/>
        <v>Elsewedy Univ - Enabling Works13</v>
      </c>
    </row>
    <row r="363" spans="1:42" hidden="1" x14ac:dyDescent="0.3">
      <c r="B363" s="6" t="e">
        <f>VLOOKUP(A363,Sheet1!A:B,2,0)</f>
        <v>#N/A</v>
      </c>
      <c r="D363" s="25"/>
      <c r="F363" s="26"/>
      <c r="H363" s="23"/>
      <c r="J363" s="26"/>
      <c r="O363" s="23"/>
    </row>
    <row r="364" spans="1:42" hidden="1" x14ac:dyDescent="0.3">
      <c r="A364" s="6" t="s">
        <v>5</v>
      </c>
      <c r="B364" s="6">
        <f>VLOOKUP(A364,Sheet1!A:B,2,0)</f>
        <v>1</v>
      </c>
      <c r="C364" s="6">
        <v>1</v>
      </c>
      <c r="D364" s="25"/>
      <c r="E364" s="2">
        <v>17022109.469999999</v>
      </c>
      <c r="F364" s="26">
        <f>SUMIF('data-from-invoicing'!D:D,eslam.data!AP364,'data-from-invoicing'!E:E)</f>
        <v>0</v>
      </c>
      <c r="G364" s="2">
        <f t="shared" ref="G364:G410" si="60">F364-E364</f>
        <v>-17022109.469999999</v>
      </c>
      <c r="H364" s="23"/>
      <c r="I364" s="2">
        <f>SUMIF('collection only'!D:D,eslam.data!AO364,'collection only'!E:E)</f>
        <v>13532577.039999999</v>
      </c>
      <c r="J364" s="26">
        <f>SUMIF('data-from-invoicing'!D:D,eslam.data!AP364,'data-from-invoicing'!F:F)</f>
        <v>0</v>
      </c>
      <c r="K364" s="2">
        <f t="shared" ref="K364:K410" si="61">J364-I364</f>
        <v>-13532577.039999999</v>
      </c>
      <c r="O364" s="23"/>
      <c r="P364" s="2">
        <v>13617687.58</v>
      </c>
      <c r="Q364" s="1">
        <v>43008</v>
      </c>
      <c r="R364" s="1">
        <v>43009</v>
      </c>
      <c r="S364" s="1">
        <v>43009</v>
      </c>
      <c r="T364">
        <v>15</v>
      </c>
      <c r="U364" s="1">
        <v>43024</v>
      </c>
      <c r="V364" s="1">
        <v>43016</v>
      </c>
      <c r="W364" s="2">
        <v>17022109.469999999</v>
      </c>
      <c r="AD364" s="2">
        <v>0</v>
      </c>
      <c r="AE364" s="14">
        <f>SUMIF('consultant-gross'!D:D,eslam.data!AO364,'consultant-gross'!F:F)</f>
        <v>0</v>
      </c>
      <c r="AF364" s="14">
        <f>SUMIF('consultant-gross'!D:D,eslam.data!AO364,'consultant-gross'!G:G)</f>
        <v>0</v>
      </c>
      <c r="AG364" s="14">
        <f>SUMIF('consultant-net'!D:D,eslam.data!AO364,'consultant-net'!F:F)</f>
        <v>0</v>
      </c>
      <c r="AH364" s="2" t="str">
        <f>VLOOKUP(A364,'eslam-to-invoicing'!A:B,2,0)</f>
        <v>Substation Elco Steel</v>
      </c>
      <c r="AO364" s="2" t="str">
        <f t="shared" ref="AO364:AO410" si="62">A364&amp;C364</f>
        <v>Elco Steel1</v>
      </c>
      <c r="AP364" s="2" t="str">
        <f t="shared" ref="AP364:AP410" si="63">AH364&amp;C364</f>
        <v>Substation Elco Steel1</v>
      </c>
    </row>
    <row r="365" spans="1:42" hidden="1" x14ac:dyDescent="0.3">
      <c r="A365" s="6" t="s">
        <v>5</v>
      </c>
      <c r="B365" s="6">
        <f>VLOOKUP(A365,Sheet1!A:B,2,0)</f>
        <v>1</v>
      </c>
      <c r="C365" s="6">
        <v>2</v>
      </c>
      <c r="D365" s="25"/>
      <c r="E365" s="2">
        <v>54045554.240000002</v>
      </c>
      <c r="F365" s="26">
        <f>SUMIF('data-from-invoicing'!D:D,eslam.data!AP365,'data-from-invoicing'!E:E)</f>
        <v>1669926.8</v>
      </c>
      <c r="G365" s="2">
        <f t="shared" si="60"/>
        <v>-52375627.440000005</v>
      </c>
      <c r="H365" s="23"/>
      <c r="I365" s="2">
        <f>SUMIF('collection only'!D:D,eslam.data!AO365,'collection only'!E:E)</f>
        <v>42881105.07</v>
      </c>
      <c r="J365" s="26">
        <f>SUMIF('data-from-invoicing'!D:D,eslam.data!AP365,'data-from-invoicing'!F:F)</f>
        <v>1160599.1300000001</v>
      </c>
      <c r="K365" s="2">
        <f t="shared" si="61"/>
        <v>-41720505.939999998</v>
      </c>
      <c r="O365" s="23"/>
      <c r="P365" s="2">
        <v>42881105.07</v>
      </c>
      <c r="Q365" s="1">
        <v>43039</v>
      </c>
      <c r="R365" s="1">
        <v>43033</v>
      </c>
      <c r="S365" s="1">
        <v>43033</v>
      </c>
      <c r="T365">
        <v>15</v>
      </c>
      <c r="U365" s="1">
        <v>43048</v>
      </c>
      <c r="V365" s="1">
        <v>43037</v>
      </c>
      <c r="W365" s="2">
        <v>71067663.709999993</v>
      </c>
      <c r="AD365" s="2">
        <v>0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Substation Elco Steel</v>
      </c>
      <c r="AO365" s="2" t="str">
        <f t="shared" si="62"/>
        <v>Elco Steel2</v>
      </c>
      <c r="AP365" s="2" t="str">
        <f t="shared" si="63"/>
        <v>Substation Elco Steel2</v>
      </c>
    </row>
    <row r="366" spans="1:42" hidden="1" x14ac:dyDescent="0.3">
      <c r="A366" s="6" t="s">
        <v>5</v>
      </c>
      <c r="B366" s="6">
        <f>VLOOKUP(A366,Sheet1!A:B,2,0)</f>
        <v>1</v>
      </c>
      <c r="C366" s="6">
        <v>3</v>
      </c>
      <c r="D366" s="25"/>
      <c r="E366" s="2">
        <v>68968024.810000017</v>
      </c>
      <c r="F366" s="26">
        <f>SUMIF('data-from-invoicing'!D:D,eslam.data!AP366,'data-from-invoicing'!E:E)</f>
        <v>2658220.39</v>
      </c>
      <c r="G366" s="2">
        <f t="shared" si="60"/>
        <v>-66309804.420000017</v>
      </c>
      <c r="H366" s="23"/>
      <c r="I366" s="2">
        <f>SUMIF('collection only'!D:D,eslam.data!AO366,'collection only'!E:E)</f>
        <v>54829579.719999999</v>
      </c>
      <c r="J366" s="26">
        <f>SUMIF('data-from-invoicing'!D:D,eslam.data!AP366,'data-from-invoicing'!F:F)</f>
        <v>1834172.07</v>
      </c>
      <c r="K366" s="2">
        <f t="shared" si="61"/>
        <v>-52995407.649999999</v>
      </c>
      <c r="O366" s="23"/>
      <c r="P366" s="2">
        <v>54829579.719999999</v>
      </c>
      <c r="Q366" s="1">
        <v>43069</v>
      </c>
      <c r="R366" s="1">
        <v>43069</v>
      </c>
      <c r="S366" s="1">
        <v>43066</v>
      </c>
      <c r="T366">
        <v>15</v>
      </c>
      <c r="U366" s="1">
        <v>43081</v>
      </c>
      <c r="V366" s="1">
        <v>43067</v>
      </c>
      <c r="W366" s="2">
        <v>140035688.52000001</v>
      </c>
      <c r="X366" s="2">
        <v>0</v>
      </c>
      <c r="AD366" s="2">
        <v>0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0</v>
      </c>
      <c r="AH366" s="2" t="str">
        <f>VLOOKUP(A366,'eslam-to-invoicing'!A:B,2,0)</f>
        <v>Substation Elco Steel</v>
      </c>
      <c r="AO366" s="2" t="str">
        <f t="shared" si="62"/>
        <v>Elco Steel3</v>
      </c>
      <c r="AP366" s="2" t="str">
        <f t="shared" si="63"/>
        <v>Substation Elco Steel3</v>
      </c>
    </row>
    <row r="367" spans="1:42" hidden="1" x14ac:dyDescent="0.3">
      <c r="A367" s="6" t="s">
        <v>5</v>
      </c>
      <c r="B367" s="6">
        <f>VLOOKUP(A367,Sheet1!A:B,2,0)</f>
        <v>1</v>
      </c>
      <c r="C367" s="6">
        <v>4</v>
      </c>
      <c r="D367" s="25"/>
      <c r="E367" s="2">
        <v>45198074.670000002</v>
      </c>
      <c r="F367" s="26">
        <f>SUMIF('data-from-invoicing'!D:D,eslam.data!AP367,'data-from-invoicing'!E:E)</f>
        <v>1838590.86</v>
      </c>
      <c r="G367" s="2">
        <f t="shared" si="60"/>
        <v>-43359483.810000002</v>
      </c>
      <c r="H367" s="23"/>
      <c r="I367" s="2">
        <f>SUMIF('collection only'!D:D,eslam.data!AO367,'collection only'!E:E)</f>
        <v>35932469.350000001</v>
      </c>
      <c r="J367" s="26">
        <f>SUMIF('data-from-invoicing'!D:D,eslam.data!AP367,'data-from-invoicing'!F:F)</f>
        <v>1268627.7</v>
      </c>
      <c r="K367" s="2">
        <f t="shared" si="61"/>
        <v>-34663841.649999999</v>
      </c>
      <c r="O367" s="23"/>
      <c r="P367" s="2">
        <v>35932469.359999999</v>
      </c>
      <c r="Q367" s="1">
        <v>43100</v>
      </c>
      <c r="R367" s="1">
        <v>43100</v>
      </c>
      <c r="S367" s="1">
        <v>43096</v>
      </c>
      <c r="T367">
        <v>15</v>
      </c>
      <c r="U367" s="1">
        <v>43111</v>
      </c>
      <c r="V367" s="1">
        <v>43102</v>
      </c>
      <c r="W367" s="2">
        <v>185233763.18000001</v>
      </c>
      <c r="X367" s="2">
        <v>0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Substation Elco Steel</v>
      </c>
      <c r="AO367" s="2" t="str">
        <f t="shared" si="62"/>
        <v>Elco Steel4</v>
      </c>
      <c r="AP367" s="2" t="str">
        <f t="shared" si="63"/>
        <v>Substation Elco Steel4</v>
      </c>
    </row>
    <row r="368" spans="1:42" hidden="1" x14ac:dyDescent="0.3">
      <c r="A368" s="6" t="s">
        <v>5</v>
      </c>
      <c r="B368" s="6">
        <f>VLOOKUP(A368,Sheet1!A:B,2,0)</f>
        <v>1</v>
      </c>
      <c r="C368" s="6">
        <v>5</v>
      </c>
      <c r="D368" s="25"/>
      <c r="E368" s="2">
        <v>15262763.5</v>
      </c>
      <c r="F368" s="26">
        <f>SUMIF('data-from-invoicing'!D:D,eslam.data!AP368,'data-from-invoicing'!E:E)</f>
        <v>5784479.6900000004</v>
      </c>
      <c r="G368" s="2">
        <f t="shared" si="60"/>
        <v>-9478283.8099999987</v>
      </c>
      <c r="H368" s="23"/>
      <c r="I368" s="2">
        <f>SUMIF('collection only'!D:D,eslam.data!AO368,'collection only'!E:E)</f>
        <v>12038252.26</v>
      </c>
      <c r="J368" s="26">
        <f>SUMIF('data-from-invoicing'!D:D,eslam.data!AP368,'data-from-invoicing'!F:F)</f>
        <v>4588851.87</v>
      </c>
      <c r="K368" s="2">
        <f t="shared" si="61"/>
        <v>-7449400.3899999997</v>
      </c>
      <c r="O368" s="23"/>
      <c r="P368" s="2">
        <v>12133896.98</v>
      </c>
      <c r="Q368" s="1">
        <v>43131</v>
      </c>
      <c r="R368" s="1">
        <v>43131</v>
      </c>
      <c r="S368" s="1">
        <v>43131</v>
      </c>
      <c r="T368">
        <v>15</v>
      </c>
      <c r="U368" s="1">
        <v>43146</v>
      </c>
      <c r="V368" s="1">
        <v>43143</v>
      </c>
      <c r="W368" s="2">
        <v>200496526.68000001</v>
      </c>
      <c r="X368" s="2">
        <v>0</v>
      </c>
      <c r="AD368" s="2">
        <v>0</v>
      </c>
      <c r="AE368" s="14">
        <f>SUMIF('consultant-gross'!D:D,eslam.data!AO368,'consultant-gross'!F:F)</f>
        <v>0</v>
      </c>
      <c r="AF368" s="14">
        <f>SUMIF('consultant-gross'!D:D,eslam.data!AO368,'consultant-gross'!G:G)</f>
        <v>0</v>
      </c>
      <c r="AG368" s="14">
        <f>SUMIF('consultant-net'!D:D,eslam.data!AO368,'consultant-net'!F:F)</f>
        <v>0</v>
      </c>
      <c r="AH368" s="2" t="str">
        <f>VLOOKUP(A368,'eslam-to-invoicing'!A:B,2,0)</f>
        <v>Substation Elco Steel</v>
      </c>
      <c r="AO368" s="2" t="str">
        <f t="shared" si="62"/>
        <v>Elco Steel5</v>
      </c>
      <c r="AP368" s="2" t="str">
        <f t="shared" si="63"/>
        <v>Substation Elco Steel5</v>
      </c>
    </row>
    <row r="369" spans="1:42" hidden="1" x14ac:dyDescent="0.3">
      <c r="A369" s="6" t="s">
        <v>5</v>
      </c>
      <c r="B369" s="6">
        <f>VLOOKUP(A369,Sheet1!A:B,2,0)</f>
        <v>1</v>
      </c>
      <c r="C369" s="6">
        <v>6</v>
      </c>
      <c r="D369" s="25"/>
      <c r="E369" s="2">
        <v>23107300.219999999</v>
      </c>
      <c r="F369" s="26">
        <f>SUMIF('data-from-invoicing'!D:D,eslam.data!AP369,'data-from-invoicing'!E:E)</f>
        <v>3766431.24</v>
      </c>
      <c r="G369" s="2">
        <f t="shared" si="60"/>
        <v>-19340868.979999997</v>
      </c>
      <c r="H369" s="23"/>
      <c r="I369" s="2">
        <f>SUMIF('collection only'!D:D,eslam.data!AO369,'collection only'!E:E)</f>
        <v>20100303</v>
      </c>
      <c r="J369" s="26">
        <f>SUMIF('data-from-invoicing'!D:D,eslam.data!AP369,'data-from-invoicing'!F:F)</f>
        <v>2598837.56</v>
      </c>
      <c r="K369" s="2">
        <f t="shared" si="61"/>
        <v>-17501465.440000001</v>
      </c>
      <c r="O369" s="23"/>
      <c r="P369" s="2">
        <v>19914658.949999999</v>
      </c>
      <c r="Q369" s="1">
        <v>43159</v>
      </c>
      <c r="R369" s="1">
        <v>43163</v>
      </c>
      <c r="S369" s="1">
        <v>43163</v>
      </c>
      <c r="T369">
        <v>15</v>
      </c>
      <c r="U369" s="1">
        <v>43178</v>
      </c>
      <c r="V369" s="1">
        <v>43172</v>
      </c>
      <c r="W369" s="2">
        <v>223603826.90000001</v>
      </c>
      <c r="X369" s="2">
        <v>0</v>
      </c>
      <c r="AD369" s="2">
        <v>95644.72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 t="shared" si="62"/>
        <v>Elco Steel6</v>
      </c>
      <c r="AP369" s="2" t="str">
        <f t="shared" si="63"/>
        <v>Substation Elco Steel6</v>
      </c>
    </row>
    <row r="370" spans="1:42" hidden="1" x14ac:dyDescent="0.3">
      <c r="A370" s="6" t="s">
        <v>5</v>
      </c>
      <c r="B370" s="6">
        <f>VLOOKUP(A370,Sheet1!A:B,2,0)</f>
        <v>1</v>
      </c>
      <c r="C370" s="6">
        <v>7</v>
      </c>
      <c r="D370" s="25"/>
      <c r="E370" s="2">
        <v>9962100.8200000003</v>
      </c>
      <c r="F370" s="26">
        <f>SUMIF('data-from-invoicing'!D:D,eslam.data!AP370,'data-from-invoicing'!E:E)</f>
        <v>3187107.5</v>
      </c>
      <c r="G370" s="2">
        <f t="shared" si="60"/>
        <v>-6774993.3200000003</v>
      </c>
      <c r="H370" s="23"/>
      <c r="I370" s="2">
        <f>SUMIF('collection only'!D:D,eslam.data!AO370,'collection only'!E:E)</f>
        <v>7919870.1699999999</v>
      </c>
      <c r="J370" s="26">
        <f>SUMIF('data-from-invoicing'!D:D,eslam.data!AP370,'data-from-invoicing'!F:F)</f>
        <v>2228843.15</v>
      </c>
      <c r="K370" s="2">
        <f t="shared" si="61"/>
        <v>-5691027.0199999996</v>
      </c>
      <c r="O370" s="23"/>
      <c r="P370" s="2">
        <v>7919870.1500000004</v>
      </c>
      <c r="Q370" s="1">
        <v>43190</v>
      </c>
      <c r="R370" s="1">
        <v>43186</v>
      </c>
      <c r="S370" s="1">
        <v>43199</v>
      </c>
      <c r="T370">
        <v>15</v>
      </c>
      <c r="U370" s="1">
        <v>43214</v>
      </c>
      <c r="V370" s="1">
        <v>43207</v>
      </c>
      <c r="W370" s="2">
        <v>233565927.72</v>
      </c>
      <c r="X370" s="2">
        <v>0</v>
      </c>
      <c r="AD370" s="2">
        <v>95644.72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 t="shared" si="62"/>
        <v>Elco Steel7</v>
      </c>
      <c r="AP370" s="2" t="str">
        <f t="shared" si="63"/>
        <v>Substation Elco Steel7</v>
      </c>
    </row>
    <row r="371" spans="1:42" hidden="1" x14ac:dyDescent="0.3">
      <c r="A371" s="6" t="s">
        <v>5</v>
      </c>
      <c r="B371" s="6">
        <f>VLOOKUP(A371,Sheet1!A:B,2,0)</f>
        <v>1</v>
      </c>
      <c r="C371" s="6">
        <v>8</v>
      </c>
      <c r="D371" s="25"/>
      <c r="E371" s="2">
        <v>7984975.6399999857</v>
      </c>
      <c r="F371" s="26">
        <f>SUMIF('data-from-invoicing'!D:D,eslam.data!AP371,'data-from-invoicing'!E:E)</f>
        <v>2651758.2799999998</v>
      </c>
      <c r="G371" s="2">
        <f t="shared" si="60"/>
        <v>-5333217.3599999864</v>
      </c>
      <c r="H371" s="23"/>
      <c r="I371" s="2">
        <f>SUMIF('collection only'!D:D,eslam.data!AO371,'collection only'!E:E)</f>
        <v>6348055.6399999997</v>
      </c>
      <c r="J371" s="26">
        <f>SUMIF('data-from-invoicing'!D:D,eslam.data!AP371,'data-from-invoicing'!F:F)</f>
        <v>1829713.22</v>
      </c>
      <c r="K371" s="2">
        <f t="shared" si="61"/>
        <v>-4518342.42</v>
      </c>
      <c r="O371" s="23"/>
      <c r="P371" s="2">
        <v>6348055.6399999997</v>
      </c>
      <c r="Q371" s="1">
        <v>43220</v>
      </c>
      <c r="R371" s="1">
        <v>43220</v>
      </c>
      <c r="S371" s="1">
        <v>43223</v>
      </c>
      <c r="T371">
        <v>15</v>
      </c>
      <c r="U371" s="1">
        <v>43238</v>
      </c>
      <c r="V371" s="1">
        <v>43246</v>
      </c>
      <c r="W371" s="2">
        <v>241550903.36000001</v>
      </c>
      <c r="X371" s="2">
        <v>0</v>
      </c>
      <c r="AD371" s="2">
        <v>95644.72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 t="shared" si="62"/>
        <v>Elco Steel8</v>
      </c>
      <c r="AP371" s="2" t="str">
        <f t="shared" si="63"/>
        <v>Substation Elco Steel8</v>
      </c>
    </row>
    <row r="372" spans="1:42" hidden="1" x14ac:dyDescent="0.3">
      <c r="A372" s="6" t="s">
        <v>5</v>
      </c>
      <c r="B372" s="6">
        <f>VLOOKUP(A372,Sheet1!A:B,2,0)</f>
        <v>1</v>
      </c>
      <c r="C372" s="6">
        <v>9</v>
      </c>
      <c r="D372" s="25"/>
      <c r="E372" s="2">
        <v>1027177.939999998</v>
      </c>
      <c r="F372" s="26">
        <f>SUMIF('data-from-invoicing'!D:D,eslam.data!AP372,'data-from-invoicing'!E:E)</f>
        <v>1904763.72</v>
      </c>
      <c r="G372" s="2">
        <f t="shared" si="60"/>
        <v>877585.78000000201</v>
      </c>
      <c r="H372" s="23"/>
      <c r="I372" s="2">
        <f>SUMIF('collection only'!D:D,eslam.data!AO372,'collection only'!E:E)</f>
        <v>740665.09</v>
      </c>
      <c r="J372" s="26">
        <f>SUMIF('data-from-invoicing'!D:D,eslam.data!AP372,'data-from-invoicing'!F:F)</f>
        <v>1314286.96</v>
      </c>
      <c r="K372" s="2">
        <f t="shared" si="61"/>
        <v>573621.87</v>
      </c>
      <c r="O372" s="23"/>
      <c r="P372" s="2">
        <v>740665.1</v>
      </c>
      <c r="Q372" s="1">
        <v>43251</v>
      </c>
      <c r="R372" s="1">
        <v>43251</v>
      </c>
      <c r="S372" s="1">
        <v>43258</v>
      </c>
      <c r="T372">
        <v>15</v>
      </c>
      <c r="U372" s="1">
        <v>43273</v>
      </c>
      <c r="V372" s="1">
        <v>43283</v>
      </c>
      <c r="W372" s="2">
        <v>242578081.30000001</v>
      </c>
      <c r="X372" s="2">
        <v>0</v>
      </c>
      <c r="AD372" s="2">
        <v>171586.08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 t="shared" si="62"/>
        <v>Elco Steel9</v>
      </c>
      <c r="AP372" s="2" t="str">
        <f t="shared" si="63"/>
        <v>Substation Elco Steel9</v>
      </c>
    </row>
    <row r="373" spans="1:42" hidden="1" x14ac:dyDescent="0.3">
      <c r="A373" s="6" t="s">
        <v>5</v>
      </c>
      <c r="B373" s="6">
        <f>VLOOKUP(A373,Sheet1!A:B,2,0)</f>
        <v>1</v>
      </c>
      <c r="C373" s="6">
        <v>10</v>
      </c>
      <c r="D373" s="25"/>
      <c r="E373" s="2">
        <v>5032217.2099999785</v>
      </c>
      <c r="F373" s="26">
        <f>SUMIF('data-from-invoicing'!D:D,eslam.data!AP373,'data-from-invoicing'!E:E)</f>
        <v>4730762.03</v>
      </c>
      <c r="G373" s="2">
        <f t="shared" si="60"/>
        <v>-301455.17999997828</v>
      </c>
      <c r="H373" s="23"/>
      <c r="I373" s="2">
        <f>SUMIF('collection only'!D:D,eslam.data!AO373,'collection only'!E:E)</f>
        <v>4000000</v>
      </c>
      <c r="J373" s="26">
        <f>SUMIF('data-from-invoicing'!D:D,eslam.data!AP373,'data-from-invoicing'!F:F)</f>
        <v>3744490.63</v>
      </c>
      <c r="K373" s="2">
        <f t="shared" si="61"/>
        <v>-255509.37000000011</v>
      </c>
      <c r="O373" s="23"/>
      <c r="P373" s="2">
        <v>4000612.68</v>
      </c>
      <c r="Q373" s="1">
        <v>43281</v>
      </c>
      <c r="R373" s="1">
        <v>43281</v>
      </c>
      <c r="S373" s="1">
        <v>43286</v>
      </c>
      <c r="T373">
        <v>15</v>
      </c>
      <c r="U373" s="1">
        <v>43301</v>
      </c>
      <c r="V373" s="1">
        <v>43298</v>
      </c>
      <c r="W373" s="2">
        <v>247610298.50999999</v>
      </c>
      <c r="X373" s="2">
        <v>0</v>
      </c>
      <c r="AD373" s="2">
        <v>171586.08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 t="shared" si="62"/>
        <v>Elco Steel10</v>
      </c>
      <c r="AP373" s="2" t="str">
        <f t="shared" si="63"/>
        <v>Substation Elco Steel10</v>
      </c>
    </row>
    <row r="374" spans="1:42" hidden="1" x14ac:dyDescent="0.3">
      <c r="A374" s="6" t="s">
        <v>5</v>
      </c>
      <c r="B374" s="6">
        <f>VLOOKUP(A374,Sheet1!A:B,2,0)</f>
        <v>1</v>
      </c>
      <c r="C374" s="6">
        <v>11</v>
      </c>
      <c r="D374" s="25"/>
      <c r="E374" s="2">
        <v>8902176.7600000203</v>
      </c>
      <c r="F374" s="26">
        <f>SUMIF('data-from-invoicing'!D:D,eslam.data!AP374,'data-from-invoicing'!E:E)</f>
        <v>4095222.6199999996</v>
      </c>
      <c r="G374" s="2">
        <f t="shared" si="60"/>
        <v>-4806954.1400000211</v>
      </c>
      <c r="H374" s="23"/>
      <c r="I374" s="2">
        <f>SUMIF('collection only'!D:D,eslam.data!AO374,'collection only'!E:E)</f>
        <v>7075101.6600000001</v>
      </c>
      <c r="J374" s="26">
        <f>SUMIF('data-from-invoicing'!D:D,eslam.data!AP374,'data-from-invoicing'!F:F)</f>
        <v>3142902.52</v>
      </c>
      <c r="K374" s="2">
        <f t="shared" si="61"/>
        <v>-3932199.14</v>
      </c>
      <c r="O374" s="23"/>
      <c r="P374" s="2">
        <v>7077230.5162500441</v>
      </c>
      <c r="Q374" s="1">
        <v>43312</v>
      </c>
      <c r="R374" s="1">
        <v>43312</v>
      </c>
      <c r="S374" s="1">
        <v>43324</v>
      </c>
      <c r="T374">
        <v>15</v>
      </c>
      <c r="U374" s="1">
        <v>43339</v>
      </c>
      <c r="V374" s="1">
        <v>43338</v>
      </c>
      <c r="W374" s="2">
        <v>256512475.27000001</v>
      </c>
      <c r="X374" s="2">
        <v>0</v>
      </c>
      <c r="AD374" s="2">
        <v>171586.08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 t="shared" si="62"/>
        <v>Elco Steel11</v>
      </c>
      <c r="AP374" s="2" t="str">
        <f t="shared" si="63"/>
        <v>Substation Elco Steel11</v>
      </c>
    </row>
    <row r="375" spans="1:42" x14ac:dyDescent="0.3">
      <c r="A375" s="6" t="s">
        <v>5</v>
      </c>
      <c r="B375" s="6">
        <f>VLOOKUP(A375,Sheet1!A:B,2,0)</f>
        <v>1</v>
      </c>
      <c r="C375" s="6">
        <v>12</v>
      </c>
      <c r="D375" s="25"/>
      <c r="F375" s="26">
        <f>SUMIF('data-from-invoicing'!D:D,eslam.data!AP375,'data-from-invoicing'!E:E)</f>
        <v>0</v>
      </c>
      <c r="G375" s="2">
        <f t="shared" si="60"/>
        <v>0</v>
      </c>
      <c r="H375" s="23"/>
      <c r="I375" s="2">
        <f>SUMIF('collection only'!D:D,eslam.data!AO375,'collection only'!E:E)</f>
        <v>2485656</v>
      </c>
      <c r="J375" s="26">
        <f>SUMIF('data-from-invoicing'!D:D,eslam.data!AP375,'data-from-invoicing'!F:F)</f>
        <v>0</v>
      </c>
      <c r="K375" s="2">
        <f t="shared" si="61"/>
        <v>-2485656</v>
      </c>
      <c r="O375" s="23"/>
      <c r="Q375" s="1">
        <v>43343</v>
      </c>
      <c r="R375" s="1">
        <v>43355</v>
      </c>
      <c r="S375" s="1">
        <v>43355</v>
      </c>
      <c r="T375">
        <v>15</v>
      </c>
      <c r="U375" s="1">
        <v>43370</v>
      </c>
      <c r="AD375" s="2">
        <v>0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 t="shared" si="62"/>
        <v>Elco Steel12</v>
      </c>
      <c r="AP375" s="2" t="str">
        <f t="shared" si="63"/>
        <v>Substation Elco Steel12</v>
      </c>
    </row>
    <row r="376" spans="1:42" x14ac:dyDescent="0.3">
      <c r="A376" s="6" t="s">
        <v>5</v>
      </c>
      <c r="B376" s="6">
        <f>VLOOKUP(A376,Sheet1!A:B,2,0)</f>
        <v>1</v>
      </c>
      <c r="C376" s="6">
        <v>13</v>
      </c>
      <c r="D376" s="25"/>
      <c r="F376" s="26">
        <f>SUMIF('data-from-invoicing'!D:D,eslam.data!AP376,'data-from-invoicing'!E:E)</f>
        <v>0</v>
      </c>
      <c r="G376" s="2">
        <f t="shared" si="60"/>
        <v>0</v>
      </c>
      <c r="H376" s="23"/>
      <c r="I376" s="2">
        <f>SUMIF('collection only'!D:D,eslam.data!AO376,'collection only'!E:E)</f>
        <v>2518616.1800000002</v>
      </c>
      <c r="J376" s="26">
        <f>SUMIF('data-from-invoicing'!D:D,eslam.data!AP376,'data-from-invoicing'!F:F)</f>
        <v>0</v>
      </c>
      <c r="K376" s="2">
        <f t="shared" si="61"/>
        <v>-2518616.1800000002</v>
      </c>
      <c r="O376" s="23"/>
      <c r="Q376" s="1">
        <v>43373</v>
      </c>
      <c r="R376" s="1">
        <v>43373</v>
      </c>
      <c r="S376" s="1">
        <v>43383</v>
      </c>
      <c r="T376">
        <v>15</v>
      </c>
      <c r="U376" s="1">
        <v>43398</v>
      </c>
      <c r="AD376" s="2">
        <v>0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 t="shared" si="62"/>
        <v>Elco Steel13</v>
      </c>
      <c r="AP376" s="2" t="str">
        <f t="shared" si="63"/>
        <v>Substation Elco Steel13</v>
      </c>
    </row>
    <row r="377" spans="1:42" x14ac:dyDescent="0.3">
      <c r="A377" s="6" t="s">
        <v>5</v>
      </c>
      <c r="B377" s="6">
        <f>VLOOKUP(A377,Sheet1!A:B,2,0)</f>
        <v>1</v>
      </c>
      <c r="C377" s="6">
        <v>14</v>
      </c>
      <c r="D377" s="25"/>
      <c r="F377" s="26">
        <f>SUMIF('data-from-invoicing'!D:D,eslam.data!AP377,'data-from-invoicing'!E:E)</f>
        <v>0</v>
      </c>
      <c r="G377" s="2">
        <f t="shared" si="60"/>
        <v>0</v>
      </c>
      <c r="H377" s="23"/>
      <c r="I377" s="2">
        <f>SUMIF('collection only'!D:D,eslam.data!AO377,'collection only'!E:E)</f>
        <v>2857649.27</v>
      </c>
      <c r="J377" s="26">
        <f>SUMIF('data-from-invoicing'!D:D,eslam.data!AP377,'data-from-invoicing'!F:F)</f>
        <v>0</v>
      </c>
      <c r="K377" s="2">
        <f t="shared" si="61"/>
        <v>-2857649.27</v>
      </c>
      <c r="O377" s="23"/>
      <c r="Q377" s="1">
        <v>43404</v>
      </c>
      <c r="R377" s="1">
        <v>43404</v>
      </c>
      <c r="S377" s="1">
        <v>43416</v>
      </c>
      <c r="T377">
        <v>15</v>
      </c>
      <c r="U377" s="1">
        <v>43431</v>
      </c>
      <c r="AD377" s="2">
        <v>0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 t="shared" si="62"/>
        <v>Elco Steel14</v>
      </c>
      <c r="AP377" s="2" t="str">
        <f t="shared" si="63"/>
        <v>Substation Elco Steel14</v>
      </c>
    </row>
    <row r="378" spans="1:42" x14ac:dyDescent="0.3">
      <c r="A378" s="6" t="s">
        <v>5</v>
      </c>
      <c r="B378" s="6">
        <f>VLOOKUP(A378,Sheet1!A:B,2,0)</f>
        <v>1</v>
      </c>
      <c r="C378" s="6">
        <v>15</v>
      </c>
      <c r="D378" s="25"/>
      <c r="F378" s="26">
        <f>SUMIF('data-from-invoicing'!D:D,eslam.data!AP378,'data-from-invoicing'!E:E)</f>
        <v>0</v>
      </c>
      <c r="G378" s="2">
        <f t="shared" si="60"/>
        <v>0</v>
      </c>
      <c r="H378" s="23"/>
      <c r="I378" s="2">
        <f>SUMIF('collection only'!D:D,eslam.data!AO378,'collection only'!E:E)</f>
        <v>1595365.5</v>
      </c>
      <c r="J378" s="26">
        <f>SUMIF('data-from-invoicing'!D:D,eslam.data!AP378,'data-from-invoicing'!F:F)</f>
        <v>0</v>
      </c>
      <c r="K378" s="2">
        <f t="shared" si="61"/>
        <v>-1595365.5</v>
      </c>
      <c r="O378" s="23"/>
      <c r="Q378" s="1">
        <v>43434</v>
      </c>
      <c r="R378" s="1">
        <v>43434</v>
      </c>
      <c r="S378" s="1">
        <v>43446</v>
      </c>
      <c r="T378">
        <v>15</v>
      </c>
      <c r="U378" s="1">
        <v>43461</v>
      </c>
      <c r="AD378" s="2">
        <v>0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 t="shared" si="62"/>
        <v>Elco Steel15</v>
      </c>
      <c r="AP378" s="2" t="str">
        <f t="shared" si="63"/>
        <v>Substation Elco Steel15</v>
      </c>
    </row>
    <row r="379" spans="1:42" x14ac:dyDescent="0.3">
      <c r="A379" s="6" t="s">
        <v>5</v>
      </c>
      <c r="B379" s="6">
        <f>VLOOKUP(A379,Sheet1!A:B,2,0)</f>
        <v>1</v>
      </c>
      <c r="C379" s="6">
        <v>16</v>
      </c>
      <c r="D379" s="25"/>
      <c r="F379" s="26">
        <f>SUMIF('data-from-invoicing'!D:D,eslam.data!AP379,'data-from-invoicing'!E:E)</f>
        <v>0</v>
      </c>
      <c r="G379" s="2">
        <f t="shared" si="60"/>
        <v>0</v>
      </c>
      <c r="H379" s="23"/>
      <c r="I379" s="2">
        <f>SUMIF('collection only'!D:D,eslam.data!AO379,'collection only'!E:E)</f>
        <v>310509.31</v>
      </c>
      <c r="J379" s="26">
        <f>SUMIF('data-from-invoicing'!D:D,eslam.data!AP379,'data-from-invoicing'!F:F)</f>
        <v>0</v>
      </c>
      <c r="K379" s="2">
        <f t="shared" si="61"/>
        <v>-310509.31</v>
      </c>
      <c r="O379" s="23"/>
      <c r="Q379" s="1">
        <v>43465</v>
      </c>
      <c r="R379" s="1">
        <v>43465</v>
      </c>
      <c r="S379" s="1">
        <v>43471</v>
      </c>
      <c r="T379">
        <v>15</v>
      </c>
      <c r="U379" s="1">
        <v>43486</v>
      </c>
      <c r="AD379" s="2">
        <v>0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 t="shared" si="62"/>
        <v>Elco Steel16</v>
      </c>
      <c r="AP379" s="2" t="str">
        <f t="shared" si="63"/>
        <v>Substation Elco Steel16</v>
      </c>
    </row>
    <row r="380" spans="1:42" x14ac:dyDescent="0.3">
      <c r="A380" s="6" t="s">
        <v>5</v>
      </c>
      <c r="B380" s="6">
        <f>VLOOKUP(A380,Sheet1!A:B,2,0)</f>
        <v>1</v>
      </c>
      <c r="C380" s="6">
        <v>17</v>
      </c>
      <c r="D380" s="25"/>
      <c r="F380" s="26">
        <f>SUMIF('data-from-invoicing'!D:D,eslam.data!AP380,'data-from-invoicing'!E:E)</f>
        <v>0</v>
      </c>
      <c r="G380" s="2">
        <f t="shared" si="60"/>
        <v>0</v>
      </c>
      <c r="H380" s="23"/>
      <c r="I380" s="2">
        <f>SUMIF('collection only'!D:D,eslam.data!AO380,'collection only'!E:E)</f>
        <v>1079101.72</v>
      </c>
      <c r="J380" s="26">
        <f>SUMIF('data-from-invoicing'!D:D,eslam.data!AP380,'data-from-invoicing'!F:F)</f>
        <v>0</v>
      </c>
      <c r="K380" s="2">
        <f t="shared" si="61"/>
        <v>-1079101.72</v>
      </c>
      <c r="O380" s="23"/>
      <c r="Q380" s="1">
        <v>43496</v>
      </c>
      <c r="R380" s="1">
        <v>43496</v>
      </c>
      <c r="S380" s="1">
        <v>43509</v>
      </c>
      <c r="T380">
        <v>15</v>
      </c>
      <c r="U380" s="1">
        <v>43524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 t="shared" si="62"/>
        <v>Elco Steel17</v>
      </c>
      <c r="AP380" s="2" t="str">
        <f t="shared" si="63"/>
        <v>Substation Elco Steel17</v>
      </c>
    </row>
    <row r="381" spans="1:42" hidden="1" x14ac:dyDescent="0.3">
      <c r="A381" s="6" t="s">
        <v>17</v>
      </c>
      <c r="B381" s="6">
        <f>VLOOKUP(A381,Sheet1!A:B,2,0)</f>
        <v>1</v>
      </c>
      <c r="C381" s="6">
        <v>1</v>
      </c>
      <c r="D381" s="25"/>
      <c r="E381" s="2">
        <v>1576783.88</v>
      </c>
      <c r="F381" s="26">
        <f>SUMIF('data-from-invoicing'!D:D,eslam.data!AP381,'data-from-invoicing'!E:E)</f>
        <v>0</v>
      </c>
      <c r="G381" s="2">
        <f t="shared" si="60"/>
        <v>-1576783.88</v>
      </c>
      <c r="H381" s="23"/>
      <c r="I381" s="2">
        <f>SUMIF('collection only'!D:D,eslam.data!AO381,'collection only'!E:E)</f>
        <v>1253543.180625</v>
      </c>
      <c r="J381" s="26">
        <f>SUMIF('data-from-invoicing'!D:D,eslam.data!AP381,'data-from-invoicing'!F:F)</f>
        <v>0</v>
      </c>
      <c r="K381" s="2">
        <f t="shared" si="61"/>
        <v>-1253543.180625</v>
      </c>
      <c r="O381" s="23"/>
      <c r="P381" s="2">
        <v>1253543.180625</v>
      </c>
      <c r="Q381" s="1">
        <v>43131</v>
      </c>
      <c r="R381" s="1">
        <v>43131</v>
      </c>
      <c r="S381" s="1">
        <v>43131</v>
      </c>
      <c r="T381">
        <v>15</v>
      </c>
      <c r="U381" s="1">
        <v>43146</v>
      </c>
      <c r="V381" s="1">
        <v>43143</v>
      </c>
      <c r="W381" s="2">
        <v>1576783.88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 t="shared" si="62"/>
        <v>Elco Steel - ADMIN.1</v>
      </c>
      <c r="AP381" s="2" t="str">
        <f t="shared" si="63"/>
        <v>Substation Elco Steel1</v>
      </c>
    </row>
    <row r="382" spans="1:42" hidden="1" x14ac:dyDescent="0.3">
      <c r="A382" s="6" t="s">
        <v>17</v>
      </c>
      <c r="B382" s="6">
        <f>VLOOKUP(A382,Sheet1!A:B,2,0)</f>
        <v>1</v>
      </c>
      <c r="C382" s="6">
        <v>2</v>
      </c>
      <c r="D382" s="25"/>
      <c r="E382" s="2">
        <v>3644932.88</v>
      </c>
      <c r="F382" s="26">
        <f>SUMIF('data-from-invoicing'!D:D,eslam.data!AP382,'data-from-invoicing'!E:E)</f>
        <v>1669926.8</v>
      </c>
      <c r="G382" s="2">
        <f t="shared" si="60"/>
        <v>-1975006.0799999998</v>
      </c>
      <c r="H382" s="23"/>
      <c r="I382" s="2">
        <f>SUMIF('collection only'!D:D,eslam.data!AO382,'collection only'!E:E)</f>
        <v>2897721.63</v>
      </c>
      <c r="J382" s="26">
        <f>SUMIF('data-from-invoicing'!D:D,eslam.data!AP382,'data-from-invoicing'!F:F)</f>
        <v>1160599.1300000001</v>
      </c>
      <c r="K382" s="2">
        <f t="shared" si="61"/>
        <v>-1737122.4999999998</v>
      </c>
      <c r="O382" s="23"/>
      <c r="P382" s="2">
        <v>2897721.64</v>
      </c>
      <c r="Q382" s="1">
        <v>43159</v>
      </c>
      <c r="R382" s="1">
        <v>43163</v>
      </c>
      <c r="S382" s="1">
        <v>43163</v>
      </c>
      <c r="T382">
        <v>15</v>
      </c>
      <c r="U382" s="1">
        <v>43178</v>
      </c>
      <c r="V382" s="1">
        <v>43172</v>
      </c>
      <c r="W382" s="2">
        <v>5221716.76</v>
      </c>
      <c r="X382" s="2">
        <v>0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 t="shared" si="62"/>
        <v>Elco Steel - ADMIN.2</v>
      </c>
      <c r="AP382" s="2" t="str">
        <f t="shared" si="63"/>
        <v>Substation Elco Steel2</v>
      </c>
    </row>
    <row r="383" spans="1:42" hidden="1" x14ac:dyDescent="0.3">
      <c r="A383" s="6" t="s">
        <v>17</v>
      </c>
      <c r="B383" s="6">
        <f>VLOOKUP(A383,Sheet1!A:B,2,0)</f>
        <v>1</v>
      </c>
      <c r="C383" s="6">
        <v>3</v>
      </c>
      <c r="D383" s="25"/>
      <c r="E383" s="2">
        <v>4011218.17</v>
      </c>
      <c r="F383" s="26">
        <f>SUMIF('data-from-invoicing'!D:D,eslam.data!AP383,'data-from-invoicing'!E:E)</f>
        <v>2658220.39</v>
      </c>
      <c r="G383" s="2">
        <f t="shared" si="60"/>
        <v>-1352997.7799999998</v>
      </c>
      <c r="H383" s="23"/>
      <c r="I383" s="2">
        <f>SUMIF('collection only'!D:D,eslam.data!AO383,'collection only'!E:E)</f>
        <v>3188918.44</v>
      </c>
      <c r="J383" s="26">
        <f>SUMIF('data-from-invoicing'!D:D,eslam.data!AP383,'data-from-invoicing'!F:F)</f>
        <v>1834172.07</v>
      </c>
      <c r="K383" s="2">
        <f t="shared" si="61"/>
        <v>-1354746.3699999999</v>
      </c>
      <c r="O383" s="23"/>
      <c r="P383" s="2">
        <v>3188918.45</v>
      </c>
      <c r="Q383" s="1">
        <v>43190</v>
      </c>
      <c r="R383" s="1">
        <v>43186</v>
      </c>
      <c r="S383" s="1">
        <v>43199</v>
      </c>
      <c r="T383">
        <v>15</v>
      </c>
      <c r="U383" s="1">
        <v>43214</v>
      </c>
      <c r="V383" s="1">
        <v>43207</v>
      </c>
      <c r="W383" s="2">
        <v>9232934.9299999997</v>
      </c>
      <c r="X383" s="2">
        <v>0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 t="shared" si="62"/>
        <v>Elco Steel - ADMIN.3</v>
      </c>
      <c r="AP383" s="2" t="str">
        <f t="shared" si="63"/>
        <v>Substation Elco Steel3</v>
      </c>
    </row>
    <row r="384" spans="1:42" hidden="1" x14ac:dyDescent="0.3">
      <c r="A384" s="6" t="s">
        <v>17</v>
      </c>
      <c r="B384" s="6">
        <f>VLOOKUP(A384,Sheet1!A:B,2,0)</f>
        <v>1</v>
      </c>
      <c r="C384" s="6">
        <v>4</v>
      </c>
      <c r="D384" s="25"/>
      <c r="E384" s="2">
        <v>4549688.4399999985</v>
      </c>
      <c r="F384" s="26">
        <f>SUMIF('data-from-invoicing'!D:D,eslam.data!AP384,'data-from-invoicing'!E:E)</f>
        <v>1838590.86</v>
      </c>
      <c r="G384" s="2">
        <f t="shared" si="60"/>
        <v>-2711097.5799999982</v>
      </c>
      <c r="H384" s="23"/>
      <c r="I384" s="2">
        <f>SUMIF('collection only'!D:D,eslam.data!AO384,'collection only'!E:E)</f>
        <v>3617002.31</v>
      </c>
      <c r="J384" s="26">
        <f>SUMIF('data-from-invoicing'!D:D,eslam.data!AP384,'data-from-invoicing'!F:F)</f>
        <v>1268627.7</v>
      </c>
      <c r="K384" s="2">
        <f t="shared" si="61"/>
        <v>-2348374.6100000003</v>
      </c>
      <c r="O384" s="23"/>
      <c r="P384" s="2">
        <v>3617002.31</v>
      </c>
      <c r="Q384" s="1">
        <v>43220</v>
      </c>
      <c r="R384" s="1">
        <v>43220</v>
      </c>
      <c r="S384" s="1">
        <v>43223</v>
      </c>
      <c r="T384">
        <v>15</v>
      </c>
      <c r="U384" s="1">
        <v>43238</v>
      </c>
      <c r="V384" s="1">
        <v>43246</v>
      </c>
      <c r="W384" s="2">
        <v>13782623.369999999</v>
      </c>
      <c r="X384" s="2">
        <v>0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 t="shared" si="62"/>
        <v>Elco Steel - ADMIN.4</v>
      </c>
      <c r="AP384" s="2" t="str">
        <f t="shared" si="63"/>
        <v>Substation Elco Steel4</v>
      </c>
    </row>
    <row r="385" spans="1:42" hidden="1" x14ac:dyDescent="0.3">
      <c r="A385" s="6" t="s">
        <v>17</v>
      </c>
      <c r="B385" s="6">
        <f>VLOOKUP(A385,Sheet1!A:B,2,0)</f>
        <v>1</v>
      </c>
      <c r="C385" s="6">
        <v>5</v>
      </c>
      <c r="D385" s="25"/>
      <c r="E385" s="2">
        <v>2288094.620000001</v>
      </c>
      <c r="F385" s="26">
        <f>SUMIF('data-from-invoicing'!D:D,eslam.data!AP385,'data-from-invoicing'!E:E)</f>
        <v>5784479.6900000004</v>
      </c>
      <c r="G385" s="2">
        <f t="shared" si="60"/>
        <v>3496385.0699999994</v>
      </c>
      <c r="H385" s="23"/>
      <c r="I385" s="2">
        <f>SUMIF('collection only'!D:D,eslam.data!AO385,'collection only'!E:E)</f>
        <v>1819035.22</v>
      </c>
      <c r="J385" s="26">
        <f>SUMIF('data-from-invoicing'!D:D,eslam.data!AP385,'data-from-invoicing'!F:F)</f>
        <v>4588851.87</v>
      </c>
      <c r="K385" s="2">
        <f t="shared" si="61"/>
        <v>2769816.6500000004</v>
      </c>
      <c r="O385" s="23"/>
      <c r="P385" s="2">
        <v>1819035.23</v>
      </c>
      <c r="Q385" s="1">
        <v>43251</v>
      </c>
      <c r="R385" s="1">
        <v>43251</v>
      </c>
      <c r="S385" s="1">
        <v>43258</v>
      </c>
      <c r="T385">
        <v>15</v>
      </c>
      <c r="U385" s="1">
        <v>43273</v>
      </c>
      <c r="V385" s="1">
        <v>43283</v>
      </c>
      <c r="W385" s="2">
        <v>16070717.99</v>
      </c>
      <c r="X385" s="2">
        <v>0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 t="shared" si="62"/>
        <v>Elco Steel - ADMIN.5</v>
      </c>
      <c r="AP385" s="2" t="str">
        <f t="shared" si="63"/>
        <v>Substation Elco Steel5</v>
      </c>
    </row>
    <row r="386" spans="1:42" hidden="1" x14ac:dyDescent="0.3">
      <c r="A386" s="6" t="s">
        <v>17</v>
      </c>
      <c r="B386" s="6">
        <f>VLOOKUP(A386,Sheet1!A:B,2,0)</f>
        <v>1</v>
      </c>
      <c r="C386" s="6">
        <v>6</v>
      </c>
      <c r="D386" s="25"/>
      <c r="E386" s="2">
        <v>6362324.0299999993</v>
      </c>
      <c r="F386" s="26">
        <f>SUMIF('data-from-invoicing'!D:D,eslam.data!AP386,'data-from-invoicing'!E:E)</f>
        <v>3766431.24</v>
      </c>
      <c r="G386" s="2">
        <f t="shared" si="60"/>
        <v>-2595892.7899999991</v>
      </c>
      <c r="H386" s="23"/>
      <c r="I386" s="2">
        <f>SUMIF('collection only'!D:D,eslam.data!AO386,'collection only'!E:E)</f>
        <v>5058047.58</v>
      </c>
      <c r="J386" s="26">
        <f>SUMIF('data-from-invoicing'!D:D,eslam.data!AP386,'data-from-invoicing'!F:F)</f>
        <v>2598837.56</v>
      </c>
      <c r="K386" s="2">
        <f t="shared" si="61"/>
        <v>-2459210.02</v>
      </c>
      <c r="O386" s="23"/>
      <c r="P386" s="2">
        <v>5094386.24</v>
      </c>
      <c r="Q386" s="1">
        <v>43281</v>
      </c>
      <c r="R386" s="1">
        <v>43281</v>
      </c>
      <c r="S386" s="1">
        <v>43286</v>
      </c>
      <c r="T386">
        <v>15</v>
      </c>
      <c r="U386" s="1">
        <v>43301</v>
      </c>
      <c r="V386" s="1">
        <v>43298</v>
      </c>
      <c r="W386" s="2">
        <v>22433042.02</v>
      </c>
      <c r="X386" s="2">
        <v>0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 t="shared" si="62"/>
        <v>Elco Steel - ADMIN.6</v>
      </c>
      <c r="AP386" s="2" t="str">
        <f t="shared" si="63"/>
        <v>Substation Elco Steel6</v>
      </c>
    </row>
    <row r="387" spans="1:42" hidden="1" x14ac:dyDescent="0.3">
      <c r="A387" s="6" t="s">
        <v>17</v>
      </c>
      <c r="B387" s="6">
        <f>VLOOKUP(A387,Sheet1!A:B,2,0)</f>
        <v>1</v>
      </c>
      <c r="C387" s="6">
        <v>7</v>
      </c>
      <c r="D387" s="25"/>
      <c r="E387" s="2">
        <v>7233482.4900000021</v>
      </c>
      <c r="F387" s="26">
        <f>SUMIF('data-from-invoicing'!D:D,eslam.data!AP387,'data-from-invoicing'!E:E)</f>
        <v>3187107.5</v>
      </c>
      <c r="G387" s="2">
        <f t="shared" si="60"/>
        <v>-4046374.9900000021</v>
      </c>
      <c r="H387" s="23"/>
      <c r="I387" s="2">
        <f>SUMIF('collection only'!D:D,eslam.data!AO387,'collection only'!E:E)</f>
        <v>5750618.5816368721</v>
      </c>
      <c r="J387" s="26">
        <f>SUMIF('data-from-invoicing'!D:D,eslam.data!AP387,'data-from-invoicing'!F:F)</f>
        <v>2228843.15</v>
      </c>
      <c r="K387" s="2">
        <f t="shared" si="61"/>
        <v>-3521775.4316368722</v>
      </c>
      <c r="O387" s="23"/>
      <c r="P387" s="2">
        <v>5750618.5816368721</v>
      </c>
      <c r="Q387" s="1">
        <v>43312</v>
      </c>
      <c r="R387" s="1">
        <v>43312</v>
      </c>
      <c r="S387" s="1">
        <v>43324</v>
      </c>
      <c r="T387">
        <v>15</v>
      </c>
      <c r="U387" s="1">
        <v>43339</v>
      </c>
      <c r="V387" s="1">
        <v>43338</v>
      </c>
      <c r="W387" s="2">
        <v>29666524.510000002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 t="shared" si="62"/>
        <v>Elco Steel - ADMIN.7</v>
      </c>
      <c r="AP387" s="2" t="str">
        <f t="shared" si="63"/>
        <v>Substation Elco Steel7</v>
      </c>
    </row>
    <row r="388" spans="1:42" hidden="1" x14ac:dyDescent="0.3">
      <c r="A388" s="6" t="s">
        <v>17</v>
      </c>
      <c r="B388" s="6">
        <f>VLOOKUP(A388,Sheet1!A:B,2,0)</f>
        <v>1</v>
      </c>
      <c r="C388" s="6">
        <v>8</v>
      </c>
      <c r="D388" s="25"/>
      <c r="F388" s="26">
        <f>SUMIF('data-from-invoicing'!D:D,eslam.data!AP388,'data-from-invoicing'!E:E)</f>
        <v>2651758.2799999998</v>
      </c>
      <c r="G388" s="2">
        <f t="shared" si="60"/>
        <v>2651758.2799999998</v>
      </c>
      <c r="H388" s="23"/>
      <c r="I388" s="2">
        <f>SUMIF('collection only'!D:D,eslam.data!AO388,'collection only'!E:E)</f>
        <v>3289926.92</v>
      </c>
      <c r="J388" s="26">
        <f>SUMIF('data-from-invoicing'!D:D,eslam.data!AP388,'data-from-invoicing'!F:F)</f>
        <v>1829713.22</v>
      </c>
      <c r="K388" s="2">
        <f t="shared" si="61"/>
        <v>-1460213.7</v>
      </c>
      <c r="O388" s="23"/>
      <c r="Q388" s="1">
        <v>43343</v>
      </c>
      <c r="R388" s="1">
        <v>43355</v>
      </c>
      <c r="S388" s="1">
        <v>43355</v>
      </c>
      <c r="T388">
        <v>15</v>
      </c>
      <c r="U388" s="1">
        <v>43370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 t="shared" si="62"/>
        <v>Elco Steel - ADMIN.8</v>
      </c>
      <c r="AP388" s="2" t="str">
        <f t="shared" si="63"/>
        <v>Substation Elco Steel8</v>
      </c>
    </row>
    <row r="389" spans="1:42" hidden="1" x14ac:dyDescent="0.3">
      <c r="A389" s="6" t="s">
        <v>17</v>
      </c>
      <c r="B389" s="6">
        <f>VLOOKUP(A389,Sheet1!A:B,2,0)</f>
        <v>1</v>
      </c>
      <c r="C389" s="6">
        <v>9</v>
      </c>
      <c r="D389" s="25"/>
      <c r="F389" s="26">
        <f>SUMIF('data-from-invoicing'!D:D,eslam.data!AP389,'data-from-invoicing'!E:E)</f>
        <v>1904763.72</v>
      </c>
      <c r="G389" s="2">
        <f t="shared" si="60"/>
        <v>1904763.72</v>
      </c>
      <c r="H389" s="23"/>
      <c r="I389" s="2">
        <f>SUMIF('collection only'!D:D,eslam.data!AO389,'collection only'!E:E)</f>
        <v>1940428</v>
      </c>
      <c r="J389" s="26">
        <f>SUMIF('data-from-invoicing'!D:D,eslam.data!AP389,'data-from-invoicing'!F:F)</f>
        <v>1314286.96</v>
      </c>
      <c r="K389" s="2">
        <f t="shared" si="61"/>
        <v>-626141.04</v>
      </c>
      <c r="O389" s="23"/>
      <c r="Q389" s="1">
        <v>43373</v>
      </c>
      <c r="R389" s="1">
        <v>43373</v>
      </c>
      <c r="S389" s="1">
        <v>43383</v>
      </c>
      <c r="T389">
        <v>15</v>
      </c>
      <c r="U389" s="1">
        <v>43398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 t="shared" si="62"/>
        <v>Elco Steel - ADMIN.9</v>
      </c>
      <c r="AP389" s="2" t="str">
        <f t="shared" si="63"/>
        <v>Substation Elco Steel9</v>
      </c>
    </row>
    <row r="390" spans="1:42" hidden="1" x14ac:dyDescent="0.3">
      <c r="A390" s="6" t="s">
        <v>17</v>
      </c>
      <c r="B390" s="6">
        <f>VLOOKUP(A390,Sheet1!A:B,2,0)</f>
        <v>1</v>
      </c>
      <c r="C390" s="6">
        <v>10</v>
      </c>
      <c r="D390" s="25"/>
      <c r="F390" s="26">
        <f>SUMIF('data-from-invoicing'!D:D,eslam.data!AP390,'data-from-invoicing'!E:E)</f>
        <v>4730762.03</v>
      </c>
      <c r="G390" s="2">
        <f t="shared" si="60"/>
        <v>4730762.03</v>
      </c>
      <c r="H390" s="23"/>
      <c r="I390" s="2">
        <f>SUMIF('collection only'!D:D,eslam.data!AO390,'collection only'!E:E)</f>
        <v>2335545.5499999998</v>
      </c>
      <c r="J390" s="26">
        <f>SUMIF('data-from-invoicing'!D:D,eslam.data!AP390,'data-from-invoicing'!F:F)</f>
        <v>3744490.63</v>
      </c>
      <c r="K390" s="2">
        <f t="shared" si="61"/>
        <v>1408945.08</v>
      </c>
      <c r="O390" s="23"/>
      <c r="Q390" s="1">
        <v>43404</v>
      </c>
      <c r="R390" s="1">
        <v>43404</v>
      </c>
      <c r="S390" s="1">
        <v>43416</v>
      </c>
      <c r="T390">
        <v>15</v>
      </c>
      <c r="U390" s="1">
        <v>43431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 t="shared" si="62"/>
        <v>Elco Steel - ADMIN.10</v>
      </c>
      <c r="AP390" s="2" t="str">
        <f t="shared" si="63"/>
        <v>Substation Elco Steel10</v>
      </c>
    </row>
    <row r="391" spans="1:42" hidden="1" x14ac:dyDescent="0.3">
      <c r="A391" s="6" t="s">
        <v>17</v>
      </c>
      <c r="B391" s="6">
        <f>VLOOKUP(A391,Sheet1!A:B,2,0)</f>
        <v>1</v>
      </c>
      <c r="C391" s="6">
        <v>11</v>
      </c>
      <c r="D391" s="25"/>
      <c r="F391" s="26">
        <f>SUMIF('data-from-invoicing'!D:D,eslam.data!AP391,'data-from-invoicing'!E:E)</f>
        <v>4095222.6199999996</v>
      </c>
      <c r="G391" s="2">
        <f t="shared" si="60"/>
        <v>4095222.6199999996</v>
      </c>
      <c r="H391" s="23"/>
      <c r="I391" s="2">
        <f>SUMIF('collection only'!D:D,eslam.data!AO391,'collection only'!E:E)</f>
        <v>2179703.08</v>
      </c>
      <c r="J391" s="26">
        <f>SUMIF('data-from-invoicing'!D:D,eslam.data!AP391,'data-from-invoicing'!F:F)</f>
        <v>3142902.52</v>
      </c>
      <c r="K391" s="2">
        <f t="shared" si="61"/>
        <v>963199.44</v>
      </c>
      <c r="O391" s="23"/>
      <c r="Q391" s="1">
        <v>43434</v>
      </c>
      <c r="R391" s="1">
        <v>43434</v>
      </c>
      <c r="S391" s="1">
        <v>43446</v>
      </c>
      <c r="T391">
        <v>15</v>
      </c>
      <c r="U391" s="1">
        <v>43461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 t="shared" si="62"/>
        <v>Elco Steel - ADMIN.11</v>
      </c>
      <c r="AP391" s="2" t="str">
        <f t="shared" si="63"/>
        <v>Substation Elco Steel11</v>
      </c>
    </row>
    <row r="392" spans="1:42" x14ac:dyDescent="0.3">
      <c r="A392" s="6" t="s">
        <v>17</v>
      </c>
      <c r="B392" s="6">
        <f>VLOOKUP(A392,Sheet1!A:B,2,0)</f>
        <v>1</v>
      </c>
      <c r="C392" s="6">
        <v>12</v>
      </c>
      <c r="D392" s="25"/>
      <c r="F392" s="26">
        <f>SUMIF('data-from-invoicing'!D:D,eslam.data!AP392,'data-from-invoicing'!E:E)</f>
        <v>0</v>
      </c>
      <c r="G392" s="2">
        <f t="shared" si="60"/>
        <v>0</v>
      </c>
      <c r="H392" s="23"/>
      <c r="I392" s="2">
        <f>SUMIF('collection only'!D:D,eslam.data!AO392,'collection only'!E:E)</f>
        <v>1394236.8</v>
      </c>
      <c r="J392" s="26">
        <f>SUMIF('data-from-invoicing'!D:D,eslam.data!AP392,'data-from-invoicing'!F:F)</f>
        <v>0</v>
      </c>
      <c r="K392" s="2">
        <f t="shared" si="61"/>
        <v>-1394236.8</v>
      </c>
      <c r="O392" s="23"/>
      <c r="Q392" s="1">
        <v>43465</v>
      </c>
      <c r="R392" s="1">
        <v>43465</v>
      </c>
      <c r="S392" s="1">
        <v>43471</v>
      </c>
      <c r="T392">
        <v>15</v>
      </c>
      <c r="U392" s="1">
        <v>43486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 t="shared" si="62"/>
        <v>Elco Steel - ADMIN.12</v>
      </c>
      <c r="AP392" s="2" t="str">
        <f t="shared" si="63"/>
        <v>Substation Elco Steel12</v>
      </c>
    </row>
    <row r="393" spans="1:42" x14ac:dyDescent="0.3">
      <c r="A393" s="6" t="s">
        <v>17</v>
      </c>
      <c r="B393" s="6">
        <f>VLOOKUP(A393,Sheet1!A:B,2,0)</f>
        <v>1</v>
      </c>
      <c r="C393" s="6">
        <v>13</v>
      </c>
      <c r="D393" s="25"/>
      <c r="F393" s="26">
        <f>SUMIF('data-from-invoicing'!D:D,eslam.data!AP393,'data-from-invoicing'!E:E)</f>
        <v>0</v>
      </c>
      <c r="G393" s="2">
        <f t="shared" si="60"/>
        <v>0</v>
      </c>
      <c r="H393" s="23"/>
      <c r="I393" s="2">
        <f>SUMIF('collection only'!D:D,eslam.data!AO393,'collection only'!E:E)</f>
        <v>117652.86</v>
      </c>
      <c r="J393" s="26">
        <f>SUMIF('data-from-invoicing'!D:D,eslam.data!AP393,'data-from-invoicing'!F:F)</f>
        <v>0</v>
      </c>
      <c r="K393" s="2">
        <f t="shared" si="61"/>
        <v>-117652.86</v>
      </c>
      <c r="O393" s="23"/>
      <c r="Q393" s="1">
        <v>43496</v>
      </c>
      <c r="R393" s="1">
        <v>43496</v>
      </c>
      <c r="S393" s="1">
        <v>43509</v>
      </c>
      <c r="T393">
        <v>15</v>
      </c>
      <c r="U393" s="1">
        <v>43524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 t="shared" si="62"/>
        <v>Elco Steel - ADMIN.13</v>
      </c>
      <c r="AP393" s="2" t="str">
        <f t="shared" si="63"/>
        <v>Substation Elco Steel13</v>
      </c>
    </row>
    <row r="394" spans="1:42" x14ac:dyDescent="0.3">
      <c r="A394" s="6" t="s">
        <v>17</v>
      </c>
      <c r="B394" s="6">
        <f>VLOOKUP(A394,Sheet1!A:B,2,0)</f>
        <v>1</v>
      </c>
      <c r="C394" s="6">
        <v>14</v>
      </c>
      <c r="D394" s="25"/>
      <c r="F394" s="26">
        <f>SUMIF('data-from-invoicing'!D:D,eslam.data!AP394,'data-from-invoicing'!E:E)</f>
        <v>0</v>
      </c>
      <c r="G394" s="2">
        <f t="shared" si="60"/>
        <v>0</v>
      </c>
      <c r="H394" s="23"/>
      <c r="I394" s="2">
        <f>SUMIF('collection only'!D:D,eslam.data!AO394,'collection only'!E:E)</f>
        <v>105992.48</v>
      </c>
      <c r="J394" s="26">
        <f>SUMIF('data-from-invoicing'!D:D,eslam.data!AP394,'data-from-invoicing'!F:F)</f>
        <v>0</v>
      </c>
      <c r="K394" s="2">
        <f t="shared" si="61"/>
        <v>-105992.48</v>
      </c>
      <c r="O394" s="23"/>
      <c r="Q394" s="1">
        <v>43524</v>
      </c>
      <c r="R394" s="1">
        <v>43524</v>
      </c>
      <c r="S394" s="1">
        <v>43542</v>
      </c>
      <c r="T394">
        <v>15</v>
      </c>
      <c r="U394" s="1">
        <v>43557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 t="shared" si="62"/>
        <v>Elco Steel - ADMIN.14</v>
      </c>
      <c r="AP394" s="2" t="str">
        <f t="shared" si="63"/>
        <v>Substation Elco Steel14</v>
      </c>
    </row>
    <row r="395" spans="1:42" x14ac:dyDescent="0.3">
      <c r="A395" s="6" t="s">
        <v>17</v>
      </c>
      <c r="B395" s="6">
        <f>VLOOKUP(A395,Sheet1!A:B,2,0)</f>
        <v>1</v>
      </c>
      <c r="C395" s="6">
        <v>15</v>
      </c>
      <c r="D395" s="25"/>
      <c r="F395" s="26">
        <f>SUMIF('data-from-invoicing'!D:D,eslam.data!AP395,'data-from-invoicing'!E:E)</f>
        <v>0</v>
      </c>
      <c r="G395" s="2">
        <f t="shared" si="60"/>
        <v>0</v>
      </c>
      <c r="H395" s="23"/>
      <c r="I395" s="2">
        <f>SUMIF('collection only'!D:D,eslam.data!AO395,'collection only'!E:E)</f>
        <v>259861.3</v>
      </c>
      <c r="J395" s="26">
        <f>SUMIF('data-from-invoicing'!D:D,eslam.data!AP395,'data-from-invoicing'!F:F)</f>
        <v>0</v>
      </c>
      <c r="K395" s="2">
        <f t="shared" si="61"/>
        <v>-259861.3</v>
      </c>
      <c r="O395" s="23"/>
      <c r="Q395" s="1">
        <v>43555</v>
      </c>
      <c r="R395" s="1">
        <v>43565</v>
      </c>
      <c r="S395" s="1">
        <v>43571</v>
      </c>
      <c r="T395">
        <v>15</v>
      </c>
      <c r="U395" s="1">
        <v>43586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 t="shared" si="62"/>
        <v>Elco Steel - ADMIN.15</v>
      </c>
      <c r="AP395" s="2" t="str">
        <f t="shared" si="63"/>
        <v>Substation Elco Steel15</v>
      </c>
    </row>
    <row r="396" spans="1:42" hidden="1" x14ac:dyDescent="0.3">
      <c r="A396" s="6" t="s">
        <v>16</v>
      </c>
      <c r="B396" s="6">
        <f>VLOOKUP(A396,Sheet1!A:B,2,0)</f>
        <v>1</v>
      </c>
      <c r="C396" s="6">
        <v>1</v>
      </c>
      <c r="D396" s="25"/>
      <c r="E396" s="2">
        <v>444736.00274689891</v>
      </c>
      <c r="F396" s="26">
        <f>SUMIF('data-from-invoicing'!D:D,eslam.data!AP396,'data-from-invoicing'!E:E)</f>
        <v>0</v>
      </c>
      <c r="G396" s="2">
        <f t="shared" si="60"/>
        <v>-444736.00274689891</v>
      </c>
      <c r="H396" s="23"/>
      <c r="I396" s="2">
        <f>SUMIF('collection only'!D:D,eslam.data!AO396,'collection only'!E:E)</f>
        <v>331328.32204643957</v>
      </c>
      <c r="J396" s="26">
        <f>SUMIF('data-from-invoicing'!D:D,eslam.data!AP396,'data-from-invoicing'!F:F)</f>
        <v>0</v>
      </c>
      <c r="K396" s="2">
        <f t="shared" si="61"/>
        <v>-331328.32204643957</v>
      </c>
      <c r="O396" s="23"/>
      <c r="P396" s="2">
        <v>331328.32204643963</v>
      </c>
      <c r="Q396" s="1">
        <v>43131</v>
      </c>
      <c r="R396" s="1">
        <v>43131</v>
      </c>
      <c r="S396" s="1">
        <v>43131</v>
      </c>
      <c r="T396">
        <v>15</v>
      </c>
      <c r="U396" s="1">
        <v>43146</v>
      </c>
      <c r="V396" s="1">
        <v>43143</v>
      </c>
      <c r="W396" s="2">
        <v>444736.00274689891</v>
      </c>
      <c r="X396" s="2">
        <v>0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 t="shared" si="62"/>
        <v>Elco Steel - MEP1</v>
      </c>
      <c r="AP396" s="2" t="str">
        <f t="shared" si="63"/>
        <v>Substation Elco Steel1</v>
      </c>
    </row>
    <row r="397" spans="1:42" hidden="1" x14ac:dyDescent="0.3">
      <c r="A397" s="6" t="s">
        <v>16</v>
      </c>
      <c r="B397" s="6">
        <f>VLOOKUP(A397,Sheet1!A:B,2,0)</f>
        <v>1</v>
      </c>
      <c r="C397" s="6">
        <v>2</v>
      </c>
      <c r="D397" s="25"/>
      <c r="E397" s="2">
        <v>2764965.97</v>
      </c>
      <c r="F397" s="26">
        <f>SUMIF('data-from-invoicing'!D:D,eslam.data!AP397,'data-from-invoicing'!E:E)</f>
        <v>1669926.8</v>
      </c>
      <c r="G397" s="2">
        <f t="shared" si="60"/>
        <v>-1095039.1700000002</v>
      </c>
      <c r="H397" s="23"/>
      <c r="I397" s="2">
        <f>SUMIF('collection only'!D:D,eslam.data!AO397,'collection only'!E:E)</f>
        <v>2059899.63</v>
      </c>
      <c r="J397" s="26">
        <f>SUMIF('data-from-invoicing'!D:D,eslam.data!AP397,'data-from-invoicing'!F:F)</f>
        <v>1160599.1300000001</v>
      </c>
      <c r="K397" s="2">
        <f t="shared" si="61"/>
        <v>-899300.49999999977</v>
      </c>
      <c r="O397" s="23"/>
      <c r="P397" s="2">
        <v>2059899.65</v>
      </c>
      <c r="Q397" s="1">
        <v>43159</v>
      </c>
      <c r="R397" s="1">
        <v>43163</v>
      </c>
      <c r="S397" s="1">
        <v>43163</v>
      </c>
      <c r="T397">
        <v>15</v>
      </c>
      <c r="U397" s="1">
        <v>43178</v>
      </c>
      <c r="V397" s="1">
        <v>43172</v>
      </c>
      <c r="W397" s="2">
        <v>3209701.97</v>
      </c>
      <c r="X397" s="2">
        <v>0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 t="shared" si="62"/>
        <v>Elco Steel - MEP2</v>
      </c>
      <c r="AP397" s="2" t="str">
        <f t="shared" si="63"/>
        <v>Substation Elco Steel2</v>
      </c>
    </row>
    <row r="398" spans="1:42" hidden="1" x14ac:dyDescent="0.3">
      <c r="A398" s="6" t="s">
        <v>16</v>
      </c>
      <c r="B398" s="6">
        <f>VLOOKUP(A398,Sheet1!A:B,2,0)</f>
        <v>1</v>
      </c>
      <c r="C398" s="6">
        <v>3</v>
      </c>
      <c r="D398" s="25"/>
      <c r="E398" s="2">
        <v>2666446.92</v>
      </c>
      <c r="F398" s="26">
        <f>SUMIF('data-from-invoicing'!D:D,eslam.data!AP398,'data-from-invoicing'!E:E)</f>
        <v>2658220.39</v>
      </c>
      <c r="G398" s="2">
        <f t="shared" si="60"/>
        <v>-8226.5299999997951</v>
      </c>
      <c r="H398" s="23"/>
      <c r="I398" s="2">
        <f>SUMIF('collection only'!D:D,eslam.data!AO398,'collection only'!E:E)</f>
        <v>1986502.95</v>
      </c>
      <c r="J398" s="26">
        <f>SUMIF('data-from-invoicing'!D:D,eslam.data!AP398,'data-from-invoicing'!F:F)</f>
        <v>1834172.07</v>
      </c>
      <c r="K398" s="2">
        <f t="shared" si="61"/>
        <v>-152330.87999999989</v>
      </c>
      <c r="O398" s="23"/>
      <c r="P398" s="2">
        <v>1986502.96</v>
      </c>
      <c r="Q398" s="1">
        <v>43190</v>
      </c>
      <c r="R398" s="1">
        <v>43186</v>
      </c>
      <c r="S398" s="1">
        <v>43199</v>
      </c>
      <c r="T398">
        <v>15</v>
      </c>
      <c r="U398" s="1">
        <v>43214</v>
      </c>
      <c r="V398" s="1">
        <v>43207</v>
      </c>
      <c r="W398" s="2">
        <v>5876148.8700000001</v>
      </c>
      <c r="X398" s="2">
        <v>0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 t="shared" si="62"/>
        <v>Elco Steel - MEP3</v>
      </c>
      <c r="AP398" s="2" t="str">
        <f t="shared" si="63"/>
        <v>Substation Elco Steel3</v>
      </c>
    </row>
    <row r="399" spans="1:42" hidden="1" x14ac:dyDescent="0.3">
      <c r="A399" s="6" t="s">
        <v>16</v>
      </c>
      <c r="B399" s="6">
        <f>VLOOKUP(A399,Sheet1!A:B,2,0)</f>
        <v>1</v>
      </c>
      <c r="C399" s="6">
        <v>4</v>
      </c>
      <c r="D399" s="25"/>
      <c r="E399" s="2">
        <v>3362790.38</v>
      </c>
      <c r="F399" s="26">
        <f>SUMIF('data-from-invoicing'!D:D,eslam.data!AP399,'data-from-invoicing'!E:E)</f>
        <v>1838590.86</v>
      </c>
      <c r="G399" s="2">
        <f t="shared" si="60"/>
        <v>-1524199.5199999998</v>
      </c>
      <c r="H399" s="23"/>
      <c r="I399" s="2">
        <f>SUMIF('collection only'!D:D,eslam.data!AO399,'collection only'!E:E)</f>
        <v>2505278.83</v>
      </c>
      <c r="J399" s="26">
        <f>SUMIF('data-from-invoicing'!D:D,eslam.data!AP399,'data-from-invoicing'!F:F)</f>
        <v>1268627.7</v>
      </c>
      <c r="K399" s="2">
        <f t="shared" si="61"/>
        <v>-1236651.1300000001</v>
      </c>
      <c r="O399" s="23"/>
      <c r="P399" s="2">
        <v>2505278.83</v>
      </c>
      <c r="Q399" s="1">
        <v>43220</v>
      </c>
      <c r="R399" s="1">
        <v>43220</v>
      </c>
      <c r="S399" s="1">
        <v>43223</v>
      </c>
      <c r="T399">
        <v>15</v>
      </c>
      <c r="U399" s="1">
        <v>43238</v>
      </c>
      <c r="V399" s="1">
        <v>43246</v>
      </c>
      <c r="W399" s="2">
        <v>9238939.25</v>
      </c>
      <c r="X399" s="2">
        <v>0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 t="shared" si="62"/>
        <v>Elco Steel - MEP4</v>
      </c>
      <c r="AP399" s="2" t="str">
        <f t="shared" si="63"/>
        <v>Substation Elco Steel4</v>
      </c>
    </row>
    <row r="400" spans="1:42" hidden="1" x14ac:dyDescent="0.3">
      <c r="A400" s="6" t="s">
        <v>16</v>
      </c>
      <c r="B400" s="6">
        <f>VLOOKUP(A400,Sheet1!A:B,2,0)</f>
        <v>1</v>
      </c>
      <c r="C400" s="6">
        <v>5</v>
      </c>
      <c r="D400" s="25"/>
      <c r="E400" s="2">
        <v>3275304.26</v>
      </c>
      <c r="F400" s="26">
        <f>SUMIF('data-from-invoicing'!D:D,eslam.data!AP400,'data-from-invoicing'!E:E)</f>
        <v>5784479.6900000004</v>
      </c>
      <c r="G400" s="2">
        <f t="shared" si="60"/>
        <v>2509175.4300000006</v>
      </c>
      <c r="H400" s="23"/>
      <c r="I400" s="2">
        <f>SUMIF('collection only'!D:D,eslam.data!AO400,'collection only'!E:E)</f>
        <v>2440101.67</v>
      </c>
      <c r="J400" s="26">
        <f>SUMIF('data-from-invoicing'!D:D,eslam.data!AP400,'data-from-invoicing'!F:F)</f>
        <v>4588851.87</v>
      </c>
      <c r="K400" s="2">
        <f t="shared" si="61"/>
        <v>2148750.2000000002</v>
      </c>
      <c r="O400" s="23"/>
      <c r="P400" s="2">
        <v>2440101.69</v>
      </c>
      <c r="Q400" s="1">
        <v>43251</v>
      </c>
      <c r="R400" s="1">
        <v>43251</v>
      </c>
      <c r="S400" s="1">
        <v>43258</v>
      </c>
      <c r="T400">
        <v>15</v>
      </c>
      <c r="U400" s="1">
        <v>43273</v>
      </c>
      <c r="V400" s="1">
        <v>43283</v>
      </c>
      <c r="W400" s="2">
        <v>12514243.51</v>
      </c>
      <c r="X400" s="2">
        <v>0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 t="shared" si="62"/>
        <v>Elco Steel - MEP5</v>
      </c>
      <c r="AP400" s="2" t="str">
        <f t="shared" si="63"/>
        <v>Substation Elco Steel5</v>
      </c>
    </row>
    <row r="401" spans="1:42" hidden="1" x14ac:dyDescent="0.3">
      <c r="A401" s="6" t="s">
        <v>16</v>
      </c>
      <c r="B401" s="6">
        <f>VLOOKUP(A401,Sheet1!A:B,2,0)</f>
        <v>1</v>
      </c>
      <c r="C401" s="6">
        <v>6</v>
      </c>
      <c r="D401" s="25"/>
      <c r="E401" s="2">
        <v>2863596.99</v>
      </c>
      <c r="F401" s="26">
        <f>SUMIF('data-from-invoicing'!D:D,eslam.data!AP401,'data-from-invoicing'!E:E)</f>
        <v>3766431.24</v>
      </c>
      <c r="G401" s="2">
        <f t="shared" si="60"/>
        <v>902834.25</v>
      </c>
      <c r="H401" s="23"/>
      <c r="I401" s="2">
        <f>SUMIF('collection only'!D:D,eslam.data!AO401,'collection only'!E:E)</f>
        <v>2133379.7599999998</v>
      </c>
      <c r="J401" s="26">
        <f>SUMIF('data-from-invoicing'!D:D,eslam.data!AP401,'data-from-invoicing'!F:F)</f>
        <v>2598837.56</v>
      </c>
      <c r="K401" s="2">
        <f t="shared" si="61"/>
        <v>465457.80000000028</v>
      </c>
      <c r="O401" s="23"/>
      <c r="P401" s="2">
        <v>2133379.7799999998</v>
      </c>
      <c r="Q401" s="1">
        <v>43281</v>
      </c>
      <c r="R401" s="1">
        <v>43281</v>
      </c>
      <c r="S401" s="1">
        <v>43286</v>
      </c>
      <c r="T401">
        <v>15</v>
      </c>
      <c r="U401" s="1">
        <v>43301</v>
      </c>
      <c r="V401" s="1">
        <v>43298</v>
      </c>
      <c r="W401" s="2">
        <v>15377840.5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 t="shared" si="62"/>
        <v>Elco Steel - MEP6</v>
      </c>
      <c r="AP401" s="2" t="str">
        <f t="shared" si="63"/>
        <v>Substation Elco Steel6</v>
      </c>
    </row>
    <row r="402" spans="1:42" hidden="1" x14ac:dyDescent="0.3">
      <c r="A402" s="6" t="s">
        <v>16</v>
      </c>
      <c r="B402" s="6">
        <f>VLOOKUP(A402,Sheet1!A:B,2,0)</f>
        <v>1</v>
      </c>
      <c r="C402" s="6">
        <v>7</v>
      </c>
      <c r="D402" s="25"/>
      <c r="E402" s="2">
        <v>3498188.3161064652</v>
      </c>
      <c r="F402" s="26">
        <f>SUMIF('data-from-invoicing'!D:D,eslam.data!AP402,'data-from-invoicing'!E:E)</f>
        <v>3187107.5</v>
      </c>
      <c r="G402" s="2">
        <f t="shared" si="60"/>
        <v>-311080.81610646518</v>
      </c>
      <c r="H402" s="23"/>
      <c r="I402" s="2">
        <f>SUMIF('collection only'!D:D,eslam.data!AO402,'collection only'!E:E)</f>
        <v>2606150.3070468139</v>
      </c>
      <c r="J402" s="26">
        <f>SUMIF('data-from-invoicing'!D:D,eslam.data!AP402,'data-from-invoicing'!F:F)</f>
        <v>2228843.15</v>
      </c>
      <c r="K402" s="2">
        <f t="shared" si="61"/>
        <v>-377307.15704681398</v>
      </c>
      <c r="O402" s="23"/>
      <c r="P402" s="2">
        <v>2606150.3070468139</v>
      </c>
      <c r="Q402" s="1">
        <v>43312</v>
      </c>
      <c r="R402" s="1">
        <v>43312</v>
      </c>
      <c r="S402" s="1">
        <v>43324</v>
      </c>
      <c r="T402">
        <v>15</v>
      </c>
      <c r="U402" s="1">
        <v>43339</v>
      </c>
      <c r="V402" s="1">
        <v>43338</v>
      </c>
      <c r="W402" s="2">
        <v>18876028.816106461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 t="shared" si="62"/>
        <v>Elco Steel - MEP7</v>
      </c>
      <c r="AP402" s="2" t="str">
        <f t="shared" si="63"/>
        <v>Substation Elco Steel7</v>
      </c>
    </row>
    <row r="403" spans="1:42" hidden="1" x14ac:dyDescent="0.3">
      <c r="A403" s="6" t="s">
        <v>16</v>
      </c>
      <c r="B403" s="6">
        <f>VLOOKUP(A403,Sheet1!A:B,2,0)</f>
        <v>1</v>
      </c>
      <c r="C403" s="6">
        <v>8</v>
      </c>
      <c r="D403" s="25"/>
      <c r="F403" s="26">
        <f>SUMIF('data-from-invoicing'!D:D,eslam.data!AP403,'data-from-invoicing'!E:E)</f>
        <v>2651758.2799999998</v>
      </c>
      <c r="G403" s="2">
        <f t="shared" si="60"/>
        <v>2651758.2799999998</v>
      </c>
      <c r="H403" s="23"/>
      <c r="I403" s="2">
        <f>SUMIF('collection only'!D:D,eslam.data!AO403,'collection only'!E:E)</f>
        <v>1980608.55</v>
      </c>
      <c r="J403" s="26">
        <f>SUMIF('data-from-invoicing'!D:D,eslam.data!AP403,'data-from-invoicing'!F:F)</f>
        <v>1829713.22</v>
      </c>
      <c r="K403" s="2">
        <f t="shared" si="61"/>
        <v>-150895.33000000007</v>
      </c>
      <c r="O403" s="23"/>
      <c r="Q403" s="1">
        <v>43343</v>
      </c>
      <c r="R403" s="1">
        <v>43355</v>
      </c>
      <c r="S403" s="1">
        <v>43355</v>
      </c>
      <c r="T403">
        <v>15</v>
      </c>
      <c r="U403" s="1">
        <v>43370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 t="shared" si="62"/>
        <v>Elco Steel - MEP8</v>
      </c>
      <c r="AP403" s="2" t="str">
        <f t="shared" si="63"/>
        <v>Substation Elco Steel8</v>
      </c>
    </row>
    <row r="404" spans="1:42" hidden="1" x14ac:dyDescent="0.3">
      <c r="A404" s="6" t="s">
        <v>16</v>
      </c>
      <c r="B404" s="6">
        <f>VLOOKUP(A404,Sheet1!A:B,2,0)</f>
        <v>1</v>
      </c>
      <c r="C404" s="6">
        <v>9</v>
      </c>
      <c r="D404" s="25"/>
      <c r="F404" s="26">
        <f>SUMIF('data-from-invoicing'!D:D,eslam.data!AP404,'data-from-invoicing'!E:E)</f>
        <v>1904763.72</v>
      </c>
      <c r="G404" s="2">
        <f t="shared" si="60"/>
        <v>1904763.72</v>
      </c>
      <c r="H404" s="23"/>
      <c r="I404" s="2">
        <f>SUMIF('collection only'!D:D,eslam.data!AO404,'collection only'!E:E)</f>
        <v>2178754.66</v>
      </c>
      <c r="J404" s="26">
        <f>SUMIF('data-from-invoicing'!D:D,eslam.data!AP404,'data-from-invoicing'!F:F)</f>
        <v>1314286.96</v>
      </c>
      <c r="K404" s="2">
        <f t="shared" si="61"/>
        <v>-864467.70000000019</v>
      </c>
      <c r="O404" s="23"/>
      <c r="Q404" s="1">
        <v>43373</v>
      </c>
      <c r="R404" s="1">
        <v>43382</v>
      </c>
      <c r="S404" s="1">
        <v>43383</v>
      </c>
      <c r="T404">
        <v>15</v>
      </c>
      <c r="U404" s="1">
        <v>43398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 t="shared" si="62"/>
        <v>Elco Steel - MEP9</v>
      </c>
      <c r="AP404" s="2" t="str">
        <f t="shared" si="63"/>
        <v>Substation Elco Steel9</v>
      </c>
    </row>
    <row r="405" spans="1:42" hidden="1" x14ac:dyDescent="0.3">
      <c r="A405" s="6" t="s">
        <v>16</v>
      </c>
      <c r="B405" s="6">
        <f>VLOOKUP(A405,Sheet1!A:B,2,0)</f>
        <v>1</v>
      </c>
      <c r="C405" s="6">
        <v>10</v>
      </c>
      <c r="D405" s="25"/>
      <c r="F405" s="26">
        <f>SUMIF('data-from-invoicing'!D:D,eslam.data!AP405,'data-from-invoicing'!E:E)</f>
        <v>4730762.03</v>
      </c>
      <c r="G405" s="2">
        <f t="shared" si="60"/>
        <v>4730762.03</v>
      </c>
      <c r="H405" s="23"/>
      <c r="I405" s="2">
        <f>SUMIF('collection only'!D:D,eslam.data!AO405,'collection only'!E:E)</f>
        <v>2629432.67</v>
      </c>
      <c r="J405" s="26">
        <f>SUMIF('data-from-invoicing'!D:D,eslam.data!AP405,'data-from-invoicing'!F:F)</f>
        <v>3744490.63</v>
      </c>
      <c r="K405" s="2">
        <f t="shared" si="61"/>
        <v>1115057.96</v>
      </c>
      <c r="O405" s="23"/>
      <c r="Q405" s="1">
        <v>43404</v>
      </c>
      <c r="R405" s="1">
        <v>43404</v>
      </c>
      <c r="S405" s="1">
        <v>43416</v>
      </c>
      <c r="T405">
        <v>15</v>
      </c>
      <c r="U405" s="1">
        <v>43431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 t="shared" si="62"/>
        <v>Elco Steel - MEP10</v>
      </c>
      <c r="AP405" s="2" t="str">
        <f t="shared" si="63"/>
        <v>Substation Elco Steel10</v>
      </c>
    </row>
    <row r="406" spans="1:42" hidden="1" x14ac:dyDescent="0.3">
      <c r="A406" s="6" t="s">
        <v>16</v>
      </c>
      <c r="B406" s="6">
        <f>VLOOKUP(A406,Sheet1!A:B,2,0)</f>
        <v>1</v>
      </c>
      <c r="C406" s="6">
        <v>11</v>
      </c>
      <c r="D406" s="25"/>
      <c r="F406" s="26">
        <f>SUMIF('data-from-invoicing'!D:D,eslam.data!AP406,'data-from-invoicing'!E:E)</f>
        <v>4095222.6199999996</v>
      </c>
      <c r="G406" s="2">
        <f t="shared" si="60"/>
        <v>4095222.6199999996</v>
      </c>
      <c r="H406" s="23"/>
      <c r="I406" s="2">
        <f>SUMIF('collection only'!D:D,eslam.data!AO406,'collection only'!E:E)</f>
        <v>1720441.01</v>
      </c>
      <c r="J406" s="26">
        <f>SUMIF('data-from-invoicing'!D:D,eslam.data!AP406,'data-from-invoicing'!F:F)</f>
        <v>3142902.52</v>
      </c>
      <c r="K406" s="2">
        <f t="shared" si="61"/>
        <v>1422461.51</v>
      </c>
      <c r="O406" s="23"/>
      <c r="Q406" s="1">
        <v>43434</v>
      </c>
      <c r="R406" s="1">
        <v>43434</v>
      </c>
      <c r="S406" s="1">
        <v>43446</v>
      </c>
      <c r="T406">
        <v>15</v>
      </c>
      <c r="U406" s="1">
        <v>43461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 t="shared" si="62"/>
        <v>Elco Steel - MEP11</v>
      </c>
      <c r="AP406" s="2" t="str">
        <f t="shared" si="63"/>
        <v>Substation Elco Steel11</v>
      </c>
    </row>
    <row r="407" spans="1:42" x14ac:dyDescent="0.3">
      <c r="A407" s="6" t="s">
        <v>16</v>
      </c>
      <c r="B407" s="6">
        <f>VLOOKUP(A407,Sheet1!A:B,2,0)</f>
        <v>1</v>
      </c>
      <c r="C407" s="6">
        <v>12</v>
      </c>
      <c r="D407" s="25"/>
      <c r="F407" s="26">
        <f>SUMIF('data-from-invoicing'!D:D,eslam.data!AP407,'data-from-invoicing'!E:E)</f>
        <v>0</v>
      </c>
      <c r="G407" s="2">
        <f t="shared" si="60"/>
        <v>0</v>
      </c>
      <c r="H407" s="23"/>
      <c r="I407" s="2">
        <f>SUMIF('collection only'!D:D,eslam.data!AO407,'collection only'!E:E)</f>
        <v>1037321.78</v>
      </c>
      <c r="J407" s="26">
        <f>SUMIF('data-from-invoicing'!D:D,eslam.data!AP407,'data-from-invoicing'!F:F)</f>
        <v>0</v>
      </c>
      <c r="K407" s="2">
        <f t="shared" si="61"/>
        <v>-1037321.78</v>
      </c>
      <c r="O407" s="23"/>
      <c r="Q407" s="1">
        <v>43465</v>
      </c>
      <c r="R407" s="1">
        <v>43465</v>
      </c>
      <c r="S407" s="1">
        <v>43471</v>
      </c>
      <c r="T407">
        <v>15</v>
      </c>
      <c r="U407" s="1">
        <v>43486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 t="shared" si="62"/>
        <v>Elco Steel - MEP12</v>
      </c>
      <c r="AP407" s="2" t="str">
        <f t="shared" si="63"/>
        <v>Substation Elco Steel12</v>
      </c>
    </row>
    <row r="408" spans="1:42" x14ac:dyDescent="0.3">
      <c r="A408" s="6" t="s">
        <v>16</v>
      </c>
      <c r="B408" s="6">
        <f>VLOOKUP(A408,Sheet1!A:B,2,0)</f>
        <v>1</v>
      </c>
      <c r="C408" s="6">
        <v>13</v>
      </c>
      <c r="D408" s="25"/>
      <c r="F408" s="26">
        <f>SUMIF('data-from-invoicing'!D:D,eslam.data!AP408,'data-from-invoicing'!E:E)</f>
        <v>0</v>
      </c>
      <c r="G408" s="2">
        <f t="shared" si="60"/>
        <v>0</v>
      </c>
      <c r="H408" s="23"/>
      <c r="I408" s="2">
        <f>SUMIF('collection only'!D:D,eslam.data!AO408,'collection only'!E:E)</f>
        <v>388339.4</v>
      </c>
      <c r="J408" s="26">
        <f>SUMIF('data-from-invoicing'!D:D,eslam.data!AP408,'data-from-invoicing'!F:F)</f>
        <v>0</v>
      </c>
      <c r="K408" s="2">
        <f t="shared" si="61"/>
        <v>-388339.4</v>
      </c>
      <c r="O408" s="23"/>
      <c r="Q408" s="1">
        <v>43496</v>
      </c>
      <c r="R408" s="1">
        <v>43496</v>
      </c>
      <c r="S408" s="1">
        <v>43509</v>
      </c>
      <c r="T408">
        <v>15</v>
      </c>
      <c r="U408" s="1">
        <v>43524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 t="shared" si="62"/>
        <v>Elco Steel - MEP13</v>
      </c>
      <c r="AP408" s="2" t="str">
        <f t="shared" si="63"/>
        <v>Substation Elco Steel13</v>
      </c>
    </row>
    <row r="409" spans="1:42" x14ac:dyDescent="0.3">
      <c r="A409" s="6" t="s">
        <v>16</v>
      </c>
      <c r="B409" s="6">
        <f>VLOOKUP(A409,Sheet1!A:B,2,0)</f>
        <v>1</v>
      </c>
      <c r="C409" s="6">
        <v>14</v>
      </c>
      <c r="D409" s="25"/>
      <c r="F409" s="26">
        <f>SUMIF('data-from-invoicing'!D:D,eslam.data!AP409,'data-from-invoicing'!E:E)</f>
        <v>0</v>
      </c>
      <c r="G409" s="2">
        <f t="shared" si="60"/>
        <v>0</v>
      </c>
      <c r="H409" s="23"/>
      <c r="I409" s="2">
        <f>SUMIF('collection only'!D:D,eslam.data!AO409,'collection only'!E:E)</f>
        <v>317040.71000000002</v>
      </c>
      <c r="J409" s="26">
        <f>SUMIF('data-from-invoicing'!D:D,eslam.data!AP409,'data-from-invoicing'!F:F)</f>
        <v>0</v>
      </c>
      <c r="K409" s="2">
        <f t="shared" si="61"/>
        <v>-317040.71000000002</v>
      </c>
      <c r="O409" s="23"/>
      <c r="Q409" s="1">
        <v>43524</v>
      </c>
      <c r="R409" s="1">
        <v>43524</v>
      </c>
      <c r="S409" s="1">
        <v>43542</v>
      </c>
      <c r="T409">
        <v>15</v>
      </c>
      <c r="U409" s="1">
        <v>43557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 t="shared" si="62"/>
        <v>Elco Steel - MEP14</v>
      </c>
      <c r="AP409" s="2" t="str">
        <f t="shared" si="63"/>
        <v>Substation Elco Steel14</v>
      </c>
    </row>
    <row r="410" spans="1:42" x14ac:dyDescent="0.3">
      <c r="A410" s="6" t="s">
        <v>38</v>
      </c>
      <c r="B410" s="6">
        <f>VLOOKUP(A410,Sheet1!A:B,2,0)</f>
        <v>1</v>
      </c>
      <c r="C410" s="6">
        <v>1</v>
      </c>
      <c r="D410" s="25"/>
      <c r="F410" s="26">
        <f>SUMIF('data-from-invoicing'!D:D,eslam.data!AP410,'data-from-invoicing'!E:E)</f>
        <v>0</v>
      </c>
      <c r="G410" s="2">
        <f t="shared" si="60"/>
        <v>0</v>
      </c>
      <c r="H410" s="23"/>
      <c r="I410" s="2">
        <f>SUMIF('collection only'!D:D,eslam.data!AO410,'collection only'!E:E)</f>
        <v>1060000</v>
      </c>
      <c r="J410" s="26">
        <f>SUMIF('data-from-invoicing'!D:D,eslam.data!AP410,'data-from-invoicing'!F:F)</f>
        <v>0</v>
      </c>
      <c r="K410" s="2">
        <f t="shared" si="61"/>
        <v>-1060000</v>
      </c>
      <c r="O410" s="23"/>
      <c r="Q410" s="1">
        <v>43646</v>
      </c>
      <c r="R410" s="1">
        <v>43649</v>
      </c>
      <c r="S410" s="1">
        <v>43649</v>
      </c>
      <c r="T410">
        <v>15</v>
      </c>
      <c r="U410" s="1">
        <v>43664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 t="shared" si="62"/>
        <v>Elco Steel V.O-Infra. Network1</v>
      </c>
      <c r="AP410" s="2" t="str">
        <f t="shared" si="63"/>
        <v>Substation Elco Steel1</v>
      </c>
    </row>
    <row r="411" spans="1:42" hidden="1" x14ac:dyDescent="0.3">
      <c r="B411" s="6" t="e">
        <f>VLOOKUP(A411,Sheet1!A:B,2,0)</f>
        <v>#N/A</v>
      </c>
      <c r="D411" s="25"/>
      <c r="F411" s="26"/>
      <c r="H411" s="23"/>
      <c r="J411" s="26"/>
      <c r="O411" s="23"/>
    </row>
    <row r="412" spans="1:42" hidden="1" x14ac:dyDescent="0.3">
      <c r="A412" s="6" t="s">
        <v>45</v>
      </c>
      <c r="B412" s="6">
        <f>VLOOKUP(A412,Sheet1!A:B,2,0)</f>
        <v>1</v>
      </c>
      <c r="C412" s="6">
        <v>1</v>
      </c>
      <c r="D412" s="25"/>
      <c r="E412" s="2">
        <v>3393576.42</v>
      </c>
      <c r="F412" s="26">
        <f>SUMIF('data-from-invoicing'!D:D,eslam.data!AP412,'data-from-invoicing'!E:E)</f>
        <v>3474451.4</v>
      </c>
      <c r="G412" s="2">
        <f t="shared" ref="G412:G439" si="64">F412-E412</f>
        <v>80874.979999999981</v>
      </c>
      <c r="H412" s="23"/>
      <c r="I412" s="2">
        <f>SUMIF('collection only'!D:D,eslam.data!AO412,'collection only'!E:E)</f>
        <v>2327690.6</v>
      </c>
      <c r="J412" s="26">
        <f>SUMIF('data-from-invoicing'!D:D,eslam.data!AP412,'data-from-invoicing'!F:F)</f>
        <v>2401503.7824999997</v>
      </c>
      <c r="K412" s="2">
        <f t="shared" ref="K412:K439" si="65">J412-I412</f>
        <v>73813.182499999646</v>
      </c>
      <c r="L412" s="2">
        <v>13625000</v>
      </c>
      <c r="O412" s="23"/>
      <c r="P412" s="2">
        <v>2338174.15</v>
      </c>
      <c r="Q412" s="1">
        <v>43738</v>
      </c>
      <c r="R412" s="1">
        <v>43753</v>
      </c>
      <c r="S412" s="1">
        <v>43773</v>
      </c>
      <c r="T412">
        <v>21</v>
      </c>
      <c r="U412" s="1">
        <v>43794</v>
      </c>
      <c r="V412" s="1">
        <v>43793</v>
      </c>
      <c r="W412" s="2">
        <v>3393576.42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DoubleTree Mangroovy ElGouna</v>
      </c>
      <c r="AO412" s="2" t="str">
        <f t="shared" ref="AO412:AO439" si="66">A412&amp;C412</f>
        <v>El-Gouna1</v>
      </c>
      <c r="AP412" s="2" t="str">
        <f t="shared" ref="AP412:AP439" si="67">AH412&amp;C412</f>
        <v>DoubleTree Mangroovy ElGouna1</v>
      </c>
    </row>
    <row r="413" spans="1:42" hidden="1" x14ac:dyDescent="0.3">
      <c r="A413" s="6" t="s">
        <v>45</v>
      </c>
      <c r="B413" s="6">
        <f>VLOOKUP(A413,Sheet1!A:B,2,0)</f>
        <v>1</v>
      </c>
      <c r="C413" s="6">
        <v>2</v>
      </c>
      <c r="D413" s="25"/>
      <c r="E413" s="2">
        <v>3546875.0299999989</v>
      </c>
      <c r="F413" s="26">
        <f>SUMIF('data-from-invoicing'!D:D,eslam.data!AP413,'data-from-invoicing'!E:E)</f>
        <v>6040168.0099999998</v>
      </c>
      <c r="G413" s="2">
        <f t="shared" si="64"/>
        <v>2493292.9800000009</v>
      </c>
      <c r="H413" s="23"/>
      <c r="I413" s="2">
        <f>SUMIF('collection only'!D:D,eslam.data!AO413,'collection only'!E:E)</f>
        <v>3867767.27</v>
      </c>
      <c r="J413" s="26">
        <f>SUMIF('data-from-invoicing'!D:D,eslam.data!AP413,'data-from-invoicing'!F:F)</f>
        <v>4293335.2604999999</v>
      </c>
      <c r="K413" s="2">
        <f t="shared" si="65"/>
        <v>425567.99049999984</v>
      </c>
      <c r="O413" s="23"/>
      <c r="P413" s="2">
        <v>3879736.97</v>
      </c>
      <c r="Q413" s="1">
        <v>43769</v>
      </c>
      <c r="R413" s="1">
        <v>43784</v>
      </c>
      <c r="S413" s="1">
        <v>43786</v>
      </c>
      <c r="T413">
        <v>21</v>
      </c>
      <c r="U413" s="1">
        <v>43807</v>
      </c>
      <c r="V413" s="1">
        <v>43793</v>
      </c>
      <c r="W413" s="2">
        <v>6940451.4499999993</v>
      </c>
      <c r="X413" s="2">
        <v>2084092.99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DoubleTree Mangroovy ElGouna</v>
      </c>
      <c r="AO413" s="2" t="str">
        <f t="shared" si="66"/>
        <v>El-Gouna2</v>
      </c>
      <c r="AP413" s="2" t="str">
        <f t="shared" si="67"/>
        <v>DoubleTree Mangroovy ElGouna2</v>
      </c>
    </row>
    <row r="414" spans="1:42" hidden="1" x14ac:dyDescent="0.3">
      <c r="A414" s="6" t="s">
        <v>45</v>
      </c>
      <c r="B414" s="6">
        <f>VLOOKUP(A414,Sheet1!A:B,2,0)</f>
        <v>1</v>
      </c>
      <c r="C414" s="6">
        <v>3</v>
      </c>
      <c r="D414" s="25"/>
      <c r="E414" s="2">
        <v>4290021.3600000013</v>
      </c>
      <c r="F414" s="26">
        <f>SUMIF('data-from-invoicing'!D:D,eslam.data!AP414,'data-from-invoicing'!E:E)</f>
        <v>685050</v>
      </c>
      <c r="G414" s="2">
        <f t="shared" si="64"/>
        <v>-3604971.3600000013</v>
      </c>
      <c r="H414" s="23"/>
      <c r="I414" s="2">
        <f>SUMIF('collection only'!D:D,eslam.data!AO414,'collection only'!E:E)</f>
        <v>2286139.86</v>
      </c>
      <c r="J414" s="26">
        <f>SUMIF('data-from-invoicing'!D:D,eslam.data!AP414,'data-from-invoicing'!F:F)</f>
        <v>680952</v>
      </c>
      <c r="K414" s="2">
        <f t="shared" si="65"/>
        <v>-1605187.8599999999</v>
      </c>
      <c r="O414" s="23"/>
      <c r="P414" s="2">
        <v>2286139.86</v>
      </c>
      <c r="Q414" s="1">
        <v>43799</v>
      </c>
      <c r="R414" s="1">
        <v>43814</v>
      </c>
      <c r="S414" s="1">
        <v>43815</v>
      </c>
      <c r="T414">
        <v>21</v>
      </c>
      <c r="U414" s="1">
        <v>43836</v>
      </c>
      <c r="V414" s="1">
        <v>43818</v>
      </c>
      <c r="W414" s="2">
        <v>11230472.810000001</v>
      </c>
      <c r="X414" s="2">
        <v>1112126.5900000001</v>
      </c>
      <c r="AD414" s="2">
        <v>10483.549999999999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DoubleTree Mangroovy ElGouna</v>
      </c>
      <c r="AO414" s="2" t="str">
        <f t="shared" si="66"/>
        <v>El-Gouna3</v>
      </c>
      <c r="AP414" s="2" t="str">
        <f t="shared" si="67"/>
        <v>DoubleTree Mangroovy ElGouna3</v>
      </c>
    </row>
    <row r="415" spans="1:42" hidden="1" x14ac:dyDescent="0.3">
      <c r="A415" s="6" t="s">
        <v>45</v>
      </c>
      <c r="B415" s="6">
        <f>VLOOKUP(A415,Sheet1!A:B,2,0)</f>
        <v>1</v>
      </c>
      <c r="C415" s="6">
        <v>4</v>
      </c>
      <c r="D415" s="25"/>
      <c r="E415" s="2">
        <v>2686069.2999999989</v>
      </c>
      <c r="F415" s="26">
        <f>SUMIF('data-from-invoicing'!D:D,eslam.data!AP415,'data-from-invoicing'!E:E)</f>
        <v>3767828.94</v>
      </c>
      <c r="G415" s="2">
        <f t="shared" si="64"/>
        <v>1081759.6400000011</v>
      </c>
      <c r="H415" s="23"/>
      <c r="I415" s="2">
        <f>SUMIF('collection only'!D:D,eslam.data!AO415,'collection only'!E:E)</f>
        <v>2572404.48</v>
      </c>
      <c r="J415" s="26">
        <f>SUMIF('data-from-invoicing'!D:D,eslam.data!AP415,'data-from-invoicing'!F:F)</f>
        <v>2597585.4920000001</v>
      </c>
      <c r="K415" s="2">
        <f t="shared" si="65"/>
        <v>25181.012000000104</v>
      </c>
      <c r="O415" s="23"/>
      <c r="P415" s="2">
        <v>2572404.48</v>
      </c>
      <c r="Q415" s="1">
        <v>43830</v>
      </c>
      <c r="R415" s="1">
        <v>43845</v>
      </c>
      <c r="S415" s="1">
        <v>43851</v>
      </c>
      <c r="T415">
        <v>21</v>
      </c>
      <c r="U415" s="1">
        <v>43872</v>
      </c>
      <c r="V415" s="1">
        <v>43851</v>
      </c>
      <c r="W415" s="2">
        <v>13916542.109999999</v>
      </c>
      <c r="X415" s="2">
        <v>2169673.66</v>
      </c>
      <c r="AD415" s="2">
        <v>29400.49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DoubleTree Mangroovy ElGouna</v>
      </c>
      <c r="AO415" s="2" t="str">
        <f t="shared" si="66"/>
        <v>El-Gouna4</v>
      </c>
      <c r="AP415" s="2" t="str">
        <f t="shared" si="67"/>
        <v>DoubleTree Mangroovy ElGouna4</v>
      </c>
    </row>
    <row r="416" spans="1:42" hidden="1" x14ac:dyDescent="0.3">
      <c r="A416" s="6" t="s">
        <v>45</v>
      </c>
      <c r="B416" s="6">
        <f>VLOOKUP(A416,Sheet1!A:B,2,0)</f>
        <v>1</v>
      </c>
      <c r="C416" s="6">
        <v>5</v>
      </c>
      <c r="D416" s="25"/>
      <c r="E416" s="2">
        <v>3430037.6100000031</v>
      </c>
      <c r="F416" s="26">
        <f>SUMIF('data-from-invoicing'!D:D,eslam.data!AP416,'data-from-invoicing'!E:E)</f>
        <v>2653452.1800000002</v>
      </c>
      <c r="G416" s="2">
        <f t="shared" si="64"/>
        <v>-776585.43000000296</v>
      </c>
      <c r="H416" s="23"/>
      <c r="I416" s="2">
        <f>SUMIF('collection only'!D:D,eslam.data!AO416,'collection only'!E:E)</f>
        <v>1808595.27</v>
      </c>
      <c r="J416" s="26">
        <f>SUMIF('data-from-invoicing'!D:D,eslam.data!AP416,'data-from-invoicing'!F:F)</f>
        <v>1828998.8330000001</v>
      </c>
      <c r="K416" s="2">
        <f t="shared" si="65"/>
        <v>20403.563000000082</v>
      </c>
      <c r="O416" s="23"/>
      <c r="P416" s="2">
        <v>1815739.6</v>
      </c>
      <c r="Q416" s="1">
        <v>43861</v>
      </c>
      <c r="R416" s="1">
        <v>43876</v>
      </c>
      <c r="S416" s="1">
        <v>43880</v>
      </c>
      <c r="T416">
        <v>21</v>
      </c>
      <c r="U416" s="1">
        <v>43901</v>
      </c>
      <c r="V416" s="1">
        <v>43884</v>
      </c>
      <c r="W416" s="2">
        <v>17346579.719999999</v>
      </c>
      <c r="X416" s="2">
        <v>1374961.99</v>
      </c>
      <c r="AD416" s="2">
        <v>10483.549999999999</v>
      </c>
      <c r="AE416" s="14">
        <f>SUMIF('consultant-gross'!D:D,eslam.data!AO416,'consultant-gross'!F:F)</f>
        <v>3430037.6100000031</v>
      </c>
      <c r="AF416" s="14">
        <f>SUMIF('consultant-gross'!D:D,eslam.data!AO416,'consultant-gross'!G:G)</f>
        <v>17346579.720000003</v>
      </c>
      <c r="AG416" s="14">
        <f>SUMIF('consultant-net'!D:D,eslam.data!AO416,'consultant-net'!F:F)</f>
        <v>1815739.6</v>
      </c>
      <c r="AH416" s="2" t="str">
        <f>VLOOKUP(A416,'eslam-to-invoicing'!A:B,2,0)</f>
        <v>DoubleTree Mangroovy ElGouna</v>
      </c>
      <c r="AO416" s="2" t="str">
        <f t="shared" si="66"/>
        <v>El-Gouna5</v>
      </c>
      <c r="AP416" s="2" t="str">
        <f t="shared" si="67"/>
        <v>DoubleTree Mangroovy ElGouna5</v>
      </c>
    </row>
    <row r="417" spans="1:42" hidden="1" x14ac:dyDescent="0.3">
      <c r="A417" s="6" t="s">
        <v>45</v>
      </c>
      <c r="B417" s="6">
        <f>VLOOKUP(A417,Sheet1!A:B,2,0)</f>
        <v>1</v>
      </c>
      <c r="C417" s="6">
        <v>6</v>
      </c>
      <c r="D417" s="25"/>
      <c r="E417" s="2">
        <v>6540676.1899999976</v>
      </c>
      <c r="F417" s="26">
        <f>SUMIF('data-from-invoicing'!D:D,eslam.data!AP417,'data-from-invoicing'!E:E)</f>
        <v>6170230.6499999994</v>
      </c>
      <c r="G417" s="2">
        <f t="shared" si="64"/>
        <v>-370445.53999999817</v>
      </c>
      <c r="H417" s="23"/>
      <c r="I417" s="2">
        <f>SUMIF('collection only'!D:D,eslam.data!AO417,'collection only'!E:E)</f>
        <v>4246133.4000000004</v>
      </c>
      <c r="J417" s="26">
        <f>SUMIF('data-from-invoicing'!D:D,eslam.data!AP417,'data-from-invoicing'!F:F)</f>
        <v>8251289.2525000004</v>
      </c>
      <c r="K417" s="2">
        <f t="shared" si="65"/>
        <v>4005155.8525</v>
      </c>
      <c r="O417" s="23"/>
      <c r="P417" s="2">
        <v>4271724.93</v>
      </c>
      <c r="Q417" s="1">
        <v>43890</v>
      </c>
      <c r="R417" s="1">
        <v>43905</v>
      </c>
      <c r="S417" s="1">
        <v>43908</v>
      </c>
      <c r="T417">
        <v>21</v>
      </c>
      <c r="U417" s="1">
        <v>43929</v>
      </c>
      <c r="V417" s="1">
        <v>43908</v>
      </c>
      <c r="W417" s="2">
        <v>23887255.91</v>
      </c>
      <c r="X417" s="2">
        <v>1023807.82</v>
      </c>
      <c r="AD417" s="2">
        <v>29400.49</v>
      </c>
      <c r="AE417" s="14">
        <f>SUMIF('consultant-gross'!D:D,eslam.data!AO417,'consultant-gross'!F:F)</f>
        <v>6540676.1899999976</v>
      </c>
      <c r="AF417" s="14">
        <f>SUMIF('consultant-gross'!D:D,eslam.data!AO417,'consultant-gross'!G:G)</f>
        <v>23887255.91</v>
      </c>
      <c r="AG417" s="14">
        <f>SUMIF('consultant-net'!D:D,eslam.data!AO417,'consultant-net'!F:F)</f>
        <v>6823693.4000000004</v>
      </c>
      <c r="AH417" s="2" t="str">
        <f>VLOOKUP(A417,'eslam-to-invoicing'!A:B,2,0)</f>
        <v>DoubleTree Mangroovy ElGouna</v>
      </c>
      <c r="AO417" s="2" t="str">
        <f t="shared" si="66"/>
        <v>El-Gouna6</v>
      </c>
      <c r="AP417" s="2" t="str">
        <f t="shared" si="67"/>
        <v>DoubleTree Mangroovy ElGouna6</v>
      </c>
    </row>
    <row r="418" spans="1:42" hidden="1" x14ac:dyDescent="0.3">
      <c r="A418" s="6" t="s">
        <v>45</v>
      </c>
      <c r="B418" s="6">
        <f>VLOOKUP(A418,Sheet1!A:B,2,0)</f>
        <v>1</v>
      </c>
      <c r="C418" s="6">
        <v>7</v>
      </c>
      <c r="D418" s="25"/>
      <c r="E418" s="2">
        <v>3114205.16</v>
      </c>
      <c r="F418" s="26">
        <f>SUMIF('data-from-invoicing'!D:D,eslam.data!AP418,'data-from-invoicing'!E:E)</f>
        <v>3133496.53</v>
      </c>
      <c r="G418" s="2">
        <f t="shared" si="64"/>
        <v>19291.369999999646</v>
      </c>
      <c r="H418" s="23"/>
      <c r="I418" s="2">
        <f>SUMIF('collection only'!D:D,eslam.data!AO418,'collection only'!E:E)</f>
        <v>2145687.36</v>
      </c>
      <c r="J418" s="26">
        <f>SUMIF('data-from-invoicing'!D:D,eslam.data!AP418,'data-from-invoicing'!F:F)</f>
        <v>2166123.4164999998</v>
      </c>
      <c r="K418" s="2">
        <f t="shared" si="65"/>
        <v>20436.056499999948</v>
      </c>
      <c r="O418" s="23"/>
      <c r="P418" s="2">
        <v>2145687.36</v>
      </c>
      <c r="Q418" s="1">
        <v>43921</v>
      </c>
      <c r="R418" s="1">
        <v>43936</v>
      </c>
      <c r="S418" s="1">
        <v>43939</v>
      </c>
      <c r="T418">
        <v>21</v>
      </c>
      <c r="U418" s="1">
        <v>43960</v>
      </c>
      <c r="V418" s="1">
        <v>43942</v>
      </c>
      <c r="W418" s="2">
        <v>27001461.07</v>
      </c>
      <c r="X418" s="2">
        <v>1023807.82</v>
      </c>
      <c r="AD418" s="2">
        <v>29400.49</v>
      </c>
      <c r="AE418" s="14">
        <f>SUMIF('consultant-gross'!D:D,eslam.data!AO418,'consultant-gross'!F:F)</f>
        <v>3114205.16</v>
      </c>
      <c r="AF418" s="14">
        <f>SUMIF('consultant-gross'!D:D,eslam.data!AO418,'consultant-gross'!G:G)</f>
        <v>27001461.07</v>
      </c>
      <c r="AG418" s="14">
        <f>SUMIF('consultant-net'!D:D,eslam.data!AO418,'consultant-net'!F:F)</f>
        <v>2158979.11</v>
      </c>
      <c r="AH418" s="2" t="str">
        <f>VLOOKUP(A418,'eslam-to-invoicing'!A:B,2,0)</f>
        <v>DoubleTree Mangroovy ElGouna</v>
      </c>
      <c r="AO418" s="2" t="str">
        <f t="shared" si="66"/>
        <v>El-Gouna7</v>
      </c>
      <c r="AP418" s="2" t="str">
        <f t="shared" si="67"/>
        <v>DoubleTree Mangroovy ElGouna7</v>
      </c>
    </row>
    <row r="419" spans="1:42" hidden="1" x14ac:dyDescent="0.3">
      <c r="A419" s="6" t="s">
        <v>45</v>
      </c>
      <c r="B419" s="6">
        <f>VLOOKUP(A419,Sheet1!A:B,2,0)</f>
        <v>1</v>
      </c>
      <c r="C419" s="6">
        <v>8</v>
      </c>
      <c r="D419" s="25"/>
      <c r="E419" s="2">
        <v>3250029.799999997</v>
      </c>
      <c r="F419" s="26">
        <f>SUMIF('data-from-invoicing'!D:D,eslam.data!AP419,'data-from-invoicing'!E:E)</f>
        <v>2806757.16</v>
      </c>
      <c r="G419" s="2">
        <f t="shared" si="64"/>
        <v>-443272.63999999687</v>
      </c>
      <c r="H419" s="23"/>
      <c r="I419" s="2">
        <f>SUMIF('collection only'!D:D,eslam.data!AO419,'collection only'!E:E)</f>
        <v>1922134.77</v>
      </c>
      <c r="J419" s="26">
        <f>SUMIF('data-from-invoicing'!D:D,eslam.data!AP419,'data-from-invoicing'!F:F)</f>
        <v>1896543.798</v>
      </c>
      <c r="K419" s="2">
        <f t="shared" si="65"/>
        <v>-25590.972000000067</v>
      </c>
      <c r="O419" s="23"/>
      <c r="P419" s="2">
        <v>1922134.77</v>
      </c>
      <c r="Q419" s="1">
        <v>44012</v>
      </c>
      <c r="R419" s="1">
        <v>44013</v>
      </c>
      <c r="S419" s="1">
        <v>44017</v>
      </c>
      <c r="T419">
        <v>21</v>
      </c>
      <c r="U419" s="1">
        <v>44038</v>
      </c>
      <c r="V419" s="1">
        <v>44018</v>
      </c>
      <c r="W419" s="2">
        <v>30251490.870000001</v>
      </c>
      <c r="X419" s="2">
        <v>580535.18999999994</v>
      </c>
      <c r="AD419" s="2">
        <v>29400.49</v>
      </c>
      <c r="AE419" s="14">
        <f>SUMIF('consultant-gross'!D:D,eslam.data!AO419,'consultant-gross'!F:F)</f>
        <v>3250029.799999997</v>
      </c>
      <c r="AF419" s="14">
        <f>SUMIF('consultant-gross'!D:D,eslam.data!AO419,'consultant-gross'!G:G)</f>
        <v>30251490.869999997</v>
      </c>
      <c r="AG419" s="14">
        <f>SUMIF('consultant-net'!D:D,eslam.data!AO419,'consultant-net'!F:F)</f>
        <v>1933855.68</v>
      </c>
      <c r="AH419" s="2" t="str">
        <f>VLOOKUP(A419,'eslam-to-invoicing'!A:B,2,0)</f>
        <v>DoubleTree Mangroovy ElGouna</v>
      </c>
      <c r="AO419" s="2" t="str">
        <f t="shared" si="66"/>
        <v>El-Gouna8</v>
      </c>
      <c r="AP419" s="2" t="str">
        <f t="shared" si="67"/>
        <v>DoubleTree Mangroovy ElGouna8</v>
      </c>
    </row>
    <row r="420" spans="1:42" hidden="1" x14ac:dyDescent="0.3">
      <c r="A420" s="6" t="s">
        <v>45</v>
      </c>
      <c r="B420" s="6">
        <f>VLOOKUP(A420,Sheet1!A:B,2,0)</f>
        <v>1</v>
      </c>
      <c r="C420" s="6">
        <v>9</v>
      </c>
      <c r="D420" s="25"/>
      <c r="E420" s="2">
        <v>1882490</v>
      </c>
      <c r="F420" s="26">
        <f>SUMIF('data-from-invoicing'!D:D,eslam.data!AP420,'data-from-invoicing'!E:E)</f>
        <v>1505090.04</v>
      </c>
      <c r="G420" s="2">
        <f t="shared" si="64"/>
        <v>-377399.95999999996</v>
      </c>
      <c r="H420" s="23"/>
      <c r="I420" s="2">
        <f>SUMIF('collection only'!D:D,eslam.data!AO420,'collection only'!E:E)</f>
        <v>1030964.27</v>
      </c>
      <c r="J420" s="26">
        <f>SUMIF('data-from-invoicing'!D:D,eslam.data!AP420,'data-from-invoicing'!F:F)</f>
        <v>1030964.272</v>
      </c>
      <c r="K420" s="2">
        <f t="shared" si="65"/>
        <v>1.9999999785795808E-3</v>
      </c>
      <c r="O420" s="23"/>
      <c r="P420" s="2">
        <v>1037007.36</v>
      </c>
      <c r="Q420" s="1">
        <v>44043</v>
      </c>
      <c r="R420" s="1">
        <v>44044</v>
      </c>
      <c r="S420" s="1">
        <v>44038</v>
      </c>
      <c r="T420">
        <v>21</v>
      </c>
      <c r="U420" s="1">
        <v>44059</v>
      </c>
      <c r="V420" s="1">
        <v>44039</v>
      </c>
      <c r="W420" s="2">
        <v>32133980.870000001</v>
      </c>
      <c r="X420" s="2">
        <v>203135.69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 t="shared" si="66"/>
        <v>El-Gouna9</v>
      </c>
      <c r="AP420" s="2" t="str">
        <f t="shared" si="67"/>
        <v>DoubleTree Mangroovy ElGouna9</v>
      </c>
    </row>
    <row r="421" spans="1:42" hidden="1" x14ac:dyDescent="0.3">
      <c r="A421" s="6" t="s">
        <v>45</v>
      </c>
      <c r="B421" s="6">
        <f>VLOOKUP(A421,Sheet1!A:B,2,0)</f>
        <v>1</v>
      </c>
      <c r="C421" s="6">
        <v>10</v>
      </c>
      <c r="D421" s="25"/>
      <c r="E421" s="2">
        <v>1889241.538690872</v>
      </c>
      <c r="F421" s="26">
        <f>SUMIF('data-from-invoicing'!D:D,eslam.data!AP421,'data-from-invoicing'!E:E)</f>
        <v>1714004.8</v>
      </c>
      <c r="G421" s="2">
        <f t="shared" si="64"/>
        <v>-175236.73869087198</v>
      </c>
      <c r="H421" s="23"/>
      <c r="I421" s="2">
        <f>SUMIF('collection only'!D:D,eslam.data!AO421,'collection only'!E:E)</f>
        <v>1173489.52</v>
      </c>
      <c r="J421" s="26">
        <f>SUMIF('data-from-invoicing'!D:D,eslam.data!AP421,'data-from-invoicing'!F:F)</f>
        <v>1173489.49</v>
      </c>
      <c r="K421" s="2">
        <f t="shared" si="65"/>
        <v>-3.0000000027939677E-2</v>
      </c>
      <c r="O421" s="23"/>
      <c r="P421" s="2">
        <v>1180949.3350760059</v>
      </c>
      <c r="Q421" s="1">
        <v>44074</v>
      </c>
      <c r="R421" s="1">
        <v>44075</v>
      </c>
      <c r="S421" s="1">
        <v>44079</v>
      </c>
      <c r="T421">
        <v>21</v>
      </c>
      <c r="U421" s="1">
        <v>44100</v>
      </c>
      <c r="V421" s="1">
        <v>44079</v>
      </c>
      <c r="W421" s="2">
        <v>34023222.40869087</v>
      </c>
      <c r="X421" s="2">
        <v>27898.992000000071</v>
      </c>
      <c r="AD421" s="2">
        <v>29400.49</v>
      </c>
      <c r="AE421" s="14">
        <f>SUMIF('consultant-gross'!D:D,eslam.data!AO421,'consultant-gross'!F:F)</f>
        <v>0</v>
      </c>
      <c r="AF421" s="14">
        <f>SUMIF('consultant-gross'!D:D,eslam.data!AO421,'consultant-gross'!G:G)</f>
        <v>0</v>
      </c>
      <c r="AG421" s="14">
        <f>SUMIF('consultant-net'!D:D,eslam.data!AO421,'consultant-net'!F:F)</f>
        <v>0</v>
      </c>
      <c r="AH421" s="2" t="str">
        <f>VLOOKUP(A421,'eslam-to-invoicing'!A:B,2,0)</f>
        <v>DoubleTree Mangroovy ElGouna</v>
      </c>
      <c r="AO421" s="2" t="str">
        <f t="shared" si="66"/>
        <v>El-Gouna10</v>
      </c>
      <c r="AP421" s="2" t="str">
        <f t="shared" si="67"/>
        <v>DoubleTree Mangroovy ElGouna10</v>
      </c>
    </row>
    <row r="422" spans="1:42" hidden="1" x14ac:dyDescent="0.3">
      <c r="A422" s="6" t="s">
        <v>45</v>
      </c>
      <c r="B422" s="6">
        <f>VLOOKUP(A422,Sheet1!A:B,2,0)</f>
        <v>1</v>
      </c>
      <c r="C422" s="6">
        <v>11</v>
      </c>
      <c r="D422" s="25"/>
      <c r="E422" s="2">
        <v>881976.77574044466</v>
      </c>
      <c r="F422" s="26">
        <f>SUMIF('data-from-invoicing'!D:D,eslam.data!AP422,'data-from-invoicing'!E:E)</f>
        <v>2596008.2799999998</v>
      </c>
      <c r="G422" s="2">
        <f t="shared" si="64"/>
        <v>1714031.5042595551</v>
      </c>
      <c r="H422" s="23"/>
      <c r="I422" s="2">
        <f>SUMIF('collection only'!D:D,eslam.data!AO422,'collection only'!E:E)</f>
        <v>1750027.3</v>
      </c>
      <c r="J422" s="26">
        <f>SUMIF('data-from-invoicing'!D:D,eslam.data!AP422,'data-from-invoicing'!F:F)</f>
        <v>1750027.3049999999</v>
      </c>
      <c r="K422" s="2">
        <f t="shared" si="65"/>
        <v>4.999999888241291E-3</v>
      </c>
      <c r="O422" s="23"/>
      <c r="P422" s="2">
        <v>1788649.699229164</v>
      </c>
      <c r="Q422" s="1">
        <v>44165</v>
      </c>
      <c r="R422" s="1">
        <v>44165</v>
      </c>
      <c r="S422" s="1">
        <v>44174</v>
      </c>
      <c r="T422">
        <v>21</v>
      </c>
      <c r="U422" s="1">
        <v>44195</v>
      </c>
      <c r="V422" s="1">
        <v>44184</v>
      </c>
      <c r="W422" s="2">
        <v>34905199.184431307</v>
      </c>
      <c r="X422" s="2">
        <v>1741930.4879999999</v>
      </c>
      <c r="AD422" s="2">
        <v>29400.49</v>
      </c>
      <c r="AE422" s="14">
        <f>SUMIF('consultant-gross'!D:D,eslam.data!AO422,'consultant-gross'!F:F)</f>
        <v>0</v>
      </c>
      <c r="AF422" s="14">
        <f>SUMIF('consultant-gross'!D:D,eslam.data!AO422,'consultant-gross'!G:G)</f>
        <v>0</v>
      </c>
      <c r="AG422" s="14">
        <f>SUMIF('consultant-net'!D:D,eslam.data!AO422,'consultant-net'!F:F)</f>
        <v>0</v>
      </c>
      <c r="AH422" s="2" t="str">
        <f>VLOOKUP(A422,'eslam-to-invoicing'!A:B,2,0)</f>
        <v>DoubleTree Mangroovy ElGouna</v>
      </c>
      <c r="AO422" s="2" t="str">
        <f t="shared" si="66"/>
        <v>El-Gouna11</v>
      </c>
      <c r="AP422" s="2" t="str">
        <f t="shared" si="67"/>
        <v>DoubleTree Mangroovy ElGouna11</v>
      </c>
    </row>
    <row r="423" spans="1:42" hidden="1" x14ac:dyDescent="0.3">
      <c r="A423" s="6" t="s">
        <v>45</v>
      </c>
      <c r="B423" s="6">
        <f>VLOOKUP(A423,Sheet1!A:B,2,0)</f>
        <v>1</v>
      </c>
      <c r="C423" s="6">
        <v>12</v>
      </c>
      <c r="D423" s="25"/>
      <c r="E423" s="2">
        <v>-4.4313147664070129E-3</v>
      </c>
      <c r="F423" s="26">
        <f>SUMIF('data-from-invoicing'!D:D,eslam.data!AP423,'data-from-invoicing'!E:E)</f>
        <v>1904761.9</v>
      </c>
      <c r="G423" s="2">
        <f t="shared" si="64"/>
        <v>1904761.9044313147</v>
      </c>
      <c r="H423" s="23"/>
      <c r="I423" s="2">
        <f>SUMIF('collection only'!D:D,eslam.data!AO423,'collection only'!E:E)</f>
        <v>1942857.14</v>
      </c>
      <c r="J423" s="26">
        <f>SUMIF('data-from-invoicing'!D:D,eslam.data!AP423,'data-from-invoicing'!F:F)</f>
        <v>1942857.135</v>
      </c>
      <c r="K423" s="2">
        <f t="shared" si="65"/>
        <v>-4.999999888241291E-3</v>
      </c>
      <c r="O423" s="23"/>
      <c r="P423" s="2">
        <v>2000000</v>
      </c>
      <c r="Q423" s="1">
        <v>44165</v>
      </c>
      <c r="R423" s="1">
        <v>44165</v>
      </c>
      <c r="S423" s="1">
        <v>44188</v>
      </c>
      <c r="T423">
        <v>21</v>
      </c>
      <c r="U423" s="1">
        <v>44209</v>
      </c>
      <c r="V423" s="1">
        <v>44188</v>
      </c>
      <c r="W423" s="2">
        <v>34905199.18</v>
      </c>
      <c r="X423" s="2">
        <v>1741930.49</v>
      </c>
      <c r="AD423" s="2">
        <v>29400.49</v>
      </c>
      <c r="AE423" s="14">
        <f>SUMIF('consultant-gross'!D:D,eslam.data!AO423,'consultant-gross'!F:F)</f>
        <v>0</v>
      </c>
      <c r="AF423" s="14">
        <f>SUMIF('consultant-gross'!D:D,eslam.data!AO423,'consultant-gross'!G:G)</f>
        <v>0</v>
      </c>
      <c r="AG423" s="14">
        <f>SUMIF('consultant-net'!D:D,eslam.data!AO423,'consultant-net'!F:F)</f>
        <v>0</v>
      </c>
      <c r="AH423" s="2" t="str">
        <f>VLOOKUP(A423,'eslam-to-invoicing'!A:B,2,0)</f>
        <v>DoubleTree Mangroovy ElGouna</v>
      </c>
      <c r="AO423" s="2" t="str">
        <f t="shared" si="66"/>
        <v>El-Gouna12</v>
      </c>
      <c r="AP423" s="2" t="str">
        <f t="shared" si="67"/>
        <v>DoubleTree Mangroovy ElGouna12</v>
      </c>
    </row>
    <row r="424" spans="1:42" hidden="1" x14ac:dyDescent="0.3">
      <c r="A424" s="6" t="s">
        <v>45</v>
      </c>
      <c r="B424" s="6">
        <f>VLOOKUP(A424,Sheet1!A:B,2,0)</f>
        <v>1</v>
      </c>
      <c r="C424" s="6">
        <v>13</v>
      </c>
      <c r="D424" s="25"/>
      <c r="E424" s="2">
        <v>2225492.7100000009</v>
      </c>
      <c r="F424" s="26">
        <f>SUMIF('data-from-invoicing'!D:D,eslam.data!AP424,'data-from-invoicing'!E:E)</f>
        <v>2664148.65</v>
      </c>
      <c r="G424" s="2">
        <f t="shared" si="64"/>
        <v>438655.93999999901</v>
      </c>
      <c r="H424" s="23"/>
      <c r="I424" s="2">
        <f>SUMIF('collection only'!D:D,eslam.data!AO424,'collection only'!E:E)</f>
        <v>1951940.18</v>
      </c>
      <c r="J424" s="26">
        <f>SUMIF('data-from-invoicing'!D:D,eslam.data!AP424,'data-from-invoicing'!F:F)</f>
        <v>1951940.1824999999</v>
      </c>
      <c r="K424" s="2">
        <f t="shared" si="65"/>
        <v>2.4999999441206455E-3</v>
      </c>
      <c r="O424" s="23"/>
      <c r="P424" s="2">
        <v>1964526.99</v>
      </c>
      <c r="Q424" s="1">
        <v>44196</v>
      </c>
      <c r="R424" s="1">
        <v>44196</v>
      </c>
      <c r="S424" s="1">
        <v>44206</v>
      </c>
      <c r="T424">
        <v>21</v>
      </c>
      <c r="U424" s="1">
        <v>44227</v>
      </c>
      <c r="V424" s="1">
        <v>44208</v>
      </c>
      <c r="W424" s="2">
        <v>37130691.890000001</v>
      </c>
      <c r="X424" s="2">
        <v>1823017.32</v>
      </c>
      <c r="AD424" s="2">
        <v>29400.49</v>
      </c>
      <c r="AE424" s="14">
        <f>SUMIF('consultant-gross'!D:D,eslam.data!AO424,'consultant-gross'!F:F)</f>
        <v>0</v>
      </c>
      <c r="AF424" s="14">
        <f>SUMIF('consultant-gross'!D:D,eslam.data!AO424,'consultant-gross'!G:G)</f>
        <v>0</v>
      </c>
      <c r="AG424" s="14">
        <f>SUMIF('consultant-net'!D:D,eslam.data!AO424,'consultant-net'!F:F)</f>
        <v>0</v>
      </c>
      <c r="AH424" s="2" t="str">
        <f>VLOOKUP(A424,'eslam-to-invoicing'!A:B,2,0)</f>
        <v>DoubleTree Mangroovy ElGouna</v>
      </c>
      <c r="AO424" s="2" t="str">
        <f t="shared" si="66"/>
        <v>El-Gouna13</v>
      </c>
      <c r="AP424" s="2" t="str">
        <f t="shared" si="67"/>
        <v>DoubleTree Mangroovy ElGouna13</v>
      </c>
    </row>
    <row r="425" spans="1:42" hidden="1" x14ac:dyDescent="0.3">
      <c r="A425" s="6" t="s">
        <v>45</v>
      </c>
      <c r="B425" s="6">
        <f>VLOOKUP(A425,Sheet1!A:B,2,0)</f>
        <v>1</v>
      </c>
      <c r="C425" s="6">
        <v>14</v>
      </c>
      <c r="D425" s="25"/>
      <c r="E425" s="2">
        <v>3901532.199999996</v>
      </c>
      <c r="F425" s="26">
        <f>SUMIF('data-from-invoicing'!D:D,eslam.data!AP425,'data-from-invoicing'!E:E)</f>
        <v>4271693.53</v>
      </c>
      <c r="G425" s="2">
        <f t="shared" si="64"/>
        <v>370161.33000000427</v>
      </c>
      <c r="H425" s="23"/>
      <c r="I425" s="2">
        <f>SUMIF('collection only'!D:D,eslam.data!AO425,'collection only'!E:E)</f>
        <v>3058799.81</v>
      </c>
      <c r="J425" s="26">
        <f>SUMIF('data-from-invoicing'!D:D,eslam.data!AP425,'data-from-invoicing'!F:F)</f>
        <v>3058799.81</v>
      </c>
      <c r="K425" s="2">
        <f t="shared" si="65"/>
        <v>0</v>
      </c>
      <c r="O425" s="23"/>
      <c r="P425" s="2">
        <v>3061707.07</v>
      </c>
      <c r="Q425" s="1">
        <v>44227</v>
      </c>
      <c r="R425" s="1">
        <v>44227</v>
      </c>
      <c r="S425" s="1">
        <v>44241</v>
      </c>
      <c r="T425">
        <v>21</v>
      </c>
      <c r="U425" s="1">
        <v>44262</v>
      </c>
      <c r="V425" s="1">
        <v>44258</v>
      </c>
      <c r="W425" s="2">
        <v>41032224.090000004</v>
      </c>
      <c r="X425" s="2">
        <v>1836465.31</v>
      </c>
      <c r="AD425" s="2">
        <v>120415.29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 t="shared" si="66"/>
        <v>El-Gouna14</v>
      </c>
      <c r="AP425" s="2" t="str">
        <f t="shared" si="67"/>
        <v>DoubleTree Mangroovy ElGouna14</v>
      </c>
    </row>
    <row r="426" spans="1:42" hidden="1" x14ac:dyDescent="0.3">
      <c r="A426" s="6" t="s">
        <v>45</v>
      </c>
      <c r="B426" s="6">
        <f>VLOOKUP(A426,Sheet1!A:B,2,0)</f>
        <v>1</v>
      </c>
      <c r="C426" s="6">
        <v>15</v>
      </c>
      <c r="D426" s="25"/>
      <c r="E426" s="2">
        <v>4440680.4100000039</v>
      </c>
      <c r="F426" s="26">
        <f>SUMIF('data-from-invoicing'!D:D,eslam.data!AP426,'data-from-invoicing'!E:E)</f>
        <v>4199870.68</v>
      </c>
      <c r="G426" s="2">
        <f t="shared" si="64"/>
        <v>-240809.73000000417</v>
      </c>
      <c r="H426" s="23"/>
      <c r="I426" s="2">
        <f>SUMIF('collection only'!D:D,eslam.data!AO426,'collection only'!E:E)</f>
        <v>3002136.21</v>
      </c>
      <c r="J426" s="26">
        <f>SUMIF('data-from-invoicing'!D:D,eslam.data!AP426,'data-from-invoicing'!F:F)</f>
        <v>3002136.2140000002</v>
      </c>
      <c r="K426" s="2">
        <f t="shared" si="65"/>
        <v>4.0000001899898052E-3</v>
      </c>
      <c r="O426" s="23"/>
      <c r="P426" s="2">
        <v>3011925.18</v>
      </c>
      <c r="Q426" s="1">
        <v>44255</v>
      </c>
      <c r="R426" s="1">
        <v>44266</v>
      </c>
      <c r="S426" s="1">
        <v>44268</v>
      </c>
      <c r="T426">
        <v>21</v>
      </c>
      <c r="U426" s="1">
        <v>44289</v>
      </c>
      <c r="V426" s="1">
        <v>44303</v>
      </c>
      <c r="W426" s="2">
        <v>45472904.5</v>
      </c>
      <c r="X426" s="2">
        <v>1238512.71</v>
      </c>
      <c r="AD426" s="2">
        <v>120415.29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 t="shared" si="66"/>
        <v>El-Gouna15</v>
      </c>
      <c r="AP426" s="2" t="str">
        <f t="shared" si="67"/>
        <v>DoubleTree Mangroovy ElGouna15</v>
      </c>
    </row>
    <row r="427" spans="1:42" hidden="1" x14ac:dyDescent="0.3">
      <c r="A427" s="6" t="s">
        <v>45</v>
      </c>
      <c r="B427" s="6">
        <f>VLOOKUP(A427,Sheet1!A:B,2,0)</f>
        <v>1</v>
      </c>
      <c r="C427" s="6">
        <v>16</v>
      </c>
      <c r="D427" s="25"/>
      <c r="E427" s="2">
        <v>4113209.6099999989</v>
      </c>
      <c r="F427" s="26">
        <f>SUMIF('data-from-invoicing'!D:D,eslam.data!AP427,'data-from-invoicing'!E:E)</f>
        <v>4424891.6399999997</v>
      </c>
      <c r="G427" s="2">
        <f t="shared" si="64"/>
        <v>311682.03000000073</v>
      </c>
      <c r="H427" s="23"/>
      <c r="I427" s="2">
        <f>SUMIF('collection only'!D:D,eslam.data!AO427,'collection only'!E:E)</f>
        <v>3166964.63</v>
      </c>
      <c r="J427" s="26">
        <f>SUMIF('data-from-invoicing'!D:D,eslam.data!AP427,'data-from-invoicing'!F:F)</f>
        <v>3166964.6120000002</v>
      </c>
      <c r="K427" s="2">
        <f t="shared" si="65"/>
        <v>-1.7999999690800905E-2</v>
      </c>
      <c r="O427" s="23"/>
      <c r="P427" s="2">
        <v>3166964.63</v>
      </c>
      <c r="Q427" s="1">
        <v>44286</v>
      </c>
      <c r="R427" s="1">
        <v>44298</v>
      </c>
      <c r="S427" s="1">
        <v>44301</v>
      </c>
      <c r="T427">
        <v>21</v>
      </c>
      <c r="U427" s="1">
        <v>44322</v>
      </c>
      <c r="V427" s="1">
        <v>44313</v>
      </c>
      <c r="W427" s="2">
        <v>49586114.109999999</v>
      </c>
      <c r="X427" s="2">
        <v>1193051.8799999999</v>
      </c>
      <c r="AD427" s="2">
        <v>120415.29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 t="shared" si="66"/>
        <v>El-Gouna16</v>
      </c>
      <c r="AP427" s="2" t="str">
        <f t="shared" si="67"/>
        <v>DoubleTree Mangroovy ElGouna16</v>
      </c>
    </row>
    <row r="428" spans="1:42" hidden="1" x14ac:dyDescent="0.3">
      <c r="A428" s="6" t="s">
        <v>45</v>
      </c>
      <c r="B428" s="6">
        <f>VLOOKUP(A428,Sheet1!A:B,2,0)</f>
        <v>1</v>
      </c>
      <c r="C428" s="6">
        <v>17</v>
      </c>
      <c r="D428" s="25"/>
      <c r="E428" s="2">
        <v>3640319.409999996</v>
      </c>
      <c r="F428" s="26">
        <f>SUMIF('data-from-invoicing'!D:D,eslam.data!AP428,'data-from-invoicing'!E:E)</f>
        <v>2987451.96</v>
      </c>
      <c r="G428" s="2">
        <f t="shared" si="64"/>
        <v>-652867.449999996</v>
      </c>
      <c r="H428" s="23"/>
      <c r="I428" s="2">
        <f>SUMIF('collection only'!D:D,eslam.data!AO428,'collection only'!E:E)</f>
        <v>2526942.2000000002</v>
      </c>
      <c r="J428" s="26">
        <f>SUMIF('data-from-invoicing'!D:D,eslam.data!AP428,'data-from-invoicing'!F:F)</f>
        <v>4581335.9780000001</v>
      </c>
      <c r="K428" s="2">
        <f t="shared" si="65"/>
        <v>2054393.7779999999</v>
      </c>
      <c r="O428" s="23"/>
      <c r="P428" s="2">
        <v>2547089.2799999998</v>
      </c>
      <c r="Q428" s="1">
        <v>44347</v>
      </c>
      <c r="R428" s="1">
        <v>44347</v>
      </c>
      <c r="S428" s="1">
        <v>44350</v>
      </c>
      <c r="T428">
        <v>21</v>
      </c>
      <c r="U428" s="1">
        <v>44371</v>
      </c>
      <c r="V428" s="1">
        <v>44361</v>
      </c>
      <c r="W428" s="2">
        <v>53226433.520000003</v>
      </c>
      <c r="X428" s="2">
        <v>540181.99</v>
      </c>
      <c r="AD428" s="2">
        <v>120415.29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 t="shared" si="66"/>
        <v>El-Gouna17</v>
      </c>
      <c r="AP428" s="2" t="str">
        <f t="shared" si="67"/>
        <v>DoubleTree Mangroovy ElGouna17</v>
      </c>
    </row>
    <row r="429" spans="1:42" hidden="1" x14ac:dyDescent="0.3">
      <c r="A429" s="6" t="s">
        <v>45</v>
      </c>
      <c r="B429" s="6">
        <f>VLOOKUP(A429,Sheet1!A:B,2,0)</f>
        <v>1</v>
      </c>
      <c r="C429" s="6">
        <v>18</v>
      </c>
      <c r="D429" s="25"/>
      <c r="E429" s="2">
        <v>3384789.3100000019</v>
      </c>
      <c r="F429" s="26">
        <f>SUMIF('data-from-invoicing'!D:D,eslam.data!AP429,'data-from-invoicing'!E:E)</f>
        <v>2844607.33</v>
      </c>
      <c r="G429" s="2">
        <f t="shared" si="64"/>
        <v>-540181.98000000184</v>
      </c>
      <c r="H429" s="23"/>
      <c r="I429" s="2">
        <f>SUMIF('collection only'!D:D,eslam.data!AO429,'collection only'!E:E)</f>
        <v>5636281.25</v>
      </c>
      <c r="J429" s="26">
        <f>SUMIF('data-from-invoicing'!D:D,eslam.data!AP429,'data-from-invoicing'!F:F)</f>
        <v>5619891.3535000002</v>
      </c>
      <c r="K429" s="2">
        <f t="shared" si="65"/>
        <v>-16389.896499999799</v>
      </c>
      <c r="O429" s="23"/>
      <c r="P429" s="2">
        <v>5636285.4100000001</v>
      </c>
      <c r="Q429" s="1">
        <v>44439</v>
      </c>
      <c r="R429" s="1">
        <v>44434</v>
      </c>
      <c r="S429" s="1">
        <v>44434</v>
      </c>
      <c r="T429">
        <v>21</v>
      </c>
      <c r="U429" s="1">
        <v>44455</v>
      </c>
      <c r="V429" s="1">
        <v>44434</v>
      </c>
      <c r="W429" s="2">
        <v>56611222.829999998</v>
      </c>
      <c r="AD429" s="2">
        <v>195708.06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 t="shared" si="66"/>
        <v>El-Gouna18</v>
      </c>
      <c r="AP429" s="2" t="str">
        <f t="shared" si="67"/>
        <v>DoubleTree Mangroovy ElGouna18</v>
      </c>
    </row>
    <row r="430" spans="1:42" hidden="1" x14ac:dyDescent="0.3">
      <c r="A430" s="6" t="s">
        <v>51</v>
      </c>
      <c r="B430" s="6">
        <f>VLOOKUP(A430,Sheet1!A:B,2,0)</f>
        <v>1</v>
      </c>
      <c r="C430" s="6">
        <v>1</v>
      </c>
      <c r="D430" s="25"/>
      <c r="E430" s="2">
        <v>80875</v>
      </c>
      <c r="F430" s="26">
        <f>SUMIF('data-from-invoicing'!D:D,eslam.data!AP430,'data-from-invoicing'!E:E)</f>
        <v>3474451.4</v>
      </c>
      <c r="G430" s="2">
        <f t="shared" si="64"/>
        <v>3393576.4</v>
      </c>
      <c r="H430" s="23"/>
      <c r="I430" s="2">
        <f>SUMIF('collection only'!D:D,eslam.data!AO430,'collection only'!E:E)</f>
        <v>73813.119999999995</v>
      </c>
      <c r="J430" s="26">
        <f>SUMIF('data-from-invoicing'!D:D,eslam.data!AP430,'data-from-invoicing'!F:F)</f>
        <v>2401503.7824999997</v>
      </c>
      <c r="K430" s="2">
        <f t="shared" si="65"/>
        <v>2327690.6624999996</v>
      </c>
      <c r="O430" s="23"/>
      <c r="P430" s="2">
        <v>73813.119999999995</v>
      </c>
      <c r="Q430" s="1">
        <v>43830</v>
      </c>
      <c r="R430" s="1">
        <v>43830</v>
      </c>
      <c r="S430" s="1">
        <v>43811</v>
      </c>
      <c r="T430">
        <v>21</v>
      </c>
      <c r="U430" s="1">
        <v>43832</v>
      </c>
      <c r="V430" s="1">
        <v>43863</v>
      </c>
      <c r="W430" s="2">
        <v>80875</v>
      </c>
      <c r="AE430" s="14">
        <f>SUMIF('consultant-gross'!D:D,eslam.data!AO430,'consultant-gross'!F:F)</f>
        <v>80875</v>
      </c>
      <c r="AF430" s="14">
        <f>SUMIF('consultant-gross'!D:D,eslam.data!AO430,'consultant-gross'!G:G)</f>
        <v>80875</v>
      </c>
      <c r="AG430" s="14">
        <f>SUMIF('consultant-net'!D:D,eslam.data!AO430,'consultant-net'!F:F)</f>
        <v>73813.119999999995</v>
      </c>
      <c r="AH430" s="2" t="str">
        <f>VLOOKUP(A430,'eslam-to-invoicing'!A:B,2,0)</f>
        <v>DoubleTree Mangroovy ElGouna</v>
      </c>
      <c r="AO430" s="2" t="str">
        <f t="shared" si="66"/>
        <v>El-Gouna - Equip. Rental1</v>
      </c>
      <c r="AP430" s="2" t="str">
        <f t="shared" si="67"/>
        <v>DoubleTree Mangroovy ElGouna1</v>
      </c>
    </row>
    <row r="431" spans="1:42" hidden="1" x14ac:dyDescent="0.3">
      <c r="A431" s="6" t="s">
        <v>51</v>
      </c>
      <c r="B431" s="6">
        <f>VLOOKUP(A431,Sheet1!A:B,2,0)</f>
        <v>1</v>
      </c>
      <c r="C431" s="6">
        <v>2</v>
      </c>
      <c r="D431" s="25"/>
      <c r="F431" s="26">
        <f>SUMIF('data-from-invoicing'!D:D,eslam.data!AP431,'data-from-invoicing'!E:E)</f>
        <v>6040168.0099999998</v>
      </c>
      <c r="G431" s="2">
        <f t="shared" si="64"/>
        <v>6040168.0099999998</v>
      </c>
      <c r="H431" s="23"/>
      <c r="I431" s="2">
        <f>SUMIF('collection only'!D:D,eslam.data!AO431,'collection only'!E:E)</f>
        <v>16757</v>
      </c>
      <c r="J431" s="26">
        <f>SUMIF('data-from-invoicing'!D:D,eslam.data!AP431,'data-from-invoicing'!F:F)</f>
        <v>4293335.2604999999</v>
      </c>
      <c r="K431" s="2">
        <f t="shared" si="65"/>
        <v>4276578.2604999999</v>
      </c>
      <c r="O431" s="23"/>
      <c r="Q431" s="1">
        <v>43921</v>
      </c>
      <c r="R431" s="1">
        <v>43921</v>
      </c>
      <c r="S431" s="1">
        <v>43908</v>
      </c>
      <c r="T431">
        <v>21</v>
      </c>
      <c r="U431" s="1">
        <v>43929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 t="shared" si="66"/>
        <v>El-Gouna - Equip. Rental2</v>
      </c>
      <c r="AP431" s="2" t="str">
        <f t="shared" si="67"/>
        <v>DoubleTree Mangroovy ElGouna2</v>
      </c>
    </row>
    <row r="432" spans="1:42" hidden="1" x14ac:dyDescent="0.3">
      <c r="A432" s="6" t="s">
        <v>51</v>
      </c>
      <c r="B432" s="6">
        <f>VLOOKUP(A432,Sheet1!A:B,2,0)</f>
        <v>1</v>
      </c>
      <c r="C432" s="6">
        <v>3</v>
      </c>
      <c r="D432" s="25"/>
      <c r="F432" s="26">
        <f>SUMIF('data-from-invoicing'!D:D,eslam.data!AP432,'data-from-invoicing'!E:E)</f>
        <v>685050</v>
      </c>
      <c r="G432" s="2">
        <f t="shared" si="64"/>
        <v>685050</v>
      </c>
      <c r="H432" s="23"/>
      <c r="I432" s="2">
        <f>SUMIF('collection only'!D:D,eslam.data!AO432,'collection only'!E:E)</f>
        <v>74100</v>
      </c>
      <c r="J432" s="26">
        <f>SUMIF('data-from-invoicing'!D:D,eslam.data!AP432,'data-from-invoicing'!F:F)</f>
        <v>680952</v>
      </c>
      <c r="K432" s="2">
        <f t="shared" si="65"/>
        <v>606852</v>
      </c>
      <c r="O432" s="23"/>
      <c r="Q432" s="1">
        <v>44012</v>
      </c>
      <c r="R432" s="1">
        <v>44021</v>
      </c>
      <c r="S432" s="1">
        <v>44021</v>
      </c>
      <c r="T432">
        <v>21</v>
      </c>
      <c r="U432" s="1">
        <v>44042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 t="shared" si="66"/>
        <v>El-Gouna - Equip. Rental3</v>
      </c>
      <c r="AP432" s="2" t="str">
        <f t="shared" si="67"/>
        <v>DoubleTree Mangroovy ElGouna3</v>
      </c>
    </row>
    <row r="433" spans="1:42" hidden="1" x14ac:dyDescent="0.3">
      <c r="A433" s="6" t="s">
        <v>51</v>
      </c>
      <c r="B433" s="6">
        <f>VLOOKUP(A433,Sheet1!A:B,2,0)</f>
        <v>1</v>
      </c>
      <c r="C433" s="6">
        <v>4</v>
      </c>
      <c r="D433" s="25"/>
      <c r="F433" s="26">
        <f>SUMIF('data-from-invoicing'!D:D,eslam.data!AP433,'data-from-invoicing'!E:E)</f>
        <v>3767828.94</v>
      </c>
      <c r="G433" s="2">
        <f t="shared" si="64"/>
        <v>3767828.94</v>
      </c>
      <c r="H433" s="23"/>
      <c r="I433" s="2">
        <f>SUMIF('collection only'!D:D,eslam.data!AO433,'collection only'!E:E)</f>
        <v>3281.25</v>
      </c>
      <c r="J433" s="26">
        <f>SUMIF('data-from-invoicing'!D:D,eslam.data!AP433,'data-from-invoicing'!F:F)</f>
        <v>2597585.4920000001</v>
      </c>
      <c r="K433" s="2">
        <f t="shared" si="65"/>
        <v>2594304.2420000001</v>
      </c>
      <c r="O433" s="23"/>
      <c r="Q433" s="1">
        <v>44286</v>
      </c>
      <c r="R433" s="1">
        <v>44286</v>
      </c>
      <c r="S433" s="1">
        <v>44286</v>
      </c>
      <c r="T433">
        <v>21</v>
      </c>
      <c r="U433" s="1">
        <v>44307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 t="shared" si="66"/>
        <v>El-Gouna - Equip. Rental4</v>
      </c>
      <c r="AP433" s="2" t="str">
        <f t="shared" si="67"/>
        <v>DoubleTree Mangroovy ElGouna4</v>
      </c>
    </row>
    <row r="434" spans="1:42" hidden="1" x14ac:dyDescent="0.3">
      <c r="A434" s="6" t="s">
        <v>51</v>
      </c>
      <c r="B434" s="6">
        <f>VLOOKUP(A434,Sheet1!A:B,2,0)</f>
        <v>1</v>
      </c>
      <c r="C434" s="6">
        <v>5</v>
      </c>
      <c r="D434" s="25"/>
      <c r="E434" s="2">
        <v>15000</v>
      </c>
      <c r="F434" s="26">
        <f>SUMIF('data-from-invoicing'!D:D,eslam.data!AP434,'data-from-invoicing'!E:E)</f>
        <v>2653452.1800000002</v>
      </c>
      <c r="G434" s="2">
        <f t="shared" si="64"/>
        <v>2638452.1800000002</v>
      </c>
      <c r="H434" s="23"/>
      <c r="I434" s="2">
        <f>SUMIF('collection only'!D:D,eslam.data!AO434,'collection only'!E:E)</f>
        <v>15750</v>
      </c>
      <c r="J434" s="26">
        <f>SUMIF('data-from-invoicing'!D:D,eslam.data!AP434,'data-from-invoicing'!F:F)</f>
        <v>1828998.8330000001</v>
      </c>
      <c r="K434" s="2">
        <f t="shared" si="65"/>
        <v>1813248.8330000001</v>
      </c>
      <c r="O434" s="23"/>
      <c r="P434" s="2">
        <v>15750</v>
      </c>
      <c r="Q434" s="1">
        <v>44347</v>
      </c>
      <c r="R434" s="1">
        <v>44340</v>
      </c>
      <c r="S434" s="1">
        <v>44340</v>
      </c>
      <c r="T434">
        <v>21</v>
      </c>
      <c r="U434" s="1">
        <v>44361</v>
      </c>
      <c r="V434" s="1">
        <v>44371</v>
      </c>
      <c r="W434" s="2">
        <v>186362.5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 t="shared" si="66"/>
        <v>El-Gouna - Equip. Rental5</v>
      </c>
      <c r="AP434" s="2" t="str">
        <f t="shared" si="67"/>
        <v>DoubleTree Mangroovy ElGouna5</v>
      </c>
    </row>
    <row r="435" spans="1:42" hidden="1" x14ac:dyDescent="0.3">
      <c r="A435" s="6" t="s">
        <v>52</v>
      </c>
      <c r="B435" s="6">
        <f>VLOOKUP(A435,Sheet1!A:B,2,0)</f>
        <v>1</v>
      </c>
      <c r="C435" s="6">
        <v>1</v>
      </c>
      <c r="D435" s="25"/>
      <c r="E435" s="2">
        <v>409200</v>
      </c>
      <c r="F435" s="26">
        <f>SUMIF('data-from-invoicing'!D:D,eslam.data!AP435,'data-from-invoicing'!E:E)</f>
        <v>3474451.4</v>
      </c>
      <c r="G435" s="2">
        <f t="shared" si="64"/>
        <v>3065251.4</v>
      </c>
      <c r="H435" s="23"/>
      <c r="I435" s="2">
        <f>SUMIF('collection only'!D:D,eslam.data!AO435,'collection only'!E:E)</f>
        <v>425568</v>
      </c>
      <c r="J435" s="26">
        <f>SUMIF('data-from-invoicing'!D:D,eslam.data!AP435,'data-from-invoicing'!F:F)</f>
        <v>2401503.7824999997</v>
      </c>
      <c r="K435" s="2">
        <f t="shared" si="65"/>
        <v>1975935.7824999997</v>
      </c>
      <c r="O435" s="23"/>
      <c r="P435" s="2">
        <v>429660</v>
      </c>
      <c r="Q435" s="1">
        <v>43830</v>
      </c>
      <c r="R435" s="1">
        <v>43845</v>
      </c>
      <c r="S435" s="1">
        <v>43848</v>
      </c>
      <c r="T435">
        <v>21</v>
      </c>
      <c r="U435" s="1">
        <v>43869</v>
      </c>
      <c r="V435" s="1">
        <v>43891</v>
      </c>
      <c r="W435" s="2">
        <v>409200</v>
      </c>
      <c r="AE435" s="14">
        <f>SUMIF('consultant-gross'!D:D,eslam.data!AO435,'consultant-gross'!F:F)</f>
        <v>409200</v>
      </c>
      <c r="AF435" s="14">
        <f>SUMIF('consultant-gross'!D:D,eslam.data!AO435,'consultant-gross'!G:G)</f>
        <v>409200</v>
      </c>
      <c r="AG435" s="14">
        <f>SUMIF('consultant-net'!D:D,eslam.data!AO435,'consultant-net'!F:F)</f>
        <v>429660</v>
      </c>
      <c r="AH435" s="2" t="str">
        <f>VLOOKUP(A435,'eslam-to-invoicing'!A:B,2,0)</f>
        <v>DoubleTree Mangroovy ElGouna</v>
      </c>
      <c r="AO435" s="2" t="str">
        <f t="shared" si="66"/>
        <v>El-Gouna - Temp. Fence1</v>
      </c>
      <c r="AP435" s="2" t="str">
        <f t="shared" si="67"/>
        <v>DoubleTree Mangroovy ElGouna1</v>
      </c>
    </row>
    <row r="436" spans="1:42" hidden="1" x14ac:dyDescent="0.3">
      <c r="A436" s="6" t="s">
        <v>52</v>
      </c>
      <c r="B436" s="6">
        <f>VLOOKUP(A436,Sheet1!A:B,2,0)</f>
        <v>1</v>
      </c>
      <c r="C436" s="6">
        <v>2</v>
      </c>
      <c r="D436" s="25"/>
      <c r="F436" s="26">
        <f>SUMIF('data-from-invoicing'!D:D,eslam.data!AP436,'data-from-invoicing'!E:E)</f>
        <v>6040168.0099999998</v>
      </c>
      <c r="G436" s="2">
        <f t="shared" si="64"/>
        <v>6040168.0099999998</v>
      </c>
      <c r="H436" s="23"/>
      <c r="I436" s="2">
        <f>SUMIF('collection only'!D:D,eslam.data!AO436,'collection only'!E:E)</f>
        <v>441526.8</v>
      </c>
      <c r="J436" s="26">
        <f>SUMIF('data-from-invoicing'!D:D,eslam.data!AP436,'data-from-invoicing'!F:F)</f>
        <v>4293335.2604999999</v>
      </c>
      <c r="K436" s="2">
        <f t="shared" si="65"/>
        <v>3851808.4605</v>
      </c>
      <c r="O436" s="23"/>
      <c r="Q436" s="1">
        <v>43861</v>
      </c>
      <c r="R436" s="1">
        <v>43876</v>
      </c>
      <c r="S436" s="1">
        <v>43884</v>
      </c>
      <c r="T436">
        <v>21</v>
      </c>
      <c r="U436" s="1">
        <v>43905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 t="shared" si="66"/>
        <v>El-Gouna - Temp. Fence2</v>
      </c>
      <c r="AP436" s="2" t="str">
        <f t="shared" si="67"/>
        <v>DoubleTree Mangroovy ElGouna2</v>
      </c>
    </row>
    <row r="437" spans="1:42" hidden="1" x14ac:dyDescent="0.3">
      <c r="A437" s="6" t="s">
        <v>52</v>
      </c>
      <c r="B437" s="6">
        <f>VLOOKUP(A437,Sheet1!A:B,2,0)</f>
        <v>1</v>
      </c>
      <c r="C437" s="6">
        <v>3</v>
      </c>
      <c r="D437" s="25"/>
      <c r="F437" s="26">
        <f>SUMIF('data-from-invoicing'!D:D,eslam.data!AP437,'data-from-invoicing'!E:E)</f>
        <v>685050</v>
      </c>
      <c r="G437" s="2">
        <f t="shared" si="64"/>
        <v>685050</v>
      </c>
      <c r="H437" s="23"/>
      <c r="I437" s="2">
        <f>SUMIF('collection only'!D:D,eslam.data!AO437,'collection only'!E:E)</f>
        <v>173749.2</v>
      </c>
      <c r="J437" s="26">
        <f>SUMIF('data-from-invoicing'!D:D,eslam.data!AP437,'data-from-invoicing'!F:F)</f>
        <v>680952</v>
      </c>
      <c r="K437" s="2">
        <f t="shared" si="65"/>
        <v>507202.8</v>
      </c>
      <c r="O437" s="23"/>
      <c r="Q437" s="1">
        <v>43982</v>
      </c>
      <c r="R437" s="1">
        <v>43988</v>
      </c>
      <c r="S437" s="1">
        <v>43988</v>
      </c>
      <c r="T437">
        <v>21</v>
      </c>
      <c r="U437" s="1">
        <v>44009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 t="shared" si="66"/>
        <v>El-Gouna - Temp. Fence3</v>
      </c>
      <c r="AP437" s="2" t="str">
        <f t="shared" si="67"/>
        <v>DoubleTree Mangroovy ElGouna3</v>
      </c>
    </row>
    <row r="438" spans="1:42" hidden="1" x14ac:dyDescent="0.3">
      <c r="A438" s="6" t="s">
        <v>139</v>
      </c>
      <c r="B438" s="6">
        <f>VLOOKUP(A438,Sheet1!A:B,2,0)</f>
        <v>1</v>
      </c>
      <c r="C438" s="6">
        <v>1</v>
      </c>
      <c r="D438" s="25"/>
      <c r="E438" s="2">
        <v>573500</v>
      </c>
      <c r="F438" s="26">
        <f>SUMIF('data-from-invoicing'!D:D,eslam.data!AP438,'data-from-invoicing'!E:E)</f>
        <v>0</v>
      </c>
      <c r="G438" s="2">
        <f t="shared" si="64"/>
        <v>-573500</v>
      </c>
      <c r="H438" s="23"/>
      <c r="I438" s="2">
        <f>SUMIF('collection only'!D:D,eslam.data!AO438,'collection only'!E:E)</f>
        <v>1.0000000000000001E-5</v>
      </c>
      <c r="J438" s="26">
        <f>SUMIF('data-from-invoicing'!D:D,eslam.data!AP438,'data-from-invoicing'!F:F)</f>
        <v>0</v>
      </c>
      <c r="K438" s="2">
        <f t="shared" si="65"/>
        <v>-1.0000000000000001E-5</v>
      </c>
      <c r="O438" s="23"/>
      <c r="P438" s="2">
        <v>636585</v>
      </c>
      <c r="Q438" s="1">
        <v>45138</v>
      </c>
      <c r="R438" s="1">
        <v>45125</v>
      </c>
      <c r="S438" s="1">
        <v>45125</v>
      </c>
      <c r="T438">
        <v>15</v>
      </c>
      <c r="U438" s="1">
        <v>45140</v>
      </c>
      <c r="V438" s="1">
        <v>45137</v>
      </c>
      <c r="W438" s="2">
        <v>573500</v>
      </c>
      <c r="AD438" s="2">
        <v>0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>
        <f>VLOOKUP(A438,'eslam-to-invoicing'!A:B,2,0)</f>
        <v>0</v>
      </c>
      <c r="AO438" s="2" t="str">
        <f t="shared" si="66"/>
        <v>Existing Intake Apply -SSC-Mech1</v>
      </c>
      <c r="AP438" s="2" t="str">
        <f t="shared" si="67"/>
        <v>01</v>
      </c>
    </row>
    <row r="439" spans="1:42" hidden="1" x14ac:dyDescent="0.3">
      <c r="A439" s="6" t="s">
        <v>117</v>
      </c>
      <c r="B439" s="6">
        <f>VLOOKUP(A439,Sheet1!A:B,2,0)</f>
        <v>1</v>
      </c>
      <c r="C439" s="6">
        <v>1</v>
      </c>
      <c r="D439" s="25"/>
      <c r="E439" s="2">
        <v>2140488</v>
      </c>
      <c r="F439" s="26">
        <f>SUMIF('data-from-invoicing'!D:D,eslam.data!AP439,'data-from-invoicing'!E:E)</f>
        <v>0</v>
      </c>
      <c r="G439" s="2">
        <f t="shared" si="64"/>
        <v>-2140488</v>
      </c>
      <c r="H439" s="23"/>
      <c r="I439" s="2">
        <f>SUMIF('collection only'!D:D,eslam.data!AO439,'collection only'!E:E)</f>
        <v>2311727.0699999998</v>
      </c>
      <c r="J439" s="26">
        <f>SUMIF('data-from-invoicing'!D:D,eslam.data!AP439,'data-from-invoicing'!F:F)</f>
        <v>0</v>
      </c>
      <c r="K439" s="2">
        <f t="shared" si="65"/>
        <v>-2311727.0699999998</v>
      </c>
      <c r="O439" s="23"/>
      <c r="P439" s="2">
        <v>2418751.44</v>
      </c>
      <c r="Q439" s="1">
        <v>45016</v>
      </c>
      <c r="R439" s="1">
        <v>45027</v>
      </c>
      <c r="S439" s="1">
        <v>45027</v>
      </c>
      <c r="T439">
        <v>15</v>
      </c>
      <c r="U439" s="1">
        <v>45042</v>
      </c>
      <c r="V439" s="1">
        <v>45028</v>
      </c>
      <c r="W439" s="2">
        <v>2140488</v>
      </c>
      <c r="AD439" s="2">
        <v>0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>
        <f>VLOOKUP(A439,'eslam-to-invoicing'!A:B,2,0)</f>
        <v>0</v>
      </c>
      <c r="AO439" s="2" t="str">
        <f t="shared" si="66"/>
        <v>Existing Intake Supply -SSC-Mech1</v>
      </c>
      <c r="AP439" s="2" t="str">
        <f t="shared" si="67"/>
        <v>01</v>
      </c>
    </row>
    <row r="440" spans="1:42" hidden="1" x14ac:dyDescent="0.3">
      <c r="B440" s="6" t="e">
        <f>VLOOKUP(A440,Sheet1!A:B,2,0)</f>
        <v>#N/A</v>
      </c>
      <c r="D440" s="25"/>
      <c r="F440" s="26"/>
      <c r="H440" s="23"/>
      <c r="J440" s="26"/>
      <c r="O440" s="23"/>
    </row>
    <row r="441" spans="1:42" hidden="1" x14ac:dyDescent="0.3">
      <c r="A441" s="6" t="s">
        <v>4</v>
      </c>
      <c r="B441" s="6">
        <f>VLOOKUP(A441,Sheet1!A:B,2,0)</f>
        <v>1</v>
      </c>
      <c r="C441" s="6">
        <v>210</v>
      </c>
      <c r="D441" s="25"/>
      <c r="E441" s="2">
        <v>2236443.87</v>
      </c>
      <c r="F441" s="26">
        <f>SUMIF('data-from-invoicing'!D:D,eslam.data!AP441,'data-from-invoicing'!E:E)</f>
        <v>0</v>
      </c>
      <c r="G441" s="2">
        <f>F441-E441</f>
        <v>-2236443.87</v>
      </c>
      <c r="H441" s="23"/>
      <c r="I441" s="2">
        <f>SUMIF('collection only'!D:D,eslam.data!AO441,'collection only'!E:E)</f>
        <v>1523916.51</v>
      </c>
      <c r="J441" s="26">
        <f>SUMIF('data-from-invoicing'!D:D,eslam.data!AP441,'data-from-invoicing'!F:F)</f>
        <v>0</v>
      </c>
      <c r="K441" s="2">
        <f>J441-I441</f>
        <v>-1523916.51</v>
      </c>
      <c r="O441" s="23"/>
      <c r="P441" s="2">
        <v>1524934.13</v>
      </c>
      <c r="Q441" s="1">
        <v>43039</v>
      </c>
      <c r="R441" s="1">
        <v>43028</v>
      </c>
      <c r="S441" s="1">
        <v>43028</v>
      </c>
      <c r="T441">
        <v>60</v>
      </c>
      <c r="U441" s="1">
        <v>43088</v>
      </c>
      <c r="V441" s="1">
        <v>43031</v>
      </c>
      <c r="W441" s="2">
        <v>69807649.460000008</v>
      </c>
      <c r="AD441" s="2">
        <v>0</v>
      </c>
      <c r="AE441" s="14">
        <f>SUMIF('consultant-gross'!D:D,eslam.data!AO441,'consultant-gross'!F:F)</f>
        <v>2236443.87</v>
      </c>
      <c r="AF441" s="14">
        <f>SUMIF('consultant-gross'!D:D,eslam.data!AO441,'consultant-gross'!G:G)</f>
        <v>69808024.800000012</v>
      </c>
      <c r="AG441" s="14">
        <f>SUMIF('consultant-net'!D:D,eslam.data!AO441,'consultant-net'!F:F)</f>
        <v>1524934.13</v>
      </c>
      <c r="AH441" s="2">
        <f>VLOOKUP(A441,'eslam-to-invoicing'!A:B,2,0)</f>
        <v>0</v>
      </c>
      <c r="AO441" s="2" t="str">
        <f>A441&amp;C441</f>
        <v>FIEM210</v>
      </c>
      <c r="AP441" s="2" t="str">
        <f>AH441&amp;C441</f>
        <v>0210</v>
      </c>
    </row>
    <row r="442" spans="1:42" hidden="1" x14ac:dyDescent="0.3">
      <c r="A442" s="6" t="s">
        <v>4</v>
      </c>
      <c r="B442" s="6">
        <f>VLOOKUP(A442,Sheet1!A:B,2,0)</f>
        <v>1</v>
      </c>
      <c r="C442" s="6">
        <v>211</v>
      </c>
      <c r="D442" s="25"/>
      <c r="E442" s="2">
        <v>342199.52</v>
      </c>
      <c r="F442" s="26">
        <f>SUMIF('data-from-invoicing'!D:D,eslam.data!AP442,'data-from-invoicing'!E:E)</f>
        <v>0</v>
      </c>
      <c r="G442" s="2">
        <f>F442-E442</f>
        <v>-342199.52</v>
      </c>
      <c r="H442" s="23"/>
      <c r="I442" s="2">
        <f>SUMIF('collection only'!D:D,eslam.data!AO442,'collection only'!E:E)</f>
        <v>218510</v>
      </c>
      <c r="J442" s="26">
        <f>SUMIF('data-from-invoicing'!D:D,eslam.data!AP442,'data-from-invoicing'!F:F)</f>
        <v>0</v>
      </c>
      <c r="K442" s="2">
        <f>J442-I442</f>
        <v>-218510</v>
      </c>
      <c r="O442" s="23"/>
      <c r="P442" s="2">
        <v>221255.83</v>
      </c>
      <c r="Q442" s="1">
        <v>43069</v>
      </c>
      <c r="R442" s="1">
        <v>43073</v>
      </c>
      <c r="S442" s="1">
        <v>43102</v>
      </c>
      <c r="T442">
        <v>60</v>
      </c>
      <c r="U442" s="1">
        <v>43162</v>
      </c>
      <c r="V442" s="1">
        <v>43119</v>
      </c>
      <c r="W442" s="2">
        <v>70149848.980000004</v>
      </c>
      <c r="AD442" s="2">
        <v>0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>
        <f>VLOOKUP(A442,'eslam-to-invoicing'!A:B,2,0)</f>
        <v>0</v>
      </c>
      <c r="AO442" s="2" t="str">
        <f>A442&amp;C442</f>
        <v>FIEM211</v>
      </c>
      <c r="AP442" s="2" t="str">
        <f>AH442&amp;C442</f>
        <v>0211</v>
      </c>
    </row>
    <row r="443" spans="1:42" hidden="1" x14ac:dyDescent="0.3">
      <c r="A443" s="6" t="s">
        <v>4</v>
      </c>
      <c r="B443" s="6">
        <f>VLOOKUP(A443,Sheet1!A:B,2,0)</f>
        <v>1</v>
      </c>
      <c r="C443" s="6">
        <v>212</v>
      </c>
      <c r="D443" s="25"/>
      <c r="E443" s="2">
        <v>1955183.629999995</v>
      </c>
      <c r="F443" s="26">
        <f>SUMIF('data-from-invoicing'!D:D,eslam.data!AP443,'data-from-invoicing'!E:E)</f>
        <v>0</v>
      </c>
      <c r="G443" s="2">
        <f>F443-E443</f>
        <v>-1955183.629999995</v>
      </c>
      <c r="H443" s="23"/>
      <c r="I443" s="2">
        <f>SUMIF('collection only'!D:D,eslam.data!AO443,'collection only'!E:E)</f>
        <v>1205285.3</v>
      </c>
      <c r="J443" s="26">
        <f>SUMIF('data-from-invoicing'!D:D,eslam.data!AP443,'data-from-invoicing'!F:F)</f>
        <v>0</v>
      </c>
      <c r="K443" s="2">
        <f>J443-I443</f>
        <v>-1205285.3</v>
      </c>
      <c r="O443" s="23"/>
      <c r="P443" s="2">
        <v>1546005.35</v>
      </c>
      <c r="Q443" s="1">
        <v>43251</v>
      </c>
      <c r="R443" s="1">
        <v>43263</v>
      </c>
      <c r="S443" s="1">
        <v>43293</v>
      </c>
      <c r="T443">
        <v>60</v>
      </c>
      <c r="U443" s="1">
        <v>43353</v>
      </c>
      <c r="V443" s="1">
        <v>43397</v>
      </c>
      <c r="W443" s="2">
        <v>72105032.609999999</v>
      </c>
      <c r="X443" s="2">
        <v>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>A443&amp;C443</f>
        <v>FIEM212</v>
      </c>
      <c r="AP443" s="2" t="str">
        <f>AH443&amp;C443</f>
        <v>0212</v>
      </c>
    </row>
    <row r="444" spans="1:42" hidden="1" x14ac:dyDescent="0.3">
      <c r="A444" s="6" t="s">
        <v>4</v>
      </c>
      <c r="B444" s="6">
        <f>VLOOKUP(A444,Sheet1!A:B,2,0)</f>
        <v>1</v>
      </c>
      <c r="C444" s="6">
        <v>213</v>
      </c>
      <c r="D444" s="25"/>
      <c r="E444" s="2">
        <v>336328.96999999881</v>
      </c>
      <c r="F444" s="26">
        <f>SUMIF('data-from-invoicing'!D:D,eslam.data!AP444,'data-from-invoicing'!E:E)</f>
        <v>0</v>
      </c>
      <c r="G444" s="2">
        <f>F444-E444</f>
        <v>-336328.96999999881</v>
      </c>
      <c r="H444" s="23"/>
      <c r="I444" s="2">
        <f>SUMIF('collection only'!D:D,eslam.data!AO444,'collection only'!E:E)</f>
        <v>335237.9460452199</v>
      </c>
      <c r="J444" s="26">
        <f>SUMIF('data-from-invoicing'!D:D,eslam.data!AP444,'data-from-invoicing'!F:F)</f>
        <v>0</v>
      </c>
      <c r="K444" s="2">
        <f>J444-I444</f>
        <v>-335237.9460452199</v>
      </c>
      <c r="O444" s="23"/>
      <c r="P444" s="2">
        <v>335237.9460452199</v>
      </c>
      <c r="Q444" s="1">
        <v>43343</v>
      </c>
      <c r="R444" s="1">
        <v>43327</v>
      </c>
      <c r="S444" s="1">
        <v>43394</v>
      </c>
      <c r="T444">
        <v>60</v>
      </c>
      <c r="U444" s="1">
        <v>43454</v>
      </c>
      <c r="V444" s="1">
        <v>43397</v>
      </c>
      <c r="W444" s="2">
        <v>72441361.579999998</v>
      </c>
      <c r="X444" s="2">
        <v>0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>A444&amp;C444</f>
        <v>FIEM213</v>
      </c>
      <c r="AP444" s="2" t="str">
        <f>AH444&amp;C444</f>
        <v>0213</v>
      </c>
    </row>
    <row r="445" spans="1:42" hidden="1" x14ac:dyDescent="0.3">
      <c r="B445" s="6" t="e">
        <f>VLOOKUP(A445,Sheet1!A:B,2,0)</f>
        <v>#N/A</v>
      </c>
      <c r="D445" s="25"/>
      <c r="F445" s="26"/>
      <c r="H445" s="23"/>
      <c r="J445" s="26"/>
      <c r="O445" s="23"/>
    </row>
    <row r="446" spans="1:42" x14ac:dyDescent="0.3">
      <c r="A446" s="6" t="s">
        <v>64</v>
      </c>
      <c r="B446" s="6">
        <f>VLOOKUP(A446,Sheet1!A:B,2,0)</f>
        <v>1</v>
      </c>
      <c r="C446" s="6">
        <v>1</v>
      </c>
      <c r="D446" s="25"/>
      <c r="E446" s="2">
        <v>1435679.4</v>
      </c>
      <c r="F446" s="26">
        <f>SUMIF('data-from-invoicing'!D:D,eslam.data!AP446,'data-from-invoicing'!E:E)</f>
        <v>1435679.43</v>
      </c>
      <c r="G446" s="2">
        <f t="shared" ref="G446:G470" si="68">F446-E446</f>
        <v>3.0000000027939677E-2</v>
      </c>
      <c r="H446" s="23"/>
      <c r="I446" s="2">
        <f>SUMIF('collection only'!D:D,eslam.data!AO446,'collection only'!E:E)</f>
        <v>6847513.6399999997</v>
      </c>
      <c r="J446" s="26">
        <f>SUMIF('data-from-invoicing'!D:D,eslam.data!AP446,'data-from-invoicing'!F:F)</f>
        <v>6886276.9799999995</v>
      </c>
      <c r="K446" s="2">
        <f t="shared" ref="K446:K470" si="69">J446-I446</f>
        <v>38763.339999999851</v>
      </c>
      <c r="L446" s="2">
        <v>103231218.3</v>
      </c>
      <c r="O446" s="23"/>
      <c r="P446" s="2">
        <v>6847513.7311428571</v>
      </c>
      <c r="Q446" s="1">
        <v>44227</v>
      </c>
      <c r="R446" s="1">
        <v>44227</v>
      </c>
      <c r="S446" s="1">
        <v>44230</v>
      </c>
      <c r="T446">
        <v>21</v>
      </c>
      <c r="U446" s="1">
        <v>44251</v>
      </c>
      <c r="V446" s="1">
        <v>44249</v>
      </c>
      <c r="W446" s="2">
        <v>1435679.4</v>
      </c>
      <c r="X446" s="2">
        <v>5469259.1400000006</v>
      </c>
      <c r="AD446" s="2">
        <v>0</v>
      </c>
      <c r="AE446" s="14">
        <f>SUMIF('consultant-gross'!D:D,eslam.data!AO446,'consultant-gross'!F:F)</f>
        <v>1435679.4</v>
      </c>
      <c r="AF446" s="14">
        <f>SUMIF('consultant-gross'!D:D,eslam.data!AO446,'consultant-gross'!G:G)</f>
        <v>1435679.4</v>
      </c>
      <c r="AG446" s="14">
        <f>SUMIF('consultant-net'!D:D,eslam.data!AO446,'consultant-net'!F:F)</f>
        <v>6847513.7311428571</v>
      </c>
      <c r="AH446" s="2" t="str">
        <f>VLOOKUP(A446,'eslam-to-invoicing'!A:B,2,0)</f>
        <v>ElSewedy HQ Internal Finishing</v>
      </c>
      <c r="AO446" s="2" t="str">
        <f t="shared" ref="AO446:AO470" si="70">A446&amp;C446</f>
        <v>HQ - CFC1</v>
      </c>
      <c r="AP446" s="2" t="str">
        <f t="shared" ref="AP446:AP470" si="71">AH446&amp;C446</f>
        <v>ElSewedy HQ Internal Finishing1</v>
      </c>
    </row>
    <row r="447" spans="1:42" x14ac:dyDescent="0.3">
      <c r="A447" s="6" t="s">
        <v>64</v>
      </c>
      <c r="B447" s="6">
        <f>VLOOKUP(A447,Sheet1!A:B,2,0)</f>
        <v>1</v>
      </c>
      <c r="C447" s="6">
        <v>2</v>
      </c>
      <c r="D447" s="25"/>
      <c r="E447" s="2">
        <v>7766126.6999999993</v>
      </c>
      <c r="F447" s="26">
        <f>SUMIF('data-from-invoicing'!D:D,eslam.data!AP447,'data-from-invoicing'!E:E)</f>
        <v>7766126.669999999</v>
      </c>
      <c r="G447" s="2">
        <f t="shared" si="68"/>
        <v>-3.0000000260770321E-2</v>
      </c>
      <c r="H447" s="23"/>
      <c r="I447" s="2">
        <f>SUMIF('collection only'!D:D,eslam.data!AO447,'collection only'!E:E)</f>
        <v>8021127.8200000003</v>
      </c>
      <c r="J447" s="26">
        <f>SUMIF('data-from-invoicing'!D:D,eslam.data!AP447,'data-from-invoicing'!F:F)</f>
        <v>8230813.2419999996</v>
      </c>
      <c r="K447" s="2">
        <f t="shared" si="69"/>
        <v>209685.42199999932</v>
      </c>
      <c r="O447" s="23"/>
      <c r="P447" s="2">
        <v>8021127.9400000004</v>
      </c>
      <c r="Q447" s="1">
        <v>44255</v>
      </c>
      <c r="R447" s="1">
        <v>44255</v>
      </c>
      <c r="S447" s="1">
        <v>44263</v>
      </c>
      <c r="T447">
        <v>21</v>
      </c>
      <c r="U447" s="1">
        <v>44284</v>
      </c>
      <c r="V447" s="1">
        <v>44277</v>
      </c>
      <c r="W447" s="2">
        <v>9201806.0999999996</v>
      </c>
      <c r="X447" s="2">
        <v>7106192.5199999996</v>
      </c>
      <c r="AD447" s="2">
        <v>0</v>
      </c>
      <c r="AE447" s="14">
        <f>SUMIF('consultant-gross'!D:D,eslam.data!AO447,'consultant-gross'!F:F)</f>
        <v>7766126.6999999993</v>
      </c>
      <c r="AF447" s="14">
        <f>SUMIF('consultant-gross'!D:D,eslam.data!AO447,'consultant-gross'!G:G)</f>
        <v>9201806.0999999996</v>
      </c>
      <c r="AG447" s="14">
        <f>SUMIF('consultant-net'!D:D,eslam.data!AO447,'consultant-net'!F:F)</f>
        <v>8021127.9400000004</v>
      </c>
      <c r="AH447" s="2" t="str">
        <f>VLOOKUP(A447,'eslam-to-invoicing'!A:B,2,0)</f>
        <v>ElSewedy HQ Internal Finishing</v>
      </c>
      <c r="AO447" s="2" t="str">
        <f t="shared" si="70"/>
        <v>HQ - CFC2</v>
      </c>
      <c r="AP447" s="2" t="str">
        <f t="shared" si="71"/>
        <v>ElSewedy HQ Internal Finishing2</v>
      </c>
    </row>
    <row r="448" spans="1:42" x14ac:dyDescent="0.3">
      <c r="A448" s="6" t="s">
        <v>64</v>
      </c>
      <c r="B448" s="6">
        <f>VLOOKUP(A448,Sheet1!A:B,2,0)</f>
        <v>1</v>
      </c>
      <c r="C448" s="6">
        <v>3</v>
      </c>
      <c r="D448" s="25"/>
      <c r="E448" s="2">
        <v>12533035.1</v>
      </c>
      <c r="F448" s="26">
        <f>SUMIF('data-from-invoicing'!D:D,eslam.data!AP448,'data-from-invoicing'!E:E)</f>
        <v>12533035.140000001</v>
      </c>
      <c r="G448" s="2">
        <f t="shared" si="68"/>
        <v>4.0000000968575478E-2</v>
      </c>
      <c r="H448" s="23"/>
      <c r="I448" s="2">
        <f>SUMIF('collection only'!D:D,eslam.data!AO448,'collection only'!E:E)</f>
        <v>8213720.1100000003</v>
      </c>
      <c r="J448" s="26">
        <f>SUMIF('data-from-invoicing'!D:D,eslam.data!AP448,'data-from-invoicing'!F:F)</f>
        <v>8552112.0600000005</v>
      </c>
      <c r="K448" s="2">
        <f t="shared" si="69"/>
        <v>338391.95000000019</v>
      </c>
      <c r="O448" s="23"/>
      <c r="P448" s="2">
        <v>8213719.7599999998</v>
      </c>
      <c r="Q448" s="1">
        <v>44286</v>
      </c>
      <c r="R448" s="1">
        <v>44286</v>
      </c>
      <c r="S448" s="1">
        <v>44296</v>
      </c>
      <c r="T448">
        <v>21</v>
      </c>
      <c r="U448" s="1">
        <v>44317</v>
      </c>
      <c r="V448" s="1">
        <v>44301</v>
      </c>
      <c r="W448" s="2">
        <v>21734841.199999999</v>
      </c>
      <c r="X448" s="2">
        <v>6815308.5599999996</v>
      </c>
      <c r="AD448" s="2">
        <v>50000</v>
      </c>
      <c r="AE448" s="14">
        <f>SUMIF('consultant-gross'!D:D,eslam.data!AO448,'consultant-gross'!F:F)</f>
        <v>12533035.1</v>
      </c>
      <c r="AF448" s="14">
        <f>SUMIF('consultant-gross'!D:D,eslam.data!AO448,'consultant-gross'!G:G)</f>
        <v>21734841.199999999</v>
      </c>
      <c r="AG448" s="14">
        <f>SUMIF('consultant-net'!D:D,eslam.data!AO448,'consultant-net'!F:F)</f>
        <v>8213719.7599999998</v>
      </c>
      <c r="AH448" s="2" t="str">
        <f>VLOOKUP(A448,'eslam-to-invoicing'!A:B,2,0)</f>
        <v>ElSewedy HQ Internal Finishing</v>
      </c>
      <c r="AO448" s="2" t="str">
        <f t="shared" si="70"/>
        <v>HQ - CFC3</v>
      </c>
      <c r="AP448" s="2" t="str">
        <f t="shared" si="71"/>
        <v>ElSewedy HQ Internal Finishing3</v>
      </c>
    </row>
    <row r="449" spans="1:42" x14ac:dyDescent="0.3">
      <c r="A449" s="6" t="s">
        <v>64</v>
      </c>
      <c r="B449" s="6">
        <f>VLOOKUP(A449,Sheet1!A:B,2,0)</f>
        <v>1</v>
      </c>
      <c r="C449" s="6">
        <v>4</v>
      </c>
      <c r="D449" s="25"/>
      <c r="E449" s="2">
        <v>11480730.199999999</v>
      </c>
      <c r="F449" s="26">
        <f>SUMIF('data-from-invoicing'!D:D,eslam.data!AP449,'data-from-invoicing'!E:E)</f>
        <v>11480730.189999999</v>
      </c>
      <c r="G449" s="2">
        <f t="shared" si="68"/>
        <v>-9.9999997764825821E-3</v>
      </c>
      <c r="H449" s="23"/>
      <c r="I449" s="2">
        <f>SUMIF('collection only'!D:D,eslam.data!AO449,'collection only'!E:E)</f>
        <v>7815807.7299999995</v>
      </c>
      <c r="J449" s="26">
        <f>SUMIF('data-from-invoicing'!D:D,eslam.data!AP449,'data-from-invoicing'!F:F)</f>
        <v>7530697.0499999998</v>
      </c>
      <c r="K449" s="2">
        <f t="shared" si="69"/>
        <v>-285110.6799999997</v>
      </c>
      <c r="O449" s="23"/>
      <c r="P449" s="2">
        <v>7815807.6399999997</v>
      </c>
      <c r="Q449" s="1">
        <v>44316</v>
      </c>
      <c r="R449" s="1">
        <v>44316</v>
      </c>
      <c r="S449" s="1">
        <v>44322</v>
      </c>
      <c r="T449">
        <v>21</v>
      </c>
      <c r="U449" s="1">
        <v>44343</v>
      </c>
      <c r="V449" s="1">
        <v>44342</v>
      </c>
      <c r="W449" s="2">
        <v>33215571.399999999</v>
      </c>
      <c r="X449" s="2">
        <v>6784708.6299999999</v>
      </c>
      <c r="AD449" s="2">
        <v>50000</v>
      </c>
      <c r="AE449" s="14">
        <f>SUMIF('consultant-gross'!D:D,eslam.data!AO449,'consultant-gross'!F:F)</f>
        <v>11480730.199999999</v>
      </c>
      <c r="AF449" s="14">
        <f>SUMIF('consultant-gross'!D:D,eslam.data!AO449,'consultant-gross'!G:G)</f>
        <v>33215571.399999999</v>
      </c>
      <c r="AG449" s="14">
        <f>SUMIF('consultant-net'!D:D,eslam.data!AO449,'consultant-net'!F:F)</f>
        <v>7815807.6399999997</v>
      </c>
      <c r="AH449" s="2" t="str">
        <f>VLOOKUP(A449,'eslam-to-invoicing'!A:B,2,0)</f>
        <v>ElSewedy HQ Internal Finishing</v>
      </c>
      <c r="AO449" s="2" t="str">
        <f t="shared" si="70"/>
        <v>HQ - CFC4</v>
      </c>
      <c r="AP449" s="2" t="str">
        <f t="shared" si="71"/>
        <v>ElSewedy HQ Internal Finishing4</v>
      </c>
    </row>
    <row r="450" spans="1:42" x14ac:dyDescent="0.3">
      <c r="A450" s="6" t="s">
        <v>64</v>
      </c>
      <c r="B450" s="6">
        <f>VLOOKUP(A450,Sheet1!A:B,2,0)</f>
        <v>1</v>
      </c>
      <c r="C450" s="6">
        <v>5</v>
      </c>
      <c r="D450" s="25"/>
      <c r="E450" s="2">
        <v>6032812.3999999994</v>
      </c>
      <c r="F450" s="26">
        <f>SUMIF('data-from-invoicing'!D:D,eslam.data!AP450,'data-from-invoicing'!E:E)</f>
        <v>6032812.3799999999</v>
      </c>
      <c r="G450" s="2">
        <f t="shared" si="68"/>
        <v>-1.9999999552965164E-2</v>
      </c>
      <c r="H450" s="23"/>
      <c r="I450" s="2">
        <f>SUMIF('collection only'!D:D,eslam.data!AO450,'collection only'!E:E)</f>
        <v>3447418.19</v>
      </c>
      <c r="J450" s="26">
        <f>SUMIF('data-from-invoicing'!D:D,eslam.data!AP450,'data-from-invoicing'!F:F)</f>
        <v>3447418.1889999998</v>
      </c>
      <c r="K450" s="2">
        <f t="shared" si="69"/>
        <v>-1.0000001639127731E-3</v>
      </c>
      <c r="O450" s="23"/>
      <c r="P450" s="2">
        <v>3447418.19</v>
      </c>
      <c r="Q450" s="1">
        <v>44377</v>
      </c>
      <c r="R450" s="1">
        <v>44377</v>
      </c>
      <c r="S450" s="1">
        <v>44383</v>
      </c>
      <c r="T450">
        <v>21</v>
      </c>
      <c r="U450" s="1">
        <v>44404</v>
      </c>
      <c r="V450" s="1">
        <v>44391</v>
      </c>
      <c r="W450" s="2">
        <v>39248383.799999997</v>
      </c>
      <c r="X450" s="2">
        <v>6043914.8799999999</v>
      </c>
      <c r="AD450" s="2">
        <v>298842.15999999997</v>
      </c>
      <c r="AE450" s="14">
        <f>SUMIF('consultant-gross'!D:D,eslam.data!AO450,'consultant-gross'!F:F)</f>
        <v>0</v>
      </c>
      <c r="AF450" s="14">
        <f>SUMIF('consultant-gross'!D:D,eslam.data!AO450,'consultant-gross'!G:G)</f>
        <v>0</v>
      </c>
      <c r="AG450" s="14">
        <f>SUMIF('consultant-net'!D:D,eslam.data!AO450,'consultant-net'!F:F)</f>
        <v>0</v>
      </c>
      <c r="AH450" s="2" t="str">
        <f>VLOOKUP(A450,'eslam-to-invoicing'!A:B,2,0)</f>
        <v>ElSewedy HQ Internal Finishing</v>
      </c>
      <c r="AO450" s="2" t="str">
        <f t="shared" si="70"/>
        <v>HQ - CFC5</v>
      </c>
      <c r="AP450" s="2" t="str">
        <f t="shared" si="71"/>
        <v>ElSewedy HQ Internal Finishing5</v>
      </c>
    </row>
    <row r="451" spans="1:42" x14ac:dyDescent="0.3">
      <c r="A451" s="6" t="s">
        <v>64</v>
      </c>
      <c r="B451" s="6">
        <f>VLOOKUP(A451,Sheet1!A:B,2,0)</f>
        <v>1</v>
      </c>
      <c r="C451" s="6">
        <v>6</v>
      </c>
      <c r="D451" s="25"/>
      <c r="E451" s="2">
        <v>5418722.3000000035</v>
      </c>
      <c r="F451" s="26">
        <f>SUMIF('data-from-invoicing'!D:D,eslam.data!AP451,'data-from-invoicing'!E:E)</f>
        <v>5418722.29</v>
      </c>
      <c r="G451" s="2">
        <f t="shared" si="68"/>
        <v>-1.0000003501772881E-2</v>
      </c>
      <c r="H451" s="23"/>
      <c r="I451" s="2">
        <f>SUMIF('collection only'!D:D,eslam.data!AO451,'collection only'!E:E)</f>
        <v>13157200.99</v>
      </c>
      <c r="J451" s="26">
        <f>SUMIF('data-from-invoicing'!D:D,eslam.data!AP451,'data-from-invoicing'!F:F)</f>
        <v>8157201.3445000006</v>
      </c>
      <c r="K451" s="2">
        <f t="shared" si="69"/>
        <v>-4999999.6454999996</v>
      </c>
      <c r="O451" s="23"/>
      <c r="P451" s="2">
        <v>13157201.34</v>
      </c>
      <c r="Q451" s="1">
        <v>44408</v>
      </c>
      <c r="R451" s="1">
        <v>44408</v>
      </c>
      <c r="S451" s="1">
        <v>44412</v>
      </c>
      <c r="T451">
        <v>21</v>
      </c>
      <c r="U451" s="1">
        <v>44433</v>
      </c>
      <c r="V451" s="1">
        <v>44425</v>
      </c>
      <c r="W451" s="2">
        <v>44667106.100000001</v>
      </c>
      <c r="X451" s="2">
        <v>15536980.84</v>
      </c>
      <c r="AD451" s="2">
        <v>258842.16</v>
      </c>
      <c r="AE451" s="14">
        <f>SUMIF('consultant-gross'!D:D,eslam.data!AO451,'consultant-gross'!F:F)</f>
        <v>0</v>
      </c>
      <c r="AF451" s="14">
        <f>SUMIF('consultant-gross'!D:D,eslam.data!AO451,'consultant-gross'!G:G)</f>
        <v>0</v>
      </c>
      <c r="AG451" s="14">
        <f>SUMIF('consultant-net'!D:D,eslam.data!AO451,'consultant-net'!F:F)</f>
        <v>0</v>
      </c>
      <c r="AH451" s="2" t="str">
        <f>VLOOKUP(A451,'eslam-to-invoicing'!A:B,2,0)</f>
        <v>ElSewedy HQ Internal Finishing</v>
      </c>
      <c r="AO451" s="2" t="str">
        <f t="shared" si="70"/>
        <v>HQ - CFC6</v>
      </c>
      <c r="AP451" s="2" t="str">
        <f t="shared" si="71"/>
        <v>ElSewedy HQ Internal Finishing6</v>
      </c>
    </row>
    <row r="452" spans="1:42" x14ac:dyDescent="0.3">
      <c r="A452" s="6" t="s">
        <v>64</v>
      </c>
      <c r="B452" s="6">
        <f>VLOOKUP(A452,Sheet1!A:B,2,0)</f>
        <v>1</v>
      </c>
      <c r="C452" s="6">
        <v>7</v>
      </c>
      <c r="D452" s="25"/>
      <c r="E452" s="2">
        <v>14463563.800000001</v>
      </c>
      <c r="F452" s="26">
        <f>SUMIF('data-from-invoicing'!D:D,eslam.data!AP452,'data-from-invoicing'!E:E)</f>
        <v>14463563.810000001</v>
      </c>
      <c r="G452" s="2">
        <f t="shared" si="68"/>
        <v>9.9999997764825821E-3</v>
      </c>
      <c r="H452" s="23"/>
      <c r="I452" s="2">
        <f>SUMIF('collection only'!D:D,eslam.data!AO452,'collection only'!E:E)</f>
        <v>14942810.84</v>
      </c>
      <c r="J452" s="26">
        <f>SUMIF('data-from-invoicing'!D:D,eslam.data!AP452,'data-from-invoicing'!F:F)</f>
        <v>9724934.8100000005</v>
      </c>
      <c r="K452" s="2">
        <f t="shared" si="69"/>
        <v>-5217876.0299999993</v>
      </c>
      <c r="O452" s="23"/>
      <c r="P452" s="2">
        <v>14942810.849165609</v>
      </c>
      <c r="Q452" s="1">
        <v>44439</v>
      </c>
      <c r="R452" s="1">
        <v>44445</v>
      </c>
      <c r="S452" s="1">
        <v>44446</v>
      </c>
      <c r="T452">
        <v>21</v>
      </c>
      <c r="U452" s="1">
        <v>44467</v>
      </c>
      <c r="V452" s="1">
        <v>44448</v>
      </c>
      <c r="W452" s="2">
        <v>59130669.899999999</v>
      </c>
      <c r="X452" s="2">
        <v>20740314.760000002</v>
      </c>
      <c r="AD452" s="2">
        <v>258842.16</v>
      </c>
      <c r="AE452" s="14">
        <f>SUMIF('consultant-gross'!D:D,eslam.data!AO452,'consultant-gross'!F:F)</f>
        <v>14463563.799999997</v>
      </c>
      <c r="AF452" s="14">
        <f>SUMIF('consultant-gross'!D:D,eslam.data!AO452,'consultant-gross'!G:G)</f>
        <v>59130669.899999999</v>
      </c>
      <c r="AG452" s="14">
        <f>SUMIF('consultant-net'!D:D,eslam.data!AO452,'consultant-net'!F:F)</f>
        <v>14942810.849165615</v>
      </c>
      <c r="AH452" s="2" t="str">
        <f>VLOOKUP(A452,'eslam-to-invoicing'!A:B,2,0)</f>
        <v>ElSewedy HQ Internal Finishing</v>
      </c>
      <c r="AO452" s="2" t="str">
        <f t="shared" si="70"/>
        <v>HQ - CFC7</v>
      </c>
      <c r="AP452" s="2" t="str">
        <f t="shared" si="71"/>
        <v>ElSewedy HQ Internal Finishing7</v>
      </c>
    </row>
    <row r="453" spans="1:42" x14ac:dyDescent="0.3">
      <c r="A453" s="6" t="s">
        <v>64</v>
      </c>
      <c r="B453" s="6">
        <f>VLOOKUP(A453,Sheet1!A:B,2,0)</f>
        <v>1</v>
      </c>
      <c r="C453" s="6">
        <v>8</v>
      </c>
      <c r="D453" s="25"/>
      <c r="E453" s="2">
        <v>12855493.999999991</v>
      </c>
      <c r="F453" s="26">
        <f>SUMIF('data-from-invoicing'!D:D,eslam.data!AP453,'data-from-invoicing'!E:E)</f>
        <v>12855494</v>
      </c>
      <c r="G453" s="2">
        <f t="shared" si="68"/>
        <v>0</v>
      </c>
      <c r="H453" s="23"/>
      <c r="I453" s="2">
        <f>SUMIF('collection only'!D:D,eslam.data!AO453,'collection only'!E:E)</f>
        <v>10012745.699999999</v>
      </c>
      <c r="J453" s="26">
        <f>SUMIF('data-from-invoicing'!D:D,eslam.data!AP453,'data-from-invoicing'!F:F)</f>
        <v>10012746.109999999</v>
      </c>
      <c r="K453" s="2">
        <f t="shared" si="69"/>
        <v>0.41000000014901161</v>
      </c>
      <c r="O453" s="23"/>
      <c r="P453" s="2">
        <v>10012746.109999999</v>
      </c>
      <c r="Q453" s="1">
        <v>44469</v>
      </c>
      <c r="R453" s="1">
        <v>44475</v>
      </c>
      <c r="S453" s="1">
        <v>44478</v>
      </c>
      <c r="T453">
        <v>21</v>
      </c>
      <c r="U453" s="1">
        <v>44499</v>
      </c>
      <c r="V453" s="1">
        <v>44486</v>
      </c>
      <c r="W453" s="2">
        <v>71986163.899999991</v>
      </c>
      <c r="X453" s="2">
        <v>21760696.010000002</v>
      </c>
      <c r="AD453" s="2">
        <v>253842.16</v>
      </c>
      <c r="AE453" s="14">
        <f>SUMIF('consultant-gross'!D:D,eslam.data!AO453,'consultant-gross'!F:F)</f>
        <v>12903651.600000001</v>
      </c>
      <c r="AF453" s="14">
        <f>SUMIF('consultant-gross'!D:D,eslam.data!AO453,'consultant-gross'!G:G)</f>
        <v>72034321.5</v>
      </c>
      <c r="AG453" s="14">
        <f>SUMIF('consultant-net'!D:D,eslam.data!AO453,'consultant-net'!F:F)</f>
        <v>10059001.5</v>
      </c>
      <c r="AH453" s="2" t="str">
        <f>VLOOKUP(A453,'eslam-to-invoicing'!A:B,2,0)</f>
        <v>ElSewedy HQ Internal Finishing</v>
      </c>
      <c r="AO453" s="2" t="str">
        <f t="shared" si="70"/>
        <v>HQ - CFC8</v>
      </c>
      <c r="AP453" s="2" t="str">
        <f t="shared" si="71"/>
        <v>ElSewedy HQ Internal Finishing8</v>
      </c>
    </row>
    <row r="454" spans="1:42" x14ac:dyDescent="0.3">
      <c r="A454" s="6" t="s">
        <v>64</v>
      </c>
      <c r="B454" s="6">
        <f>VLOOKUP(A454,Sheet1!A:B,2,0)</f>
        <v>1</v>
      </c>
      <c r="C454" s="6">
        <v>9</v>
      </c>
      <c r="D454" s="25"/>
      <c r="E454" s="2">
        <v>11039038.400000021</v>
      </c>
      <c r="F454" s="26">
        <f>SUMIF('data-from-invoicing'!D:D,eslam.data!AP454,'data-from-invoicing'!E:E)</f>
        <v>11039038.380000001</v>
      </c>
      <c r="G454" s="2">
        <f t="shared" si="68"/>
        <v>-2.0000020042061806E-2</v>
      </c>
      <c r="H454" s="23"/>
      <c r="I454" s="2">
        <f>SUMIF('collection only'!D:D,eslam.data!AO454,'collection only'!E:E)</f>
        <v>17174919.84</v>
      </c>
      <c r="J454" s="26">
        <f>SUMIF('data-from-invoicing'!D:D,eslam.data!AP454,'data-from-invoicing'!F:F)</f>
        <v>10415313.809</v>
      </c>
      <c r="K454" s="2">
        <f t="shared" si="69"/>
        <v>-6759606.0309999995</v>
      </c>
      <c r="O454" s="23"/>
      <c r="P454" s="2">
        <v>17174919.859995849</v>
      </c>
      <c r="Q454" s="1">
        <v>44500</v>
      </c>
      <c r="R454" s="1">
        <v>44503</v>
      </c>
      <c r="S454" s="1">
        <v>44504</v>
      </c>
      <c r="T454">
        <v>21</v>
      </c>
      <c r="U454" s="1">
        <v>44525</v>
      </c>
      <c r="V454" s="1">
        <v>44511</v>
      </c>
      <c r="W454" s="2">
        <v>83025202.300000012</v>
      </c>
      <c r="X454" s="2">
        <v>31225957.600000001</v>
      </c>
      <c r="AD454" s="2">
        <v>253842.16</v>
      </c>
      <c r="AE454" s="14">
        <f>SUMIF('consultant-gross'!D:D,eslam.data!AO454,'consultant-gross'!F:F)</f>
        <v>11039038.400000021</v>
      </c>
      <c r="AF454" s="14">
        <f>SUMIF('consultant-gross'!D:D,eslam.data!AO454,'consultant-gross'!G:G)</f>
        <v>83025202.300000012</v>
      </c>
      <c r="AG454" s="14">
        <f>SUMIF('consultant-net'!D:D,eslam.data!AO454,'consultant-net'!F:F)</f>
        <v>17174919.859995853</v>
      </c>
      <c r="AH454" s="2" t="str">
        <f>VLOOKUP(A454,'eslam-to-invoicing'!A:B,2,0)</f>
        <v>ElSewedy HQ Internal Finishing</v>
      </c>
      <c r="AO454" s="2" t="str">
        <f t="shared" si="70"/>
        <v>HQ - CFC9</v>
      </c>
      <c r="AP454" s="2" t="str">
        <f t="shared" si="71"/>
        <v>ElSewedy HQ Internal Finishing9</v>
      </c>
    </row>
    <row r="455" spans="1:42" x14ac:dyDescent="0.3">
      <c r="A455" s="6" t="s">
        <v>64</v>
      </c>
      <c r="B455" s="6">
        <f>VLOOKUP(A455,Sheet1!A:B,2,0)</f>
        <v>1</v>
      </c>
      <c r="C455" s="6">
        <v>10</v>
      </c>
      <c r="D455" s="25"/>
      <c r="E455" s="2">
        <v>10645458.899999989</v>
      </c>
      <c r="F455" s="26">
        <f>SUMIF('data-from-invoicing'!D:D,eslam.data!AP455,'data-from-invoicing'!E:E)</f>
        <v>10645458.949999999</v>
      </c>
      <c r="G455" s="2">
        <f t="shared" si="68"/>
        <v>5.0000010058283806E-2</v>
      </c>
      <c r="H455" s="23"/>
      <c r="I455" s="2">
        <f>SUMIF('collection only'!D:D,eslam.data!AO455,'collection only'!E:E)</f>
        <v>7981881.9400000004</v>
      </c>
      <c r="J455" s="26">
        <f>SUMIF('data-from-invoicing'!D:D,eslam.data!AP455,'data-from-invoicing'!F:F)</f>
        <v>0</v>
      </c>
      <c r="K455" s="2">
        <f t="shared" si="69"/>
        <v>-7981881.9400000004</v>
      </c>
      <c r="O455" s="23"/>
      <c r="P455" s="2">
        <v>7981881.9284200165</v>
      </c>
      <c r="Q455" s="1">
        <v>44530</v>
      </c>
      <c r="R455" s="1">
        <v>44534</v>
      </c>
      <c r="S455" s="1">
        <v>44537</v>
      </c>
      <c r="T455">
        <v>21</v>
      </c>
      <c r="U455" s="1">
        <v>44558</v>
      </c>
      <c r="V455" s="1">
        <v>44546</v>
      </c>
      <c r="W455" s="2">
        <v>93670661.200000003</v>
      </c>
      <c r="X455" s="2">
        <v>32240807.02</v>
      </c>
      <c r="AD455" s="2">
        <v>673673.38</v>
      </c>
      <c r="AE455" s="14">
        <f>SUMIF('consultant-gross'!D:D,eslam.data!AO455,'consultant-gross'!F:F)</f>
        <v>10645458.899999991</v>
      </c>
      <c r="AF455" s="14">
        <f>SUMIF('consultant-gross'!D:D,eslam.data!AO455,'consultant-gross'!G:G)</f>
        <v>93670661.200000003</v>
      </c>
      <c r="AG455" s="14">
        <f>SUMIF('consultant-net'!D:D,eslam.data!AO455,'consultant-net'!F:F)</f>
        <v>7981881.9284200175</v>
      </c>
      <c r="AH455" s="2" t="str">
        <f>VLOOKUP(A455,'eslam-to-invoicing'!A:B,2,0)</f>
        <v>ElSewedy HQ Internal Finishing</v>
      </c>
      <c r="AO455" s="2" t="str">
        <f t="shared" si="70"/>
        <v>HQ - CFC10</v>
      </c>
      <c r="AP455" s="2" t="str">
        <f t="shared" si="71"/>
        <v>ElSewedy HQ Internal Finishing10</v>
      </c>
    </row>
    <row r="456" spans="1:42" x14ac:dyDescent="0.3">
      <c r="A456" s="6" t="s">
        <v>64</v>
      </c>
      <c r="B456" s="6">
        <f>VLOOKUP(A456,Sheet1!A:B,2,0)</f>
        <v>1</v>
      </c>
      <c r="C456" s="6">
        <v>11</v>
      </c>
      <c r="D456" s="25"/>
      <c r="E456" s="2">
        <v>21606398.420000002</v>
      </c>
      <c r="F456" s="26">
        <f>SUMIF('data-from-invoicing'!D:D,eslam.data!AP456,'data-from-invoicing'!E:E)</f>
        <v>21606397.82</v>
      </c>
      <c r="G456" s="2">
        <f t="shared" si="68"/>
        <v>-0.60000000149011612</v>
      </c>
      <c r="H456" s="23"/>
      <c r="I456" s="2">
        <f>SUMIF('collection only'!D:D,eslam.data!AO456,'collection only'!E:E)</f>
        <v>27417402.100000001</v>
      </c>
      <c r="J456" s="26">
        <f>SUMIF('data-from-invoicing'!D:D,eslam.data!AP456,'data-from-invoicing'!F:F)</f>
        <v>17417402.070999999</v>
      </c>
      <c r="K456" s="2">
        <f t="shared" si="69"/>
        <v>-10000000.029000003</v>
      </c>
      <c r="O456" s="23"/>
      <c r="P456" s="2">
        <v>17417402.059999999</v>
      </c>
      <c r="Q456" s="1">
        <v>44561</v>
      </c>
      <c r="R456" s="1">
        <v>44570</v>
      </c>
      <c r="S456" s="1">
        <v>44571</v>
      </c>
      <c r="T456">
        <v>21</v>
      </c>
      <c r="U456" s="1">
        <v>44592</v>
      </c>
      <c r="V456" s="1">
        <v>44854</v>
      </c>
      <c r="W456" s="2">
        <v>115277059.62</v>
      </c>
      <c r="X456" s="2">
        <v>33736026.890000001</v>
      </c>
      <c r="AD456" s="2">
        <v>673673.38</v>
      </c>
      <c r="AE456" s="14">
        <f>SUMIF('consultant-gross'!D:D,eslam.data!AO456,'consultant-gross'!F:F)</f>
        <v>21606397.899999991</v>
      </c>
      <c r="AF456" s="14">
        <f>SUMIF('consultant-gross'!D:D,eslam.data!AO456,'consultant-gross'!G:G)</f>
        <v>115277059.09999999</v>
      </c>
      <c r="AG456" s="14">
        <f>SUMIF('consultant-net'!D:D,eslam.data!AO456,'consultant-net'!F:F)</f>
        <v>17417402.132053819</v>
      </c>
      <c r="AH456" s="2" t="str">
        <f>VLOOKUP(A456,'eslam-to-invoicing'!A:B,2,0)</f>
        <v>ElSewedy HQ Internal Finishing</v>
      </c>
      <c r="AO456" s="2" t="str">
        <f t="shared" si="70"/>
        <v>HQ - CFC11</v>
      </c>
      <c r="AP456" s="2" t="str">
        <f t="shared" si="71"/>
        <v>ElSewedy HQ Internal Finishing11</v>
      </c>
    </row>
    <row r="457" spans="1:42" x14ac:dyDescent="0.3">
      <c r="A457" s="6" t="s">
        <v>64</v>
      </c>
      <c r="B457" s="6">
        <f>VLOOKUP(A457,Sheet1!A:B,2,0)</f>
        <v>1</v>
      </c>
      <c r="C457" s="6">
        <v>12</v>
      </c>
      <c r="D457" s="25"/>
      <c r="E457" s="2">
        <v>11990804.880000001</v>
      </c>
      <c r="F457" s="26">
        <f>SUMIF('data-from-invoicing'!D:D,eslam.data!AP457,'data-from-invoicing'!E:E)</f>
        <v>11990805.42</v>
      </c>
      <c r="G457" s="2">
        <f t="shared" si="68"/>
        <v>0.53999999910593033</v>
      </c>
      <c r="H457" s="23"/>
      <c r="I457" s="2">
        <f>SUMIF('collection only'!D:D,eslam.data!AO457,'collection only'!E:E)</f>
        <v>11342066.99</v>
      </c>
      <c r="J457" s="26">
        <f>SUMIF('data-from-invoicing'!D:D,eslam.data!AP457,'data-from-invoicing'!F:F)</f>
        <v>8175767.9709999999</v>
      </c>
      <c r="K457" s="2">
        <f t="shared" si="69"/>
        <v>-3166299.0190000003</v>
      </c>
      <c r="O457" s="23"/>
      <c r="P457" s="2">
        <v>11342067.060000001</v>
      </c>
      <c r="Q457" s="1">
        <v>44592</v>
      </c>
      <c r="R457" s="1">
        <v>44605</v>
      </c>
      <c r="S457" s="1">
        <v>44607</v>
      </c>
      <c r="T457">
        <v>21</v>
      </c>
      <c r="U457" s="1">
        <v>44628</v>
      </c>
      <c r="V457" s="1">
        <v>44616</v>
      </c>
      <c r="W457" s="2">
        <v>127267864.5</v>
      </c>
      <c r="X457" s="2">
        <v>36548454.909999996</v>
      </c>
      <c r="AD457" s="2">
        <v>0</v>
      </c>
      <c r="AE457" s="14">
        <f>SUMIF('consultant-gross'!D:D,eslam.data!AO457,'consultant-gross'!F:F)</f>
        <v>11990804.879999995</v>
      </c>
      <c r="AF457" s="14">
        <f>SUMIF('consultant-gross'!D:D,eslam.data!AO457,'consultant-gross'!G:G)</f>
        <v>127267864.5</v>
      </c>
      <c r="AG457" s="14">
        <f>SUMIF('consultant-net'!D:D,eslam.data!AO457,'consultant-net'!F:F)</f>
        <v>11342067.060000001</v>
      </c>
      <c r="AH457" s="2" t="str">
        <f>VLOOKUP(A457,'eslam-to-invoicing'!A:B,2,0)</f>
        <v>ElSewedy HQ Internal Finishing</v>
      </c>
      <c r="AO457" s="2" t="str">
        <f t="shared" si="70"/>
        <v>HQ - CFC12</v>
      </c>
      <c r="AP457" s="2" t="str">
        <f t="shared" si="71"/>
        <v>ElSewedy HQ Internal Finishing12</v>
      </c>
    </row>
    <row r="458" spans="1:42" x14ac:dyDescent="0.3">
      <c r="A458" s="6" t="s">
        <v>64</v>
      </c>
      <c r="B458" s="6">
        <f>VLOOKUP(A458,Sheet1!A:B,2,0)</f>
        <v>1</v>
      </c>
      <c r="C458" s="6">
        <v>13</v>
      </c>
      <c r="D458" s="25"/>
      <c r="E458" s="2">
        <v>23373232.299999978</v>
      </c>
      <c r="F458" s="26">
        <f>SUMIF('data-from-invoicing'!D:D,eslam.data!AP458,'data-from-invoicing'!E:E)</f>
        <v>23373232.290000003</v>
      </c>
      <c r="G458" s="2">
        <f t="shared" si="68"/>
        <v>-9.9999755620956421E-3</v>
      </c>
      <c r="H458" s="23"/>
      <c r="I458" s="2">
        <f>SUMIF('collection only'!D:D,eslam.data!AO458,'collection only'!E:E)</f>
        <v>10869511.32</v>
      </c>
      <c r="J458" s="26">
        <f>SUMIF('data-from-invoicing'!D:D,eslam.data!AP458,'data-from-invoicing'!F:F)</f>
        <v>869511.32449999999</v>
      </c>
      <c r="K458" s="2">
        <f t="shared" si="69"/>
        <v>-9999999.9955000002</v>
      </c>
      <c r="O458" s="23"/>
      <c r="P458" s="2">
        <v>869511.31832848024</v>
      </c>
      <c r="Q458" s="1">
        <v>44620</v>
      </c>
      <c r="R458" s="1">
        <v>44630</v>
      </c>
      <c r="S458" s="1">
        <v>44635</v>
      </c>
      <c r="T458">
        <v>21</v>
      </c>
      <c r="U458" s="1">
        <v>44656</v>
      </c>
      <c r="V458" s="1">
        <v>44648</v>
      </c>
      <c r="W458" s="2">
        <v>150641096.80000001</v>
      </c>
      <c r="X458" s="2">
        <v>40068734.399999984</v>
      </c>
      <c r="AB458" s="2">
        <v>3954328.79</v>
      </c>
      <c r="AC458" s="2">
        <v>3954328.79</v>
      </c>
      <c r="AD458" s="2">
        <v>0</v>
      </c>
      <c r="AE458" s="14">
        <f>SUMIF('consultant-gross'!D:D,eslam.data!AO458,'consultant-gross'!F:F)</f>
        <v>23373232.299999982</v>
      </c>
      <c r="AF458" s="14">
        <f>SUMIF('consultant-gross'!D:D,eslam.data!AO458,'consultant-gross'!G:G)</f>
        <v>150641096.79999998</v>
      </c>
      <c r="AG458" s="14">
        <f>SUMIF('consultant-net'!D:D,eslam.data!AO458,'consultant-net'!F:F)</f>
        <v>869511.31832848024</v>
      </c>
      <c r="AH458" s="2" t="str">
        <f>VLOOKUP(A458,'eslam-to-invoicing'!A:B,2,0)</f>
        <v>ElSewedy HQ Internal Finishing</v>
      </c>
      <c r="AO458" s="2" t="str">
        <f t="shared" si="70"/>
        <v>HQ - CFC13</v>
      </c>
      <c r="AP458" s="2" t="str">
        <f t="shared" si="71"/>
        <v>ElSewedy HQ Internal Finishing13</v>
      </c>
    </row>
    <row r="459" spans="1:42" hidden="1" x14ac:dyDescent="0.3">
      <c r="A459" s="6" t="s">
        <v>64</v>
      </c>
      <c r="B459" s="6">
        <f>VLOOKUP(A459,Sheet1!A:B,2,0)</f>
        <v>1</v>
      </c>
      <c r="C459" s="6">
        <v>14</v>
      </c>
      <c r="D459" s="25"/>
      <c r="F459" s="26">
        <f>SUMIF('data-from-invoicing'!D:D,eslam.data!AP459,'data-from-invoicing'!E:E)</f>
        <v>15411463.140000001</v>
      </c>
      <c r="G459" s="2">
        <f t="shared" si="68"/>
        <v>15411463.140000001</v>
      </c>
      <c r="H459" s="23"/>
      <c r="I459" s="2">
        <f>SUMIF('collection only'!D:D,eslam.data!AO459,'collection only'!E:E)</f>
        <v>6179916.4400000004</v>
      </c>
      <c r="J459" s="26">
        <f>SUMIF('data-from-invoicing'!D:D,eslam.data!AP459,'data-from-invoicing'!F:F)</f>
        <v>1748564.9370000002</v>
      </c>
      <c r="K459" s="2">
        <f t="shared" si="69"/>
        <v>-4431351.5030000005</v>
      </c>
      <c r="O459" s="23"/>
      <c r="P459" s="2">
        <v>1748564.91</v>
      </c>
      <c r="Q459" s="1">
        <v>44651</v>
      </c>
      <c r="R459" s="1">
        <v>44651</v>
      </c>
      <c r="S459" s="1">
        <v>44664</v>
      </c>
      <c r="T459">
        <v>21</v>
      </c>
      <c r="U459" s="1">
        <v>44685</v>
      </c>
      <c r="AD459" s="2">
        <v>0</v>
      </c>
      <c r="AE459" s="14">
        <f>SUMIF('consultant-gross'!D:D,eslam.data!AO459,'consultant-gross'!F:F)</f>
        <v>0</v>
      </c>
      <c r="AF459" s="14">
        <f>SUMIF('consultant-gross'!D:D,eslam.data!AO459,'consultant-gross'!G:G)</f>
        <v>0</v>
      </c>
      <c r="AG459" s="14">
        <f>SUMIF('consultant-net'!D:D,eslam.data!AO459,'consultant-net'!F:F)</f>
        <v>1748564.9100000001</v>
      </c>
      <c r="AH459" s="2" t="str">
        <f>VLOOKUP(A459,'eslam-to-invoicing'!A:B,2,0)</f>
        <v>ElSewedy HQ Internal Finishing</v>
      </c>
      <c r="AO459" s="2" t="str">
        <f t="shared" si="70"/>
        <v>HQ - CFC14</v>
      </c>
      <c r="AP459" s="2" t="str">
        <f t="shared" si="71"/>
        <v>ElSewedy HQ Internal Finishing14</v>
      </c>
    </row>
    <row r="460" spans="1:42" hidden="1" x14ac:dyDescent="0.3">
      <c r="A460" s="6" t="s">
        <v>64</v>
      </c>
      <c r="B460" s="6">
        <f>VLOOKUP(A460,Sheet1!A:B,2,0)</f>
        <v>1</v>
      </c>
      <c r="C460" s="6">
        <v>15</v>
      </c>
      <c r="D460" s="25"/>
      <c r="E460" s="2">
        <v>16353901</v>
      </c>
      <c r="F460" s="26">
        <f>SUMIF('data-from-invoicing'!D:D,eslam.data!AP460,'data-from-invoicing'!E:E)</f>
        <v>16126527.140000001</v>
      </c>
      <c r="G460" s="2">
        <f t="shared" si="68"/>
        <v>-227373.8599999994</v>
      </c>
      <c r="H460" s="23"/>
      <c r="I460" s="2">
        <f>SUMIF('collection only'!D:D,eslam.data!AO460,'collection only'!E:E)</f>
        <v>10437699.800000001</v>
      </c>
      <c r="J460" s="26">
        <f>SUMIF('data-from-invoicing'!D:D,eslam.data!AP460,'data-from-invoicing'!F:F)</f>
        <v>10437709.627</v>
      </c>
      <c r="K460" s="2">
        <f t="shared" si="69"/>
        <v>9.8269999995827675</v>
      </c>
      <c r="O460" s="23"/>
      <c r="P460" s="2">
        <v>10437709.626714289</v>
      </c>
      <c r="Q460" s="1">
        <v>44681</v>
      </c>
      <c r="R460" s="1">
        <v>44681</v>
      </c>
      <c r="S460" s="1">
        <v>44691</v>
      </c>
      <c r="T460">
        <v>21</v>
      </c>
      <c r="U460" s="1">
        <v>44712</v>
      </c>
      <c r="V460" s="1">
        <v>44698</v>
      </c>
      <c r="W460" s="2">
        <v>182179087</v>
      </c>
      <c r="X460" s="2">
        <v>36127505.390000001</v>
      </c>
      <c r="Y460" s="2">
        <v>42019925.799999997</v>
      </c>
      <c r="AA460" s="2">
        <v>380603</v>
      </c>
      <c r="AB460" s="2">
        <v>4782201.0350000001</v>
      </c>
      <c r="AC460" s="2">
        <v>4782201.0350000001</v>
      </c>
      <c r="AD460" s="2">
        <v>28096</v>
      </c>
      <c r="AE460" s="14">
        <f>SUMIF('consultant-gross'!D:D,eslam.data!AO460,'consultant-gross'!F:F)</f>
        <v>16353901</v>
      </c>
      <c r="AF460" s="14">
        <f>SUMIF('consultant-gross'!D:D,eslam.data!AO460,'consultant-gross'!G:G)</f>
        <v>182179087</v>
      </c>
      <c r="AG460" s="14">
        <f>SUMIF('consultant-net'!D:D,eslam.data!AO460,'consultant-net'!F:F)</f>
        <v>10437709.626714289</v>
      </c>
      <c r="AH460" s="2" t="str">
        <f>VLOOKUP(A460,'eslam-to-invoicing'!A:B,2,0)</f>
        <v>ElSewedy HQ Internal Finishing</v>
      </c>
      <c r="AO460" s="2" t="str">
        <f t="shared" si="70"/>
        <v>HQ - CFC15</v>
      </c>
      <c r="AP460" s="2" t="str">
        <f t="shared" si="71"/>
        <v>ElSewedy HQ Internal Finishing15</v>
      </c>
    </row>
    <row r="461" spans="1:42" x14ac:dyDescent="0.3">
      <c r="A461" s="6" t="s">
        <v>64</v>
      </c>
      <c r="B461" s="6">
        <f>VLOOKUP(A461,Sheet1!A:B,2,0)</f>
        <v>1</v>
      </c>
      <c r="C461" s="6">
        <v>16</v>
      </c>
      <c r="D461" s="25"/>
      <c r="E461" s="2">
        <v>8911604.3000000119</v>
      </c>
      <c r="F461" s="26">
        <f>SUMIF('data-from-invoicing'!D:D,eslam.data!AP461,'data-from-invoicing'!E:E)</f>
        <v>8911604.2899999991</v>
      </c>
      <c r="G461" s="2">
        <f t="shared" si="68"/>
        <v>-1.0000012814998627E-2</v>
      </c>
      <c r="H461" s="23"/>
      <c r="I461" s="2">
        <f>SUMIF('collection only'!D:D,eslam.data!AO461,'collection only'!E:E)</f>
        <v>1064612.28</v>
      </c>
      <c r="J461" s="26">
        <f>SUMIF('data-from-invoicing'!D:D,eslam.data!AP461,'data-from-invoicing'!F:F)</f>
        <v>4.4999999999999997E-3</v>
      </c>
      <c r="K461" s="2">
        <f t="shared" si="69"/>
        <v>-1064612.2755</v>
      </c>
      <c r="O461" s="23"/>
      <c r="P461" s="2">
        <v>1064612.3500000001</v>
      </c>
      <c r="Q461" s="1">
        <v>44712</v>
      </c>
      <c r="R461" s="1">
        <v>44712</v>
      </c>
      <c r="S461" s="1">
        <v>44724</v>
      </c>
      <c r="T461">
        <v>21</v>
      </c>
      <c r="U461" s="1">
        <v>44745</v>
      </c>
      <c r="V461" s="1">
        <v>44727</v>
      </c>
      <c r="W461" s="2">
        <v>191090691.30000001</v>
      </c>
      <c r="X461" s="2">
        <v>35019448</v>
      </c>
      <c r="Y461" s="2">
        <v>44132357</v>
      </c>
      <c r="AA461" s="2">
        <v>534156.21</v>
      </c>
      <c r="AB461" s="2">
        <v>5016130.5</v>
      </c>
      <c r="AC461" s="2">
        <v>5016130.5</v>
      </c>
      <c r="AD461" s="2">
        <v>1429217</v>
      </c>
      <c r="AE461" s="14">
        <f>SUMIF('consultant-gross'!D:D,eslam.data!AO461,'consultant-gross'!F:F)</f>
        <v>8911604.3000000119</v>
      </c>
      <c r="AF461" s="14">
        <f>SUMIF('consultant-gross'!D:D,eslam.data!AO461,'consultant-gross'!G:G)</f>
        <v>191090691.30000001</v>
      </c>
      <c r="AG461" s="14">
        <f>SUMIF('consultant-net'!D:D,eslam.data!AO461,'consultant-net'!F:F)</f>
        <v>1064612.3500000001</v>
      </c>
      <c r="AH461" s="2" t="str">
        <f>VLOOKUP(A461,'eslam-to-invoicing'!A:B,2,0)</f>
        <v>ElSewedy HQ Internal Finishing</v>
      </c>
      <c r="AO461" s="2" t="str">
        <f t="shared" si="70"/>
        <v>HQ - CFC16</v>
      </c>
      <c r="AP461" s="2" t="str">
        <f t="shared" si="71"/>
        <v>ElSewedy HQ Internal Finishing16</v>
      </c>
    </row>
    <row r="462" spans="1:42" x14ac:dyDescent="0.3">
      <c r="A462" s="6" t="s">
        <v>64</v>
      </c>
      <c r="B462" s="6">
        <f>VLOOKUP(A462,Sheet1!A:B,2,0)</f>
        <v>1</v>
      </c>
      <c r="C462" s="6">
        <v>17</v>
      </c>
      <c r="D462" s="25"/>
      <c r="E462" s="2">
        <v>17076484.199999992</v>
      </c>
      <c r="F462" s="26">
        <f>SUMIF('data-from-invoicing'!D:D,eslam.data!AP462,'data-from-invoicing'!E:E)</f>
        <v>17076484.190000001</v>
      </c>
      <c r="G462" s="2">
        <f t="shared" si="68"/>
        <v>-9.9999904632568359E-3</v>
      </c>
      <c r="H462" s="23"/>
      <c r="I462" s="2">
        <f>SUMIF('collection only'!D:D,eslam.data!AO462,'collection only'!E:E)</f>
        <v>8013147.4299999997</v>
      </c>
      <c r="J462" s="26">
        <f>SUMIF('data-from-invoicing'!D:D,eslam.data!AP462,'data-from-invoicing'!F:F)</f>
        <v>2847047.2295000004</v>
      </c>
      <c r="K462" s="2">
        <f t="shared" si="69"/>
        <v>-5166100.2004999993</v>
      </c>
      <c r="O462" s="23"/>
      <c r="P462" s="2">
        <v>8013147.4000000004</v>
      </c>
      <c r="Q462" s="1">
        <v>44742</v>
      </c>
      <c r="R462" s="1">
        <v>44742</v>
      </c>
      <c r="S462" s="1">
        <v>44746</v>
      </c>
      <c r="T462">
        <v>21</v>
      </c>
      <c r="U462" s="1">
        <v>44767</v>
      </c>
      <c r="V462" s="1">
        <v>44760</v>
      </c>
      <c r="W462" s="2">
        <v>208167175.5</v>
      </c>
      <c r="X462" s="2">
        <v>34368331.939999998</v>
      </c>
      <c r="Y462" s="2">
        <v>46825994</v>
      </c>
      <c r="AA462" s="2">
        <v>855446.95</v>
      </c>
      <c r="AB462" s="2">
        <v>5464388</v>
      </c>
      <c r="AC462" s="2">
        <v>5464388</v>
      </c>
      <c r="AD462" s="2">
        <v>28096.400000000001</v>
      </c>
      <c r="AE462" s="14">
        <f>SUMIF('consultant-gross'!D:D,eslam.data!AO462,'consultant-gross'!F:F)</f>
        <v>17076484.199999988</v>
      </c>
      <c r="AF462" s="14">
        <f>SUMIF('consultant-gross'!D:D,eslam.data!AO462,'consultant-gross'!G:G)</f>
        <v>208167175.5</v>
      </c>
      <c r="AG462" s="14">
        <f>SUMIF('consultant-net'!D:D,eslam.data!AO462,'consultant-net'!F:F)</f>
        <v>8013147.4000000004</v>
      </c>
      <c r="AH462" s="2" t="str">
        <f>VLOOKUP(A462,'eslam-to-invoicing'!A:B,2,0)</f>
        <v>ElSewedy HQ Internal Finishing</v>
      </c>
      <c r="AO462" s="2" t="str">
        <f t="shared" si="70"/>
        <v>HQ - CFC17</v>
      </c>
      <c r="AP462" s="2" t="str">
        <f t="shared" si="71"/>
        <v>ElSewedy HQ Internal Finishing17</v>
      </c>
    </row>
    <row r="463" spans="1:42" hidden="1" x14ac:dyDescent="0.3">
      <c r="A463" s="6" t="s">
        <v>64</v>
      </c>
      <c r="B463" s="6">
        <f>VLOOKUP(A463,Sheet1!A:B,2,0)</f>
        <v>1</v>
      </c>
      <c r="C463" s="6">
        <v>18</v>
      </c>
      <c r="D463" s="25"/>
      <c r="E463" s="2">
        <v>15625697.20000002</v>
      </c>
      <c r="F463" s="26">
        <f>SUMIF('data-from-invoicing'!D:D,eslam.data!AP463,'data-from-invoicing'!E:E)</f>
        <v>15535743.720000001</v>
      </c>
      <c r="G463" s="2">
        <f t="shared" si="68"/>
        <v>-89953.480000019073</v>
      </c>
      <c r="H463" s="23"/>
      <c r="I463" s="2">
        <f>SUMIF('collection only'!D:D,eslam.data!AO463,'collection only'!E:E)</f>
        <v>12964666.859999999</v>
      </c>
      <c r="J463" s="26">
        <f>SUMIF('data-from-invoicing'!D:D,eslam.data!AP463,'data-from-invoicing'!F:F)</f>
        <v>11331892.375999998</v>
      </c>
      <c r="K463" s="2">
        <f t="shared" si="69"/>
        <v>-1632774.4840000011</v>
      </c>
      <c r="O463" s="23"/>
      <c r="P463" s="2">
        <v>13019444.4</v>
      </c>
      <c r="Q463" s="1">
        <v>44773</v>
      </c>
      <c r="R463" s="1">
        <v>44773</v>
      </c>
      <c r="S463" s="1">
        <v>44779</v>
      </c>
      <c r="T463">
        <v>21</v>
      </c>
      <c r="U463" s="1">
        <v>44800</v>
      </c>
      <c r="V463" s="1">
        <v>44790</v>
      </c>
      <c r="W463" s="2">
        <v>223792872.69999999</v>
      </c>
      <c r="X463" s="2">
        <v>42794128.969999991</v>
      </c>
      <c r="Y463" s="2">
        <v>51289544.399999999</v>
      </c>
      <c r="AA463" s="2">
        <v>1216434.143490325</v>
      </c>
      <c r="AB463" s="2">
        <v>5874504.1475</v>
      </c>
      <c r="AC463" s="2">
        <v>5874504.1475</v>
      </c>
      <c r="AD463" s="2">
        <v>28096.400000000001</v>
      </c>
      <c r="AE463" s="14">
        <f>SUMIF('consultant-gross'!D:D,eslam.data!AO463,'consultant-gross'!F:F)</f>
        <v>15625697.200000018</v>
      </c>
      <c r="AF463" s="14">
        <f>SUMIF('consultant-gross'!D:D,eslam.data!AO463,'consultant-gross'!G:G)</f>
        <v>223792872.70000002</v>
      </c>
      <c r="AG463" s="14">
        <f>SUMIF('consultant-net'!D:D,eslam.data!AO463,'consultant-net'!F:F)</f>
        <v>13019444.4</v>
      </c>
      <c r="AH463" s="2" t="str">
        <f>VLOOKUP(A463,'eslam-to-invoicing'!A:B,2,0)</f>
        <v>ElSewedy HQ Internal Finishing</v>
      </c>
      <c r="AO463" s="2" t="str">
        <f t="shared" si="70"/>
        <v>HQ - CFC18</v>
      </c>
      <c r="AP463" s="2" t="str">
        <f t="shared" si="71"/>
        <v>ElSewedy HQ Internal Finishing18</v>
      </c>
    </row>
    <row r="464" spans="1:42" hidden="1" x14ac:dyDescent="0.3">
      <c r="A464" s="6" t="s">
        <v>64</v>
      </c>
      <c r="B464" s="6">
        <f>VLOOKUP(A464,Sheet1!A:B,2,0)</f>
        <v>1</v>
      </c>
      <c r="C464" s="6">
        <v>19</v>
      </c>
      <c r="D464" s="25"/>
      <c r="E464" s="2">
        <v>11070593.29999998</v>
      </c>
      <c r="F464" s="26">
        <f>SUMIF('data-from-invoicing'!D:D,eslam.data!AP464,'data-from-invoicing'!E:E)</f>
        <v>11160546.75</v>
      </c>
      <c r="G464" s="2">
        <f t="shared" si="68"/>
        <v>89953.450000019744</v>
      </c>
      <c r="H464" s="23"/>
      <c r="I464" s="2">
        <f>SUMIF('collection only'!D:D,eslam.data!AO464,'collection only'!E:E)</f>
        <v>2123375.29</v>
      </c>
      <c r="J464" s="26">
        <f>SUMIF('data-from-invoicing'!D:D,eslam.data!AP464,'data-from-invoicing'!F:F)</f>
        <v>0</v>
      </c>
      <c r="K464" s="2">
        <f t="shared" si="69"/>
        <v>-2123375.29</v>
      </c>
      <c r="O464" s="23"/>
      <c r="P464" s="2">
        <v>2123376.4</v>
      </c>
      <c r="Q464" s="1">
        <v>44804</v>
      </c>
      <c r="R464" s="1">
        <v>44804</v>
      </c>
      <c r="S464" s="1">
        <v>44811</v>
      </c>
      <c r="T464">
        <v>21</v>
      </c>
      <c r="U464" s="1">
        <v>44832</v>
      </c>
      <c r="V464" s="1">
        <v>44850</v>
      </c>
      <c r="W464" s="2">
        <v>234863466</v>
      </c>
      <c r="X464" s="2">
        <v>43167126</v>
      </c>
      <c r="Y464" s="2">
        <v>53959703</v>
      </c>
      <c r="AA464" s="2">
        <v>1482872</v>
      </c>
      <c r="AB464" s="2">
        <v>6165165.5</v>
      </c>
      <c r="AC464" s="2">
        <v>6165165.5</v>
      </c>
      <c r="AD464" s="2">
        <v>23096</v>
      </c>
      <c r="AE464" s="14">
        <f>SUMIF('consultant-gross'!D:D,eslam.data!AO464,'consultant-gross'!F:F)</f>
        <v>11070593.299999982</v>
      </c>
      <c r="AF464" s="14">
        <f>SUMIF('consultant-gross'!D:D,eslam.data!AO464,'consultant-gross'!G:G)</f>
        <v>234863466</v>
      </c>
      <c r="AG464" s="14">
        <f>SUMIF('consultant-net'!D:D,eslam.data!AO464,'consultant-net'!F:F)</f>
        <v>2123376.4</v>
      </c>
      <c r="AH464" s="2" t="str">
        <f>VLOOKUP(A464,'eslam-to-invoicing'!A:B,2,0)</f>
        <v>ElSewedy HQ Internal Finishing</v>
      </c>
      <c r="AO464" s="2" t="str">
        <f t="shared" si="70"/>
        <v>HQ - CFC19</v>
      </c>
      <c r="AP464" s="2" t="str">
        <f t="shared" si="71"/>
        <v>ElSewedy HQ Internal Finishing19</v>
      </c>
    </row>
    <row r="465" spans="1:42" x14ac:dyDescent="0.3">
      <c r="A465" s="6" t="s">
        <v>64</v>
      </c>
      <c r="B465" s="6">
        <f>VLOOKUP(A465,Sheet1!A:B,2,0)</f>
        <v>1</v>
      </c>
      <c r="C465" s="6">
        <v>20</v>
      </c>
      <c r="D465" s="25"/>
      <c r="E465" s="2">
        <v>43687204.699999988</v>
      </c>
      <c r="F465" s="26">
        <f>SUMIF('data-from-invoicing'!D:D,eslam.data!AP465,'data-from-invoicing'!E:E)</f>
        <v>43687204.670000009</v>
      </c>
      <c r="G465" s="2">
        <f t="shared" si="68"/>
        <v>-2.9999978840351105E-2</v>
      </c>
      <c r="H465" s="23"/>
      <c r="I465" s="2">
        <f>SUMIF('collection only'!D:D,eslam.data!AO465,'collection only'!E:E)</f>
        <v>9324446.8000000007</v>
      </c>
      <c r="J465" s="26">
        <f>SUMIF('data-from-invoicing'!D:D,eslam.data!AP465,'data-from-invoicing'!F:F)</f>
        <v>10136401.93</v>
      </c>
      <c r="K465" s="2">
        <f t="shared" si="69"/>
        <v>811955.12999999896</v>
      </c>
      <c r="O465" s="23"/>
      <c r="P465" s="2">
        <v>9324446.763666302</v>
      </c>
      <c r="Q465" s="1">
        <v>44834</v>
      </c>
      <c r="R465" s="1">
        <v>44834</v>
      </c>
      <c r="S465" s="1">
        <v>44845</v>
      </c>
      <c r="T465">
        <v>21</v>
      </c>
      <c r="U465" s="1">
        <v>44866</v>
      </c>
      <c r="V465" s="1">
        <v>44851</v>
      </c>
      <c r="W465" s="2">
        <v>278550670.69999999</v>
      </c>
      <c r="X465" s="2">
        <v>25330248.859999981</v>
      </c>
      <c r="Y465" s="2">
        <v>72413577.799999997</v>
      </c>
      <c r="AA465" s="2">
        <v>2630548.10692759</v>
      </c>
      <c r="AB465" s="2">
        <v>7311955.1050000004</v>
      </c>
      <c r="AC465" s="2">
        <v>7311955.1050000004</v>
      </c>
      <c r="AD465" s="2">
        <v>23096.400000000001</v>
      </c>
      <c r="AE465" s="14">
        <f>SUMIF('consultant-gross'!D:D,eslam.data!AO465,'consultant-gross'!F:F)</f>
        <v>43687204.699999988</v>
      </c>
      <c r="AF465" s="14">
        <f>SUMIF('consultant-gross'!D:D,eslam.data!AO465,'consultant-gross'!G:G)</f>
        <v>278550670.69999999</v>
      </c>
      <c r="AG465" s="14">
        <f>SUMIF('consultant-net'!D:D,eslam.data!AO465,'consultant-net'!F:F)</f>
        <v>9324446.763666302</v>
      </c>
      <c r="AH465" s="2" t="str">
        <f>VLOOKUP(A465,'eslam-to-invoicing'!A:B,2,0)</f>
        <v>ElSewedy HQ Internal Finishing</v>
      </c>
      <c r="AO465" s="2" t="str">
        <f t="shared" si="70"/>
        <v>HQ - CFC20</v>
      </c>
      <c r="AP465" s="2" t="str">
        <f t="shared" si="71"/>
        <v>ElSewedy HQ Internal Finishing20</v>
      </c>
    </row>
    <row r="466" spans="1:42" x14ac:dyDescent="0.3">
      <c r="A466" s="6" t="s">
        <v>64</v>
      </c>
      <c r="B466" s="6">
        <f>VLOOKUP(A466,Sheet1!A:B,2,0)</f>
        <v>1</v>
      </c>
      <c r="C466" s="6">
        <v>21</v>
      </c>
      <c r="D466" s="25"/>
      <c r="E466" s="2">
        <v>6969185.8999999762</v>
      </c>
      <c r="F466" s="26">
        <f>SUMIF('data-from-invoicing'!D:D,eslam.data!AP466,'data-from-invoicing'!E:E)</f>
        <v>6969185.9000000004</v>
      </c>
      <c r="G466" s="2">
        <f t="shared" si="68"/>
        <v>2.4214386940002441E-8</v>
      </c>
      <c r="H466" s="23"/>
      <c r="I466" s="2">
        <f>SUMIF('collection only'!D:D,eslam.data!AO466,'collection only'!E:E)</f>
        <v>1704646.05</v>
      </c>
      <c r="J466" s="26">
        <f>SUMIF('data-from-invoicing'!D:D,eslam.data!AP466,'data-from-invoicing'!F:F)</f>
        <v>0</v>
      </c>
      <c r="K466" s="2">
        <f t="shared" si="69"/>
        <v>-1704646.05</v>
      </c>
      <c r="O466" s="23"/>
      <c r="P466" s="2">
        <v>1704646.05</v>
      </c>
      <c r="Q466" s="1">
        <v>44865</v>
      </c>
      <c r="R466" s="1">
        <v>44865</v>
      </c>
      <c r="S466" s="1">
        <v>44873</v>
      </c>
      <c r="T466">
        <v>21</v>
      </c>
      <c r="U466" s="1">
        <v>44894</v>
      </c>
      <c r="V466" s="1">
        <v>44885</v>
      </c>
      <c r="W466" s="2">
        <v>285519856.60000002</v>
      </c>
      <c r="X466" s="2">
        <v>22835242</v>
      </c>
      <c r="Y466" s="2">
        <v>75563462.200000003</v>
      </c>
      <c r="AA466" s="2">
        <v>2846115</v>
      </c>
      <c r="AB466" s="2">
        <v>7494896</v>
      </c>
      <c r="AC466" s="2">
        <v>7494896</v>
      </c>
      <c r="AD466" s="2">
        <v>0</v>
      </c>
      <c r="AE466" s="14">
        <f>SUMIF('consultant-gross'!D:D,eslam.data!AO466,'consultant-gross'!F:F)</f>
        <v>6969185.8999999762</v>
      </c>
      <c r="AF466" s="14">
        <f>SUMIF('consultant-gross'!D:D,eslam.data!AO466,'consultant-gross'!G:G)</f>
        <v>285519856.59999996</v>
      </c>
      <c r="AG466" s="14">
        <f>SUMIF('consultant-net'!D:D,eslam.data!AO466,'consultant-net'!F:F)</f>
        <v>1704646.05</v>
      </c>
      <c r="AH466" s="2" t="str">
        <f>VLOOKUP(A466,'eslam-to-invoicing'!A:B,2,0)</f>
        <v>ElSewedy HQ Internal Finishing</v>
      </c>
      <c r="AO466" s="2" t="str">
        <f t="shared" si="70"/>
        <v>HQ - CFC21</v>
      </c>
      <c r="AP466" s="2" t="str">
        <f t="shared" si="71"/>
        <v>ElSewedy HQ Internal Finishing21</v>
      </c>
    </row>
    <row r="467" spans="1:42" hidden="1" x14ac:dyDescent="0.3">
      <c r="A467" s="6" t="s">
        <v>64</v>
      </c>
      <c r="B467" s="6">
        <f>VLOOKUP(A467,Sheet1!A:B,2,0)</f>
        <v>1</v>
      </c>
      <c r="C467" s="6">
        <v>23</v>
      </c>
      <c r="D467" s="25"/>
      <c r="E467" s="2">
        <v>9615384.6999999881</v>
      </c>
      <c r="F467" s="26">
        <f>SUMIF('data-from-invoicing'!D:D,eslam.data!AP467,'data-from-invoicing'!E:E)</f>
        <v>25519032.039999999</v>
      </c>
      <c r="G467" s="2">
        <f t="shared" si="68"/>
        <v>15903647.340000011</v>
      </c>
      <c r="H467" s="23"/>
      <c r="I467" s="2">
        <f>SUMIF('collection only'!D:D,eslam.data!AO467,'collection only'!E:E)</f>
        <v>10000000</v>
      </c>
      <c r="J467" s="26">
        <f>SUMIF('data-from-invoicing'!D:D,eslam.data!AP467,'data-from-invoicing'!F:F)</f>
        <v>1915761.6529999999</v>
      </c>
      <c r="K467" s="2">
        <f t="shared" si="69"/>
        <v>-8084238.3470000001</v>
      </c>
      <c r="O467" s="23"/>
      <c r="P467" s="2">
        <v>10000000.15238129</v>
      </c>
      <c r="Q467" s="1">
        <v>44895</v>
      </c>
      <c r="R467" s="1">
        <v>44895</v>
      </c>
      <c r="S467" s="1">
        <v>44902</v>
      </c>
      <c r="T467">
        <v>21</v>
      </c>
      <c r="U467" s="1">
        <v>44923</v>
      </c>
      <c r="V467" s="1">
        <v>44909</v>
      </c>
      <c r="W467" s="2">
        <v>295135241.30000001</v>
      </c>
      <c r="X467" s="2">
        <v>22835242.979999989</v>
      </c>
      <c r="Y467" s="2">
        <v>85178846.599999994</v>
      </c>
      <c r="AA467" s="2">
        <v>2846115.9564102581</v>
      </c>
      <c r="AB467" s="2">
        <v>7494896.2350000003</v>
      </c>
      <c r="AC467" s="2">
        <v>7494896.2350000003</v>
      </c>
      <c r="AD467" s="2">
        <v>2085744.58</v>
      </c>
      <c r="AE467" s="14">
        <f>SUMIF('consultant-gross'!D:D,eslam.data!AO467,'consultant-gross'!F:F)</f>
        <v>0</v>
      </c>
      <c r="AF467" s="14">
        <f>SUMIF('consultant-gross'!D:D,eslam.data!AO467,'consultant-gross'!G:G)</f>
        <v>0</v>
      </c>
      <c r="AG467" s="14">
        <f>SUMIF('consultant-net'!D:D,eslam.data!AO467,'consultant-net'!F:F)</f>
        <v>0</v>
      </c>
      <c r="AH467" s="2" t="str">
        <f>VLOOKUP(A467,'eslam-to-invoicing'!A:B,2,0)</f>
        <v>ElSewedy HQ Internal Finishing</v>
      </c>
      <c r="AO467" s="2" t="str">
        <f t="shared" si="70"/>
        <v>HQ - CFC23</v>
      </c>
      <c r="AP467" s="2" t="str">
        <f t="shared" si="71"/>
        <v>ElSewedy HQ Internal Finishing23</v>
      </c>
    </row>
    <row r="468" spans="1:42" hidden="1" x14ac:dyDescent="0.3">
      <c r="A468" s="6" t="s">
        <v>64</v>
      </c>
      <c r="B468" s="6">
        <f>VLOOKUP(A468,Sheet1!A:B,2,0)</f>
        <v>1</v>
      </c>
      <c r="C468" s="6">
        <v>24</v>
      </c>
      <c r="D468" s="25"/>
      <c r="E468" s="2">
        <v>25568878.300000072</v>
      </c>
      <c r="F468" s="26">
        <f>SUMIF('data-from-invoicing'!D:D,eslam.data!AP468,'data-from-invoicing'!E:E)</f>
        <v>25519032.039999999</v>
      </c>
      <c r="G468" s="2">
        <f t="shared" si="68"/>
        <v>-49846.26000007242</v>
      </c>
      <c r="H468" s="23"/>
      <c r="I468" s="2">
        <f>SUMIF('collection only'!D:D,eslam.data!AO468,'collection only'!E:E)</f>
        <v>5681250.46</v>
      </c>
      <c r="J468" s="26">
        <f>SUMIF('data-from-invoicing'!D:D,eslam.data!AP468,'data-from-invoicing'!F:F)</f>
        <v>0</v>
      </c>
      <c r="K468" s="2">
        <f t="shared" si="69"/>
        <v>-5681250.46</v>
      </c>
      <c r="O468" s="23"/>
      <c r="P468" s="2">
        <v>5979128.0099999998</v>
      </c>
      <c r="Q468" s="1">
        <v>44895</v>
      </c>
      <c r="R468" s="1">
        <v>44895</v>
      </c>
      <c r="S468" s="1">
        <v>44908</v>
      </c>
      <c r="T468">
        <v>21</v>
      </c>
      <c r="U468" s="1">
        <v>44929</v>
      </c>
      <c r="V468" s="1">
        <v>44922</v>
      </c>
      <c r="W468" s="2">
        <v>320704119.60000002</v>
      </c>
      <c r="X468" s="2">
        <v>12624923</v>
      </c>
      <c r="Y468" s="2">
        <v>98574568</v>
      </c>
      <c r="AA468" s="2">
        <v>4317722</v>
      </c>
      <c r="AB468" s="2">
        <v>7311955.0899999999</v>
      </c>
      <c r="AC468" s="2">
        <v>9525011.1900000013</v>
      </c>
      <c r="AD468" s="2">
        <v>325973.55</v>
      </c>
      <c r="AE468" s="14">
        <f>SUMIF('consultant-gross'!D:D,eslam.data!AO468,'consultant-gross'!F:F)</f>
        <v>25568878.300000072</v>
      </c>
      <c r="AF468" s="14">
        <f>SUMIF('consultant-gross'!D:D,eslam.data!AO468,'consultant-gross'!G:G)</f>
        <v>320704119.60000002</v>
      </c>
      <c r="AG468" s="14">
        <f>SUMIF('consultant-net'!D:D,eslam.data!AO468,'consultant-net'!F:F)</f>
        <v>5979128.0099999998</v>
      </c>
      <c r="AH468" s="2" t="str">
        <f>VLOOKUP(A468,'eslam-to-invoicing'!A:B,2,0)</f>
        <v>ElSewedy HQ Internal Finishing</v>
      </c>
      <c r="AO468" s="2" t="str">
        <f t="shared" si="70"/>
        <v>HQ - CFC24</v>
      </c>
      <c r="AP468" s="2" t="str">
        <f t="shared" si="71"/>
        <v>ElSewedy HQ Internal Finishing24</v>
      </c>
    </row>
    <row r="469" spans="1:42" hidden="1" x14ac:dyDescent="0.3">
      <c r="A469" s="6" t="s">
        <v>64</v>
      </c>
      <c r="B469" s="6">
        <f>VLOOKUP(A469,Sheet1!A:B,2,0)</f>
        <v>1</v>
      </c>
      <c r="C469" s="6">
        <v>25</v>
      </c>
      <c r="D469" s="25"/>
      <c r="E469" s="2">
        <v>17887580.019047622</v>
      </c>
      <c r="F469" s="26">
        <f>SUMIF('data-from-invoicing'!D:D,eslam.data!AP469,'data-from-invoicing'!E:E)</f>
        <v>17937426.600000001</v>
      </c>
      <c r="G469" s="2">
        <f t="shared" si="68"/>
        <v>49846.580952379853</v>
      </c>
      <c r="H469" s="23"/>
      <c r="I469" s="2">
        <f>SUMIF('collection only'!D:D,eslam.data!AO469,'collection only'!E:E)</f>
        <v>9125697.4299999997</v>
      </c>
      <c r="J469" s="26">
        <f>SUMIF('data-from-invoicing'!D:D,eslam.data!AP469,'data-from-invoicing'!F:F)</f>
        <v>4987239.22</v>
      </c>
      <c r="K469" s="2">
        <f t="shared" si="69"/>
        <v>-4138458.21</v>
      </c>
      <c r="O469" s="23"/>
      <c r="P469" s="2">
        <v>10125697.764095269</v>
      </c>
      <c r="Q469" s="1">
        <v>44926</v>
      </c>
      <c r="R469" s="1">
        <v>44926</v>
      </c>
      <c r="S469" s="1">
        <v>44937</v>
      </c>
      <c r="T469">
        <v>21</v>
      </c>
      <c r="U469" s="1">
        <v>44958</v>
      </c>
      <c r="V469" s="1">
        <v>44956</v>
      </c>
      <c r="W469" s="2">
        <v>338591699.61904758</v>
      </c>
      <c r="X469" s="2">
        <v>5521723.7800000003</v>
      </c>
      <c r="Y469" s="2">
        <v>103716174.2</v>
      </c>
      <c r="AA469" s="2">
        <v>5354076.6018413184</v>
      </c>
      <c r="AB469" s="2">
        <v>7311955.0899999999</v>
      </c>
      <c r="AC469" s="2">
        <v>10464109.140000001</v>
      </c>
      <c r="AD469" s="2">
        <v>297877.55</v>
      </c>
      <c r="AE469" s="14">
        <f>SUMIF('consultant-gross'!D:D,eslam.data!AO469,'consultant-gross'!F:F)</f>
        <v>17887580.019047618</v>
      </c>
      <c r="AF469" s="14">
        <f>SUMIF('consultant-gross'!D:D,eslam.data!AO469,'consultant-gross'!G:G)</f>
        <v>338591699.61904764</v>
      </c>
      <c r="AG469" s="14">
        <f>SUMIF('consultant-net'!D:D,eslam.data!AO469,'consultant-net'!F:F)</f>
        <v>10125697.764095265</v>
      </c>
      <c r="AH469" s="2" t="str">
        <f>VLOOKUP(A469,'eslam-to-invoicing'!A:B,2,0)</f>
        <v>ElSewedy HQ Internal Finishing</v>
      </c>
      <c r="AO469" s="2" t="str">
        <f t="shared" si="70"/>
        <v>HQ - CFC25</v>
      </c>
      <c r="AP469" s="2" t="str">
        <f t="shared" si="71"/>
        <v>ElSewedy HQ Internal Finishing25</v>
      </c>
    </row>
    <row r="470" spans="1:42" x14ac:dyDescent="0.3">
      <c r="A470" s="6" t="s">
        <v>64</v>
      </c>
      <c r="B470" s="6">
        <f>VLOOKUP(A470,Sheet1!A:B,2,0)</f>
        <v>1</v>
      </c>
      <c r="C470" s="6">
        <v>26</v>
      </c>
      <c r="D470" s="25"/>
      <c r="E470" s="2">
        <v>15848994.285714271</v>
      </c>
      <c r="F470" s="26">
        <f>SUMIF('data-from-invoicing'!D:D,eslam.data!AP470,'data-from-invoicing'!E:E)</f>
        <v>15848994.310000001</v>
      </c>
      <c r="G470" s="2">
        <f t="shared" si="68"/>
        <v>2.4285729974508286E-2</v>
      </c>
      <c r="H470" s="23"/>
      <c r="I470" s="2">
        <f>SUMIF('collection only'!D:D,eslam.data!AO470,'collection only'!E:E)</f>
        <v>11231097.41</v>
      </c>
      <c r="J470" s="26">
        <f>SUMIF('data-from-invoicing'!D:D,eslam.data!AP470,'data-from-invoicing'!F:F)</f>
        <v>11230610.0055</v>
      </c>
      <c r="K470" s="2">
        <f t="shared" si="69"/>
        <v>-487.40450000017881</v>
      </c>
      <c r="O470" s="23"/>
      <c r="P470" s="2">
        <v>24450753.149999999</v>
      </c>
      <c r="Q470" s="1">
        <v>44957</v>
      </c>
      <c r="R470" s="1">
        <v>44957</v>
      </c>
      <c r="S470" s="1">
        <v>45252</v>
      </c>
      <c r="T470">
        <v>21</v>
      </c>
      <c r="U470" s="1">
        <v>45273</v>
      </c>
      <c r="V470" s="1">
        <v>45337</v>
      </c>
      <c r="W470" s="2">
        <v>354440693.90476191</v>
      </c>
      <c r="X470" s="2">
        <v>2203336.4700000002</v>
      </c>
      <c r="Y470" s="2">
        <v>119098372.40000001</v>
      </c>
      <c r="AA470" s="2">
        <v>6380098.5700000003</v>
      </c>
      <c r="AB470" s="2">
        <v>9304068.2149999999</v>
      </c>
      <c r="AC470" s="2">
        <v>9304068.2149999999</v>
      </c>
      <c r="AD470" s="2">
        <v>0</v>
      </c>
      <c r="AE470" s="14">
        <f>SUMIF('consultant-gross'!D:D,eslam.data!AO470,'consultant-gross'!F:F)</f>
        <v>15848994.285714269</v>
      </c>
      <c r="AF470" s="14">
        <f>SUMIF('consultant-gross'!D:D,eslam.data!AO470,'consultant-gross'!G:G)</f>
        <v>354440693.90476191</v>
      </c>
      <c r="AG470" s="14">
        <f>SUMIF('consultant-net'!D:D,eslam.data!AO470,'consultant-net'!F:F)</f>
        <v>24450753.149999999</v>
      </c>
      <c r="AH470" s="2" t="str">
        <f>VLOOKUP(A470,'eslam-to-invoicing'!A:B,2,0)</f>
        <v>ElSewedy HQ Internal Finishing</v>
      </c>
      <c r="AO470" s="2" t="str">
        <f t="shared" si="70"/>
        <v>HQ - CFC26</v>
      </c>
      <c r="AP470" s="2" t="str">
        <f t="shared" si="71"/>
        <v>ElSewedy HQ Internal Finishing26</v>
      </c>
    </row>
    <row r="471" spans="1:42" hidden="1" x14ac:dyDescent="0.3">
      <c r="B471" s="6" t="e">
        <f>VLOOKUP(A471,Sheet1!A:B,2,0)</f>
        <v>#N/A</v>
      </c>
      <c r="D471" s="25"/>
      <c r="F471" s="26"/>
      <c r="H471" s="23"/>
      <c r="J471" s="26"/>
      <c r="O471" s="23"/>
    </row>
    <row r="472" spans="1:42" x14ac:dyDescent="0.3">
      <c r="A472" s="6" t="s">
        <v>48</v>
      </c>
      <c r="B472" s="6">
        <f>VLOOKUP(A472,Sheet1!A:B,2,0)</f>
        <v>1</v>
      </c>
      <c r="C472" s="6">
        <v>1</v>
      </c>
      <c r="D472" s="25"/>
      <c r="E472" s="2">
        <v>1684523.66</v>
      </c>
      <c r="F472" s="26">
        <f>SUMIF('data-from-invoicing'!D:D,eslam.data!AP472,'data-from-invoicing'!E:E)</f>
        <v>1684524</v>
      </c>
      <c r="G472" s="2">
        <f t="shared" ref="G472:G486" si="72">F472-E472</f>
        <v>0.34000000008381903</v>
      </c>
      <c r="H472" s="23"/>
      <c r="I472" s="2">
        <f>SUMIF('collection only'!D:D,eslam.data!AO472,'collection only'!E:E)</f>
        <v>36249090</v>
      </c>
      <c r="J472" s="26">
        <f>SUMIF('data-from-invoicing'!D:D,eslam.data!AP472,'data-from-invoicing'!F:F)</f>
        <v>2583316</v>
      </c>
      <c r="K472" s="2">
        <f t="shared" ref="K472:K486" si="73">J472-I472</f>
        <v>-33665774</v>
      </c>
      <c r="L472" s="2">
        <v>33750000</v>
      </c>
      <c r="O472" s="23"/>
      <c r="P472" s="2">
        <v>2673900.9500000002</v>
      </c>
      <c r="Q472" s="1">
        <v>43769</v>
      </c>
      <c r="R472" s="1">
        <v>43779</v>
      </c>
      <c r="S472" s="1">
        <v>43780</v>
      </c>
      <c r="T472">
        <v>14</v>
      </c>
      <c r="U472" s="1">
        <v>43794</v>
      </c>
      <c r="V472" s="1">
        <v>43793</v>
      </c>
      <c r="W472" s="2">
        <v>1684523.66</v>
      </c>
      <c r="X472" s="2">
        <v>1191900</v>
      </c>
      <c r="AD472" s="2">
        <v>0</v>
      </c>
      <c r="AE472" s="14">
        <f>SUMIF('consultant-gross'!D:D,eslam.data!AO472,'consultant-gross'!F:F)</f>
        <v>1684523.66</v>
      </c>
      <c r="AF472" s="14">
        <f>SUMIF('consultant-gross'!D:D,eslam.data!AO472,'consultant-gross'!G:G)</f>
        <v>1684523.66</v>
      </c>
      <c r="AG472" s="14">
        <f>SUMIF('consultant-net'!D:D,eslam.data!AO472,'consultant-net'!F:F)</f>
        <v>2673900.9500000002</v>
      </c>
      <c r="AH472" s="2" t="str">
        <f>VLOOKUP(A472,'eslam-to-invoicing'!A:B,2,0)</f>
        <v>HyperOne Zayed Extension</v>
      </c>
      <c r="AO472" s="2" t="str">
        <f t="shared" ref="AO472:AO486" si="74">A472&amp;C472</f>
        <v>HyperOne1</v>
      </c>
      <c r="AP472" s="2" t="str">
        <f t="shared" ref="AP472:AP486" si="75">AH472&amp;C472</f>
        <v>HyperOne Zayed Extension1</v>
      </c>
    </row>
    <row r="473" spans="1:42" x14ac:dyDescent="0.3">
      <c r="A473" s="6" t="s">
        <v>48</v>
      </c>
      <c r="B473" s="6">
        <f>VLOOKUP(A473,Sheet1!A:B,2,0)</f>
        <v>1</v>
      </c>
      <c r="C473" s="6">
        <v>2</v>
      </c>
      <c r="D473" s="25"/>
      <c r="E473" s="2">
        <v>11473372.17</v>
      </c>
      <c r="F473" s="26">
        <f>SUMIF('data-from-invoicing'!D:D,eslam.data!AP473,'data-from-invoicing'!E:E)</f>
        <v>11473371.43</v>
      </c>
      <c r="G473" s="2">
        <f t="shared" si="72"/>
        <v>-0.74000000022351742</v>
      </c>
      <c r="H473" s="23"/>
      <c r="I473" s="2">
        <f>SUMIF('collection only'!D:D,eslam.data!AO473,'collection only'!E:E)</f>
        <v>8063620</v>
      </c>
      <c r="J473" s="26">
        <f>SUMIF('data-from-invoicing'!D:D,eslam.data!AP473,'data-from-invoicing'!F:F)</f>
        <v>8637288.8614999987</v>
      </c>
      <c r="K473" s="2">
        <f t="shared" si="73"/>
        <v>573668.86149999872</v>
      </c>
      <c r="O473" s="23"/>
      <c r="P473" s="2">
        <v>8554552.6099999994</v>
      </c>
      <c r="Q473" s="1">
        <v>43799</v>
      </c>
      <c r="R473" s="1">
        <v>43806</v>
      </c>
      <c r="S473" s="1">
        <v>43807</v>
      </c>
      <c r="T473">
        <v>14</v>
      </c>
      <c r="U473" s="1">
        <v>43821</v>
      </c>
      <c r="V473" s="1">
        <v>43811</v>
      </c>
      <c r="W473" s="2">
        <v>13157895.83</v>
      </c>
      <c r="X473" s="2">
        <v>478500</v>
      </c>
      <c r="AD473" s="2">
        <v>0</v>
      </c>
      <c r="AE473" s="14">
        <f>SUMIF('consultant-gross'!D:D,eslam.data!AO473,'consultant-gross'!F:F)</f>
        <v>11473372.17</v>
      </c>
      <c r="AF473" s="14">
        <f>SUMIF('consultant-gross'!D:D,eslam.data!AO473,'consultant-gross'!G:G)</f>
        <v>13157895.83</v>
      </c>
      <c r="AG473" s="14">
        <f>SUMIF('consultant-net'!D:D,eslam.data!AO473,'consultant-net'!F:F)</f>
        <v>8554552.6099999994</v>
      </c>
      <c r="AH473" s="2" t="str">
        <f>VLOOKUP(A473,'eslam-to-invoicing'!A:B,2,0)</f>
        <v>HyperOne Zayed Extension</v>
      </c>
      <c r="AO473" s="2" t="str">
        <f t="shared" si="74"/>
        <v>HyperOne2</v>
      </c>
      <c r="AP473" s="2" t="str">
        <f t="shared" si="75"/>
        <v>HyperOne Zayed Extension2</v>
      </c>
    </row>
    <row r="474" spans="1:42" x14ac:dyDescent="0.3">
      <c r="A474" s="6" t="s">
        <v>48</v>
      </c>
      <c r="B474" s="6">
        <f>VLOOKUP(A474,Sheet1!A:B,2,0)</f>
        <v>1</v>
      </c>
      <c r="C474" s="6">
        <v>3</v>
      </c>
      <c r="D474" s="25"/>
      <c r="E474" s="2">
        <v>10276217.5887</v>
      </c>
      <c r="F474" s="26">
        <f>SUMIF('data-from-invoicing'!D:D,eslam.data!AP474,'data-from-invoicing'!E:E)</f>
        <v>10276217.140000001</v>
      </c>
      <c r="G474" s="2">
        <f t="shared" si="72"/>
        <v>-0.44869999960064888</v>
      </c>
      <c r="H474" s="23"/>
      <c r="I474" s="2">
        <f>SUMIF('collection only'!D:D,eslam.data!AO474,'collection only'!E:E)</f>
        <v>6681009</v>
      </c>
      <c r="J474" s="26">
        <f>SUMIF('data-from-invoicing'!D:D,eslam.data!AP474,'data-from-invoicing'!F:F)</f>
        <v>7194819.6799999997</v>
      </c>
      <c r="K474" s="2">
        <f t="shared" si="73"/>
        <v>513810.6799999997</v>
      </c>
      <c r="O474" s="23"/>
      <c r="P474" s="2">
        <v>7194819.7145490814</v>
      </c>
      <c r="Q474" s="1">
        <v>43830</v>
      </c>
      <c r="R474" s="1">
        <v>43830</v>
      </c>
      <c r="S474" s="1">
        <v>43832</v>
      </c>
      <c r="T474">
        <v>14</v>
      </c>
      <c r="U474" s="1">
        <v>43846</v>
      </c>
      <c r="V474" s="1">
        <v>43843</v>
      </c>
      <c r="W474" s="2">
        <v>23434113.418699998</v>
      </c>
      <c r="X474" s="2">
        <v>478500</v>
      </c>
      <c r="AD474" s="2">
        <v>1194684.3215999999</v>
      </c>
      <c r="AE474" s="14">
        <f>SUMIF('consultant-gross'!D:D,eslam.data!AO474,'consultant-gross'!F:F)</f>
        <v>10276217.588699998</v>
      </c>
      <c r="AF474" s="14">
        <f>SUMIF('consultant-gross'!D:D,eslam.data!AO474,'consultant-gross'!G:G)</f>
        <v>23434113.418699998</v>
      </c>
      <c r="AG474" s="14">
        <f>SUMIF('consultant-net'!D:D,eslam.data!AO474,'consultant-net'!F:F)</f>
        <v>7194819.7145490814</v>
      </c>
      <c r="AH474" s="2" t="str">
        <f>VLOOKUP(A474,'eslam-to-invoicing'!A:B,2,0)</f>
        <v>HyperOne Zayed Extension</v>
      </c>
      <c r="AO474" s="2" t="str">
        <f t="shared" si="74"/>
        <v>HyperOne3</v>
      </c>
      <c r="AP474" s="2" t="str">
        <f t="shared" si="75"/>
        <v>HyperOne Zayed Extension3</v>
      </c>
    </row>
    <row r="475" spans="1:42" x14ac:dyDescent="0.3">
      <c r="A475" s="6" t="s">
        <v>48</v>
      </c>
      <c r="B475" s="6">
        <f>VLOOKUP(A475,Sheet1!A:B,2,0)</f>
        <v>1</v>
      </c>
      <c r="C475" s="6">
        <v>4</v>
      </c>
      <c r="D475" s="25"/>
      <c r="E475" s="2">
        <v>12451224.366800001</v>
      </c>
      <c r="F475" s="26">
        <f>SUMIF('data-from-invoicing'!D:D,eslam.data!AP475,'data-from-invoicing'!E:E)</f>
        <v>12451225.710000001</v>
      </c>
      <c r="G475" s="2">
        <f t="shared" si="72"/>
        <v>1.3432000000029802</v>
      </c>
      <c r="H475" s="23"/>
      <c r="I475" s="2">
        <f>SUMIF('collection only'!D:D,eslam.data!AO475,'collection only'!E:E)</f>
        <v>6318712</v>
      </c>
      <c r="J475" s="26">
        <f>SUMIF('data-from-invoicing'!D:D,eslam.data!AP475,'data-from-invoicing'!F:F)</f>
        <v>6318712</v>
      </c>
      <c r="K475" s="2">
        <f t="shared" si="73"/>
        <v>0</v>
      </c>
      <c r="O475" s="23"/>
      <c r="P475" s="2">
        <v>6318712</v>
      </c>
      <c r="Q475" s="1">
        <v>43861</v>
      </c>
      <c r="R475" s="1">
        <v>43861</v>
      </c>
      <c r="S475" s="1">
        <v>43867</v>
      </c>
      <c r="T475">
        <v>14</v>
      </c>
      <c r="U475" s="1">
        <v>43881</v>
      </c>
      <c r="V475" s="1">
        <v>43884</v>
      </c>
      <c r="W475" s="2">
        <v>35885337.785499997</v>
      </c>
      <c r="AD475" s="2">
        <v>4562652.7636000002</v>
      </c>
      <c r="AE475" s="14">
        <f>SUMIF('consultant-gross'!D:D,eslam.data!AO475,'consultant-gross'!F:F)</f>
        <v>12451224.366799999</v>
      </c>
      <c r="AF475" s="14">
        <f>SUMIF('consultant-gross'!D:D,eslam.data!AO475,'consultant-gross'!G:G)</f>
        <v>35885337.785499997</v>
      </c>
      <c r="AG475" s="14">
        <f>SUMIF('consultant-net'!D:D,eslam.data!AO475,'consultant-net'!F:F)</f>
        <v>7092200.1310555199</v>
      </c>
      <c r="AH475" s="2" t="str">
        <f>VLOOKUP(A475,'eslam-to-invoicing'!A:B,2,0)</f>
        <v>HyperOne Zayed Extension</v>
      </c>
      <c r="AO475" s="2" t="str">
        <f t="shared" si="74"/>
        <v>HyperOne4</v>
      </c>
      <c r="AP475" s="2" t="str">
        <f t="shared" si="75"/>
        <v>HyperOne Zayed Extension4</v>
      </c>
    </row>
    <row r="476" spans="1:42" hidden="1" x14ac:dyDescent="0.3">
      <c r="A476" s="6" t="s">
        <v>48</v>
      </c>
      <c r="B476" s="6">
        <f>VLOOKUP(A476,Sheet1!A:B,2,0)</f>
        <v>1</v>
      </c>
      <c r="C476" s="6">
        <v>5</v>
      </c>
      <c r="D476" s="25"/>
      <c r="E476" s="2">
        <v>5616638.2145000026</v>
      </c>
      <c r="F476" s="26">
        <f>SUMIF('data-from-invoicing'!D:D,eslam.data!AP476,'data-from-invoicing'!E:E)</f>
        <v>5616447.6200000001</v>
      </c>
      <c r="G476" s="2">
        <f t="shared" si="72"/>
        <v>-190.59450000245124</v>
      </c>
      <c r="H476" s="23"/>
      <c r="I476" s="2">
        <f>SUMIF('collection only'!D:D,eslam.data!AO476,'collection only'!E:E)</f>
        <v>3307335</v>
      </c>
      <c r="J476" s="26">
        <f>SUMIF('data-from-invoicing'!D:D,eslam.data!AP476,'data-from-invoicing'!F:F)</f>
        <v>3307335</v>
      </c>
      <c r="K476" s="2">
        <f t="shared" si="73"/>
        <v>0</v>
      </c>
      <c r="O476" s="23"/>
      <c r="P476" s="2">
        <v>3307335</v>
      </c>
      <c r="Q476" s="1">
        <v>43890</v>
      </c>
      <c r="R476" s="1">
        <v>43875</v>
      </c>
      <c r="S476" s="1">
        <v>43879</v>
      </c>
      <c r="T476">
        <v>14</v>
      </c>
      <c r="U476" s="1">
        <v>43893</v>
      </c>
      <c r="V476" s="1">
        <v>43884</v>
      </c>
      <c r="W476" s="2">
        <v>41501976</v>
      </c>
      <c r="AD476" s="2">
        <v>5067252</v>
      </c>
      <c r="AE476" s="14">
        <f>SUMIF('consultant-gross'!D:D,eslam.data!AO476,'consultant-gross'!F:F)</f>
        <v>5616638.2145000026</v>
      </c>
      <c r="AF476" s="14">
        <f>SUMIF('consultant-gross'!D:D,eslam.data!AO476,'consultant-gross'!G:G)</f>
        <v>41501976</v>
      </c>
      <c r="AG476" s="14">
        <f>SUMIF('consultant-net'!D:D,eslam.data!AO476,'consultant-net'!F:F)</f>
        <v>3307335</v>
      </c>
      <c r="AH476" s="2" t="str">
        <f>VLOOKUP(A476,'eslam-to-invoicing'!A:B,2,0)</f>
        <v>HyperOne Zayed Extension</v>
      </c>
      <c r="AO476" s="2" t="str">
        <f t="shared" si="74"/>
        <v>HyperOne5</v>
      </c>
      <c r="AP476" s="2" t="str">
        <f t="shared" si="75"/>
        <v>HyperOne Zayed Extension5</v>
      </c>
    </row>
    <row r="477" spans="1:42" x14ac:dyDescent="0.3">
      <c r="A477" s="6" t="s">
        <v>48</v>
      </c>
      <c r="B477" s="6">
        <f>VLOOKUP(A477,Sheet1!A:B,2,0)</f>
        <v>1</v>
      </c>
      <c r="C477" s="6">
        <v>6</v>
      </c>
      <c r="D477" s="25"/>
      <c r="E477" s="2">
        <v>10976157.5052</v>
      </c>
      <c r="F477" s="26">
        <f>SUMIF('data-from-invoicing'!D:D,eslam.data!AP477,'data-from-invoicing'!E:E)</f>
        <v>10976158</v>
      </c>
      <c r="G477" s="2">
        <f t="shared" si="72"/>
        <v>0.49479999952018261</v>
      </c>
      <c r="H477" s="23"/>
      <c r="I477" s="2">
        <f>SUMIF('collection only'!D:D,eslam.data!AO477,'collection only'!E:E)</f>
        <v>8598544</v>
      </c>
      <c r="J477" s="26">
        <f>SUMIF('data-from-invoicing'!D:D,eslam.data!AP477,'data-from-invoicing'!F:F)</f>
        <v>8598918.8200000003</v>
      </c>
      <c r="K477" s="2">
        <f t="shared" si="73"/>
        <v>374.82000000029802</v>
      </c>
      <c r="O477" s="23"/>
      <c r="P477" s="2">
        <v>8598545.1486564241</v>
      </c>
      <c r="Q477" s="1">
        <v>43890</v>
      </c>
      <c r="R477" s="1">
        <v>43890</v>
      </c>
      <c r="S477" s="1">
        <v>43893</v>
      </c>
      <c r="T477">
        <v>14</v>
      </c>
      <c r="U477" s="1">
        <v>43907</v>
      </c>
      <c r="V477" s="1">
        <v>43897</v>
      </c>
      <c r="W477" s="2">
        <v>52478133.505199999</v>
      </c>
      <c r="AD477" s="2">
        <v>6203130.80535</v>
      </c>
      <c r="AE477" s="14">
        <f>SUMIF('consultant-gross'!D:D,eslam.data!AO477,'consultant-gross'!F:F)</f>
        <v>10976157.505199999</v>
      </c>
      <c r="AF477" s="14">
        <f>SUMIF('consultant-gross'!D:D,eslam.data!AO477,'consultant-gross'!G:G)</f>
        <v>52478133.505199999</v>
      </c>
      <c r="AG477" s="14">
        <f>SUMIF('consultant-net'!D:D,eslam.data!AO477,'consultant-net'!F:F)</f>
        <v>8598545.1486564241</v>
      </c>
      <c r="AH477" s="2" t="str">
        <f>VLOOKUP(A477,'eslam-to-invoicing'!A:B,2,0)</f>
        <v>HyperOne Zayed Extension</v>
      </c>
      <c r="AO477" s="2" t="str">
        <f t="shared" si="74"/>
        <v>HyperOne6</v>
      </c>
      <c r="AP477" s="2" t="str">
        <f t="shared" si="75"/>
        <v>HyperOne Zayed Extension6</v>
      </c>
    </row>
    <row r="478" spans="1:42" hidden="1" x14ac:dyDescent="0.3">
      <c r="A478" s="6" t="s">
        <v>48</v>
      </c>
      <c r="B478" s="6">
        <f>VLOOKUP(A478,Sheet1!A:B,2,0)</f>
        <v>1</v>
      </c>
      <c r="C478" s="6">
        <v>7</v>
      </c>
      <c r="D478" s="25"/>
      <c r="E478" s="2">
        <v>12354446.4948</v>
      </c>
      <c r="F478" s="26">
        <f>SUMIF('data-from-invoicing'!D:D,eslam.data!AP478,'data-from-invoicing'!E:E)</f>
        <v>12419046</v>
      </c>
      <c r="G478" s="2">
        <f t="shared" si="72"/>
        <v>64599.50520000048</v>
      </c>
      <c r="H478" s="23"/>
      <c r="I478" s="2">
        <f>SUMIF('collection only'!D:D,eslam.data!AO478,'collection only'!E:E)</f>
        <v>8960935</v>
      </c>
      <c r="J478" s="26">
        <f>SUMIF('data-from-invoicing'!D:D,eslam.data!AP478,'data-from-invoicing'!F:F)</f>
        <v>8960289.4800000004</v>
      </c>
      <c r="K478" s="2">
        <f t="shared" si="73"/>
        <v>-645.51999999955297</v>
      </c>
      <c r="O478" s="23"/>
      <c r="P478" s="2">
        <v>8896507</v>
      </c>
      <c r="Q478" s="1">
        <v>43921</v>
      </c>
      <c r="R478" s="1">
        <v>43906</v>
      </c>
      <c r="S478" s="1">
        <v>43909</v>
      </c>
      <c r="T478">
        <v>14</v>
      </c>
      <c r="U478" s="1">
        <v>43923</v>
      </c>
      <c r="V478" s="1">
        <v>43913</v>
      </c>
      <c r="W478" s="2">
        <v>64832580</v>
      </c>
      <c r="AD478" s="2">
        <v>7392793.3391800001</v>
      </c>
      <c r="AE478" s="14">
        <f>SUMIF('consultant-gross'!D:D,eslam.data!AO478,'consultant-gross'!F:F)</f>
        <v>12354446.494800001</v>
      </c>
      <c r="AF478" s="14">
        <f>SUMIF('consultant-gross'!D:D,eslam.data!AO478,'consultant-gross'!G:G)</f>
        <v>64832580</v>
      </c>
      <c r="AG478" s="14">
        <f>SUMIF('consultant-net'!D:D,eslam.data!AO478,'consultant-net'!F:F)</f>
        <v>8896507</v>
      </c>
      <c r="AH478" s="2" t="str">
        <f>VLOOKUP(A478,'eslam-to-invoicing'!A:B,2,0)</f>
        <v>HyperOne Zayed Extension</v>
      </c>
      <c r="AO478" s="2" t="str">
        <f t="shared" si="74"/>
        <v>HyperOne7</v>
      </c>
      <c r="AP478" s="2" t="str">
        <f t="shared" si="75"/>
        <v>HyperOne Zayed Extension7</v>
      </c>
    </row>
    <row r="479" spans="1:42" hidden="1" x14ac:dyDescent="0.3">
      <c r="A479" s="6" t="s">
        <v>48</v>
      </c>
      <c r="B479" s="6">
        <f>VLOOKUP(A479,Sheet1!A:B,2,0)</f>
        <v>1</v>
      </c>
      <c r="C479" s="6">
        <v>8</v>
      </c>
      <c r="D479" s="25"/>
      <c r="E479" s="2">
        <v>7228560.7301416993</v>
      </c>
      <c r="F479" s="26">
        <f>SUMIF('data-from-invoicing'!D:D,eslam.data!AP479,'data-from-invoicing'!E:E)</f>
        <v>7092750.29</v>
      </c>
      <c r="G479" s="2">
        <f t="shared" si="72"/>
        <v>-135810.44014169928</v>
      </c>
      <c r="H479" s="23"/>
      <c r="I479" s="2">
        <f>SUMIF('collection only'!D:D,eslam.data!AO479,'collection only'!E:E)</f>
        <v>3276433</v>
      </c>
      <c r="J479" s="26">
        <f>SUMIF('data-from-invoicing'!D:D,eslam.data!AP479,'data-from-invoicing'!F:F)</f>
        <v>3276433</v>
      </c>
      <c r="K479" s="2">
        <f t="shared" si="73"/>
        <v>0</v>
      </c>
      <c r="O479" s="23"/>
      <c r="P479" s="2">
        <v>3400669</v>
      </c>
      <c r="Q479" s="1">
        <v>43921</v>
      </c>
      <c r="R479" s="1">
        <v>43921</v>
      </c>
      <c r="S479" s="1">
        <v>43925</v>
      </c>
      <c r="T479">
        <v>14</v>
      </c>
      <c r="U479" s="1">
        <v>43939</v>
      </c>
      <c r="V479" s="1">
        <v>43933</v>
      </c>
      <c r="W479" s="2">
        <v>72061140.730141699</v>
      </c>
      <c r="AD479" s="2">
        <v>9893521.3391800001</v>
      </c>
      <c r="AE479" s="14">
        <f>SUMIF('consultant-gross'!D:D,eslam.data!AO479,'consultant-gross'!F:F)</f>
        <v>7228560.7301416993</v>
      </c>
      <c r="AF479" s="14">
        <f>SUMIF('consultant-gross'!D:D,eslam.data!AO479,'consultant-gross'!G:G)</f>
        <v>72061140.730141699</v>
      </c>
      <c r="AG479" s="14">
        <f>SUMIF('consultant-net'!D:D,eslam.data!AO479,'consultant-net'!F:F)</f>
        <v>3400669</v>
      </c>
      <c r="AH479" s="2" t="str">
        <f>VLOOKUP(A479,'eslam-to-invoicing'!A:B,2,0)</f>
        <v>HyperOne Zayed Extension</v>
      </c>
      <c r="AO479" s="2" t="str">
        <f t="shared" si="74"/>
        <v>HyperOne8</v>
      </c>
      <c r="AP479" s="2" t="str">
        <f t="shared" si="75"/>
        <v>HyperOne Zayed Extension8</v>
      </c>
    </row>
    <row r="480" spans="1:42" hidden="1" x14ac:dyDescent="0.3">
      <c r="A480" s="6" t="s">
        <v>48</v>
      </c>
      <c r="B480" s="6">
        <f>VLOOKUP(A480,Sheet1!A:B,2,0)</f>
        <v>1</v>
      </c>
      <c r="C480" s="6">
        <v>9</v>
      </c>
      <c r="D480" s="25"/>
      <c r="E480" s="2">
        <v>2029339.2698583009</v>
      </c>
      <c r="F480" s="26">
        <f>SUMIF('data-from-invoicing'!D:D,eslam.data!AP480,'data-from-invoicing'!E:E)</f>
        <v>2100740</v>
      </c>
      <c r="G480" s="2">
        <f t="shared" si="72"/>
        <v>71400.730141699081</v>
      </c>
      <c r="H480" s="23"/>
      <c r="I480" s="2">
        <f>SUMIF('collection only'!D:D,eslam.data!AO480,'collection only'!E:E)</f>
        <v>1277872</v>
      </c>
      <c r="J480" s="26">
        <f>SUMIF('data-from-invoicing'!D:D,eslam.data!AP480,'data-from-invoicing'!F:F)</f>
        <v>9493853</v>
      </c>
      <c r="K480" s="2">
        <f t="shared" si="73"/>
        <v>8215981</v>
      </c>
      <c r="O480" s="23"/>
      <c r="P480" s="2">
        <v>1277872</v>
      </c>
      <c r="Q480" s="1">
        <v>43951</v>
      </c>
      <c r="R480" s="1">
        <v>43937</v>
      </c>
      <c r="S480" s="1">
        <v>43940</v>
      </c>
      <c r="T480">
        <v>14</v>
      </c>
      <c r="U480" s="1">
        <v>43954</v>
      </c>
      <c r="V480" s="1">
        <v>43947</v>
      </c>
      <c r="W480" s="2">
        <v>74090480</v>
      </c>
      <c r="AD480" s="2">
        <v>10272402</v>
      </c>
      <c r="AE480" s="14">
        <f>SUMIF('consultant-gross'!D:D,eslam.data!AO480,'consultant-gross'!F:F)</f>
        <v>2029339.2698583007</v>
      </c>
      <c r="AF480" s="14">
        <f>SUMIF('consultant-gross'!D:D,eslam.data!AO480,'consultant-gross'!G:G)</f>
        <v>74090480</v>
      </c>
      <c r="AG480" s="14">
        <f>SUMIF('consultant-net'!D:D,eslam.data!AO480,'consultant-net'!F:F)</f>
        <v>1277872</v>
      </c>
      <c r="AH480" s="2" t="str">
        <f>VLOOKUP(A480,'eslam-to-invoicing'!A:B,2,0)</f>
        <v>HyperOne Zayed Extension</v>
      </c>
      <c r="AO480" s="2" t="str">
        <f t="shared" si="74"/>
        <v>HyperOne9</v>
      </c>
      <c r="AP480" s="2" t="str">
        <f t="shared" si="75"/>
        <v>HyperOne Zayed Extension9</v>
      </c>
    </row>
    <row r="481" spans="1:42" hidden="1" x14ac:dyDescent="0.3">
      <c r="A481" s="6" t="s">
        <v>48</v>
      </c>
      <c r="B481" s="6">
        <f>VLOOKUP(A481,Sheet1!A:B,2,0)</f>
        <v>1</v>
      </c>
      <c r="C481" s="6">
        <v>10</v>
      </c>
      <c r="D481" s="25"/>
      <c r="E481" s="2">
        <v>7741768.3647465408</v>
      </c>
      <c r="F481" s="26">
        <f>SUMIF('data-from-invoicing'!D:D,eslam.data!AP481,'data-from-invoicing'!E:E)</f>
        <v>7629179.0499999998</v>
      </c>
      <c r="G481" s="2">
        <f t="shared" si="72"/>
        <v>-112589.31474654097</v>
      </c>
      <c r="H481" s="23"/>
      <c r="I481" s="2">
        <f>SUMIF('collection only'!D:D,eslam.data!AO481,'collection only'!E:E)</f>
        <v>4688664</v>
      </c>
      <c r="J481" s="26">
        <f>SUMIF('data-from-invoicing'!D:D,eslam.data!AP481,'data-from-invoicing'!F:F)</f>
        <v>4688663.2125000004</v>
      </c>
      <c r="K481" s="2">
        <f t="shared" si="73"/>
        <v>-0.78749999962747097</v>
      </c>
      <c r="O481" s="23"/>
      <c r="P481" s="2">
        <v>4810581.915521387</v>
      </c>
      <c r="Q481" s="1">
        <v>43982</v>
      </c>
      <c r="R481" s="1">
        <v>43966</v>
      </c>
      <c r="S481" s="1">
        <v>43968</v>
      </c>
      <c r="T481">
        <v>14</v>
      </c>
      <c r="U481" s="1">
        <v>43982</v>
      </c>
      <c r="V481" s="1">
        <v>43983</v>
      </c>
      <c r="W481" s="2">
        <v>81832248.364746541</v>
      </c>
      <c r="AD481" s="2">
        <v>11782199.724579999</v>
      </c>
      <c r="AE481" s="14">
        <f>SUMIF('consultant-gross'!D:D,eslam.data!AO481,'consultant-gross'!F:F)</f>
        <v>7741768.3647465408</v>
      </c>
      <c r="AF481" s="14">
        <f>SUMIF('consultant-gross'!D:D,eslam.data!AO481,'consultant-gross'!G:G)</f>
        <v>81832248.364746541</v>
      </c>
      <c r="AG481" s="14">
        <f>SUMIF('consultant-net'!D:D,eslam.data!AO481,'consultant-net'!F:F)</f>
        <v>4810581.915521387</v>
      </c>
      <c r="AH481" s="2" t="str">
        <f>VLOOKUP(A481,'eslam-to-invoicing'!A:B,2,0)</f>
        <v>HyperOne Zayed Extension</v>
      </c>
      <c r="AO481" s="2" t="str">
        <f t="shared" si="74"/>
        <v>HyperOne10</v>
      </c>
      <c r="AP481" s="2" t="str">
        <f t="shared" si="75"/>
        <v>HyperOne Zayed Extension10</v>
      </c>
    </row>
    <row r="482" spans="1:42" hidden="1" x14ac:dyDescent="0.3">
      <c r="A482" s="6" t="s">
        <v>48</v>
      </c>
      <c r="B482" s="6">
        <f>VLOOKUP(A482,Sheet1!A:B,2,0)</f>
        <v>1</v>
      </c>
      <c r="C482" s="6">
        <v>11</v>
      </c>
      <c r="D482" s="25"/>
      <c r="E482" s="2">
        <v>9960645.6352534592</v>
      </c>
      <c r="F482" s="26">
        <f>SUMIF('data-from-invoicing'!D:D,eslam.data!AP482,'data-from-invoicing'!E:E)</f>
        <v>10073235.24</v>
      </c>
      <c r="G482" s="2">
        <f t="shared" si="72"/>
        <v>112589.60474654101</v>
      </c>
      <c r="H482" s="23"/>
      <c r="I482" s="2">
        <f>SUMIF('collection only'!D:D,eslam.data!AO482,'collection only'!E:E)</f>
        <v>6700148</v>
      </c>
      <c r="J482" s="26">
        <f>SUMIF('data-from-invoicing'!D:D,eslam.data!AP482,'data-from-invoicing'!F:F)</f>
        <v>6700148</v>
      </c>
      <c r="K482" s="2">
        <f t="shared" si="73"/>
        <v>0</v>
      </c>
      <c r="O482" s="23"/>
      <c r="P482" s="2">
        <v>6700151</v>
      </c>
      <c r="Q482" s="1">
        <v>44012</v>
      </c>
      <c r="R482" s="1">
        <v>43997</v>
      </c>
      <c r="S482" s="1">
        <v>44000</v>
      </c>
      <c r="T482">
        <v>14</v>
      </c>
      <c r="U482" s="1">
        <v>44014</v>
      </c>
      <c r="V482" s="1">
        <v>44005</v>
      </c>
      <c r="W482" s="2">
        <v>91792894</v>
      </c>
      <c r="AD482" s="2">
        <v>13305539</v>
      </c>
      <c r="AE482" s="14">
        <f>SUMIF('consultant-gross'!D:D,eslam.data!AO482,'consultant-gross'!F:F)</f>
        <v>9960645.6352534592</v>
      </c>
      <c r="AF482" s="14">
        <f>SUMIF('consultant-gross'!D:D,eslam.data!AO482,'consultant-gross'!G:G)</f>
        <v>91792894</v>
      </c>
      <c r="AG482" s="14">
        <f>SUMIF('consultant-net'!D:D,eslam.data!AO482,'consultant-net'!F:F)</f>
        <v>6700151</v>
      </c>
      <c r="AH482" s="2" t="str">
        <f>VLOOKUP(A482,'eslam-to-invoicing'!A:B,2,0)</f>
        <v>HyperOne Zayed Extension</v>
      </c>
      <c r="AO482" s="2" t="str">
        <f t="shared" si="74"/>
        <v>HyperOne11</v>
      </c>
      <c r="AP482" s="2" t="str">
        <f t="shared" si="75"/>
        <v>HyperOne Zayed Extension11</v>
      </c>
    </row>
    <row r="483" spans="1:42" x14ac:dyDescent="0.3">
      <c r="A483" s="6" t="s">
        <v>48</v>
      </c>
      <c r="B483" s="6">
        <f>VLOOKUP(A483,Sheet1!A:B,2,0)</f>
        <v>1</v>
      </c>
      <c r="C483" s="6">
        <v>12</v>
      </c>
      <c r="D483" s="25"/>
      <c r="E483" s="2">
        <v>3093528.571520105</v>
      </c>
      <c r="F483" s="26">
        <f>SUMIF('data-from-invoicing'!D:D,eslam.data!AP483,'data-from-invoicing'!E:E)</f>
        <v>3093527.62</v>
      </c>
      <c r="G483" s="2">
        <f t="shared" si="72"/>
        <v>-0.9515201048925519</v>
      </c>
      <c r="H483" s="23"/>
      <c r="I483" s="2">
        <f>SUMIF('collection only'!D:D,eslam.data!AO483,'collection only'!E:E)</f>
        <v>1896315</v>
      </c>
      <c r="J483" s="26">
        <f>SUMIF('data-from-invoicing'!D:D,eslam.data!AP483,'data-from-invoicing'!F:F)</f>
        <v>1896313.7209999999</v>
      </c>
      <c r="K483" s="2">
        <f t="shared" si="73"/>
        <v>-1.2790000000968575</v>
      </c>
      <c r="O483" s="23"/>
      <c r="P483" s="2">
        <v>1896314.4171560151</v>
      </c>
      <c r="Q483" s="1">
        <v>44012</v>
      </c>
      <c r="R483" s="1">
        <v>44012</v>
      </c>
      <c r="S483" s="1">
        <v>44016</v>
      </c>
      <c r="T483">
        <v>14</v>
      </c>
      <c r="U483" s="1">
        <v>44030</v>
      </c>
      <c r="V483" s="1">
        <v>44023</v>
      </c>
      <c r="W483" s="2">
        <v>94886422.571520105</v>
      </c>
      <c r="AD483" s="2">
        <v>13935080.90718</v>
      </c>
      <c r="AE483" s="14">
        <f>SUMIF('consultant-gross'!D:D,eslam.data!AO483,'consultant-gross'!F:F)</f>
        <v>3093528.571520105</v>
      </c>
      <c r="AF483" s="14">
        <f>SUMIF('consultant-gross'!D:D,eslam.data!AO483,'consultant-gross'!G:G)</f>
        <v>94886422.571520105</v>
      </c>
      <c r="AG483" s="14">
        <f>SUMIF('consultant-net'!D:D,eslam.data!AO483,'consultant-net'!F:F)</f>
        <v>1896314.4171560146</v>
      </c>
      <c r="AH483" s="2" t="str">
        <f>VLOOKUP(A483,'eslam-to-invoicing'!A:B,2,0)</f>
        <v>HyperOne Zayed Extension</v>
      </c>
      <c r="AO483" s="2" t="str">
        <f t="shared" si="74"/>
        <v>HyperOne12</v>
      </c>
      <c r="AP483" s="2" t="str">
        <f t="shared" si="75"/>
        <v>HyperOne Zayed Extension12</v>
      </c>
    </row>
    <row r="484" spans="1:42" x14ac:dyDescent="0.3">
      <c r="A484" s="6" t="s">
        <v>48</v>
      </c>
      <c r="B484" s="6">
        <f>VLOOKUP(A484,Sheet1!A:B,2,0)</f>
        <v>1</v>
      </c>
      <c r="C484" s="6">
        <v>13</v>
      </c>
      <c r="D484" s="25"/>
      <c r="E484" s="2">
        <v>9161230.5390150398</v>
      </c>
      <c r="F484" s="26">
        <f>SUMIF('data-from-invoicing'!D:D,eslam.data!AP484,'data-from-invoicing'!E:E)</f>
        <v>9161231</v>
      </c>
      <c r="G484" s="2">
        <f t="shared" si="72"/>
        <v>0.4609849601984024</v>
      </c>
      <c r="H484" s="23"/>
      <c r="I484" s="2">
        <f>SUMIF('collection only'!D:D,eslam.data!AO484,'collection only'!E:E)</f>
        <v>6738702</v>
      </c>
      <c r="J484" s="26">
        <f>SUMIF('data-from-invoicing'!D:D,eslam.data!AP484,'data-from-invoicing'!F:F)</f>
        <v>6738702</v>
      </c>
      <c r="K484" s="2">
        <f t="shared" si="73"/>
        <v>0</v>
      </c>
      <c r="O484" s="23"/>
      <c r="P484" s="2">
        <v>6738701.3467518752</v>
      </c>
      <c r="Q484" s="1">
        <v>44043</v>
      </c>
      <c r="R484" s="1">
        <v>44043</v>
      </c>
      <c r="S484" s="1">
        <v>44052</v>
      </c>
      <c r="T484">
        <v>14</v>
      </c>
      <c r="U484" s="1">
        <v>44066</v>
      </c>
      <c r="V484" s="1">
        <v>44062</v>
      </c>
      <c r="W484" s="2">
        <v>104047653.1105351</v>
      </c>
      <c r="AD484" s="2">
        <v>14675608.17248</v>
      </c>
      <c r="AE484" s="14">
        <f>SUMIF('consultant-gross'!D:D,eslam.data!AO484,'consultant-gross'!F:F)</f>
        <v>9161230.5390150398</v>
      </c>
      <c r="AF484" s="14">
        <f>SUMIF('consultant-gross'!D:D,eslam.data!AO484,'consultant-gross'!G:G)</f>
        <v>104047653.11053514</v>
      </c>
      <c r="AG484" s="14">
        <f>SUMIF('consultant-net'!D:D,eslam.data!AO484,'consultant-net'!F:F)</f>
        <v>6738701.3467518752</v>
      </c>
      <c r="AH484" s="2" t="str">
        <f>VLOOKUP(A484,'eslam-to-invoicing'!A:B,2,0)</f>
        <v>HyperOne Zayed Extension</v>
      </c>
      <c r="AO484" s="2" t="str">
        <f t="shared" si="74"/>
        <v>HyperOne13</v>
      </c>
      <c r="AP484" s="2" t="str">
        <f t="shared" si="75"/>
        <v>HyperOne Zayed Extension13</v>
      </c>
    </row>
    <row r="485" spans="1:42" x14ac:dyDescent="0.3">
      <c r="A485" s="6" t="s">
        <v>48</v>
      </c>
      <c r="B485" s="6">
        <f>VLOOKUP(A485,Sheet1!A:B,2,0)</f>
        <v>1</v>
      </c>
      <c r="C485" s="6">
        <v>14</v>
      </c>
      <c r="D485" s="25"/>
      <c r="E485" s="2">
        <v>5698538.8894648552</v>
      </c>
      <c r="F485" s="26">
        <f>SUMIF('data-from-invoicing'!D:D,eslam.data!AP485,'data-from-invoicing'!E:E)</f>
        <v>5698546.5999999996</v>
      </c>
      <c r="G485" s="2">
        <f t="shared" si="72"/>
        <v>7.7105351444333792</v>
      </c>
      <c r="H485" s="23"/>
      <c r="I485" s="2">
        <f>SUMIF('collection only'!D:D,eslam.data!AO485,'collection only'!E:E)</f>
        <v>4476191</v>
      </c>
      <c r="J485" s="26">
        <f>SUMIF('data-from-invoicing'!D:D,eslam.data!AP485,'data-from-invoicing'!F:F)</f>
        <v>4476191</v>
      </c>
      <c r="K485" s="2">
        <f t="shared" si="73"/>
        <v>0</v>
      </c>
      <c r="O485" s="23"/>
      <c r="P485" s="2">
        <v>4476191</v>
      </c>
      <c r="Q485" s="1">
        <v>44074</v>
      </c>
      <c r="R485" s="1">
        <v>44074</v>
      </c>
      <c r="S485" s="1">
        <v>44076</v>
      </c>
      <c r="T485">
        <v>14</v>
      </c>
      <c r="U485" s="1">
        <v>44090</v>
      </c>
      <c r="V485" s="1">
        <v>44087</v>
      </c>
      <c r="W485" s="2">
        <v>109746192</v>
      </c>
      <c r="AD485" s="2">
        <v>14851704</v>
      </c>
      <c r="AE485" s="14">
        <f>SUMIF('consultant-gross'!D:D,eslam.data!AO485,'consultant-gross'!F:F)</f>
        <v>5698538.8894648552</v>
      </c>
      <c r="AF485" s="14">
        <f>SUMIF('consultant-gross'!D:D,eslam.data!AO485,'consultant-gross'!G:G)</f>
        <v>109746192</v>
      </c>
      <c r="AG485" s="14">
        <f>SUMIF('consultant-net'!D:D,eslam.data!AO485,'consultant-net'!F:F)</f>
        <v>4476191</v>
      </c>
      <c r="AH485" s="2" t="str">
        <f>VLOOKUP(A485,'eslam-to-invoicing'!A:B,2,0)</f>
        <v>HyperOne Zayed Extension</v>
      </c>
      <c r="AO485" s="2" t="str">
        <f t="shared" si="74"/>
        <v>HyperOne14</v>
      </c>
      <c r="AP485" s="2" t="str">
        <f t="shared" si="75"/>
        <v>HyperOne Zayed Extension14</v>
      </c>
    </row>
    <row r="486" spans="1:42" hidden="1" x14ac:dyDescent="0.3">
      <c r="A486" s="6" t="s">
        <v>48</v>
      </c>
      <c r="B486" s="6">
        <f>VLOOKUP(A486,Sheet1!A:B,2,0)</f>
        <v>1</v>
      </c>
      <c r="C486" s="6">
        <v>15</v>
      </c>
      <c r="D486" s="25"/>
      <c r="E486" s="2">
        <v>16067546</v>
      </c>
      <c r="F486" s="26">
        <f>SUMIF('data-from-invoicing'!D:D,eslam.data!AP486,'data-from-invoicing'!E:E)</f>
        <v>0</v>
      </c>
      <c r="G486" s="2">
        <f t="shared" si="72"/>
        <v>-16067546</v>
      </c>
      <c r="H486" s="23"/>
      <c r="I486" s="2">
        <f>SUMIF('collection only'!D:D,eslam.data!AO486,'collection only'!E:E)</f>
        <v>2754557</v>
      </c>
      <c r="J486" s="26">
        <f>SUMIF('data-from-invoicing'!D:D,eslam.data!AP486,'data-from-invoicing'!F:F)</f>
        <v>0</v>
      </c>
      <c r="K486" s="2">
        <f t="shared" si="73"/>
        <v>-2754557</v>
      </c>
      <c r="O486" s="23"/>
      <c r="P486" s="2">
        <v>2800899.62</v>
      </c>
      <c r="Q486" s="1">
        <v>44196</v>
      </c>
      <c r="R486" s="1">
        <v>44196</v>
      </c>
      <c r="S486" s="1">
        <v>44387</v>
      </c>
      <c r="T486">
        <v>14</v>
      </c>
      <c r="U486" s="1">
        <v>44401</v>
      </c>
      <c r="V486" s="1">
        <v>44447</v>
      </c>
      <c r="W486" s="2">
        <v>125813738</v>
      </c>
      <c r="AD486" s="2">
        <v>18113646</v>
      </c>
      <c r="AE486" s="14">
        <f>SUMIF('consultant-gross'!D:D,eslam.data!AO486,'consultant-gross'!F:F)</f>
        <v>16067546</v>
      </c>
      <c r="AF486" s="14">
        <f>SUMIF('consultant-gross'!D:D,eslam.data!AO486,'consultant-gross'!G:G)</f>
        <v>125813738</v>
      </c>
      <c r="AG486" s="14">
        <f>SUMIF('consultant-net'!D:D,eslam.data!AO486,'consultant-net'!F:F)</f>
        <v>2800899.62</v>
      </c>
      <c r="AH486" s="2" t="str">
        <f>VLOOKUP(A486,'eslam-to-invoicing'!A:B,2,0)</f>
        <v>HyperOne Zayed Extension</v>
      </c>
      <c r="AO486" s="2" t="str">
        <f t="shared" si="74"/>
        <v>HyperOne15</v>
      </c>
      <c r="AP486" s="2" t="str">
        <f t="shared" si="75"/>
        <v>HyperOne Zayed Extension15</v>
      </c>
    </row>
    <row r="487" spans="1:42" hidden="1" x14ac:dyDescent="0.3">
      <c r="B487" s="6" t="e">
        <f>VLOOKUP(A487,Sheet1!A:B,2,0)</f>
        <v>#N/A</v>
      </c>
      <c r="D487" s="25"/>
      <c r="F487" s="26"/>
      <c r="H487" s="23"/>
      <c r="J487" s="26"/>
      <c r="O487" s="23"/>
    </row>
    <row r="488" spans="1:42" hidden="1" x14ac:dyDescent="0.3">
      <c r="A488" s="6" t="s">
        <v>46</v>
      </c>
      <c r="B488" s="6">
        <f>VLOOKUP(A488,Sheet1!A:B,2,0)</f>
        <v>1</v>
      </c>
      <c r="C488" s="6">
        <v>1</v>
      </c>
      <c r="D488" s="25"/>
      <c r="E488" s="2">
        <v>2651353.89</v>
      </c>
      <c r="F488" s="26">
        <f>SUMIF('data-from-invoicing'!D:D,eslam.data!AP488,'data-from-invoicing'!E:E)</f>
        <v>3976564.2800000003</v>
      </c>
      <c r="G488" s="2">
        <f t="shared" ref="G488:G503" si="76">F488-E488</f>
        <v>1325210.3900000001</v>
      </c>
      <c r="H488" s="23"/>
      <c r="I488" s="2">
        <f>SUMIF('collection only'!D:D,eslam.data!AO488,'collection only'!E:E)</f>
        <v>9032556.9000000004</v>
      </c>
      <c r="J488" s="26">
        <f>SUMIF('data-from-invoicing'!D:D,eslam.data!AP488,'data-from-invoicing'!F:F)</f>
        <v>5297470.32</v>
      </c>
      <c r="K488" s="2">
        <f t="shared" ref="K488:K503" si="77">J488-I488</f>
        <v>-3735086.58</v>
      </c>
      <c r="L488" s="2">
        <v>5000000</v>
      </c>
      <c r="O488" s="23"/>
      <c r="P488" s="2">
        <v>4032556.9</v>
      </c>
      <c r="Q488" s="1">
        <v>43769</v>
      </c>
      <c r="R488" s="1">
        <v>43762</v>
      </c>
      <c r="S488" s="1">
        <v>43767</v>
      </c>
      <c r="T488">
        <v>56</v>
      </c>
      <c r="U488" s="1">
        <v>43823</v>
      </c>
      <c r="V488" s="1">
        <v>43782</v>
      </c>
      <c r="W488" s="2">
        <v>2651353.89</v>
      </c>
      <c r="X488" s="2">
        <v>2149309.09</v>
      </c>
      <c r="AD488" s="2">
        <v>0</v>
      </c>
      <c r="AE488" s="14">
        <f>SUMIF('consultant-gross'!D:D,eslam.data!AO488,'consultant-gross'!F:F)</f>
        <v>0</v>
      </c>
      <c r="AF488" s="14">
        <f>SUMIF('consultant-gross'!D:D,eslam.data!AO488,'consultant-gross'!G:G)</f>
        <v>0</v>
      </c>
      <c r="AG488" s="14">
        <f>SUMIF('consultant-net'!D:D,eslam.data!AO488,'consultant-net'!F:F)</f>
        <v>0</v>
      </c>
      <c r="AH488" s="2" t="str">
        <f>VLOOKUP(A488,'eslam-to-invoicing'!A:B,2,0)</f>
        <v>IKEA Extension MoA</v>
      </c>
      <c r="AO488" s="2" t="str">
        <f t="shared" ref="AO488:AO503" si="78">A488&amp;C488</f>
        <v>IKEA1</v>
      </c>
      <c r="AP488" s="2" t="str">
        <f t="shared" ref="AP488:AP503" si="79">AH488&amp;C488</f>
        <v>IKEA Extension MoA1</v>
      </c>
    </row>
    <row r="489" spans="1:42" hidden="1" x14ac:dyDescent="0.3">
      <c r="A489" s="6" t="s">
        <v>46</v>
      </c>
      <c r="B489" s="6">
        <f>VLOOKUP(A489,Sheet1!A:B,2,0)</f>
        <v>1</v>
      </c>
      <c r="C489" s="6">
        <v>2</v>
      </c>
      <c r="D489" s="25"/>
      <c r="E489" s="2">
        <v>11255708.289999999</v>
      </c>
      <c r="F489" s="26">
        <f>SUMIF('data-from-invoicing'!D:D,eslam.data!AP489,'data-from-invoicing'!E:E)</f>
        <v>12868979.700000001</v>
      </c>
      <c r="G489" s="2">
        <f t="shared" si="76"/>
        <v>1613271.410000002</v>
      </c>
      <c r="H489" s="23"/>
      <c r="I489" s="2">
        <f>SUMIF('collection only'!D:D,eslam.data!AO489,'collection only'!E:E)</f>
        <v>11062702.450000001</v>
      </c>
      <c r="J489" s="26">
        <f>SUMIF('data-from-invoicing'!D:D,eslam.data!AP489,'data-from-invoicing'!F:F)</f>
        <v>12738076.370000001</v>
      </c>
      <c r="K489" s="2">
        <f t="shared" si="77"/>
        <v>1675373.92</v>
      </c>
      <c r="L489" s="2">
        <v>428986.9</v>
      </c>
      <c r="O489" s="23"/>
      <c r="P489" s="2">
        <v>10633715.550000001</v>
      </c>
      <c r="Q489" s="1">
        <v>43799</v>
      </c>
      <c r="R489" s="1">
        <v>43799</v>
      </c>
      <c r="S489" s="1">
        <v>43800</v>
      </c>
      <c r="T489">
        <v>56</v>
      </c>
      <c r="U489" s="1">
        <v>43856</v>
      </c>
      <c r="V489" s="1">
        <v>43822</v>
      </c>
      <c r="W489" s="2">
        <v>13907062.18</v>
      </c>
      <c r="X489" s="2">
        <v>4289692.08</v>
      </c>
      <c r="AD489" s="2">
        <v>619021.13</v>
      </c>
      <c r="AE489" s="14">
        <f>SUMIF('consultant-gross'!D:D,eslam.data!AO489,'consultant-gross'!F:F)</f>
        <v>0</v>
      </c>
      <c r="AF489" s="14">
        <f>SUMIF('consultant-gross'!D:D,eslam.data!AO489,'consultant-gross'!G:G)</f>
        <v>0</v>
      </c>
      <c r="AG489" s="14">
        <f>SUMIF('consultant-net'!D:D,eslam.data!AO489,'consultant-net'!F:F)</f>
        <v>0</v>
      </c>
      <c r="AH489" s="2" t="str">
        <f>VLOOKUP(A489,'eslam-to-invoicing'!A:B,2,0)</f>
        <v>IKEA Extension MoA</v>
      </c>
      <c r="AO489" s="2" t="str">
        <f t="shared" si="78"/>
        <v>IKEA2</v>
      </c>
      <c r="AP489" s="2" t="str">
        <f t="shared" si="79"/>
        <v>IKEA Extension MoA2</v>
      </c>
    </row>
    <row r="490" spans="1:42" hidden="1" x14ac:dyDescent="0.3">
      <c r="A490" s="6" t="s">
        <v>46</v>
      </c>
      <c r="B490" s="6">
        <f>VLOOKUP(A490,Sheet1!A:B,2,0)</f>
        <v>1</v>
      </c>
      <c r="C490" s="6">
        <v>3</v>
      </c>
      <c r="D490" s="25"/>
      <c r="E490" s="2">
        <v>10066585.32</v>
      </c>
      <c r="F490" s="26">
        <f>SUMIF('data-from-invoicing'!D:D,eslam.data!AP490,'data-from-invoicing'!E:E)</f>
        <v>10925856.01</v>
      </c>
      <c r="G490" s="2">
        <f t="shared" si="76"/>
        <v>859270.68999999948</v>
      </c>
      <c r="H490" s="23"/>
      <c r="I490" s="2">
        <f>SUMIF('collection only'!D:D,eslam.data!AO490,'collection only'!E:E)</f>
        <v>12136068.98</v>
      </c>
      <c r="J490" s="26">
        <f>SUMIF('data-from-invoicing'!D:D,eslam.data!AP490,'data-from-invoicing'!F:F)</f>
        <v>8007384.7750000004</v>
      </c>
      <c r="K490" s="2">
        <f t="shared" si="77"/>
        <v>-4128684.2050000001</v>
      </c>
      <c r="L490" s="2">
        <v>4951900.8</v>
      </c>
      <c r="O490" s="23"/>
      <c r="P490" s="2">
        <v>7184168.1799999997</v>
      </c>
      <c r="Q490" s="1">
        <v>43830</v>
      </c>
      <c r="R490" s="1">
        <v>43830</v>
      </c>
      <c r="S490" s="1">
        <v>43828</v>
      </c>
      <c r="T490">
        <v>56</v>
      </c>
      <c r="U490" s="1">
        <v>43884</v>
      </c>
      <c r="V490" s="1">
        <v>43857</v>
      </c>
      <c r="W490" s="2">
        <v>23973647.5</v>
      </c>
      <c r="X490" s="2">
        <v>2903747.63</v>
      </c>
      <c r="AD490" s="2">
        <v>726571.28</v>
      </c>
      <c r="AE490" s="14">
        <f>SUMIF('consultant-gross'!D:D,eslam.data!AO490,'consultant-gross'!F:F)</f>
        <v>0</v>
      </c>
      <c r="AF490" s="14">
        <f>SUMIF('consultant-gross'!D:D,eslam.data!AO490,'consultant-gross'!G:G)</f>
        <v>0</v>
      </c>
      <c r="AG490" s="14">
        <f>SUMIF('consultant-net'!D:D,eslam.data!AO490,'consultant-net'!F:F)</f>
        <v>0</v>
      </c>
      <c r="AH490" s="2" t="str">
        <f>VLOOKUP(A490,'eslam-to-invoicing'!A:B,2,0)</f>
        <v>IKEA Extension MoA</v>
      </c>
      <c r="AO490" s="2" t="str">
        <f t="shared" si="78"/>
        <v>IKEA3</v>
      </c>
      <c r="AP490" s="2" t="str">
        <f t="shared" si="79"/>
        <v>IKEA Extension MoA3</v>
      </c>
    </row>
    <row r="491" spans="1:42" hidden="1" x14ac:dyDescent="0.3">
      <c r="A491" s="6" t="s">
        <v>46</v>
      </c>
      <c r="B491" s="6">
        <f>VLOOKUP(A491,Sheet1!A:B,2,0)</f>
        <v>1</v>
      </c>
      <c r="C491" s="6">
        <v>4</v>
      </c>
      <c r="D491" s="25"/>
      <c r="E491" s="2">
        <v>12574283.567749999</v>
      </c>
      <c r="F491" s="26">
        <f>SUMIF('data-from-invoicing'!D:D,eslam.data!AP491,'data-from-invoicing'!E:E)</f>
        <v>12901940.25</v>
      </c>
      <c r="G491" s="2">
        <f t="shared" si="76"/>
        <v>327656.68225000054</v>
      </c>
      <c r="H491" s="23"/>
      <c r="I491" s="2">
        <f>SUMIF('collection only'!D:D,eslam.data!AO491,'collection only'!E:E)</f>
        <v>10394851.440000001</v>
      </c>
      <c r="J491" s="26">
        <f>SUMIF('data-from-invoicing'!D:D,eslam.data!AP491,'data-from-invoicing'!F:F)</f>
        <v>8955635.5639999993</v>
      </c>
      <c r="K491" s="2">
        <f t="shared" si="77"/>
        <v>-1439215.876000002</v>
      </c>
      <c r="L491" s="2">
        <v>2116049.37</v>
      </c>
      <c r="O491" s="23"/>
      <c r="P491" s="2">
        <v>8278802.0662750006</v>
      </c>
      <c r="Q491" s="1">
        <v>43861</v>
      </c>
      <c r="R491" s="1">
        <v>43864</v>
      </c>
      <c r="S491" s="1">
        <v>43864</v>
      </c>
      <c r="T491">
        <v>56</v>
      </c>
      <c r="U491" s="1">
        <v>43920</v>
      </c>
      <c r="V491" s="1">
        <v>43887</v>
      </c>
      <c r="W491" s="2">
        <v>36547931.067749999</v>
      </c>
      <c r="X491" s="2">
        <v>465407.83100000001</v>
      </c>
      <c r="AD491" s="2">
        <v>919175.09273999999</v>
      </c>
      <c r="AE491" s="14">
        <f>SUMIF('consultant-gross'!D:D,eslam.data!AO491,'consultant-gross'!F:F)</f>
        <v>0</v>
      </c>
      <c r="AF491" s="14">
        <f>SUMIF('consultant-gross'!D:D,eslam.data!AO491,'consultant-gross'!G:G)</f>
        <v>0</v>
      </c>
      <c r="AG491" s="14">
        <f>SUMIF('consultant-net'!D:D,eslam.data!AO491,'consultant-net'!F:F)</f>
        <v>0</v>
      </c>
      <c r="AH491" s="2" t="str">
        <f>VLOOKUP(A491,'eslam-to-invoicing'!A:B,2,0)</f>
        <v>IKEA Extension MoA</v>
      </c>
      <c r="AO491" s="2" t="str">
        <f t="shared" si="78"/>
        <v>IKEA4</v>
      </c>
      <c r="AP491" s="2" t="str">
        <f t="shared" si="79"/>
        <v>IKEA Extension MoA4</v>
      </c>
    </row>
    <row r="492" spans="1:42" x14ac:dyDescent="0.3">
      <c r="A492" s="6" t="s">
        <v>46</v>
      </c>
      <c r="B492" s="6">
        <f>VLOOKUP(A492,Sheet1!A:B,2,0)</f>
        <v>1</v>
      </c>
      <c r="C492" s="6">
        <v>5</v>
      </c>
      <c r="D492" s="25"/>
      <c r="E492" s="2">
        <v>9421690.8413780034</v>
      </c>
      <c r="F492" s="26">
        <f>SUMIF('data-from-invoicing'!D:D,eslam.data!AP492,'data-from-invoicing'!E:E)</f>
        <v>9421690.8399999999</v>
      </c>
      <c r="G492" s="2">
        <f t="shared" si="76"/>
        <v>-1.3780035078525543E-3</v>
      </c>
      <c r="H492" s="23"/>
      <c r="I492" s="2">
        <f>SUMIF('collection only'!D:D,eslam.data!AO492,'collection only'!E:E)</f>
        <v>29492459.808026478</v>
      </c>
      <c r="J492" s="26">
        <f>SUMIF('data-from-invoicing'!D:D,eslam.data!AP492,'data-from-invoicing'!F:F)</f>
        <v>7739970.29</v>
      </c>
      <c r="K492" s="2">
        <f t="shared" si="77"/>
        <v>-21752489.518026479</v>
      </c>
      <c r="L492" s="2">
        <v>21562500</v>
      </c>
      <c r="O492" s="23"/>
      <c r="P492" s="2">
        <v>7929959.8080264777</v>
      </c>
      <c r="Q492" s="1">
        <v>43890</v>
      </c>
      <c r="R492" s="1">
        <v>43890</v>
      </c>
      <c r="S492" s="1">
        <v>43892</v>
      </c>
      <c r="T492">
        <v>56</v>
      </c>
      <c r="U492" s="1">
        <v>43948</v>
      </c>
      <c r="V492" s="1">
        <v>43919</v>
      </c>
      <c r="W492" s="2">
        <v>45969621.909128003</v>
      </c>
      <c r="X492" s="2">
        <v>371420</v>
      </c>
      <c r="AD492" s="2">
        <v>847495.26089104405</v>
      </c>
      <c r="AE492" s="14">
        <f>SUMIF('consultant-gross'!D:D,eslam.data!AO492,'consultant-gross'!F:F)</f>
        <v>0</v>
      </c>
      <c r="AF492" s="14">
        <f>SUMIF('consultant-gross'!D:D,eslam.data!AO492,'consultant-gross'!G:G)</f>
        <v>0</v>
      </c>
      <c r="AG492" s="14">
        <f>SUMIF('consultant-net'!D:D,eslam.data!AO492,'consultant-net'!F:F)</f>
        <v>0</v>
      </c>
      <c r="AH492" s="2" t="str">
        <f>VLOOKUP(A492,'eslam-to-invoicing'!A:B,2,0)</f>
        <v>IKEA Extension MoA</v>
      </c>
      <c r="AO492" s="2" t="str">
        <f t="shared" si="78"/>
        <v>IKEA5</v>
      </c>
      <c r="AP492" s="2" t="str">
        <f t="shared" si="79"/>
        <v>IKEA Extension MoA5</v>
      </c>
    </row>
    <row r="493" spans="1:42" x14ac:dyDescent="0.3">
      <c r="A493" s="6" t="s">
        <v>46</v>
      </c>
      <c r="B493" s="6">
        <f>VLOOKUP(A493,Sheet1!A:B,2,0)</f>
        <v>1</v>
      </c>
      <c r="C493" s="6">
        <v>6</v>
      </c>
      <c r="D493" s="25"/>
      <c r="E493" s="2">
        <v>5112809.0458881557</v>
      </c>
      <c r="F493" s="26">
        <f>SUMIF('data-from-invoicing'!D:D,eslam.data!AP493,'data-from-invoicing'!E:E)</f>
        <v>5112809.05</v>
      </c>
      <c r="G493" s="2">
        <f t="shared" si="76"/>
        <v>4.11184411495924E-3</v>
      </c>
      <c r="H493" s="23"/>
      <c r="I493" s="2">
        <f>SUMIF('collection only'!D:D,eslam.data!AO493,'collection only'!E:E)</f>
        <v>5718130.6799999997</v>
      </c>
      <c r="J493" s="26">
        <f>SUMIF('data-from-invoicing'!D:D,eslam.data!AP493,'data-from-invoicing'!F:F)</f>
        <v>4141935.79</v>
      </c>
      <c r="K493" s="2">
        <f t="shared" si="77"/>
        <v>-1576194.8899999997</v>
      </c>
      <c r="L493" s="2">
        <v>1818917</v>
      </c>
      <c r="O493" s="23"/>
      <c r="P493" s="2">
        <v>3899213.676486053</v>
      </c>
      <c r="Q493" s="1">
        <v>43921</v>
      </c>
      <c r="R493" s="1">
        <v>43921</v>
      </c>
      <c r="S493" s="1">
        <v>43921</v>
      </c>
      <c r="T493">
        <v>56</v>
      </c>
      <c r="U493" s="1">
        <v>43977</v>
      </c>
      <c r="V493" s="1">
        <v>43944</v>
      </c>
      <c r="W493" s="2">
        <v>51082430.955016159</v>
      </c>
      <c r="X493" s="2">
        <v>371420</v>
      </c>
      <c r="AD493" s="2">
        <v>1125963.2758260439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 t="shared" si="78"/>
        <v>IKEA6</v>
      </c>
      <c r="AP493" s="2" t="str">
        <f t="shared" si="79"/>
        <v>IKEA Extension MoA6</v>
      </c>
    </row>
    <row r="494" spans="1:42" x14ac:dyDescent="0.3">
      <c r="A494" s="6" t="s">
        <v>46</v>
      </c>
      <c r="B494" s="6">
        <f>VLOOKUP(A494,Sheet1!A:B,2,0)</f>
        <v>1</v>
      </c>
      <c r="C494" s="6">
        <v>7</v>
      </c>
      <c r="D494" s="25"/>
      <c r="E494" s="2">
        <v>9400137.0091494396</v>
      </c>
      <c r="F494" s="26">
        <f>SUMIF('data-from-invoicing'!D:D,eslam.data!AP494,'data-from-invoicing'!E:E)</f>
        <v>9400137.0099999998</v>
      </c>
      <c r="G494" s="2">
        <f t="shared" si="76"/>
        <v>8.5056014358997345E-4</v>
      </c>
      <c r="H494" s="23"/>
      <c r="I494" s="2">
        <f>SUMIF('collection only'!D:D,eslam.data!AO494,'collection only'!E:E)</f>
        <v>9913732.5300000012</v>
      </c>
      <c r="J494" s="26">
        <f>SUMIF('data-from-invoicing'!D:D,eslam.data!AP494,'data-from-invoicing'!F:F)</f>
        <v>6567550.0700000003</v>
      </c>
      <c r="K494" s="2">
        <f t="shared" si="77"/>
        <v>-3346182.4600000009</v>
      </c>
      <c r="L494" s="2">
        <v>3751873.62</v>
      </c>
      <c r="O494" s="23"/>
      <c r="P494" s="2">
        <v>6161858.9082227573</v>
      </c>
      <c r="Q494" s="1">
        <v>43951</v>
      </c>
      <c r="R494" s="1">
        <v>43954</v>
      </c>
      <c r="S494" s="1">
        <v>43956</v>
      </c>
      <c r="T494">
        <v>56</v>
      </c>
      <c r="U494" s="1">
        <v>44012</v>
      </c>
      <c r="V494" s="1">
        <v>43989</v>
      </c>
      <c r="W494" s="2">
        <v>60482567.964165598</v>
      </c>
      <c r="AD494" s="2">
        <v>1472106.3608260399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 t="shared" si="78"/>
        <v>IKEA7</v>
      </c>
      <c r="AP494" s="2" t="str">
        <f t="shared" si="79"/>
        <v>IKEA Extension MoA7</v>
      </c>
    </row>
    <row r="495" spans="1:42" hidden="1" x14ac:dyDescent="0.3">
      <c r="A495" s="6" t="s">
        <v>46</v>
      </c>
      <c r="B495" s="6">
        <f>VLOOKUP(A495,Sheet1!A:B,2,0)</f>
        <v>1</v>
      </c>
      <c r="C495" s="6">
        <v>8</v>
      </c>
      <c r="D495" s="25"/>
      <c r="E495" s="2">
        <v>17657618.950887222</v>
      </c>
      <c r="F495" s="26">
        <f>SUMIF('data-from-invoicing'!D:D,eslam.data!AP495,'data-from-invoicing'!E:E)</f>
        <v>18401730.5</v>
      </c>
      <c r="G495" s="2">
        <f t="shared" si="76"/>
        <v>744111.54911277816</v>
      </c>
      <c r="H495" s="23"/>
      <c r="I495" s="2">
        <f>SUMIF('collection only'!D:D,eslam.data!AO495,'collection only'!E:E)</f>
        <v>13605824.960000001</v>
      </c>
      <c r="J495" s="26">
        <f>SUMIF('data-from-invoicing'!D:D,eslam.data!AP495,'data-from-invoicing'!F:F)</f>
        <v>13497644.42</v>
      </c>
      <c r="K495" s="2">
        <f t="shared" si="77"/>
        <v>-108180.54000000097</v>
      </c>
      <c r="L495" s="2">
        <v>525633.82999999996</v>
      </c>
      <c r="O495" s="23"/>
      <c r="P495" s="2">
        <v>13080191.13309993</v>
      </c>
      <c r="Q495" s="1">
        <v>44012</v>
      </c>
      <c r="R495" s="1">
        <v>44005</v>
      </c>
      <c r="S495" s="1">
        <v>44005</v>
      </c>
      <c r="T495">
        <v>56</v>
      </c>
      <c r="U495" s="1">
        <v>44061</v>
      </c>
      <c r="V495" s="1">
        <v>44027</v>
      </c>
      <c r="W495" s="2">
        <v>78140186.915052816</v>
      </c>
      <c r="X495" s="2">
        <v>5848353.1449999996</v>
      </c>
      <c r="AD495" s="2">
        <v>2079486.5166990401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 t="shared" si="78"/>
        <v>IKEA8</v>
      </c>
      <c r="AP495" s="2" t="str">
        <f t="shared" si="79"/>
        <v>IKEA Extension MoA8</v>
      </c>
    </row>
    <row r="496" spans="1:42" hidden="1" x14ac:dyDescent="0.3">
      <c r="A496" s="6" t="s">
        <v>46</v>
      </c>
      <c r="B496" s="6">
        <f>VLOOKUP(A496,Sheet1!A:B,2,0)</f>
        <v>1</v>
      </c>
      <c r="C496" s="6">
        <v>9</v>
      </c>
      <c r="D496" s="25"/>
      <c r="E496" s="2">
        <v>19939473.950232878</v>
      </c>
      <c r="F496" s="26">
        <f>SUMIF('data-from-invoicing'!D:D,eslam.data!AP496,'data-from-invoicing'!E:E)</f>
        <v>19195362.400000002</v>
      </c>
      <c r="G496" s="2">
        <f t="shared" si="76"/>
        <v>-744111.55023287609</v>
      </c>
      <c r="H496" s="23"/>
      <c r="I496" s="2">
        <f>SUMIF('collection only'!D:D,eslam.data!AO496,'collection only'!E:E)</f>
        <v>21936362.84</v>
      </c>
      <c r="J496" s="26">
        <f>SUMIF('data-from-invoicing'!D:D,eslam.data!AP496,'data-from-invoicing'!F:F)</f>
        <v>21335051.850000001</v>
      </c>
      <c r="K496" s="2">
        <f t="shared" si="77"/>
        <v>-601310.98999999836</v>
      </c>
      <c r="O496" s="23"/>
      <c r="P496" s="2">
        <v>21936362.842196021</v>
      </c>
      <c r="Q496" s="1">
        <v>44043</v>
      </c>
      <c r="R496" s="1">
        <v>44034</v>
      </c>
      <c r="S496" s="1">
        <v>44035</v>
      </c>
      <c r="T496">
        <v>56</v>
      </c>
      <c r="U496" s="1">
        <v>44091</v>
      </c>
      <c r="V496" s="1">
        <v>44056</v>
      </c>
      <c r="W496" s="2">
        <v>98079660.865285695</v>
      </c>
      <c r="X496" s="2">
        <v>17006675.991</v>
      </c>
      <c r="AD496" s="2">
        <v>1611811.9037041599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 t="shared" si="78"/>
        <v>IKEA9</v>
      </c>
      <c r="AP496" s="2" t="str">
        <f t="shared" si="79"/>
        <v>IKEA Extension MoA9</v>
      </c>
    </row>
    <row r="497" spans="1:42" hidden="1" x14ac:dyDescent="0.3">
      <c r="A497" s="6" t="s">
        <v>46</v>
      </c>
      <c r="B497" s="6">
        <f>VLOOKUP(A497,Sheet1!A:B,2,0)</f>
        <v>1</v>
      </c>
      <c r="C497" s="6">
        <v>10</v>
      </c>
      <c r="D497" s="25"/>
      <c r="E497" s="2">
        <v>16241524.144714311</v>
      </c>
      <c r="F497" s="26">
        <f>SUMIF('data-from-invoicing'!D:D,eslam.data!AP497,'data-from-invoicing'!E:E)</f>
        <v>16241435.02</v>
      </c>
      <c r="G497" s="2">
        <f t="shared" si="76"/>
        <v>-89.124714311212301</v>
      </c>
      <c r="H497" s="23"/>
      <c r="I497" s="2">
        <f>SUMIF('collection only'!D:D,eslam.data!AO497,'collection only'!E:E)</f>
        <v>10981834.92</v>
      </c>
      <c r="J497" s="26">
        <f>SUMIF('data-from-invoicing'!D:D,eslam.data!AP497,'data-from-invoicing'!F:F)</f>
        <v>10892925.949999999</v>
      </c>
      <c r="K497" s="2">
        <f t="shared" si="77"/>
        <v>-88908.970000000671</v>
      </c>
      <c r="O497" s="23"/>
      <c r="P497" s="2">
        <v>10981834.92</v>
      </c>
      <c r="Q497" s="1">
        <v>44074</v>
      </c>
      <c r="R497" s="1">
        <v>44058</v>
      </c>
      <c r="S497" s="1">
        <v>44061</v>
      </c>
      <c r="T497">
        <v>56</v>
      </c>
      <c r="U497" s="1">
        <v>44117</v>
      </c>
      <c r="V497" s="1">
        <v>44101</v>
      </c>
      <c r="W497" s="2">
        <v>114321185.01000001</v>
      </c>
      <c r="X497" s="2">
        <v>16856139.280000001</v>
      </c>
      <c r="AD497" s="2">
        <v>2394063.2000000002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 t="shared" si="78"/>
        <v>IKEA10</v>
      </c>
      <c r="AP497" s="2" t="str">
        <f t="shared" si="79"/>
        <v>IKEA Extension MoA10</v>
      </c>
    </row>
    <row r="498" spans="1:42" x14ac:dyDescent="0.3">
      <c r="A498" s="6" t="s">
        <v>46</v>
      </c>
      <c r="B498" s="6">
        <f>VLOOKUP(A498,Sheet1!A:B,2,0)</f>
        <v>1</v>
      </c>
      <c r="C498" s="6">
        <v>11</v>
      </c>
      <c r="D498" s="25"/>
      <c r="E498" s="2">
        <v>40022086.822249994</v>
      </c>
      <c r="F498" s="26">
        <f>SUMIF('data-from-invoicing'!D:D,eslam.data!AP498,'data-from-invoicing'!E:E)</f>
        <v>40022086.82</v>
      </c>
      <c r="G498" s="2">
        <f t="shared" si="76"/>
        <v>-2.2499933838844299E-3</v>
      </c>
      <c r="H498" s="23"/>
      <c r="I498" s="2">
        <f>SUMIF('collection only'!D:D,eslam.data!AO498,'collection only'!E:E)</f>
        <v>16592416.379999999</v>
      </c>
      <c r="J498" s="26">
        <f>SUMIF('data-from-invoicing'!D:D,eslam.data!AP498,'data-from-invoicing'!F:F)</f>
        <v>16989482.640000001</v>
      </c>
      <c r="K498" s="2">
        <f t="shared" si="77"/>
        <v>397066.26000000164</v>
      </c>
      <c r="O498" s="23"/>
      <c r="P498" s="2">
        <v>16592416.380000001</v>
      </c>
      <c r="Q498" s="1">
        <v>44104</v>
      </c>
      <c r="R498" s="1">
        <v>44116</v>
      </c>
      <c r="S498" s="1">
        <v>44118</v>
      </c>
      <c r="T498">
        <v>56</v>
      </c>
      <c r="U498" s="1">
        <v>44174</v>
      </c>
      <c r="V498" s="1">
        <v>44150</v>
      </c>
      <c r="W498" s="2">
        <v>154343271.83225</v>
      </c>
      <c r="X498" s="2">
        <v>2685460.4477499989</v>
      </c>
      <c r="AD498" s="2">
        <v>3391607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 t="shared" si="78"/>
        <v>IKEA11</v>
      </c>
      <c r="AP498" s="2" t="str">
        <f t="shared" si="79"/>
        <v>IKEA Extension MoA11</v>
      </c>
    </row>
    <row r="499" spans="1:42" hidden="1" x14ac:dyDescent="0.3">
      <c r="A499" s="6" t="s">
        <v>46</v>
      </c>
      <c r="B499" s="6">
        <f>VLOOKUP(A499,Sheet1!A:B,2,0)</f>
        <v>1</v>
      </c>
      <c r="C499" s="6">
        <v>12</v>
      </c>
      <c r="D499" s="25"/>
      <c r="E499" s="2">
        <v>27619584.417750001</v>
      </c>
      <c r="F499" s="26">
        <f>SUMIF('data-from-invoicing'!D:D,eslam.data!AP499,'data-from-invoicing'!E:E)</f>
        <v>27691689.430000003</v>
      </c>
      <c r="G499" s="2">
        <f t="shared" si="76"/>
        <v>72105.012250002474</v>
      </c>
      <c r="H499" s="23"/>
      <c r="I499" s="2">
        <f>SUMIF('collection only'!D:D,eslam.data!AO499,'collection only'!E:E)</f>
        <v>15898929.26</v>
      </c>
      <c r="J499" s="26">
        <f>SUMIF('data-from-invoicing'!D:D,eslam.data!AP499,'data-from-invoicing'!F:F)</f>
        <v>15913350.289999999</v>
      </c>
      <c r="K499" s="2">
        <f t="shared" si="77"/>
        <v>14421.029999999329</v>
      </c>
      <c r="O499" s="23"/>
      <c r="P499" s="2">
        <v>15898929.26</v>
      </c>
      <c r="Q499" s="1">
        <v>44165</v>
      </c>
      <c r="R499" s="1">
        <v>44160</v>
      </c>
      <c r="S499" s="1">
        <v>44164</v>
      </c>
      <c r="T499">
        <v>56</v>
      </c>
      <c r="U499" s="1">
        <v>44220</v>
      </c>
      <c r="V499" s="1">
        <v>44560</v>
      </c>
      <c r="W499" s="2">
        <v>181962856.25</v>
      </c>
      <c r="X499" s="2">
        <v>-4332571</v>
      </c>
      <c r="AD499" s="2">
        <v>0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 t="shared" si="78"/>
        <v>IKEA12</v>
      </c>
      <c r="AP499" s="2" t="str">
        <f t="shared" si="79"/>
        <v>IKEA Extension MoA12</v>
      </c>
    </row>
    <row r="500" spans="1:42" x14ac:dyDescent="0.3">
      <c r="A500" s="6" t="s">
        <v>46</v>
      </c>
      <c r="B500" s="6">
        <f>VLOOKUP(A500,Sheet1!A:B,2,0)</f>
        <v>1</v>
      </c>
      <c r="C500" s="6">
        <v>13</v>
      </c>
      <c r="D500" s="25"/>
      <c r="E500" s="2">
        <v>3981119.650000006</v>
      </c>
      <c r="F500" s="26">
        <f>SUMIF('data-from-invoicing'!D:D,eslam.data!AP500,'data-from-invoicing'!E:E)</f>
        <v>3981119.65</v>
      </c>
      <c r="G500" s="2">
        <f t="shared" si="76"/>
        <v>-6.0535967350006104E-9</v>
      </c>
      <c r="H500" s="23"/>
      <c r="I500" s="2">
        <f>SUMIF('collection only'!D:D,eslam.data!AO500,'collection only'!E:E)</f>
        <v>5400893.3099999996</v>
      </c>
      <c r="J500" s="26">
        <f>SUMIF('data-from-invoicing'!D:D,eslam.data!AP500,'data-from-invoicing'!F:F)</f>
        <v>4064871.9</v>
      </c>
      <c r="K500" s="2">
        <f t="shared" si="77"/>
        <v>-1336021.4099999997</v>
      </c>
      <c r="O500" s="23"/>
      <c r="P500" s="2">
        <v>5400893.3099999996</v>
      </c>
      <c r="Q500" s="1">
        <v>44196</v>
      </c>
      <c r="R500" s="1">
        <v>44206</v>
      </c>
      <c r="S500" s="1">
        <v>44209</v>
      </c>
      <c r="T500">
        <v>56</v>
      </c>
      <c r="U500" s="1">
        <v>44265</v>
      </c>
      <c r="V500" s="1">
        <v>44245</v>
      </c>
      <c r="W500" s="2">
        <v>185943975.90000001</v>
      </c>
      <c r="AD500" s="2">
        <v>4547790.9000000004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 t="shared" si="78"/>
        <v>IKEA13</v>
      </c>
      <c r="AP500" s="2" t="str">
        <f t="shared" si="79"/>
        <v>IKEA Extension MoA13</v>
      </c>
    </row>
    <row r="501" spans="1:42" hidden="1" x14ac:dyDescent="0.3">
      <c r="A501" s="6" t="s">
        <v>46</v>
      </c>
      <c r="B501" s="6">
        <f>VLOOKUP(A501,Sheet1!A:B,2,0)</f>
        <v>1</v>
      </c>
      <c r="C501" s="6">
        <v>14</v>
      </c>
      <c r="D501" s="25"/>
      <c r="E501" s="2">
        <v>10525422.84</v>
      </c>
      <c r="F501" s="26">
        <f>SUMIF('data-from-invoicing'!D:D,eslam.data!AP501,'data-from-invoicing'!E:E)</f>
        <v>10453317.840000002</v>
      </c>
      <c r="G501" s="2">
        <f t="shared" si="76"/>
        <v>-72104.999999998137</v>
      </c>
      <c r="H501" s="23"/>
      <c r="I501" s="2">
        <f>SUMIF('collection only'!D:D,eslam.data!AO501,'collection only'!E:E)</f>
        <v>15116863.460000001</v>
      </c>
      <c r="J501" s="26">
        <f>SUMIF('data-from-invoicing'!D:D,eslam.data!AP501,'data-from-invoicing'!F:F)</f>
        <v>20582119.900000002</v>
      </c>
      <c r="K501" s="2">
        <f t="shared" si="77"/>
        <v>5465256.4400000013</v>
      </c>
      <c r="O501" s="23"/>
      <c r="P501" s="2">
        <v>15116863.460000001</v>
      </c>
      <c r="Q501" s="1">
        <v>44316</v>
      </c>
      <c r="R501" s="1">
        <v>44305</v>
      </c>
      <c r="S501" s="1">
        <v>44371</v>
      </c>
      <c r="T501">
        <v>56</v>
      </c>
      <c r="U501" s="1">
        <v>44427</v>
      </c>
      <c r="V501" s="1">
        <v>44417</v>
      </c>
      <c r="W501" s="2">
        <v>196469398.74000001</v>
      </c>
      <c r="AD501" s="2">
        <v>0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 t="shared" si="78"/>
        <v>IKEA14</v>
      </c>
      <c r="AP501" s="2" t="str">
        <f t="shared" si="79"/>
        <v>IKEA Extension MoA14</v>
      </c>
    </row>
    <row r="502" spans="1:42" hidden="1" x14ac:dyDescent="0.3">
      <c r="A502" s="6" t="s">
        <v>3</v>
      </c>
      <c r="B502" s="6">
        <f>VLOOKUP(A502,Sheet1!A:B,2,0)</f>
        <v>1</v>
      </c>
      <c r="C502" s="6">
        <v>19</v>
      </c>
      <c r="D502" s="25"/>
      <c r="E502" s="2">
        <v>1210863.76</v>
      </c>
      <c r="F502" s="26">
        <f>SUMIF('data-from-invoicing'!D:D,eslam.data!AP502,'data-from-invoicing'!E:E)</f>
        <v>0</v>
      </c>
      <c r="G502" s="2">
        <f t="shared" si="76"/>
        <v>-1210863.76</v>
      </c>
      <c r="H502" s="23"/>
      <c r="I502" s="2">
        <f>SUMIF('collection only'!D:D,eslam.data!AO502,'collection only'!E:E)</f>
        <v>1141675.9099999999</v>
      </c>
      <c r="J502" s="26">
        <f>SUMIF('data-from-invoicing'!D:D,eslam.data!AP502,'data-from-invoicing'!F:F)</f>
        <v>0</v>
      </c>
      <c r="K502" s="2">
        <f t="shared" si="77"/>
        <v>-1141675.9099999999</v>
      </c>
      <c r="O502" s="23"/>
      <c r="P502" s="2">
        <v>1141675.9099999999</v>
      </c>
      <c r="Q502" s="1">
        <v>43039</v>
      </c>
      <c r="R502" s="1">
        <v>43036</v>
      </c>
      <c r="S502" s="1">
        <v>43102</v>
      </c>
      <c r="T502">
        <v>60</v>
      </c>
      <c r="U502" s="1">
        <v>43162</v>
      </c>
      <c r="V502" s="1">
        <v>43038</v>
      </c>
      <c r="W502" s="2">
        <v>117203462.77</v>
      </c>
      <c r="X502" s="2">
        <v>0</v>
      </c>
      <c r="AD502" s="2">
        <v>0</v>
      </c>
      <c r="AE502" s="14">
        <f>SUMIF('consultant-gross'!D:D,eslam.data!AO502,'consultant-gross'!F:F)</f>
        <v>1210863.76</v>
      </c>
      <c r="AF502" s="14">
        <f>SUMIF('consultant-gross'!D:D,eslam.data!AO502,'consultant-gross'!G:G)</f>
        <v>117203462.77</v>
      </c>
      <c r="AG502" s="14">
        <f>SUMIF('consultant-net'!D:D,eslam.data!AO502,'consultant-net'!F:F)</f>
        <v>1141675.9099999999</v>
      </c>
      <c r="AH502" s="2">
        <f>VLOOKUP(A502,'eslam-to-invoicing'!A:B,2,0)</f>
        <v>0</v>
      </c>
      <c r="AO502" s="2" t="str">
        <f t="shared" si="78"/>
        <v>JICA19</v>
      </c>
      <c r="AP502" s="2" t="str">
        <f t="shared" si="79"/>
        <v>019</v>
      </c>
    </row>
    <row r="503" spans="1:42" hidden="1" x14ac:dyDescent="0.3">
      <c r="A503" s="6" t="s">
        <v>3</v>
      </c>
      <c r="B503" s="6">
        <f>VLOOKUP(A503,Sheet1!A:B,2,0)</f>
        <v>1</v>
      </c>
      <c r="C503" s="6">
        <v>20</v>
      </c>
      <c r="D503" s="25"/>
      <c r="E503" s="2">
        <v>283125.01000000542</v>
      </c>
      <c r="F503" s="26">
        <f>SUMIF('data-from-invoicing'!D:D,eslam.data!AP503,'data-from-invoicing'!E:E)</f>
        <v>0</v>
      </c>
      <c r="G503" s="2">
        <f t="shared" si="76"/>
        <v>-283125.01000000542</v>
      </c>
      <c r="H503" s="23"/>
      <c r="I503" s="2">
        <f>SUMIF('collection only'!D:D,eslam.data!AO503,'collection only'!E:E)</f>
        <v>413014.8</v>
      </c>
      <c r="J503" s="26">
        <f>SUMIF('data-from-invoicing'!D:D,eslam.data!AP503,'data-from-invoicing'!F:F)</f>
        <v>0</v>
      </c>
      <c r="K503" s="2">
        <f t="shared" si="77"/>
        <v>-413014.8</v>
      </c>
      <c r="O503" s="23"/>
      <c r="P503" s="2">
        <v>413014.8</v>
      </c>
      <c r="Q503" s="1">
        <v>43343</v>
      </c>
      <c r="R503" s="1">
        <v>43327</v>
      </c>
      <c r="S503" s="1">
        <v>43327</v>
      </c>
      <c r="T503">
        <v>60</v>
      </c>
      <c r="U503" s="1">
        <v>43387</v>
      </c>
      <c r="V503" s="1">
        <v>43330</v>
      </c>
      <c r="W503" s="2">
        <v>117486587.78</v>
      </c>
      <c r="X503" s="2">
        <v>0</v>
      </c>
      <c r="AD503" s="2">
        <v>0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>
        <f>VLOOKUP(A503,'eslam-to-invoicing'!A:B,2,0)</f>
        <v>0</v>
      </c>
      <c r="AO503" s="2" t="str">
        <f t="shared" si="78"/>
        <v>JICA20</v>
      </c>
      <c r="AP503" s="2" t="str">
        <f t="shared" si="79"/>
        <v>020</v>
      </c>
    </row>
    <row r="504" spans="1:42" hidden="1" x14ac:dyDescent="0.3">
      <c r="B504" s="6" t="e">
        <f>VLOOKUP(A504,Sheet1!A:B,2,0)</f>
        <v>#N/A</v>
      </c>
      <c r="D504" s="25"/>
      <c r="F504" s="26"/>
      <c r="H504" s="23"/>
      <c r="J504" s="26"/>
      <c r="O504" s="23"/>
    </row>
    <row r="505" spans="1:42" hidden="1" x14ac:dyDescent="0.3">
      <c r="A505" s="6" t="s">
        <v>67</v>
      </c>
      <c r="B505" s="6">
        <f>VLOOKUP(A505,Sheet1!A:B,2,0)</f>
        <v>2</v>
      </c>
      <c r="C505" s="6">
        <v>1</v>
      </c>
      <c r="D505" s="25"/>
      <c r="F505" s="26">
        <f>SUMIF('data-from-invoicing'!D:D,eslam.data!AP505,'data-from-invoicing'!E:E)</f>
        <v>98312039.429999992</v>
      </c>
      <c r="G505" s="2">
        <f t="shared" ref="G505:G514" si="80">F505-E505</f>
        <v>98312039.429999992</v>
      </c>
      <c r="H505" s="23"/>
      <c r="I505" s="2">
        <f>SUMIF('collection only'!D:D,eslam.data!AO505,'collection only'!E:E)</f>
        <v>28845197.399999999</v>
      </c>
      <c r="J505" s="26">
        <f>SUMIF('data-from-invoicing'!D:D,eslam.data!AP505,'data-from-invoicing'!F:F)</f>
        <v>29730005.760499999</v>
      </c>
      <c r="K505" s="2">
        <f t="shared" ref="K505:K514" si="81">J505-I505</f>
        <v>884808.36050000042</v>
      </c>
      <c r="O505" s="23"/>
      <c r="Q505" s="1">
        <v>44286</v>
      </c>
      <c r="R505" s="1">
        <v>44269</v>
      </c>
      <c r="S505" s="1">
        <v>44272</v>
      </c>
      <c r="T505">
        <v>60</v>
      </c>
      <c r="U505" s="1">
        <v>44332</v>
      </c>
      <c r="AD505" s="2">
        <v>0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Kafr Shokr Bridge</v>
      </c>
      <c r="AO505" s="2" t="str">
        <f t="shared" ref="AO505:AO514" si="82">A505&amp;C505</f>
        <v>Kafr Shokr 1</v>
      </c>
      <c r="AP505" s="2" t="str">
        <f t="shared" ref="AP505:AP514" si="83">AH505&amp;C505</f>
        <v>Kafr Shokr Bridge1</v>
      </c>
    </row>
    <row r="506" spans="1:42" hidden="1" x14ac:dyDescent="0.3">
      <c r="A506" s="6" t="s">
        <v>67</v>
      </c>
      <c r="B506" s="6">
        <f>VLOOKUP(A506,Sheet1!A:B,2,0)</f>
        <v>2</v>
      </c>
      <c r="C506" s="6">
        <v>2</v>
      </c>
      <c r="D506" s="25"/>
      <c r="F506" s="26">
        <f>SUMIF('data-from-invoicing'!D:D,eslam.data!AP506,'data-from-invoicing'!E:E)</f>
        <v>21005491.440000001</v>
      </c>
      <c r="G506" s="2">
        <f t="shared" si="80"/>
        <v>21005491.440000001</v>
      </c>
      <c r="H506" s="23"/>
      <c r="I506" s="2">
        <f>SUMIF('collection only'!D:D,eslam.data!AO506,'collection only'!E:E)</f>
        <v>6242742.2000000002</v>
      </c>
      <c r="J506" s="26">
        <f>SUMIF('data-from-invoicing'!D:D,eslam.data!AP506,'data-from-invoicing'!F:F)</f>
        <v>6242742.1639999999</v>
      </c>
      <c r="K506" s="2">
        <f t="shared" si="81"/>
        <v>-3.6000000312924385E-2</v>
      </c>
      <c r="O506" s="23"/>
      <c r="Q506" s="1">
        <v>44286</v>
      </c>
      <c r="R506" s="1">
        <v>44286</v>
      </c>
      <c r="S506" s="1">
        <v>44293</v>
      </c>
      <c r="T506">
        <v>60</v>
      </c>
      <c r="U506" s="1">
        <v>44353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Kafr Shokr Bridge</v>
      </c>
      <c r="AO506" s="2" t="str">
        <f t="shared" si="82"/>
        <v>Kafr Shokr 2</v>
      </c>
      <c r="AP506" s="2" t="str">
        <f t="shared" si="83"/>
        <v>Kafr Shokr Bridge2</v>
      </c>
    </row>
    <row r="507" spans="1:42" hidden="1" x14ac:dyDescent="0.3">
      <c r="A507" s="6" t="s">
        <v>67</v>
      </c>
      <c r="B507" s="6">
        <f>VLOOKUP(A507,Sheet1!A:B,2,0)</f>
        <v>2</v>
      </c>
      <c r="C507" s="6">
        <v>3</v>
      </c>
      <c r="D507" s="25"/>
      <c r="F507" s="26">
        <f>SUMIF('data-from-invoicing'!D:D,eslam.data!AP507,'data-from-invoicing'!E:E)</f>
        <v>9630317.8599999994</v>
      </c>
      <c r="G507" s="2">
        <f t="shared" si="80"/>
        <v>9630317.8599999994</v>
      </c>
      <c r="H507" s="23"/>
      <c r="I507" s="2">
        <f>SUMIF('collection only'!D:D,eslam.data!AO507,'collection only'!E:E)</f>
        <v>8372664.9000000004</v>
      </c>
      <c r="J507" s="26">
        <f>SUMIF('data-from-invoicing'!D:D,eslam.data!AP507,'data-from-invoicing'!F:F)</f>
        <v>8372664.9360000007</v>
      </c>
      <c r="K507" s="2">
        <f t="shared" si="81"/>
        <v>3.6000000312924385E-2</v>
      </c>
      <c r="O507" s="23"/>
      <c r="Q507" s="1">
        <v>44316</v>
      </c>
      <c r="R507" s="1">
        <v>44316</v>
      </c>
      <c r="S507" s="1">
        <v>44339</v>
      </c>
      <c r="T507">
        <v>60</v>
      </c>
      <c r="U507" s="1">
        <v>44399</v>
      </c>
      <c r="AD507" s="2">
        <v>0</v>
      </c>
      <c r="AE507" s="14">
        <f>SUMIF('consultant-gross'!D:D,eslam.data!AO507,'consultant-gross'!F:F)</f>
        <v>0</v>
      </c>
      <c r="AF507" s="14">
        <f>SUMIF('consultant-gross'!D:D,eslam.data!AO507,'consultant-gross'!G:G)</f>
        <v>0</v>
      </c>
      <c r="AG507" s="14">
        <f>SUMIF('consultant-net'!D:D,eslam.data!AO507,'consultant-net'!F:F)</f>
        <v>0</v>
      </c>
      <c r="AH507" s="2" t="str">
        <f>VLOOKUP(A507,'eslam-to-invoicing'!A:B,2,0)</f>
        <v>Kafr Shokr Bridge</v>
      </c>
      <c r="AO507" s="2" t="str">
        <f t="shared" si="82"/>
        <v>Kafr Shokr 3</v>
      </c>
      <c r="AP507" s="2" t="str">
        <f t="shared" si="83"/>
        <v>Kafr Shokr Bridge3</v>
      </c>
    </row>
    <row r="508" spans="1:42" hidden="1" x14ac:dyDescent="0.3">
      <c r="A508" s="6" t="s">
        <v>67</v>
      </c>
      <c r="B508" s="6">
        <f>VLOOKUP(A508,Sheet1!A:B,2,0)</f>
        <v>2</v>
      </c>
      <c r="C508" s="6">
        <v>4</v>
      </c>
      <c r="D508" s="25"/>
      <c r="F508" s="26">
        <f>SUMIF('data-from-invoicing'!D:D,eslam.data!AP508,'data-from-invoicing'!E:E)</f>
        <v>14900014.289999999</v>
      </c>
      <c r="G508" s="2">
        <f t="shared" si="80"/>
        <v>14900014.289999999</v>
      </c>
      <c r="H508" s="23"/>
      <c r="I508" s="2">
        <f>SUMIF('collection only'!D:D,eslam.data!AO508,'collection only'!E:E)</f>
        <v>8190447.9000000004</v>
      </c>
      <c r="J508" s="26">
        <f>SUMIF('data-from-invoicing'!D:D,eslam.data!AP508,'data-from-invoicing'!F:F)</f>
        <v>8190447.9000000004</v>
      </c>
      <c r="K508" s="2">
        <f t="shared" si="81"/>
        <v>0</v>
      </c>
      <c r="O508" s="23"/>
      <c r="Q508" s="1">
        <v>44347</v>
      </c>
      <c r="R508" s="1">
        <v>44347</v>
      </c>
      <c r="S508" s="1">
        <v>44355</v>
      </c>
      <c r="T508">
        <v>60</v>
      </c>
      <c r="U508" s="1">
        <v>44415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 t="str">
        <f>VLOOKUP(A508,'eslam-to-invoicing'!A:B,2,0)</f>
        <v>Kafr Shokr Bridge</v>
      </c>
      <c r="AO508" s="2" t="str">
        <f t="shared" si="82"/>
        <v>Kafr Shokr 4</v>
      </c>
      <c r="AP508" s="2" t="str">
        <f t="shared" si="83"/>
        <v>Kafr Shokr Bridge4</v>
      </c>
    </row>
    <row r="509" spans="1:42" hidden="1" x14ac:dyDescent="0.3">
      <c r="A509" s="6" t="s">
        <v>67</v>
      </c>
      <c r="B509" s="6">
        <f>VLOOKUP(A509,Sheet1!A:B,2,0)</f>
        <v>2</v>
      </c>
      <c r="C509" s="6">
        <v>5</v>
      </c>
      <c r="D509" s="25"/>
      <c r="F509" s="26">
        <f>SUMIF('data-from-invoicing'!D:D,eslam.data!AP509,'data-from-invoicing'!E:E)</f>
        <v>6107250</v>
      </c>
      <c r="G509" s="2">
        <f t="shared" si="80"/>
        <v>6107250</v>
      </c>
      <c r="H509" s="23"/>
      <c r="I509" s="2">
        <f>SUMIF('collection only'!D:D,eslam.data!AO509,'collection only'!E:E)</f>
        <v>5371513.6500000004</v>
      </c>
      <c r="J509" s="26">
        <f>SUMIF('data-from-invoicing'!D:D,eslam.data!AP509,'data-from-invoicing'!F:F)</f>
        <v>5371513.6500000004</v>
      </c>
      <c r="K509" s="2">
        <f t="shared" si="81"/>
        <v>0</v>
      </c>
      <c r="O509" s="23"/>
      <c r="Q509" s="1">
        <v>44408</v>
      </c>
      <c r="R509" s="1">
        <v>44408</v>
      </c>
      <c r="S509" s="1">
        <v>44420</v>
      </c>
      <c r="T509">
        <v>60</v>
      </c>
      <c r="U509" s="1">
        <v>44480</v>
      </c>
      <c r="AD509" s="2">
        <v>0</v>
      </c>
      <c r="AE509" s="14">
        <f>SUMIF('consultant-gross'!D:D,eslam.data!AO509,'consultant-gross'!F:F)</f>
        <v>0</v>
      </c>
      <c r="AF509" s="14">
        <f>SUMIF('consultant-gross'!D:D,eslam.data!AO509,'consultant-gross'!G:G)</f>
        <v>0</v>
      </c>
      <c r="AG509" s="14">
        <f>SUMIF('consultant-net'!D:D,eslam.data!AO509,'consultant-net'!F:F)</f>
        <v>0</v>
      </c>
      <c r="AH509" s="2" t="str">
        <f>VLOOKUP(A509,'eslam-to-invoicing'!A:B,2,0)</f>
        <v>Kafr Shokr Bridge</v>
      </c>
      <c r="AO509" s="2" t="str">
        <f t="shared" si="82"/>
        <v>Kafr Shokr 5</v>
      </c>
      <c r="AP509" s="2" t="str">
        <f t="shared" si="83"/>
        <v>Kafr Shokr Bridge5</v>
      </c>
    </row>
    <row r="510" spans="1:42" hidden="1" x14ac:dyDescent="0.3">
      <c r="A510" s="6" t="s">
        <v>67</v>
      </c>
      <c r="B510" s="6">
        <f>VLOOKUP(A510,Sheet1!A:B,2,0)</f>
        <v>2</v>
      </c>
      <c r="C510" s="6">
        <v>6</v>
      </c>
      <c r="D510" s="25"/>
      <c r="F510" s="26">
        <f>SUMIF('data-from-invoicing'!D:D,eslam.data!AP510,'data-from-invoicing'!E:E)</f>
        <v>2805242.86</v>
      </c>
      <c r="G510" s="2">
        <f t="shared" si="80"/>
        <v>2805242.86</v>
      </c>
      <c r="H510" s="23"/>
      <c r="I510" s="2">
        <f>SUMIF('collection only'!D:D,eslam.data!AO510,'collection only'!E:E)</f>
        <v>444257.7</v>
      </c>
      <c r="J510" s="26">
        <f>SUMIF('data-from-invoicing'!D:D,eslam.data!AP510,'data-from-invoicing'!F:F)</f>
        <v>444257.73000000004</v>
      </c>
      <c r="K510" s="2">
        <f t="shared" si="81"/>
        <v>3.0000000027939677E-2</v>
      </c>
      <c r="O510" s="23"/>
      <c r="Q510" s="1">
        <v>44439</v>
      </c>
      <c r="R510" s="1">
        <v>44439</v>
      </c>
      <c r="S510" s="1">
        <v>44444</v>
      </c>
      <c r="T510">
        <v>60</v>
      </c>
      <c r="U510" s="1">
        <v>44504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 t="shared" si="82"/>
        <v>Kafr Shokr 6</v>
      </c>
      <c r="AP510" s="2" t="str">
        <f t="shared" si="83"/>
        <v>Kafr Shokr Bridge6</v>
      </c>
    </row>
    <row r="511" spans="1:42" hidden="1" x14ac:dyDescent="0.3">
      <c r="A511" s="6" t="s">
        <v>67</v>
      </c>
      <c r="B511" s="6">
        <f>VLOOKUP(A511,Sheet1!A:B,2,0)</f>
        <v>2</v>
      </c>
      <c r="C511" s="6">
        <v>7</v>
      </c>
      <c r="D511" s="25"/>
      <c r="E511" s="2">
        <v>31881474.949999999</v>
      </c>
      <c r="F511" s="26">
        <f>SUMIF('data-from-invoicing'!D:D,eslam.data!AP511,'data-from-invoicing'!E:E)</f>
        <v>30363309.48</v>
      </c>
      <c r="G511" s="2">
        <f t="shared" si="80"/>
        <v>-1518165.4699999988</v>
      </c>
      <c r="H511" s="23"/>
      <c r="I511" s="2">
        <f>SUMIF('collection only'!D:D,eslam.data!AO511,'collection only'!E:E)</f>
        <v>26652960.079999998</v>
      </c>
      <c r="J511" s="26">
        <f>SUMIF('data-from-invoicing'!D:D,eslam.data!AP511,'data-from-invoicing'!F:F)</f>
        <v>27070646.129999999</v>
      </c>
      <c r="K511" s="2">
        <f t="shared" si="81"/>
        <v>417686.05000000075</v>
      </c>
      <c r="O511" s="23"/>
      <c r="P511" s="2">
        <v>25823994.7095</v>
      </c>
      <c r="Q511" s="1">
        <v>44469</v>
      </c>
      <c r="R511" s="1">
        <v>44469</v>
      </c>
      <c r="S511" s="1">
        <v>44479</v>
      </c>
      <c r="T511">
        <v>60</v>
      </c>
      <c r="U511" s="1">
        <v>44539</v>
      </c>
      <c r="W511" s="2">
        <v>108184525</v>
      </c>
      <c r="AD511" s="2">
        <v>0</v>
      </c>
      <c r="AE511" s="14">
        <f>SUMIF('consultant-gross'!D:D,eslam.data!AO511,'consultant-gross'!F:F)</f>
        <v>31881474.949999999</v>
      </c>
      <c r="AF511" s="14">
        <f>SUMIF('consultant-gross'!D:D,eslam.data!AO511,'consultant-gross'!G:G)</f>
        <v>108184525</v>
      </c>
      <c r="AG511" s="14">
        <f>SUMIF('consultant-net'!D:D,eslam.data!AO511,'consultant-net'!F:F)</f>
        <v>25823994.7095</v>
      </c>
      <c r="AH511" s="2" t="str">
        <f>VLOOKUP(A511,'eslam-to-invoicing'!A:B,2,0)</f>
        <v>Kafr Shokr Bridge</v>
      </c>
      <c r="AO511" s="2" t="str">
        <f t="shared" si="82"/>
        <v>Kafr Shokr 7</v>
      </c>
      <c r="AP511" s="2" t="str">
        <f t="shared" si="83"/>
        <v>Kafr Shokr Bridge7</v>
      </c>
    </row>
    <row r="512" spans="1:42" hidden="1" x14ac:dyDescent="0.3">
      <c r="A512" s="6" t="s">
        <v>67</v>
      </c>
      <c r="B512" s="6">
        <f>VLOOKUP(A512,Sheet1!A:B,2,0)</f>
        <v>2</v>
      </c>
      <c r="C512" s="6">
        <v>8</v>
      </c>
      <c r="D512" s="25"/>
      <c r="E512" s="2">
        <v>2504502</v>
      </c>
      <c r="F512" s="26">
        <f>SUMIF('data-from-invoicing'!D:D,eslam.data!AP512,'data-from-invoicing'!E:E)</f>
        <v>1839476.19</v>
      </c>
      <c r="G512" s="2">
        <f t="shared" si="80"/>
        <v>-665025.81000000006</v>
      </c>
      <c r="H512" s="23"/>
      <c r="I512" s="2">
        <f>SUMIF('collection only'!D:D,eslam.data!AO512,'collection only'!E:E)</f>
        <v>2028646.62</v>
      </c>
      <c r="J512" s="26">
        <f>SUMIF('data-from-invoicing'!D:D,eslam.data!AP512,'data-from-invoicing'!F:F)</f>
        <v>1610960.6295</v>
      </c>
      <c r="K512" s="2">
        <f t="shared" si="81"/>
        <v>-417685.99050000007</v>
      </c>
      <c r="O512" s="23"/>
      <c r="P512" s="2">
        <v>2028646.62</v>
      </c>
      <c r="Q512" s="1">
        <v>44530</v>
      </c>
      <c r="R512" s="1">
        <v>44530</v>
      </c>
      <c r="S512" s="1">
        <v>44530</v>
      </c>
      <c r="T512">
        <v>60</v>
      </c>
      <c r="U512" s="1">
        <v>44590</v>
      </c>
      <c r="V512" s="1">
        <v>44555</v>
      </c>
      <c r="W512" s="2">
        <v>110689027</v>
      </c>
      <c r="AD512" s="2">
        <v>0</v>
      </c>
      <c r="AE512" s="14">
        <f>SUMIF('consultant-gross'!D:D,eslam.data!AO512,'consultant-gross'!F:F)</f>
        <v>2504502</v>
      </c>
      <c r="AF512" s="14">
        <f>SUMIF('consultant-gross'!D:D,eslam.data!AO512,'consultant-gross'!G:G)</f>
        <v>110689027</v>
      </c>
      <c r="AG512" s="14">
        <f>SUMIF('consultant-net'!D:D,eslam.data!AO512,'consultant-net'!F:F)</f>
        <v>2028646.62</v>
      </c>
      <c r="AH512" s="2" t="str">
        <f>VLOOKUP(A512,'eslam-to-invoicing'!A:B,2,0)</f>
        <v>Kafr Shokr Bridge</v>
      </c>
      <c r="AO512" s="2" t="str">
        <f t="shared" si="82"/>
        <v>Kafr Shokr 8</v>
      </c>
      <c r="AP512" s="2" t="str">
        <f t="shared" si="83"/>
        <v>Kafr Shokr Bridge8</v>
      </c>
    </row>
    <row r="513" spans="1:42" hidden="1" x14ac:dyDescent="0.3">
      <c r="A513" s="6" t="s">
        <v>67</v>
      </c>
      <c r="B513" s="6">
        <f>VLOOKUP(A513,Sheet1!A:B,2,0)</f>
        <v>2</v>
      </c>
      <c r="C513" s="6">
        <v>9</v>
      </c>
      <c r="D513" s="25"/>
      <c r="E513" s="2">
        <v>5785188</v>
      </c>
      <c r="F513" s="26">
        <f>SUMIF('data-from-invoicing'!D:D,eslam.data!AP513,'data-from-invoicing'!E:E)</f>
        <v>11019405.720000001</v>
      </c>
      <c r="G513" s="2">
        <f t="shared" si="80"/>
        <v>5234217.7200000007</v>
      </c>
      <c r="H513" s="23"/>
      <c r="I513" s="2">
        <f>SUMIF('collection only'!D:D,eslam.data!AO513,'collection only'!E:E)</f>
        <v>4811891.0999999996</v>
      </c>
      <c r="J513" s="26">
        <f>SUMIF('data-from-invoicing'!D:D,eslam.data!AP513,'data-from-invoicing'!F:F)</f>
        <v>4811892.2</v>
      </c>
      <c r="K513" s="2">
        <f t="shared" si="81"/>
        <v>1.1000000005587935</v>
      </c>
      <c r="O513" s="23"/>
      <c r="P513" s="2">
        <v>0</v>
      </c>
      <c r="Q513" s="1">
        <v>44561</v>
      </c>
      <c r="R513" s="1">
        <v>44561</v>
      </c>
      <c r="S513" s="1">
        <v>44570</v>
      </c>
      <c r="T513">
        <v>60</v>
      </c>
      <c r="U513" s="1">
        <v>44630</v>
      </c>
      <c r="V513" s="1">
        <v>44780</v>
      </c>
      <c r="W513" s="2">
        <v>116474215</v>
      </c>
      <c r="AD513" s="2">
        <v>0</v>
      </c>
      <c r="AE513" s="14">
        <f>SUMIF('consultant-gross'!D:D,eslam.data!AO513,'consultant-gross'!F:F)</f>
        <v>5785188</v>
      </c>
      <c r="AF513" s="14">
        <f>SUMIF('consultant-gross'!D:D,eslam.data!AO513,'consultant-gross'!G:G)</f>
        <v>116474215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 t="shared" si="82"/>
        <v>Kafr Shokr 9</v>
      </c>
      <c r="AP513" s="2" t="str">
        <f t="shared" si="83"/>
        <v>Kafr Shokr Bridge9</v>
      </c>
    </row>
    <row r="514" spans="1:42" hidden="1" x14ac:dyDescent="0.3">
      <c r="A514" s="6" t="s">
        <v>67</v>
      </c>
      <c r="B514" s="6">
        <f>VLOOKUP(A514,Sheet1!A:B,2,0)</f>
        <v>2</v>
      </c>
      <c r="C514" s="6">
        <v>10</v>
      </c>
      <c r="D514" s="25"/>
      <c r="E514" s="2">
        <v>2841975</v>
      </c>
      <c r="F514" s="26">
        <f>SUMIF('data-from-invoicing'!D:D,eslam.data!AP514,'data-from-invoicing'!E:E)</f>
        <v>5413285.7199999997</v>
      </c>
      <c r="G514" s="2">
        <f t="shared" si="80"/>
        <v>2571310.7199999997</v>
      </c>
      <c r="H514" s="23"/>
      <c r="I514" s="2">
        <f>SUMIF('collection only'!D:D,eslam.data!AO514,'collection only'!E:E)</f>
        <v>2390708.7000000002</v>
      </c>
      <c r="J514" s="26">
        <f>SUMIF('data-from-invoicing'!D:D,eslam.data!AP514,'data-from-invoicing'!F:F)</f>
        <v>2390708.77</v>
      </c>
      <c r="K514" s="2">
        <f t="shared" si="81"/>
        <v>6.9999999832361937E-2</v>
      </c>
      <c r="O514" s="23"/>
      <c r="P514" s="2">
        <v>2301999.75</v>
      </c>
      <c r="Q514" s="1">
        <v>44561</v>
      </c>
      <c r="R514" s="1">
        <v>44561</v>
      </c>
      <c r="S514" s="1">
        <v>44598</v>
      </c>
      <c r="T514">
        <v>60</v>
      </c>
      <c r="U514" s="1">
        <v>44658</v>
      </c>
      <c r="V514" s="1">
        <v>44830</v>
      </c>
      <c r="W514" s="2">
        <v>119316190</v>
      </c>
      <c r="AD514" s="2">
        <v>0</v>
      </c>
      <c r="AE514" s="14">
        <f>SUMIF('consultant-gross'!D:D,eslam.data!AO514,'consultant-gross'!F:F)</f>
        <v>2841975</v>
      </c>
      <c r="AF514" s="14">
        <f>SUMIF('consultant-gross'!D:D,eslam.data!AO514,'consultant-gross'!G:G)</f>
        <v>119316190</v>
      </c>
      <c r="AG514" s="14">
        <f>SUMIF('consultant-net'!D:D,eslam.data!AO514,'consultant-net'!F:F)</f>
        <v>2301999.75</v>
      </c>
      <c r="AH514" s="2" t="str">
        <f>VLOOKUP(A514,'eslam-to-invoicing'!A:B,2,0)</f>
        <v>Kafr Shokr Bridge</v>
      </c>
      <c r="AO514" s="2" t="str">
        <f t="shared" si="82"/>
        <v>Kafr Shokr 10</v>
      </c>
      <c r="AP514" s="2" t="str">
        <f t="shared" si="83"/>
        <v>Kafr Shokr Bridge10</v>
      </c>
    </row>
    <row r="515" spans="1:42" hidden="1" x14ac:dyDescent="0.3">
      <c r="B515" s="6" t="e">
        <f>VLOOKUP(A515,Sheet1!A:B,2,0)</f>
        <v>#N/A</v>
      </c>
      <c r="D515" s="25"/>
      <c r="F515" s="26"/>
      <c r="H515" s="23"/>
      <c r="J515" s="26"/>
      <c r="O515" s="23"/>
    </row>
    <row r="516" spans="1:42" hidden="1" x14ac:dyDescent="0.3">
      <c r="A516" s="6" t="s">
        <v>60</v>
      </c>
      <c r="B516" s="6">
        <f>VLOOKUP(A516,Sheet1!A:B,2,0)</f>
        <v>1</v>
      </c>
      <c r="C516" s="6">
        <v>1</v>
      </c>
      <c r="D516" s="25"/>
      <c r="E516" s="2">
        <v>2910883.3062689002</v>
      </c>
      <c r="F516" s="26">
        <f>SUMIF('data-from-invoicing'!D:D,eslam.data!AP516,'data-from-invoicing'!E:E)</f>
        <v>2919397.4</v>
      </c>
      <c r="G516" s="2">
        <f t="shared" ref="G516:G547" si="84">F516-E516</f>
        <v>8514.0937310997397</v>
      </c>
      <c r="H516" s="23"/>
      <c r="I516" s="2">
        <f>SUMIF('collection only'!D:D,eslam.data!AO516,'collection only'!E:E)</f>
        <v>2741191.29</v>
      </c>
      <c r="J516" s="26">
        <f>SUMIF('data-from-invoicing'!D:D,eslam.data!AP516,'data-from-invoicing'!F:F)</f>
        <v>2748675.4515</v>
      </c>
      <c r="K516" s="2">
        <f t="shared" ref="K516:K547" si="85">J516-I516</f>
        <v>7484.1614999999292</v>
      </c>
      <c r="L516" s="2">
        <v>200000000</v>
      </c>
      <c r="O516" s="23"/>
      <c r="P516" s="2">
        <v>2741191.2884321562</v>
      </c>
      <c r="Q516" s="1">
        <v>44196</v>
      </c>
      <c r="R516" s="1">
        <v>44196</v>
      </c>
      <c r="S516" s="1">
        <v>44210</v>
      </c>
      <c r="T516">
        <v>40</v>
      </c>
      <c r="U516" s="1">
        <v>44250</v>
      </c>
      <c r="V516" s="1">
        <v>44227</v>
      </c>
      <c r="W516" s="2">
        <v>2910883.3062689002</v>
      </c>
      <c r="AD516" s="2">
        <v>0</v>
      </c>
      <c r="AE516" s="14">
        <f>SUMIF('consultant-gross'!D:D,eslam.data!AO516,'consultant-gross'!F:F)</f>
        <v>0</v>
      </c>
      <c r="AF516" s="14">
        <f>SUMIF('consultant-gross'!D:D,eslam.data!AO516,'consultant-gross'!G:G)</f>
        <v>0</v>
      </c>
      <c r="AG516" s="14">
        <f>SUMIF('consultant-net'!D:D,eslam.data!AO516,'consultant-net'!F:F)</f>
        <v>0</v>
      </c>
      <c r="AH516" s="2" t="str">
        <f>VLOOKUP(A516,'eslam-to-invoicing'!A:B,2,0)</f>
        <v>Kattameya Creeks</v>
      </c>
      <c r="AO516" s="2" t="str">
        <f t="shared" ref="AO516:AO547" si="86">A516&amp;C516</f>
        <v>Katameya - Creeks1</v>
      </c>
      <c r="AP516" s="2" t="str">
        <f t="shared" ref="AP516:AP547" si="87">AH516&amp;C516</f>
        <v>Kattameya Creeks1</v>
      </c>
    </row>
    <row r="517" spans="1:42" hidden="1" x14ac:dyDescent="0.3">
      <c r="A517" s="6" t="s">
        <v>60</v>
      </c>
      <c r="B517" s="6">
        <f>VLOOKUP(A517,Sheet1!A:B,2,0)</f>
        <v>1</v>
      </c>
      <c r="C517" s="6">
        <v>2</v>
      </c>
      <c r="D517" s="25"/>
      <c r="E517" s="2">
        <v>11780609.682254501</v>
      </c>
      <c r="F517" s="26">
        <f>SUMIF('data-from-invoicing'!D:D,eslam.data!AP517,'data-from-invoicing'!E:E)</f>
        <v>12368012.17</v>
      </c>
      <c r="G517" s="2">
        <f t="shared" si="84"/>
        <v>587402.48774549924</v>
      </c>
      <c r="H517" s="23"/>
      <c r="I517" s="2">
        <f>SUMIF('collection only'!D:D,eslam.data!AO517,'collection only'!E:E)</f>
        <v>56302769.94093518</v>
      </c>
      <c r="J517" s="26">
        <f>SUMIF('data-from-invoicing'!D:D,eslam.data!AP517,'data-from-invoicing'!F:F)</f>
        <v>11295285.7785</v>
      </c>
      <c r="K517" s="2">
        <f t="shared" si="85"/>
        <v>-45007484.162435181</v>
      </c>
      <c r="M517" s="2">
        <v>45000000</v>
      </c>
      <c r="O517" s="23"/>
      <c r="P517" s="2">
        <v>11302769.94093518</v>
      </c>
      <c r="Q517" s="1">
        <v>44227</v>
      </c>
      <c r="R517" s="1">
        <v>44227</v>
      </c>
      <c r="S517" s="1">
        <v>44231</v>
      </c>
      <c r="T517">
        <v>40</v>
      </c>
      <c r="U517" s="1">
        <v>44271</v>
      </c>
      <c r="V517" s="1">
        <v>44245</v>
      </c>
      <c r="W517" s="2">
        <v>14691492.988523399</v>
      </c>
      <c r="X517" s="2">
        <v>595916.5854374998</v>
      </c>
      <c r="AD517" s="2">
        <v>0</v>
      </c>
      <c r="AE517" s="14">
        <f>SUMIF('consultant-gross'!D:D,eslam.data!AO517,'consultant-gross'!F:F)</f>
        <v>0</v>
      </c>
      <c r="AF517" s="14">
        <f>SUMIF('consultant-gross'!D:D,eslam.data!AO517,'consultant-gross'!G:G)</f>
        <v>0</v>
      </c>
      <c r="AG517" s="14">
        <f>SUMIF('consultant-net'!D:D,eslam.data!AO517,'consultant-net'!F:F)</f>
        <v>0</v>
      </c>
      <c r="AH517" s="2" t="str">
        <f>VLOOKUP(A517,'eslam-to-invoicing'!A:B,2,0)</f>
        <v>Kattameya Creeks</v>
      </c>
      <c r="AO517" s="2" t="str">
        <f t="shared" si="86"/>
        <v>Katameya - Creeks2</v>
      </c>
      <c r="AP517" s="2" t="str">
        <f t="shared" si="87"/>
        <v>Kattameya Creeks2</v>
      </c>
    </row>
    <row r="518" spans="1:42" hidden="1" x14ac:dyDescent="0.3">
      <c r="A518" s="6" t="s">
        <v>60</v>
      </c>
      <c r="B518" s="6">
        <f>VLOOKUP(A518,Sheet1!A:B,2,0)</f>
        <v>1</v>
      </c>
      <c r="C518" s="6">
        <v>3</v>
      </c>
      <c r="D518" s="25"/>
      <c r="E518" s="2">
        <v>36329559.932261437</v>
      </c>
      <c r="F518" s="26">
        <f>SUMIF('data-from-invoicing'!D:D,eslam.data!AP518,'data-from-invoicing'!E:E)</f>
        <v>41751425.710000001</v>
      </c>
      <c r="G518" s="2">
        <f t="shared" si="84"/>
        <v>5421865.7777385637</v>
      </c>
      <c r="H518" s="23"/>
      <c r="I518" s="2">
        <f>SUMIF('collection only'!D:D,eslam.data!AO518,'collection only'!E:E)</f>
        <v>84570120.900000006</v>
      </c>
      <c r="J518" s="26">
        <f>SUMIF('data-from-invoicing'!D:D,eslam.data!AP518,'data-from-invoicing'!F:F)</f>
        <v>39570120.895499997</v>
      </c>
      <c r="K518" s="2">
        <f t="shared" si="85"/>
        <v>-45000000.004500009</v>
      </c>
      <c r="M518" s="2">
        <v>45000000</v>
      </c>
      <c r="O518" s="23"/>
      <c r="P518" s="2">
        <v>39570120.897336587</v>
      </c>
      <c r="Q518" s="1">
        <v>44255</v>
      </c>
      <c r="R518" s="1">
        <v>44255</v>
      </c>
      <c r="S518" s="1">
        <v>44261</v>
      </c>
      <c r="T518">
        <v>40</v>
      </c>
      <c r="U518" s="1">
        <v>44301</v>
      </c>
      <c r="V518" s="1">
        <v>44276</v>
      </c>
      <c r="W518" s="2">
        <v>51021052.920784853</v>
      </c>
      <c r="X518" s="2">
        <v>6017782.3615499996</v>
      </c>
      <c r="AD518" s="2">
        <v>0</v>
      </c>
      <c r="AE518" s="14">
        <f>SUMIF('consultant-gross'!D:D,eslam.data!AO518,'consultant-gross'!F:F)</f>
        <v>0</v>
      </c>
      <c r="AF518" s="14">
        <f>SUMIF('consultant-gross'!D:D,eslam.data!AO518,'consultant-gross'!G:G)</f>
        <v>0</v>
      </c>
      <c r="AG518" s="14">
        <f>SUMIF('consultant-net'!D:D,eslam.data!AO518,'consultant-net'!F:F)</f>
        <v>0</v>
      </c>
      <c r="AH518" s="2" t="str">
        <f>VLOOKUP(A518,'eslam-to-invoicing'!A:B,2,0)</f>
        <v>Kattameya Creeks</v>
      </c>
      <c r="AO518" s="2" t="str">
        <f t="shared" si="86"/>
        <v>Katameya - Creeks3</v>
      </c>
      <c r="AP518" s="2" t="str">
        <f t="shared" si="87"/>
        <v>Kattameya Creeks3</v>
      </c>
    </row>
    <row r="519" spans="1:42" hidden="1" x14ac:dyDescent="0.3">
      <c r="A519" s="6" t="s">
        <v>60</v>
      </c>
      <c r="B519" s="6">
        <f>VLOOKUP(A519,Sheet1!A:B,2,0)</f>
        <v>1</v>
      </c>
      <c r="C519" s="6">
        <v>4</v>
      </c>
      <c r="D519" s="25"/>
      <c r="E519" s="2">
        <v>30128591.47921516</v>
      </c>
      <c r="F519" s="26">
        <f>SUMIF('data-from-invoicing'!D:D,eslam.data!AP519,'data-from-invoicing'!E:E)</f>
        <v>31881858.16</v>
      </c>
      <c r="G519" s="2">
        <f t="shared" si="84"/>
        <v>1753266.6807848401</v>
      </c>
      <c r="H519" s="23"/>
      <c r="I519" s="2">
        <f>SUMIF('collection only'!D:D,eslam.data!AO519,'collection only'!E:E)</f>
        <v>49688637.310000002</v>
      </c>
      <c r="J519" s="26">
        <f>SUMIF('data-from-invoicing'!D:D,eslam.data!AP519,'data-from-invoicing'!F:F)</f>
        <v>29687637.307999998</v>
      </c>
      <c r="K519" s="2">
        <f t="shared" si="85"/>
        <v>-20001000.002000004</v>
      </c>
      <c r="M519" s="2">
        <v>20000000</v>
      </c>
      <c r="O519" s="23"/>
      <c r="P519" s="2">
        <v>29688637.309999999</v>
      </c>
      <c r="Q519" s="1">
        <v>44286</v>
      </c>
      <c r="R519" s="1">
        <v>44286</v>
      </c>
      <c r="S519" s="1">
        <v>44292</v>
      </c>
      <c r="T519">
        <v>40</v>
      </c>
      <c r="U519" s="1">
        <v>44332</v>
      </c>
      <c r="V519" s="1">
        <v>44308</v>
      </c>
      <c r="W519" s="2">
        <v>81149644.400000006</v>
      </c>
      <c r="X519" s="2">
        <v>7771049.0499999998</v>
      </c>
      <c r="AD519" s="2">
        <v>0</v>
      </c>
      <c r="AE519" s="14">
        <f>SUMIF('consultant-gross'!D:D,eslam.data!AO519,'consultant-gross'!F:F)</f>
        <v>0</v>
      </c>
      <c r="AF519" s="14">
        <f>SUMIF('consultant-gross'!D:D,eslam.data!AO519,'consultant-gross'!G:G)</f>
        <v>0</v>
      </c>
      <c r="AG519" s="14">
        <f>SUMIF('consultant-net'!D:D,eslam.data!AO519,'consultant-net'!F:F)</f>
        <v>0</v>
      </c>
      <c r="AH519" s="2" t="str">
        <f>VLOOKUP(A519,'eslam-to-invoicing'!A:B,2,0)</f>
        <v>Kattameya Creeks</v>
      </c>
      <c r="AO519" s="2" t="str">
        <f t="shared" si="86"/>
        <v>Katameya - Creeks4</v>
      </c>
      <c r="AP519" s="2" t="str">
        <f t="shared" si="87"/>
        <v>Kattameya Creeks4</v>
      </c>
    </row>
    <row r="520" spans="1:42" hidden="1" x14ac:dyDescent="0.3">
      <c r="A520" s="6" t="s">
        <v>60</v>
      </c>
      <c r="B520" s="6">
        <f>VLOOKUP(A520,Sheet1!A:B,2,0)</f>
        <v>1</v>
      </c>
      <c r="C520" s="6">
        <v>5</v>
      </c>
      <c r="D520" s="25"/>
      <c r="E520" s="2">
        <v>41641437.569999993</v>
      </c>
      <c r="F520" s="26">
        <f>SUMIF('data-from-invoicing'!D:D,eslam.data!AP520,'data-from-invoicing'!E:E)</f>
        <v>43155172.939999998</v>
      </c>
      <c r="G520" s="2">
        <f t="shared" si="84"/>
        <v>1513735.3700000048</v>
      </c>
      <c r="H520" s="23"/>
      <c r="I520" s="2">
        <f>SUMIF('collection only'!D:D,eslam.data!AO520,'collection only'!E:E)</f>
        <v>40006572.359999999</v>
      </c>
      <c r="J520" s="26">
        <f>SUMIF('data-from-invoicing'!D:D,eslam.data!AP520,'data-from-invoicing'!F:F)</f>
        <v>40007572.366999999</v>
      </c>
      <c r="K520" s="2">
        <f t="shared" si="85"/>
        <v>1000.0069999992847</v>
      </c>
      <c r="O520" s="23"/>
      <c r="P520" s="2">
        <v>40006572.359999999</v>
      </c>
      <c r="Q520" s="1">
        <v>44316</v>
      </c>
      <c r="R520" s="1">
        <v>44322</v>
      </c>
      <c r="S520" s="1">
        <v>44322</v>
      </c>
      <c r="T520">
        <v>40</v>
      </c>
      <c r="U520" s="1">
        <v>44362</v>
      </c>
      <c r="V520" s="1">
        <v>44339</v>
      </c>
      <c r="W520" s="2">
        <v>122791081.97</v>
      </c>
      <c r="X520" s="2">
        <v>9284784.4199999999</v>
      </c>
      <c r="AD520" s="2">
        <v>0</v>
      </c>
      <c r="AE520" s="14">
        <f>SUMIF('consultant-gross'!D:D,eslam.data!AO520,'consultant-gross'!F:F)</f>
        <v>0</v>
      </c>
      <c r="AF520" s="14">
        <f>SUMIF('consultant-gross'!D:D,eslam.data!AO520,'consultant-gross'!G:G)</f>
        <v>0</v>
      </c>
      <c r="AG520" s="14">
        <f>SUMIF('consultant-net'!D:D,eslam.data!AO520,'consultant-net'!F:F)</f>
        <v>0</v>
      </c>
      <c r="AH520" s="2" t="str">
        <f>VLOOKUP(A520,'eslam-to-invoicing'!A:B,2,0)</f>
        <v>Kattameya Creeks</v>
      </c>
      <c r="AO520" s="2" t="str">
        <f t="shared" si="86"/>
        <v>Katameya - Creeks5</v>
      </c>
      <c r="AP520" s="2" t="str">
        <f t="shared" si="87"/>
        <v>Kattameya Creeks5</v>
      </c>
    </row>
    <row r="521" spans="1:42" hidden="1" x14ac:dyDescent="0.3">
      <c r="A521" s="6" t="s">
        <v>60</v>
      </c>
      <c r="B521" s="6">
        <f>VLOOKUP(A521,Sheet1!A:B,2,0)</f>
        <v>1</v>
      </c>
      <c r="C521" s="6">
        <v>6</v>
      </c>
      <c r="D521" s="25"/>
      <c r="E521" s="2">
        <v>35290109.979999989</v>
      </c>
      <c r="F521" s="26">
        <f>SUMIF('data-from-invoicing'!D:D,eslam.data!AP521,'data-from-invoicing'!E:E)</f>
        <v>32255415.109999999</v>
      </c>
      <c r="G521" s="2">
        <f t="shared" si="84"/>
        <v>-3034694.8699999899</v>
      </c>
      <c r="H521" s="23"/>
      <c r="I521" s="2">
        <f>SUMIF('collection only'!D:D,eslam.data!AO521,'collection only'!E:E)</f>
        <v>29363826.77</v>
      </c>
      <c r="J521" s="26">
        <f>SUMIF('data-from-invoicing'!D:D,eslam.data!AP521,'data-from-invoicing'!F:F)</f>
        <v>29363826.765500002</v>
      </c>
      <c r="K521" s="2">
        <f t="shared" si="85"/>
        <v>-4.4999979436397552E-3</v>
      </c>
      <c r="O521" s="23"/>
      <c r="P521" s="2">
        <v>29363826.77</v>
      </c>
      <c r="Q521" s="1">
        <v>44347</v>
      </c>
      <c r="R521" s="1">
        <v>44353</v>
      </c>
      <c r="S521" s="1">
        <v>44353</v>
      </c>
      <c r="T521">
        <v>40</v>
      </c>
      <c r="U521" s="1">
        <v>44393</v>
      </c>
      <c r="V521" s="1">
        <v>44376</v>
      </c>
      <c r="W521" s="2">
        <v>158081191.94999999</v>
      </c>
      <c r="X521" s="2">
        <v>6250089.5499999998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 t="shared" si="86"/>
        <v>Katameya - Creeks6</v>
      </c>
      <c r="AP521" s="2" t="str">
        <f t="shared" si="87"/>
        <v>Kattameya Creeks6</v>
      </c>
    </row>
    <row r="522" spans="1:42" hidden="1" x14ac:dyDescent="0.3">
      <c r="A522" s="6" t="s">
        <v>60</v>
      </c>
      <c r="B522" s="6">
        <f>VLOOKUP(A522,Sheet1!A:B,2,0)</f>
        <v>1</v>
      </c>
      <c r="C522" s="6">
        <v>7</v>
      </c>
      <c r="D522" s="25"/>
      <c r="E522" s="2">
        <v>46826693.780000001</v>
      </c>
      <c r="F522" s="26">
        <f>SUMIF('data-from-invoicing'!D:D,eslam.data!AP522,'data-from-invoicing'!E:E)</f>
        <v>48280873.420000009</v>
      </c>
      <c r="G522" s="2">
        <f t="shared" si="84"/>
        <v>1454179.640000008</v>
      </c>
      <c r="H522" s="23"/>
      <c r="I522" s="2">
        <f>SUMIF('collection only'!D:D,eslam.data!AO522,'collection only'!E:E)</f>
        <v>44380443</v>
      </c>
      <c r="J522" s="26">
        <f>SUMIF('data-from-invoicing'!D:D,eslam.data!AP522,'data-from-invoicing'!F:F)</f>
        <v>44380444.227499999</v>
      </c>
      <c r="K522" s="2">
        <f t="shared" si="85"/>
        <v>1.2274999991059303</v>
      </c>
      <c r="O522" s="23"/>
      <c r="P522" s="2">
        <v>44596069.780000001</v>
      </c>
      <c r="Q522" s="1">
        <v>44377</v>
      </c>
      <c r="R522" s="1">
        <v>44383</v>
      </c>
      <c r="S522" s="1">
        <v>44383</v>
      </c>
      <c r="T522">
        <v>40</v>
      </c>
      <c r="U522" s="1">
        <v>44423</v>
      </c>
      <c r="V522" s="1">
        <v>44404</v>
      </c>
      <c r="W522" s="2">
        <v>204907885.72999999</v>
      </c>
      <c r="X522" s="2">
        <v>7704269.1900000004</v>
      </c>
      <c r="AD522" s="2">
        <v>523000</v>
      </c>
      <c r="AE522" s="14">
        <f>SUMIF('consultant-gross'!D:D,eslam.data!AO522,'consultant-gross'!F:F)</f>
        <v>46826693.780000001</v>
      </c>
      <c r="AF522" s="14">
        <f>SUMIF('consultant-gross'!D:D,eslam.data!AO522,'consultant-gross'!G:G)</f>
        <v>204907885.72999999</v>
      </c>
      <c r="AG522" s="14">
        <f>SUMIF('consultant-net'!D:D,eslam.data!AO522,'consultant-net'!F:F)</f>
        <v>44596069.780000001</v>
      </c>
      <c r="AH522" s="2" t="str">
        <f>VLOOKUP(A522,'eslam-to-invoicing'!A:B,2,0)</f>
        <v>Kattameya Creeks</v>
      </c>
      <c r="AO522" s="2" t="str">
        <f t="shared" si="86"/>
        <v>Katameya - Creeks7</v>
      </c>
      <c r="AP522" s="2" t="str">
        <f t="shared" si="87"/>
        <v>Kattameya Creeks7</v>
      </c>
    </row>
    <row r="523" spans="1:42" hidden="1" x14ac:dyDescent="0.3">
      <c r="A523" s="6" t="s">
        <v>60</v>
      </c>
      <c r="B523" s="6">
        <f>VLOOKUP(A523,Sheet1!A:B,2,0)</f>
        <v>1</v>
      </c>
      <c r="C523" s="6">
        <v>8</v>
      </c>
      <c r="D523" s="25"/>
      <c r="E523" s="2">
        <v>41480221.369999997</v>
      </c>
      <c r="F523" s="26">
        <f>SUMIF('data-from-invoicing'!D:D,eslam.data!AP523,'data-from-invoicing'!E:E)</f>
        <v>43370006.729999997</v>
      </c>
      <c r="G523" s="2">
        <f t="shared" si="84"/>
        <v>1889785.3599999994</v>
      </c>
      <c r="H523" s="23"/>
      <c r="I523" s="2">
        <f>SUMIF('collection only'!D:D,eslam.data!AO523,'collection only'!E:E)</f>
        <v>40343227.980000004</v>
      </c>
      <c r="J523" s="26">
        <f>SUMIF('data-from-invoicing'!D:D,eslam.data!AP523,'data-from-invoicing'!F:F)</f>
        <v>40343227.966499999</v>
      </c>
      <c r="K523" s="2">
        <f t="shared" si="85"/>
        <v>-1.3500005006790161E-2</v>
      </c>
      <c r="O523" s="23"/>
      <c r="P523" s="2">
        <v>40343227.979999997</v>
      </c>
      <c r="Q523" s="1">
        <v>44408</v>
      </c>
      <c r="R523" s="1">
        <v>44415</v>
      </c>
      <c r="S523" s="1">
        <v>44415</v>
      </c>
      <c r="T523">
        <v>40</v>
      </c>
      <c r="U523" s="1">
        <v>44455</v>
      </c>
      <c r="V523" s="1">
        <v>44415</v>
      </c>
      <c r="W523" s="2">
        <v>246388107.09999999</v>
      </c>
      <c r="X523" s="2">
        <v>9594054.5600000005</v>
      </c>
      <c r="AD523" s="2">
        <v>777600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 t="shared" si="86"/>
        <v>Katameya - Creeks8</v>
      </c>
      <c r="AP523" s="2" t="str">
        <f t="shared" si="87"/>
        <v>Kattameya Creeks8</v>
      </c>
    </row>
    <row r="524" spans="1:42" hidden="1" x14ac:dyDescent="0.3">
      <c r="A524" s="6" t="s">
        <v>60</v>
      </c>
      <c r="B524" s="6">
        <f>VLOOKUP(A524,Sheet1!A:B,2,0)</f>
        <v>1</v>
      </c>
      <c r="C524" s="6">
        <v>9</v>
      </c>
      <c r="D524" s="25"/>
      <c r="E524" s="2">
        <v>44965022.450000018</v>
      </c>
      <c r="F524" s="26">
        <f>SUMIF('data-from-invoicing'!D:D,eslam.data!AP524,'data-from-invoicing'!E:E)</f>
        <v>45658900.57</v>
      </c>
      <c r="G524" s="2">
        <f t="shared" si="84"/>
        <v>693878.11999998242</v>
      </c>
      <c r="H524" s="23"/>
      <c r="I524" s="2">
        <f>SUMIF('collection only'!D:D,eslam.data!AO524,'collection only'!E:E)</f>
        <v>43056438.189999998</v>
      </c>
      <c r="J524" s="26">
        <f>SUMIF('data-from-invoicing'!D:D,eslam.data!AP524,'data-from-invoicing'!F:F)</f>
        <v>43056438.178499997</v>
      </c>
      <c r="K524" s="2">
        <f t="shared" si="85"/>
        <v>-1.1500000953674316E-2</v>
      </c>
      <c r="O524" s="23"/>
      <c r="P524" s="2">
        <v>43056438.189999998</v>
      </c>
      <c r="Q524" s="1">
        <v>44439</v>
      </c>
      <c r="R524" s="1">
        <v>44439</v>
      </c>
      <c r="S524" s="1">
        <v>44444</v>
      </c>
      <c r="T524">
        <v>40</v>
      </c>
      <c r="U524" s="1">
        <v>44484</v>
      </c>
      <c r="V524" s="1">
        <v>44462</v>
      </c>
      <c r="W524" s="2">
        <v>291353129.55000001</v>
      </c>
      <c r="X524" s="2">
        <v>10287932.68</v>
      </c>
      <c r="AD524" s="2">
        <v>800600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 t="shared" si="86"/>
        <v>Katameya - Creeks9</v>
      </c>
      <c r="AP524" s="2" t="str">
        <f t="shared" si="87"/>
        <v>Kattameya Creeks9</v>
      </c>
    </row>
    <row r="525" spans="1:42" hidden="1" x14ac:dyDescent="0.3">
      <c r="A525" s="6" t="s">
        <v>60</v>
      </c>
      <c r="B525" s="6">
        <f>VLOOKUP(A525,Sheet1!A:B,2,0)</f>
        <v>1</v>
      </c>
      <c r="C525" s="6">
        <v>10</v>
      </c>
      <c r="D525" s="25"/>
      <c r="E525" s="2">
        <v>37520387.969999969</v>
      </c>
      <c r="F525" s="26">
        <f>SUMIF('data-from-invoicing'!D:D,eslam.data!AP525,'data-from-invoicing'!E:E)</f>
        <v>38757548.530000001</v>
      </c>
      <c r="G525" s="2">
        <f t="shared" si="84"/>
        <v>1237160.5600000322</v>
      </c>
      <c r="H525" s="23"/>
      <c r="I525" s="2">
        <f>SUMIF('collection only'!D:D,eslam.data!AO525,'collection only'!E:E)</f>
        <v>61159972.969999999</v>
      </c>
      <c r="J525" s="26">
        <f>SUMIF('data-from-invoicing'!D:D,eslam.data!AP525,'data-from-invoicing'!F:F)</f>
        <v>36159161.936499998</v>
      </c>
      <c r="K525" s="2">
        <f t="shared" si="85"/>
        <v>-25000811.033500001</v>
      </c>
      <c r="O525" s="23"/>
      <c r="P525" s="2">
        <v>36159161.93</v>
      </c>
      <c r="Q525" s="1">
        <v>44469</v>
      </c>
      <c r="R525" s="1">
        <v>44469</v>
      </c>
      <c r="S525" s="1">
        <v>44475</v>
      </c>
      <c r="T525">
        <v>40</v>
      </c>
      <c r="U525" s="1">
        <v>44515</v>
      </c>
      <c r="V525" s="1">
        <v>44497</v>
      </c>
      <c r="W525" s="2">
        <v>328873517.51999998</v>
      </c>
      <c r="X525" s="2">
        <v>11525093.24</v>
      </c>
      <c r="AD525" s="2">
        <v>813250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 t="shared" si="86"/>
        <v>Katameya - Creeks10</v>
      </c>
      <c r="AP525" s="2" t="str">
        <f t="shared" si="87"/>
        <v>Kattameya Creeks10</v>
      </c>
    </row>
    <row r="526" spans="1:42" hidden="1" x14ac:dyDescent="0.3">
      <c r="A526" s="6" t="s">
        <v>60</v>
      </c>
      <c r="B526" s="6">
        <f>VLOOKUP(A526,Sheet1!A:B,2,0)</f>
        <v>1</v>
      </c>
      <c r="C526" s="6">
        <v>11</v>
      </c>
      <c r="D526" s="25"/>
      <c r="F526" s="26">
        <f>SUMIF('data-from-invoicing'!D:D,eslam.data!AP526,'data-from-invoicing'!E:E)</f>
        <v>46662391.159999996</v>
      </c>
      <c r="G526" s="2">
        <f t="shared" si="84"/>
        <v>46662391.159999996</v>
      </c>
      <c r="H526" s="23"/>
      <c r="I526" s="2">
        <f>SUMIF('collection only'!D:D,eslam.data!AO526,'collection only'!E:E)</f>
        <v>43214038.280000001</v>
      </c>
      <c r="J526" s="26">
        <f>SUMIF('data-from-invoicing'!D:D,eslam.data!AP526,'data-from-invoicing'!F:F)</f>
        <v>43214038.288000003</v>
      </c>
      <c r="K526" s="2">
        <f t="shared" si="85"/>
        <v>8.0000013113021851E-3</v>
      </c>
      <c r="O526" s="23"/>
      <c r="P526" s="2">
        <v>43214038.280000001</v>
      </c>
      <c r="Q526" s="1">
        <v>44500</v>
      </c>
      <c r="R526" s="1">
        <v>44500</v>
      </c>
      <c r="S526" s="1">
        <v>44506</v>
      </c>
      <c r="T526">
        <v>40</v>
      </c>
      <c r="U526" s="1">
        <v>44546</v>
      </c>
      <c r="V526" s="1">
        <v>44522</v>
      </c>
      <c r="W526" s="2">
        <v>379505848.55000001</v>
      </c>
      <c r="X526" s="2">
        <v>7555153.3700000001</v>
      </c>
      <c r="AD526" s="2">
        <v>823370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 t="shared" si="86"/>
        <v>Katameya - Creeks11</v>
      </c>
      <c r="AP526" s="2" t="str">
        <f t="shared" si="87"/>
        <v>Kattameya Creeks11</v>
      </c>
    </row>
    <row r="527" spans="1:42" hidden="1" x14ac:dyDescent="0.3">
      <c r="A527" s="6" t="s">
        <v>60</v>
      </c>
      <c r="B527" s="6">
        <f>VLOOKUP(A527,Sheet1!A:B,2,0)</f>
        <v>1</v>
      </c>
      <c r="C527" s="6">
        <v>12</v>
      </c>
      <c r="D527" s="25"/>
      <c r="E527" s="2">
        <v>40810274.280000031</v>
      </c>
      <c r="F527" s="26">
        <f>SUMIF('data-from-invoicing'!D:D,eslam.data!AP527,'data-from-invoicing'!E:E)</f>
        <v>39536093.609999999</v>
      </c>
      <c r="G527" s="2">
        <f t="shared" si="84"/>
        <v>-1274180.6700000316</v>
      </c>
      <c r="H527" s="23"/>
      <c r="I527" s="2">
        <f>SUMIF('collection only'!D:D,eslam.data!AO527,'collection only'!E:E)</f>
        <v>36461301.549999997</v>
      </c>
      <c r="J527" s="26">
        <f>SUMIF('data-from-invoicing'!D:D,eslam.data!AP527,'data-from-invoicing'!F:F)</f>
        <v>36461301.530500002</v>
      </c>
      <c r="K527" s="2">
        <f t="shared" si="85"/>
        <v>-1.9499994814395905E-2</v>
      </c>
      <c r="O527" s="23"/>
      <c r="P527" s="2">
        <v>36461301.549999997</v>
      </c>
      <c r="Q527" s="1">
        <v>44530</v>
      </c>
      <c r="R527" s="1">
        <v>44530</v>
      </c>
      <c r="S527" s="1">
        <v>44536</v>
      </c>
      <c r="T527">
        <v>40</v>
      </c>
      <c r="U527" s="1">
        <v>44576</v>
      </c>
      <c r="V527" s="1">
        <v>44557</v>
      </c>
      <c r="W527" s="2">
        <v>420316122.82999998</v>
      </c>
      <c r="X527" s="2">
        <v>6280972.71</v>
      </c>
      <c r="AD527" s="2">
        <v>841080</v>
      </c>
      <c r="AE527" s="14">
        <f>SUMIF('consultant-gross'!D:D,eslam.data!AO527,'consultant-gross'!F:F)</f>
        <v>0</v>
      </c>
      <c r="AF527" s="14">
        <f>SUMIF('consultant-gross'!D:D,eslam.data!AO527,'consultant-gross'!G:G)</f>
        <v>0</v>
      </c>
      <c r="AG527" s="14">
        <f>SUMIF('consultant-net'!D:D,eslam.data!AO527,'consultant-net'!F:F)</f>
        <v>0</v>
      </c>
      <c r="AH527" s="2" t="str">
        <f>VLOOKUP(A527,'eslam-to-invoicing'!A:B,2,0)</f>
        <v>Kattameya Creeks</v>
      </c>
      <c r="AO527" s="2" t="str">
        <f t="shared" si="86"/>
        <v>Katameya - Creeks12</v>
      </c>
      <c r="AP527" s="2" t="str">
        <f t="shared" si="87"/>
        <v>Kattameya Creeks12</v>
      </c>
    </row>
    <row r="528" spans="1:42" hidden="1" x14ac:dyDescent="0.3">
      <c r="A528" s="6" t="s">
        <v>60</v>
      </c>
      <c r="B528" s="6">
        <f>VLOOKUP(A528,Sheet1!A:B,2,0)</f>
        <v>1</v>
      </c>
      <c r="C528" s="6">
        <v>13</v>
      </c>
      <c r="D528" s="25"/>
      <c r="E528" s="2">
        <v>39636501.959999979</v>
      </c>
      <c r="F528" s="26">
        <f>SUMIF('data-from-invoicing'!D:D,eslam.data!AP528,'data-from-invoicing'!E:E)</f>
        <v>41829784.579999998</v>
      </c>
      <c r="G528" s="2">
        <f t="shared" si="84"/>
        <v>2193282.6200000197</v>
      </c>
      <c r="H528" s="23"/>
      <c r="I528" s="2">
        <f>SUMIF('collection only'!D:D,eslam.data!AO528,'collection only'!E:E)</f>
        <v>39353596.009999998</v>
      </c>
      <c r="J528" s="26">
        <f>SUMIF('data-from-invoicing'!D:D,eslam.data!AP528,'data-from-invoicing'!F:F)</f>
        <v>39353596.009000003</v>
      </c>
      <c r="K528" s="2">
        <f t="shared" si="85"/>
        <v>-9.9999457597732544E-4</v>
      </c>
      <c r="O528" s="23"/>
      <c r="P528" s="2">
        <v>39353596.009999998</v>
      </c>
      <c r="Q528" s="1">
        <v>44561</v>
      </c>
      <c r="R528" s="1">
        <v>44561</v>
      </c>
      <c r="S528" s="1">
        <v>44569</v>
      </c>
      <c r="T528">
        <v>40</v>
      </c>
      <c r="U528" s="1">
        <v>44609</v>
      </c>
      <c r="V528" s="1">
        <v>44588</v>
      </c>
      <c r="W528" s="2">
        <v>459952624.79000002</v>
      </c>
      <c r="X528" s="2">
        <v>8474255.3200000003</v>
      </c>
      <c r="AD528" s="2">
        <v>863850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 t="shared" si="86"/>
        <v>Katameya - Creeks13</v>
      </c>
      <c r="AP528" s="2" t="str">
        <f t="shared" si="87"/>
        <v>Kattameya Creeks13</v>
      </c>
    </row>
    <row r="529" spans="1:42" hidden="1" x14ac:dyDescent="0.3">
      <c r="A529" s="6" t="s">
        <v>60</v>
      </c>
      <c r="B529" s="6">
        <f>VLOOKUP(A529,Sheet1!A:B,2,0)</f>
        <v>1</v>
      </c>
      <c r="C529" s="6">
        <v>14</v>
      </c>
      <c r="D529" s="25"/>
      <c r="E529" s="2">
        <v>45239351.949999928</v>
      </c>
      <c r="F529" s="26">
        <f>SUMIF('data-from-invoicing'!D:D,eslam.data!AP529,'data-from-invoicing'!E:E)</f>
        <v>48574512.669999994</v>
      </c>
      <c r="G529" s="2">
        <f t="shared" si="84"/>
        <v>3335160.7200000659</v>
      </c>
      <c r="H529" s="23"/>
      <c r="I529" s="2">
        <f>SUMIF('collection only'!D:D,eslam.data!AO529,'collection only'!E:E)</f>
        <v>45904629.979999997</v>
      </c>
      <c r="J529" s="26">
        <f>SUMIF('data-from-invoicing'!D:D,eslam.data!AP529,'data-from-invoicing'!F:F)</f>
        <v>45904629.993499994</v>
      </c>
      <c r="K529" s="2">
        <f t="shared" si="85"/>
        <v>1.3499997556209564E-2</v>
      </c>
      <c r="O529" s="23"/>
      <c r="P529" s="2">
        <v>45904629.979999997</v>
      </c>
      <c r="Q529" s="1">
        <v>44592</v>
      </c>
      <c r="R529" s="1">
        <v>44592</v>
      </c>
      <c r="S529" s="1">
        <v>44599</v>
      </c>
      <c r="T529">
        <v>40</v>
      </c>
      <c r="U529" s="1">
        <v>44639</v>
      </c>
      <c r="V529" s="1">
        <v>44616</v>
      </c>
      <c r="W529" s="2">
        <v>505191976.73999989</v>
      </c>
      <c r="X529" s="2">
        <v>11809416.039999999</v>
      </c>
      <c r="AD529" s="2">
        <v>0</v>
      </c>
      <c r="AE529" s="14">
        <f>SUMIF('consultant-gross'!D:D,eslam.data!AO529,'consultant-gross'!F:F)</f>
        <v>45239351.949999928</v>
      </c>
      <c r="AF529" s="14">
        <f>SUMIF('consultant-gross'!D:D,eslam.data!AO529,'consultant-gross'!G:G)</f>
        <v>505191976.73999995</v>
      </c>
      <c r="AG529" s="14">
        <f>SUMIF('consultant-net'!D:D,eslam.data!AO529,'consultant-net'!F:F)</f>
        <v>45904629.979999997</v>
      </c>
      <c r="AH529" s="2" t="str">
        <f>VLOOKUP(A529,'eslam-to-invoicing'!A:B,2,0)</f>
        <v>Kattameya Creeks</v>
      </c>
      <c r="AO529" s="2" t="str">
        <f t="shared" si="86"/>
        <v>Katameya - Creeks14</v>
      </c>
      <c r="AP529" s="2" t="str">
        <f t="shared" si="87"/>
        <v>Kattameya Creeks14</v>
      </c>
    </row>
    <row r="530" spans="1:42" hidden="1" x14ac:dyDescent="0.3">
      <c r="A530" s="6" t="s">
        <v>60</v>
      </c>
      <c r="B530" s="6">
        <f>VLOOKUP(A530,Sheet1!A:B,2,0)</f>
        <v>1</v>
      </c>
      <c r="C530" s="6">
        <v>15</v>
      </c>
      <c r="D530" s="25"/>
      <c r="E530" s="2">
        <v>47493723.660000034</v>
      </c>
      <c r="F530" s="26">
        <f>SUMIF('data-from-invoicing'!D:D,eslam.data!AP530,'data-from-invoicing'!E:E)</f>
        <v>51903318.979999997</v>
      </c>
      <c r="G530" s="2">
        <f t="shared" si="84"/>
        <v>4409595.319999963</v>
      </c>
      <c r="H530" s="23"/>
      <c r="I530" s="2">
        <f>SUMIF('collection only'!D:D,eslam.data!AO530,'collection only'!E:E)</f>
        <v>49567395</v>
      </c>
      <c r="J530" s="26">
        <f>SUMIF('data-from-invoicing'!D:D,eslam.data!AP530,'data-from-invoicing'!F:F)</f>
        <v>49567394.568999998</v>
      </c>
      <c r="K530" s="2">
        <f t="shared" si="85"/>
        <v>-0.4310000017285347</v>
      </c>
      <c r="O530" s="23"/>
      <c r="P530" s="2">
        <v>49567394.590000004</v>
      </c>
      <c r="Q530" s="1">
        <v>44620</v>
      </c>
      <c r="R530" s="1">
        <v>44620</v>
      </c>
      <c r="S530" s="1">
        <v>44625</v>
      </c>
      <c r="T530">
        <v>40</v>
      </c>
      <c r="U530" s="1">
        <v>44665</v>
      </c>
      <c r="V530" s="1">
        <v>44634</v>
      </c>
      <c r="W530" s="2">
        <v>552685700.39999998</v>
      </c>
      <c r="X530" s="2">
        <v>16219011.359999999</v>
      </c>
      <c r="AD530" s="2">
        <v>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 t="shared" si="86"/>
        <v>Katameya - Creeks15</v>
      </c>
      <c r="AP530" s="2" t="str">
        <f t="shared" si="87"/>
        <v>Kattameya Creeks15</v>
      </c>
    </row>
    <row r="531" spans="1:42" hidden="1" x14ac:dyDescent="0.3">
      <c r="A531" s="6" t="s">
        <v>60</v>
      </c>
      <c r="B531" s="6">
        <f>VLOOKUP(A531,Sheet1!A:B,2,0)</f>
        <v>1</v>
      </c>
      <c r="C531" s="6">
        <v>16</v>
      </c>
      <c r="D531" s="25"/>
      <c r="E531" s="2">
        <v>48315079.389999993</v>
      </c>
      <c r="F531" s="26">
        <f>SUMIF('data-from-invoicing'!D:D,eslam.data!AP531,'data-from-invoicing'!E:E)</f>
        <v>47021445.380000003</v>
      </c>
      <c r="G531" s="2">
        <f t="shared" si="84"/>
        <v>-1293634.0099999905</v>
      </c>
      <c r="H531" s="23"/>
      <c r="I531" s="2">
        <f>SUMIF('collection only'!D:D,eslam.data!AO531,'collection only'!E:E)</f>
        <v>44583744</v>
      </c>
      <c r="J531" s="26">
        <f>SUMIF('data-from-invoicing'!D:D,eslam.data!AP531,'data-from-invoicing'!F:F)</f>
        <v>44583744.004500002</v>
      </c>
      <c r="K531" s="2">
        <f t="shared" si="85"/>
        <v>4.5000016689300537E-3</v>
      </c>
      <c r="O531" s="23"/>
      <c r="P531" s="2">
        <v>44583744.399999999</v>
      </c>
      <c r="Q531" s="1">
        <v>44651</v>
      </c>
      <c r="R531" s="1">
        <v>44651</v>
      </c>
      <c r="S531" s="1">
        <v>44657</v>
      </c>
      <c r="T531">
        <v>40</v>
      </c>
      <c r="U531" s="1">
        <v>44697</v>
      </c>
      <c r="V531" s="1">
        <v>44668</v>
      </c>
      <c r="W531" s="2">
        <v>601000779.78999996</v>
      </c>
      <c r="X531" s="2">
        <v>14925377.35</v>
      </c>
      <c r="AD531" s="2">
        <v>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 t="shared" si="86"/>
        <v>Katameya - Creeks16</v>
      </c>
      <c r="AP531" s="2" t="str">
        <f t="shared" si="87"/>
        <v>Kattameya Creeks16</v>
      </c>
    </row>
    <row r="532" spans="1:42" hidden="1" x14ac:dyDescent="0.3">
      <c r="A532" s="6" t="s">
        <v>60</v>
      </c>
      <c r="B532" s="6">
        <f>VLOOKUP(A532,Sheet1!A:B,2,0)</f>
        <v>1</v>
      </c>
      <c r="C532" s="6">
        <v>17</v>
      </c>
      <c r="D532" s="25"/>
      <c r="E532" s="2">
        <v>37444918.460000038</v>
      </c>
      <c r="F532" s="26">
        <f>SUMIF('data-from-invoicing'!D:D,eslam.data!AP532,'data-from-invoicing'!E:E)</f>
        <v>37521775.170000002</v>
      </c>
      <c r="G532" s="2">
        <f t="shared" si="84"/>
        <v>76856.709999963641</v>
      </c>
      <c r="H532" s="23"/>
      <c r="I532" s="2">
        <f>SUMIF('collection only'!D:D,eslam.data!AO532,'collection only'!E:E)</f>
        <v>36501027.740000002</v>
      </c>
      <c r="J532" s="26">
        <f>SUMIF('data-from-invoicing'!D:D,eslam.data!AP532,'data-from-invoicing'!F:F)</f>
        <v>36571027.748500004</v>
      </c>
      <c r="K532" s="2">
        <f t="shared" si="85"/>
        <v>70000.008500002325</v>
      </c>
      <c r="O532" s="23"/>
      <c r="P532" s="2">
        <v>36501027.740000002</v>
      </c>
      <c r="Q532" s="1">
        <v>44681</v>
      </c>
      <c r="R532" s="1">
        <v>44681</v>
      </c>
      <c r="S532" s="1">
        <v>44688</v>
      </c>
      <c r="T532">
        <v>40</v>
      </c>
      <c r="U532" s="1">
        <v>44728</v>
      </c>
      <c r="V532" s="1">
        <v>44710</v>
      </c>
      <c r="W532" s="2">
        <v>638445698.25</v>
      </c>
      <c r="X532" s="2">
        <v>15002234.060000001</v>
      </c>
      <c r="Y532" s="2">
        <v>50675010</v>
      </c>
      <c r="AA532" s="2">
        <v>97675643</v>
      </c>
      <c r="AD532" s="2">
        <v>1009270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 t="shared" si="86"/>
        <v>Katameya - Creeks17</v>
      </c>
      <c r="AP532" s="2" t="str">
        <f t="shared" si="87"/>
        <v>Kattameya Creeks17</v>
      </c>
    </row>
    <row r="533" spans="1:42" hidden="1" x14ac:dyDescent="0.3">
      <c r="A533" s="6" t="s">
        <v>60</v>
      </c>
      <c r="B533" s="6">
        <f>VLOOKUP(A533,Sheet1!A:B,2,0)</f>
        <v>1</v>
      </c>
      <c r="C533" s="6">
        <v>18</v>
      </c>
      <c r="D533" s="25"/>
      <c r="E533" s="2">
        <v>37748158.210000038</v>
      </c>
      <c r="F533" s="26">
        <f>SUMIF('data-from-invoicing'!D:D,eslam.data!AP533,'data-from-invoicing'!E:E)</f>
        <v>42935687.009999998</v>
      </c>
      <c r="G533" s="2">
        <f t="shared" si="84"/>
        <v>5187528.7999999598</v>
      </c>
      <c r="H533" s="23"/>
      <c r="I533" s="2">
        <f>SUMIF('collection only'!D:D,eslam.data!AO533,'collection only'!E:E)</f>
        <v>41565441.799999997</v>
      </c>
      <c r="J533" s="26">
        <f>SUMIF('data-from-invoicing'!D:D,eslam.data!AP533,'data-from-invoicing'!F:F)</f>
        <v>41641258.134499997</v>
      </c>
      <c r="K533" s="2">
        <f t="shared" si="85"/>
        <v>75816.334499999881</v>
      </c>
      <c r="O533" s="23"/>
      <c r="P533" s="2">
        <v>41565441.799999997</v>
      </c>
      <c r="Q533" s="1">
        <v>44712</v>
      </c>
      <c r="R533" s="1">
        <v>44712</v>
      </c>
      <c r="S533" s="1">
        <v>44717</v>
      </c>
      <c r="T533">
        <v>40</v>
      </c>
      <c r="U533" s="1">
        <v>44757</v>
      </c>
      <c r="V533" s="1">
        <v>44717</v>
      </c>
      <c r="W533" s="2">
        <v>676193856.46000004</v>
      </c>
      <c r="X533" s="2">
        <v>20189762.859999999</v>
      </c>
      <c r="Y533" s="2">
        <v>59495615</v>
      </c>
      <c r="AA533" s="2">
        <v>103801771</v>
      </c>
      <c r="AD533" s="2">
        <v>1085086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 t="shared" si="86"/>
        <v>Katameya - Creeks18</v>
      </c>
      <c r="AP533" s="2" t="str">
        <f t="shared" si="87"/>
        <v>Kattameya Creeks18</v>
      </c>
    </row>
    <row r="534" spans="1:42" hidden="1" x14ac:dyDescent="0.3">
      <c r="A534" s="6" t="s">
        <v>60</v>
      </c>
      <c r="B534" s="6">
        <f>VLOOKUP(A534,Sheet1!A:B,2,0)</f>
        <v>1</v>
      </c>
      <c r="C534" s="6">
        <v>19</v>
      </c>
      <c r="D534" s="25"/>
      <c r="E534" s="2">
        <v>37876838.610000007</v>
      </c>
      <c r="F534" s="26">
        <f>SUMIF('data-from-invoicing'!D:D,eslam.data!AP534,'data-from-invoicing'!E:E)</f>
        <v>37484144.909999996</v>
      </c>
      <c r="G534" s="2">
        <f t="shared" si="84"/>
        <v>-392693.70000001043</v>
      </c>
      <c r="H534" s="23"/>
      <c r="I534" s="2">
        <f>SUMIF('collection only'!D:D,eslam.data!AO534,'collection only'!E:E)</f>
        <v>36081249.469999999</v>
      </c>
      <c r="J534" s="26">
        <f>SUMIF('data-from-invoicing'!D:D,eslam.data!AP534,'data-from-invoicing'!F:F)</f>
        <v>36075433.115500003</v>
      </c>
      <c r="K534" s="2">
        <f t="shared" si="85"/>
        <v>-5816.3544999957085</v>
      </c>
      <c r="O534" s="23"/>
      <c r="P534" s="2">
        <v>36081249.469999999</v>
      </c>
      <c r="Q534" s="1">
        <v>44742</v>
      </c>
      <c r="R534" s="1">
        <v>44742</v>
      </c>
      <c r="S534" s="1">
        <v>44747</v>
      </c>
      <c r="T534">
        <v>40</v>
      </c>
      <c r="U534" s="1">
        <v>44787</v>
      </c>
      <c r="V534" s="1">
        <v>44776</v>
      </c>
      <c r="W534" s="2">
        <v>714070695.07000005</v>
      </c>
      <c r="X534" s="2">
        <v>19797069.170000002</v>
      </c>
      <c r="Y534" s="2">
        <v>71508662.789999992</v>
      </c>
      <c r="AA534" s="2">
        <v>108653109.7</v>
      </c>
      <c r="AD534" s="2">
        <v>1084330</v>
      </c>
      <c r="AE534" s="14">
        <f>SUMIF('consultant-gross'!D:D,eslam.data!AO534,'consultant-gross'!F:F)</f>
        <v>0</v>
      </c>
      <c r="AF534" s="14">
        <f>SUMIF('consultant-gross'!D:D,eslam.data!AO534,'consultant-gross'!G:G)</f>
        <v>0</v>
      </c>
      <c r="AG534" s="14">
        <f>SUMIF('consultant-net'!D:D,eslam.data!AO534,'consultant-net'!F:F)</f>
        <v>0</v>
      </c>
      <c r="AH534" s="2" t="str">
        <f>VLOOKUP(A534,'eslam-to-invoicing'!A:B,2,0)</f>
        <v>Kattameya Creeks</v>
      </c>
      <c r="AO534" s="2" t="str">
        <f t="shared" si="86"/>
        <v>Katameya - Creeks19</v>
      </c>
      <c r="AP534" s="2" t="str">
        <f t="shared" si="87"/>
        <v>Kattameya Creeks19</v>
      </c>
    </row>
    <row r="535" spans="1:42" hidden="1" x14ac:dyDescent="0.3">
      <c r="A535" s="6" t="s">
        <v>60</v>
      </c>
      <c r="B535" s="6">
        <f>VLOOKUP(A535,Sheet1!A:B,2,0)</f>
        <v>1</v>
      </c>
      <c r="C535" s="6">
        <v>20</v>
      </c>
      <c r="D535" s="25"/>
      <c r="E535" s="2">
        <v>23863809.779999848</v>
      </c>
      <c r="F535" s="26">
        <f>SUMIF('data-from-invoicing'!D:D,eslam.data!AP535,'data-from-invoicing'!E:E)</f>
        <v>25275496.940000001</v>
      </c>
      <c r="G535" s="2">
        <f t="shared" si="84"/>
        <v>1411687.1600001529</v>
      </c>
      <c r="H535" s="23"/>
      <c r="I535" s="2">
        <f>SUMIF('collection only'!D:D,eslam.data!AO535,'collection only'!E:E)</f>
        <v>24569045</v>
      </c>
      <c r="J535" s="26">
        <f>SUMIF('data-from-invoicing'!D:D,eslam.data!AP535,'data-from-invoicing'!F:F)</f>
        <v>24429045.006999999</v>
      </c>
      <c r="K535" s="2">
        <f t="shared" si="85"/>
        <v>-139999.99300000072</v>
      </c>
      <c r="O535" s="23"/>
      <c r="P535" s="2">
        <v>24569045.010000002</v>
      </c>
      <c r="Q535" s="1">
        <v>44773</v>
      </c>
      <c r="R535" s="1">
        <v>44773</v>
      </c>
      <c r="S535" s="1">
        <v>44780</v>
      </c>
      <c r="T535">
        <v>40</v>
      </c>
      <c r="U535" s="1">
        <v>44820</v>
      </c>
      <c r="V535" s="1">
        <v>44794</v>
      </c>
      <c r="W535" s="2">
        <v>737934504.8499999</v>
      </c>
      <c r="X535" s="2">
        <v>21208756.329999998</v>
      </c>
      <c r="Y535" s="2">
        <v>79759027</v>
      </c>
      <c r="AA535" s="2">
        <v>110507501</v>
      </c>
      <c r="AD535" s="2">
        <v>944330</v>
      </c>
      <c r="AE535" s="14">
        <f>SUMIF('consultant-gross'!D:D,eslam.data!AO535,'consultant-gross'!F:F)</f>
        <v>23863809.779999852</v>
      </c>
      <c r="AF535" s="14">
        <f>SUMIF('consultant-gross'!D:D,eslam.data!AO535,'consultant-gross'!G:G)</f>
        <v>737934504.8499999</v>
      </c>
      <c r="AG535" s="14">
        <f>SUMIF('consultant-net'!D:D,eslam.data!AO535,'consultant-net'!F:F)</f>
        <v>24569045.010000002</v>
      </c>
      <c r="AH535" s="2" t="str">
        <f>VLOOKUP(A535,'eslam-to-invoicing'!A:B,2,0)</f>
        <v>Kattameya Creeks</v>
      </c>
      <c r="AO535" s="2" t="str">
        <f t="shared" si="86"/>
        <v>Katameya - Creeks20</v>
      </c>
      <c r="AP535" s="2" t="str">
        <f t="shared" si="87"/>
        <v>Kattameya Creeks20</v>
      </c>
    </row>
    <row r="536" spans="1:42" hidden="1" x14ac:dyDescent="0.3">
      <c r="A536" s="6" t="s">
        <v>60</v>
      </c>
      <c r="B536" s="6">
        <f>VLOOKUP(A536,Sheet1!A:B,2,0)</f>
        <v>1</v>
      </c>
      <c r="C536" s="6">
        <v>21</v>
      </c>
      <c r="D536" s="25"/>
      <c r="E536" s="2">
        <v>37145495.170000076</v>
      </c>
      <c r="F536" s="26">
        <f>SUMIF('data-from-invoicing'!D:D,eslam.data!AP536,'data-from-invoicing'!E:E)</f>
        <v>36255948.469999999</v>
      </c>
      <c r="G536" s="2">
        <f t="shared" si="84"/>
        <v>-889546.70000007749</v>
      </c>
      <c r="H536" s="23"/>
      <c r="I536" s="2">
        <f>SUMIF('collection only'!D:D,eslam.data!AO536,'collection only'!E:E)</f>
        <v>35259435.93</v>
      </c>
      <c r="J536" s="26">
        <f>SUMIF('data-from-invoicing'!D:D,eslam.data!AP536,'data-from-invoicing'!F:F)</f>
        <v>35259435.93</v>
      </c>
      <c r="K536" s="2">
        <f t="shared" si="85"/>
        <v>0</v>
      </c>
      <c r="O536" s="23"/>
      <c r="P536" s="2">
        <v>35259435.93</v>
      </c>
      <c r="Q536" s="1">
        <v>44804</v>
      </c>
      <c r="R536" s="1">
        <v>44804</v>
      </c>
      <c r="S536" s="1">
        <v>44809</v>
      </c>
      <c r="T536">
        <v>40</v>
      </c>
      <c r="U536" s="1">
        <v>44849</v>
      </c>
      <c r="V536" s="1">
        <v>44824</v>
      </c>
      <c r="W536" s="2">
        <v>775080000.01999998</v>
      </c>
      <c r="X536" s="2">
        <v>20319209.629999999</v>
      </c>
      <c r="Y536" s="2">
        <v>93957089.310000002</v>
      </c>
      <c r="AA536" s="2">
        <v>115330857</v>
      </c>
      <c r="AD536" s="2">
        <v>944330</v>
      </c>
      <c r="AE536" s="14">
        <f>SUMIF('consultant-gross'!D:D,eslam.data!AO536,'consultant-gross'!F:F)</f>
        <v>37145495.170000076</v>
      </c>
      <c r="AF536" s="14">
        <f>SUMIF('consultant-gross'!D:D,eslam.data!AO536,'consultant-gross'!G:G)</f>
        <v>775080000.01999998</v>
      </c>
      <c r="AG536" s="14">
        <f>SUMIF('consultant-net'!D:D,eslam.data!AO536,'consultant-net'!F:F)</f>
        <v>35259435.93</v>
      </c>
      <c r="AH536" s="2" t="str">
        <f>VLOOKUP(A536,'eslam-to-invoicing'!A:B,2,0)</f>
        <v>Kattameya Creeks</v>
      </c>
      <c r="AO536" s="2" t="str">
        <f t="shared" si="86"/>
        <v>Katameya - Creeks21</v>
      </c>
      <c r="AP536" s="2" t="str">
        <f t="shared" si="87"/>
        <v>Kattameya Creeks21</v>
      </c>
    </row>
    <row r="537" spans="1:42" hidden="1" x14ac:dyDescent="0.3">
      <c r="A537" s="6" t="s">
        <v>60</v>
      </c>
      <c r="B537" s="6">
        <f>VLOOKUP(A537,Sheet1!A:B,2,0)</f>
        <v>1</v>
      </c>
      <c r="C537" s="6">
        <v>22</v>
      </c>
      <c r="D537" s="25"/>
      <c r="E537" s="2">
        <v>28622135.190000061</v>
      </c>
      <c r="F537" s="26">
        <f>SUMIF('data-from-invoicing'!D:D,eslam.data!AP537,'data-from-invoicing'!E:E)</f>
        <v>32375932.350000001</v>
      </c>
      <c r="G537" s="2">
        <f t="shared" si="84"/>
        <v>3753797.1599999405</v>
      </c>
      <c r="H537" s="23"/>
      <c r="I537" s="2">
        <f>SUMIF('collection only'!D:D,eslam.data!AO537,'collection only'!E:E)</f>
        <v>31299260.010000002</v>
      </c>
      <c r="J537" s="26">
        <f>SUMIF('data-from-invoicing'!D:D,eslam.data!AP537,'data-from-invoicing'!F:F)</f>
        <v>31299260.017499998</v>
      </c>
      <c r="K537" s="2">
        <f t="shared" si="85"/>
        <v>7.4999965727329254E-3</v>
      </c>
      <c r="O537" s="23"/>
      <c r="P537" s="2">
        <v>31299260.010000002</v>
      </c>
      <c r="Q537" s="1">
        <v>44834</v>
      </c>
      <c r="R537" s="1">
        <v>44834</v>
      </c>
      <c r="S537" s="1">
        <v>44840</v>
      </c>
      <c r="T537">
        <v>40</v>
      </c>
      <c r="U537" s="1">
        <v>44880</v>
      </c>
      <c r="V537" s="1">
        <v>44856</v>
      </c>
      <c r="W537" s="2">
        <v>803702135.21000004</v>
      </c>
      <c r="X537" s="2">
        <v>24073006.789999999</v>
      </c>
      <c r="Y537" s="2">
        <v>104402623</v>
      </c>
      <c r="AA537" s="2">
        <v>118783626</v>
      </c>
      <c r="AD537" s="2">
        <v>944330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 t="shared" si="86"/>
        <v>Katameya - Creeks22</v>
      </c>
      <c r="AP537" s="2" t="str">
        <f t="shared" si="87"/>
        <v>Kattameya Creeks22</v>
      </c>
    </row>
    <row r="538" spans="1:42" hidden="1" x14ac:dyDescent="0.3">
      <c r="A538" s="6" t="s">
        <v>60</v>
      </c>
      <c r="B538" s="6">
        <f>VLOOKUP(A538,Sheet1!A:B,2,0)</f>
        <v>1</v>
      </c>
      <c r="C538" s="6">
        <v>23</v>
      </c>
      <c r="D538" s="25"/>
      <c r="E538" s="2">
        <v>24245600.879999999</v>
      </c>
      <c r="F538" s="26">
        <f>SUMIF('data-from-invoicing'!D:D,eslam.data!AP538,'data-from-invoicing'!E:E)</f>
        <v>30664402.09</v>
      </c>
      <c r="G538" s="2">
        <f t="shared" si="84"/>
        <v>6418801.2100000009</v>
      </c>
      <c r="H538" s="23"/>
      <c r="I538" s="2">
        <f>SUMIF('collection only'!D:D,eslam.data!AO538,'collection only'!E:E)</f>
        <v>29834733.07</v>
      </c>
      <c r="J538" s="26">
        <f>SUMIF('data-from-invoicing'!D:D,eslam.data!AP538,'data-from-invoicing'!F:F)</f>
        <v>29834733.064499997</v>
      </c>
      <c r="K538" s="2">
        <f t="shared" si="85"/>
        <v>-5.5000036954879761E-3</v>
      </c>
      <c r="O538" s="23"/>
      <c r="P538" s="2">
        <v>29834733.07</v>
      </c>
      <c r="Q538" s="1">
        <v>44865</v>
      </c>
      <c r="R538" s="1">
        <v>44859</v>
      </c>
      <c r="S538" s="1">
        <v>44871</v>
      </c>
      <c r="T538">
        <v>40</v>
      </c>
      <c r="U538" s="1">
        <v>44911</v>
      </c>
      <c r="V538" s="1">
        <v>44893</v>
      </c>
      <c r="W538" s="2">
        <v>827947736.09000003</v>
      </c>
      <c r="X538" s="2">
        <v>30491808</v>
      </c>
      <c r="Y538" s="2">
        <v>110827191.37</v>
      </c>
      <c r="AA538" s="2">
        <v>121373214</v>
      </c>
      <c r="AD538" s="2">
        <v>944330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 t="shared" si="86"/>
        <v>Katameya - Creeks23</v>
      </c>
      <c r="AP538" s="2" t="str">
        <f t="shared" si="87"/>
        <v>Kattameya Creeks23</v>
      </c>
    </row>
    <row r="539" spans="1:42" hidden="1" x14ac:dyDescent="0.3">
      <c r="A539" s="6" t="s">
        <v>60</v>
      </c>
      <c r="B539" s="6">
        <f>VLOOKUP(A539,Sheet1!A:B,2,0)</f>
        <v>1</v>
      </c>
      <c r="C539" s="6">
        <v>24</v>
      </c>
      <c r="D539" s="25"/>
      <c r="E539" s="2">
        <v>30975620.820000049</v>
      </c>
      <c r="F539" s="26">
        <f>SUMIF('data-from-invoicing'!D:D,eslam.data!AP539,'data-from-invoicing'!E:E)</f>
        <v>38710056.009999998</v>
      </c>
      <c r="G539" s="2">
        <f t="shared" si="84"/>
        <v>7734435.1899999492</v>
      </c>
      <c r="H539" s="23"/>
      <c r="I539" s="2">
        <f>SUMIF('collection only'!D:D,eslam.data!AO539,'collection only'!E:E)</f>
        <v>37876579.920000002</v>
      </c>
      <c r="J539" s="26">
        <f>SUMIF('data-from-invoicing'!D:D,eslam.data!AP539,'data-from-invoicing'!F:F)</f>
        <v>37876579.917999998</v>
      </c>
      <c r="K539" s="2">
        <f t="shared" si="85"/>
        <v>-2.0000040531158447E-3</v>
      </c>
      <c r="O539" s="23"/>
      <c r="P539" s="2">
        <v>37876581.289999999</v>
      </c>
      <c r="Q539" s="1">
        <v>44895</v>
      </c>
      <c r="R539" s="1">
        <v>44895</v>
      </c>
      <c r="S539" s="1">
        <v>44900</v>
      </c>
      <c r="T539">
        <v>40</v>
      </c>
      <c r="U539" s="1">
        <v>44940</v>
      </c>
      <c r="V539" s="1">
        <v>44921</v>
      </c>
      <c r="W539" s="2">
        <v>858923356.91000009</v>
      </c>
      <c r="X539" s="2">
        <v>38226243.189999998</v>
      </c>
      <c r="Y539" s="2">
        <v>123338828</v>
      </c>
      <c r="AA539" s="2">
        <v>123817551</v>
      </c>
      <c r="AD539" s="2">
        <v>944330</v>
      </c>
      <c r="AE539" s="14">
        <f>SUMIF('consultant-gross'!D:D,eslam.data!AO539,'consultant-gross'!F:F)</f>
        <v>30975620.820000052</v>
      </c>
      <c r="AF539" s="14">
        <f>SUMIF('consultant-gross'!D:D,eslam.data!AO539,'consultant-gross'!G:G)</f>
        <v>858923356.91000009</v>
      </c>
      <c r="AG539" s="14">
        <f>SUMIF('consultant-net'!D:D,eslam.data!AO539,'consultant-net'!F:F)</f>
        <v>37876581.289999999</v>
      </c>
      <c r="AH539" s="2" t="str">
        <f>VLOOKUP(A539,'eslam-to-invoicing'!A:B,2,0)</f>
        <v>Kattameya Creeks</v>
      </c>
      <c r="AO539" s="2" t="str">
        <f t="shared" si="86"/>
        <v>Katameya - Creeks24</v>
      </c>
      <c r="AP539" s="2" t="str">
        <f t="shared" si="87"/>
        <v>Kattameya Creeks24</v>
      </c>
    </row>
    <row r="540" spans="1:42" hidden="1" x14ac:dyDescent="0.3">
      <c r="A540" s="6" t="s">
        <v>60</v>
      </c>
      <c r="B540" s="6">
        <f>VLOOKUP(A540,Sheet1!A:B,2,0)</f>
        <v>1</v>
      </c>
      <c r="C540" s="6">
        <v>25</v>
      </c>
      <c r="D540" s="25"/>
      <c r="E540" s="2">
        <v>21870157.409999851</v>
      </c>
      <c r="F540" s="26">
        <f>SUMIF('data-from-invoicing'!D:D,eslam.data!AP540,'data-from-invoicing'!E:E)</f>
        <v>45327391.409999996</v>
      </c>
      <c r="G540" s="2">
        <f t="shared" si="84"/>
        <v>23457234.000000145</v>
      </c>
      <c r="H540" s="23"/>
      <c r="I540" s="2">
        <f>SUMIF('collection only'!D:D,eslam.data!AO540,'collection only'!E:E)</f>
        <v>45191848.310000002</v>
      </c>
      <c r="J540" s="26">
        <f>SUMIF('data-from-invoicing'!D:D,eslam.data!AP540,'data-from-invoicing'!F:F)</f>
        <v>45191848.310000002</v>
      </c>
      <c r="K540" s="2">
        <f t="shared" si="85"/>
        <v>0</v>
      </c>
      <c r="O540" s="23"/>
      <c r="P540" s="2">
        <v>45191848.32</v>
      </c>
      <c r="Q540" s="1">
        <v>44926</v>
      </c>
      <c r="R540" s="1">
        <v>44926</v>
      </c>
      <c r="S540" s="1">
        <v>44929</v>
      </c>
      <c r="T540">
        <v>40</v>
      </c>
      <c r="U540" s="1">
        <v>44969</v>
      </c>
      <c r="V540" s="1">
        <v>44951</v>
      </c>
      <c r="W540" s="2">
        <v>880793514.31999993</v>
      </c>
      <c r="X540" s="2">
        <v>61683477.189999998</v>
      </c>
      <c r="Y540" s="2">
        <v>133104770</v>
      </c>
      <c r="AA540" s="2">
        <v>126424933</v>
      </c>
      <c r="AD540" s="2">
        <v>944330</v>
      </c>
      <c r="AE540" s="14">
        <f>SUMIF('consultant-gross'!D:D,eslam.data!AO540,'consultant-gross'!F:F)</f>
        <v>21870157.409999847</v>
      </c>
      <c r="AF540" s="14">
        <f>SUMIF('consultant-gross'!D:D,eslam.data!AO540,'consultant-gross'!G:G)</f>
        <v>880793514.31999993</v>
      </c>
      <c r="AG540" s="14">
        <f>SUMIF('consultant-net'!D:D,eslam.data!AO540,'consultant-net'!F:F)</f>
        <v>45191848.32</v>
      </c>
      <c r="AH540" s="2" t="str">
        <f>VLOOKUP(A540,'eslam-to-invoicing'!A:B,2,0)</f>
        <v>Kattameya Creeks</v>
      </c>
      <c r="AO540" s="2" t="str">
        <f t="shared" si="86"/>
        <v>Katameya - Creeks25</v>
      </c>
      <c r="AP540" s="2" t="str">
        <f t="shared" si="87"/>
        <v>Kattameya Creeks25</v>
      </c>
    </row>
    <row r="541" spans="1:42" hidden="1" x14ac:dyDescent="0.3">
      <c r="A541" s="6" t="s">
        <v>60</v>
      </c>
      <c r="B541" s="6">
        <f>VLOOKUP(A541,Sheet1!A:B,2,0)</f>
        <v>1</v>
      </c>
      <c r="C541" s="6">
        <v>26</v>
      </c>
      <c r="D541" s="25"/>
      <c r="E541" s="2">
        <v>41254688.360000007</v>
      </c>
      <c r="F541" s="26">
        <f>SUMIF('data-from-invoicing'!D:D,eslam.data!AP541,'data-from-invoicing'!E:E)</f>
        <v>73494584.170000002</v>
      </c>
      <c r="G541" s="2">
        <f t="shared" si="84"/>
        <v>32239895.809999995</v>
      </c>
      <c r="H541" s="23"/>
      <c r="I541" s="2">
        <f>SUMIF('collection only'!D:D,eslam.data!AO541,'collection only'!E:E)</f>
        <v>74263221</v>
      </c>
      <c r="J541" s="26">
        <f>SUMIF('data-from-invoicing'!D:D,eslam.data!AP541,'data-from-invoicing'!F:F)</f>
        <v>74263221</v>
      </c>
      <c r="K541" s="2">
        <f t="shared" si="85"/>
        <v>0</v>
      </c>
      <c r="O541" s="23"/>
      <c r="P541" s="2">
        <v>74263221.640000001</v>
      </c>
      <c r="Q541" s="1">
        <v>44957</v>
      </c>
      <c r="R541" s="1">
        <v>44957</v>
      </c>
      <c r="S541" s="1">
        <v>44962</v>
      </c>
      <c r="T541">
        <v>40</v>
      </c>
      <c r="U541" s="1">
        <v>45002</v>
      </c>
      <c r="V541" s="1">
        <v>44985</v>
      </c>
      <c r="W541" s="2">
        <v>922048202.67999995</v>
      </c>
      <c r="X541" s="2">
        <v>93923373</v>
      </c>
      <c r="Y541" s="2">
        <v>158579085</v>
      </c>
      <c r="AA541" s="2">
        <v>130310913</v>
      </c>
      <c r="AD541" s="2">
        <v>975300.2</v>
      </c>
      <c r="AE541" s="14">
        <f>SUMIF('consultant-gross'!D:D,eslam.data!AO541,'consultant-gross'!F:F)</f>
        <v>41254688.360000014</v>
      </c>
      <c r="AF541" s="14">
        <f>SUMIF('consultant-gross'!D:D,eslam.data!AO541,'consultant-gross'!G:G)</f>
        <v>922048202.67999995</v>
      </c>
      <c r="AG541" s="14">
        <f>SUMIF('consultant-net'!D:D,eslam.data!AO541,'consultant-net'!F:F)</f>
        <v>74263221.640000001</v>
      </c>
      <c r="AH541" s="2" t="str">
        <f>VLOOKUP(A541,'eslam-to-invoicing'!A:B,2,0)</f>
        <v>Kattameya Creeks</v>
      </c>
      <c r="AO541" s="2" t="str">
        <f t="shared" si="86"/>
        <v>Katameya - Creeks26</v>
      </c>
      <c r="AP541" s="2" t="str">
        <f t="shared" si="87"/>
        <v>Kattameya Creeks26</v>
      </c>
    </row>
    <row r="542" spans="1:42" hidden="1" x14ac:dyDescent="0.3">
      <c r="A542" s="6" t="s">
        <v>60</v>
      </c>
      <c r="B542" s="6">
        <f>VLOOKUP(A542,Sheet1!A:B,2,0)</f>
        <v>1</v>
      </c>
      <c r="C542" s="6">
        <v>27</v>
      </c>
      <c r="D542" s="25"/>
      <c r="E542" s="2">
        <v>23948941.0200001</v>
      </c>
      <c r="F542" s="26">
        <f>SUMIF('data-from-invoicing'!D:D,eslam.data!AP542,'data-from-invoicing'!E:E)</f>
        <v>35445373.600000001</v>
      </c>
      <c r="G542" s="2">
        <f t="shared" si="84"/>
        <v>11496432.579999901</v>
      </c>
      <c r="H542" s="23"/>
      <c r="I542" s="2">
        <f>SUMIF('collection only'!D:D,eslam.data!AO542,'collection only'!E:E)</f>
        <v>35452924</v>
      </c>
      <c r="J542" s="26">
        <f>SUMIF('data-from-invoicing'!D:D,eslam.data!AP542,'data-from-invoicing'!F:F)</f>
        <v>35452924</v>
      </c>
      <c r="K542" s="2">
        <f t="shared" si="85"/>
        <v>0</v>
      </c>
      <c r="O542" s="23"/>
      <c r="P542" s="2">
        <v>35452924.060000002</v>
      </c>
      <c r="Q542" s="1">
        <v>44985</v>
      </c>
      <c r="R542" s="1">
        <v>44985</v>
      </c>
      <c r="S542" s="1">
        <v>44990</v>
      </c>
      <c r="T542">
        <v>40</v>
      </c>
      <c r="U542" s="1">
        <v>45030</v>
      </c>
      <c r="V542" s="1">
        <v>45015</v>
      </c>
      <c r="W542" s="2">
        <v>945997143.70000005</v>
      </c>
      <c r="X542" s="2">
        <v>105419805.56999999</v>
      </c>
      <c r="Y542" s="2">
        <v>170052796</v>
      </c>
      <c r="AA542" s="2">
        <v>133396502</v>
      </c>
      <c r="AD542" s="2">
        <v>975300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 t="shared" si="86"/>
        <v>Katameya - Creeks27</v>
      </c>
      <c r="AP542" s="2" t="str">
        <f t="shared" si="87"/>
        <v>Kattameya Creeks27</v>
      </c>
    </row>
    <row r="543" spans="1:42" hidden="1" x14ac:dyDescent="0.3">
      <c r="A543" s="6" t="s">
        <v>60</v>
      </c>
      <c r="B543" s="6">
        <f>VLOOKUP(A543,Sheet1!A:B,2,0)</f>
        <v>1</v>
      </c>
      <c r="C543" s="6">
        <v>28</v>
      </c>
      <c r="D543" s="25"/>
      <c r="E543" s="2">
        <v>26373696.190000061</v>
      </c>
      <c r="F543" s="26">
        <f>SUMIF('data-from-invoicing'!D:D,eslam.data!AP543,'data-from-invoicing'!E:E)</f>
        <v>28889381.890000001</v>
      </c>
      <c r="G543" s="2">
        <f t="shared" si="84"/>
        <v>2515685.6999999397</v>
      </c>
      <c r="H543" s="23"/>
      <c r="I543" s="2">
        <f>SUMIF('collection only'!D:D,eslam.data!AO543,'collection only'!E:E)</f>
        <v>28650459</v>
      </c>
      <c r="J543" s="26">
        <f>SUMIF('data-from-invoicing'!D:D,eslam.data!AP543,'data-from-invoicing'!F:F)</f>
        <v>28650459</v>
      </c>
      <c r="K543" s="2">
        <f t="shared" si="85"/>
        <v>0</v>
      </c>
      <c r="O543" s="23"/>
      <c r="P543" s="2">
        <v>28650459.02</v>
      </c>
      <c r="Q543" s="1">
        <v>45016</v>
      </c>
      <c r="R543" s="1">
        <v>45015</v>
      </c>
      <c r="S543" s="1">
        <v>45022</v>
      </c>
      <c r="T543">
        <v>40</v>
      </c>
      <c r="U543" s="1">
        <v>45062</v>
      </c>
      <c r="V543" s="1">
        <v>45050</v>
      </c>
      <c r="W543" s="2">
        <v>972370839.8900001</v>
      </c>
      <c r="X543" s="2">
        <v>107935491.27</v>
      </c>
      <c r="Y543" s="2">
        <v>183454579.15000001</v>
      </c>
      <c r="AA543" s="2">
        <v>136180192</v>
      </c>
      <c r="AD543" s="2">
        <v>975300</v>
      </c>
      <c r="AE543" s="14">
        <f>SUMIF('consultant-gross'!D:D,eslam.data!AO543,'consultant-gross'!F:F)</f>
        <v>26373696.190000057</v>
      </c>
      <c r="AF543" s="14">
        <f>SUMIF('consultant-gross'!D:D,eslam.data!AO543,'consultant-gross'!G:G)</f>
        <v>972370839.8900001</v>
      </c>
      <c r="AG543" s="14">
        <f>SUMIF('consultant-net'!D:D,eslam.data!AO543,'consultant-net'!F:F)</f>
        <v>28650459.02</v>
      </c>
      <c r="AH543" s="2" t="str">
        <f>VLOOKUP(A543,'eslam-to-invoicing'!A:B,2,0)</f>
        <v>Kattameya Creeks</v>
      </c>
      <c r="AO543" s="2" t="str">
        <f t="shared" si="86"/>
        <v>Katameya - Creeks28</v>
      </c>
      <c r="AP543" s="2" t="str">
        <f t="shared" si="87"/>
        <v>Kattameya Creeks28</v>
      </c>
    </row>
    <row r="544" spans="1:42" hidden="1" x14ac:dyDescent="0.3">
      <c r="A544" s="6" t="s">
        <v>60</v>
      </c>
      <c r="B544" s="6">
        <f>VLOOKUP(A544,Sheet1!A:B,2,0)</f>
        <v>1</v>
      </c>
      <c r="C544" s="6">
        <v>29</v>
      </c>
      <c r="D544" s="25"/>
      <c r="E544" s="2">
        <v>23994845.48999989</v>
      </c>
      <c r="F544" s="26">
        <f>SUMIF('data-from-invoicing'!D:D,eslam.data!AP544,'data-from-invoicing'!E:E)</f>
        <v>40212630.079999998</v>
      </c>
      <c r="G544" s="2">
        <f t="shared" si="84"/>
        <v>16217784.590000108</v>
      </c>
      <c r="H544" s="23"/>
      <c r="I544" s="2">
        <f>SUMIF('collection only'!D:D,eslam.data!AO544,'collection only'!E:E)</f>
        <v>40904481</v>
      </c>
      <c r="J544" s="26">
        <f>SUMIF('data-from-invoicing'!D:D,eslam.data!AP544,'data-from-invoicing'!F:F)</f>
        <v>40904481</v>
      </c>
      <c r="K544" s="2">
        <f t="shared" si="85"/>
        <v>0</v>
      </c>
      <c r="O544" s="23"/>
      <c r="P544" s="2">
        <v>40904481.770000003</v>
      </c>
      <c r="Q544" s="1">
        <v>45046</v>
      </c>
      <c r="R544" s="1">
        <v>45046</v>
      </c>
      <c r="S544" s="1">
        <v>45056</v>
      </c>
      <c r="T544">
        <v>40</v>
      </c>
      <c r="U544" s="1">
        <v>45096</v>
      </c>
      <c r="V544" s="1">
        <v>45080</v>
      </c>
      <c r="W544" s="2">
        <v>996365685.38</v>
      </c>
      <c r="X544" s="2">
        <v>124153275.86</v>
      </c>
      <c r="Y544" s="2">
        <v>196775586</v>
      </c>
      <c r="AA544" s="2">
        <v>138759517</v>
      </c>
      <c r="AD544" s="2">
        <v>1187195.2</v>
      </c>
      <c r="AE544" s="14">
        <f>SUMIF('consultant-gross'!D:D,eslam.data!AO544,'consultant-gross'!F:F)</f>
        <v>23994845.48999989</v>
      </c>
      <c r="AF544" s="14">
        <f>SUMIF('consultant-gross'!D:D,eslam.data!AO544,'consultant-gross'!G:G)</f>
        <v>996365685.38</v>
      </c>
      <c r="AG544" s="14">
        <f>SUMIF('consultant-net'!D:D,eslam.data!AO544,'consultant-net'!F:F)</f>
        <v>40904481.770000003</v>
      </c>
      <c r="AH544" s="2" t="str">
        <f>VLOOKUP(A544,'eslam-to-invoicing'!A:B,2,0)</f>
        <v>Kattameya Creeks</v>
      </c>
      <c r="AO544" s="2" t="str">
        <f t="shared" si="86"/>
        <v>Katameya - Creeks29</v>
      </c>
      <c r="AP544" s="2" t="str">
        <f t="shared" si="87"/>
        <v>Kattameya Creeks29</v>
      </c>
    </row>
    <row r="545" spans="1:42" hidden="1" x14ac:dyDescent="0.3">
      <c r="A545" s="6" t="s">
        <v>60</v>
      </c>
      <c r="B545" s="6">
        <f>VLOOKUP(A545,Sheet1!A:B,2,0)</f>
        <v>1</v>
      </c>
      <c r="C545" s="6">
        <v>30</v>
      </c>
      <c r="D545" s="25"/>
      <c r="E545" s="2">
        <v>81851684.9799999</v>
      </c>
      <c r="F545" s="26">
        <f>SUMIF('data-from-invoicing'!D:D,eslam.data!AP545,'data-from-invoicing'!E:E)</f>
        <v>55298315.109999999</v>
      </c>
      <c r="G545" s="2">
        <f t="shared" si="84"/>
        <v>-26553369.8699999</v>
      </c>
      <c r="H545" s="23"/>
      <c r="I545" s="2">
        <f>SUMIF('collection only'!D:D,eslam.data!AO545,'collection only'!E:E)</f>
        <v>43084120</v>
      </c>
      <c r="J545" s="26">
        <f>SUMIF('data-from-invoicing'!D:D,eslam.data!AP545,'data-from-invoicing'!F:F)</f>
        <v>43084120</v>
      </c>
      <c r="K545" s="2">
        <f t="shared" si="85"/>
        <v>0</v>
      </c>
      <c r="O545" s="23"/>
      <c r="P545" s="2">
        <v>43084120.030000001</v>
      </c>
      <c r="Q545" s="1">
        <v>45077</v>
      </c>
      <c r="R545" s="1">
        <v>45077</v>
      </c>
      <c r="S545" s="1">
        <v>45084</v>
      </c>
      <c r="T545">
        <v>40</v>
      </c>
      <c r="U545" s="1">
        <v>45124</v>
      </c>
      <c r="V545" s="1">
        <v>45099</v>
      </c>
      <c r="W545" s="2">
        <v>1078217370.3599999</v>
      </c>
      <c r="X545" s="2">
        <v>97599905.989999995</v>
      </c>
      <c r="Y545" s="2">
        <v>269087133.94999999</v>
      </c>
      <c r="AA545" s="2">
        <v>142922586</v>
      </c>
      <c r="AD545" s="2">
        <v>1474123.2</v>
      </c>
      <c r="AE545" s="14">
        <f>SUMIF('consultant-gross'!D:D,eslam.data!AO545,'consultant-gross'!F:F)</f>
        <v>0</v>
      </c>
      <c r="AF545" s="14">
        <f>SUMIF('consultant-gross'!D:D,eslam.data!AO545,'consultant-gross'!G:G)</f>
        <v>0</v>
      </c>
      <c r="AG545" s="14">
        <f>SUMIF('consultant-net'!D:D,eslam.data!AO545,'consultant-net'!F:F)</f>
        <v>0</v>
      </c>
      <c r="AH545" s="2" t="str">
        <f>VLOOKUP(A545,'eslam-to-invoicing'!A:B,2,0)</f>
        <v>Kattameya Creeks</v>
      </c>
      <c r="AO545" s="2" t="str">
        <f t="shared" si="86"/>
        <v>Katameya - Creeks30</v>
      </c>
      <c r="AP545" s="2" t="str">
        <f t="shared" si="87"/>
        <v>Kattameya Creeks30</v>
      </c>
    </row>
    <row r="546" spans="1:42" hidden="1" x14ac:dyDescent="0.3">
      <c r="A546" s="6" t="s">
        <v>60</v>
      </c>
      <c r="B546" s="6">
        <f>VLOOKUP(A546,Sheet1!A:B,2,0)</f>
        <v>1</v>
      </c>
      <c r="C546" s="6">
        <v>31</v>
      </c>
      <c r="D546" s="25"/>
      <c r="E546" s="2">
        <v>34090513.580000162</v>
      </c>
      <c r="F546" s="26">
        <f>SUMIF('data-from-invoicing'!D:D,eslam.data!AP546,'data-from-invoicing'!E:E)</f>
        <v>49290024.520000003</v>
      </c>
      <c r="G546" s="2">
        <f t="shared" si="84"/>
        <v>15199510.939999841</v>
      </c>
      <c r="H546" s="23"/>
      <c r="I546" s="2">
        <f>SUMIF('collection only'!D:D,eslam.data!AO546,'collection only'!E:E)</f>
        <v>37106226</v>
      </c>
      <c r="J546" s="26">
        <f>SUMIF('data-from-invoicing'!D:D,eslam.data!AP546,'data-from-invoicing'!F:F)</f>
        <v>37106226</v>
      </c>
      <c r="K546" s="2">
        <f t="shared" si="85"/>
        <v>0</v>
      </c>
      <c r="O546" s="23"/>
      <c r="P546" s="2">
        <v>37106226.159999996</v>
      </c>
      <c r="Q546" s="1">
        <v>45107</v>
      </c>
      <c r="R546" s="1">
        <v>45107</v>
      </c>
      <c r="S546" s="1">
        <v>45116</v>
      </c>
      <c r="T546">
        <v>40</v>
      </c>
      <c r="U546" s="1">
        <v>45156</v>
      </c>
      <c r="V546" s="1">
        <v>45138</v>
      </c>
      <c r="W546" s="2">
        <v>1112307883.9400001</v>
      </c>
      <c r="X546" s="2">
        <v>112799416.94</v>
      </c>
      <c r="Y546" s="2">
        <v>291661196</v>
      </c>
      <c r="AA546" s="2">
        <v>146035580.84</v>
      </c>
      <c r="AD546" s="2">
        <v>1474123.2</v>
      </c>
      <c r="AE546" s="14">
        <f>SUMIF('consultant-gross'!D:D,eslam.data!AO546,'consultant-gross'!F:F)</f>
        <v>34090513.580000162</v>
      </c>
      <c r="AF546" s="14">
        <f>SUMIF('consultant-gross'!D:D,eslam.data!AO546,'consultant-gross'!G:G)</f>
        <v>1112307883.9400001</v>
      </c>
      <c r="AG546" s="14">
        <f>SUMIF('consultant-net'!D:D,eslam.data!AO546,'consultant-net'!F:F)</f>
        <v>37106226.159999996</v>
      </c>
      <c r="AH546" s="2" t="str">
        <f>VLOOKUP(A546,'eslam-to-invoicing'!A:B,2,0)</f>
        <v>Kattameya Creeks</v>
      </c>
      <c r="AO546" s="2" t="str">
        <f t="shared" si="86"/>
        <v>Katameya - Creeks31</v>
      </c>
      <c r="AP546" s="2" t="str">
        <f t="shared" si="87"/>
        <v>Kattameya Creeks31</v>
      </c>
    </row>
    <row r="547" spans="1:42" hidden="1" x14ac:dyDescent="0.3">
      <c r="A547" s="6" t="s">
        <v>60</v>
      </c>
      <c r="B547" s="6">
        <f>VLOOKUP(A547,Sheet1!A:B,2,0)</f>
        <v>1</v>
      </c>
      <c r="C547" s="6">
        <v>32</v>
      </c>
      <c r="D547" s="25"/>
      <c r="E547" s="2">
        <v>36694395.359999903</v>
      </c>
      <c r="F547" s="26">
        <f>SUMIF('data-from-invoicing'!D:D,eslam.data!AP547,'data-from-invoicing'!E:E)</f>
        <v>52360770.170000002</v>
      </c>
      <c r="G547" s="2">
        <f t="shared" si="84"/>
        <v>15666374.810000099</v>
      </c>
      <c r="H547" s="23"/>
      <c r="I547" s="2">
        <f>SUMIF('collection only'!D:D,eslam.data!AO547,'collection only'!E:E)</f>
        <v>41216438</v>
      </c>
      <c r="J547" s="26">
        <f>SUMIF('data-from-invoicing'!D:D,eslam.data!AP547,'data-from-invoicing'!F:F)</f>
        <v>41216438</v>
      </c>
      <c r="K547" s="2">
        <f t="shared" si="85"/>
        <v>0</v>
      </c>
      <c r="O547" s="23"/>
      <c r="P547" s="2">
        <v>53216438.640000001</v>
      </c>
      <c r="Q547" s="1">
        <v>45138</v>
      </c>
      <c r="R547" s="1">
        <v>45138</v>
      </c>
      <c r="S547" s="1">
        <v>45146</v>
      </c>
      <c r="T547">
        <v>40</v>
      </c>
      <c r="U547" s="1">
        <v>45186</v>
      </c>
      <c r="V547" s="1">
        <v>45173</v>
      </c>
      <c r="W547" s="2">
        <v>1149002279.3</v>
      </c>
      <c r="X547" s="2">
        <v>128465791.75</v>
      </c>
      <c r="Y547" s="2">
        <v>319241513</v>
      </c>
      <c r="AA547" s="2">
        <v>149874135</v>
      </c>
      <c r="AD547" s="2">
        <v>1474123.2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53390542.82</v>
      </c>
      <c r="AH547" s="2" t="str">
        <f>VLOOKUP(A547,'eslam-to-invoicing'!A:B,2,0)</f>
        <v>Kattameya Creeks</v>
      </c>
      <c r="AO547" s="2" t="str">
        <f t="shared" si="86"/>
        <v>Katameya - Creeks32</v>
      </c>
      <c r="AP547" s="2" t="str">
        <f t="shared" si="87"/>
        <v>Kattameya Creeks32</v>
      </c>
    </row>
    <row r="548" spans="1:42" hidden="1" x14ac:dyDescent="0.3">
      <c r="A548" s="6" t="s">
        <v>60</v>
      </c>
      <c r="B548" s="6">
        <f>VLOOKUP(A548,Sheet1!A:B,2,0)</f>
        <v>1</v>
      </c>
      <c r="C548" s="6">
        <v>33</v>
      </c>
      <c r="D548" s="25"/>
      <c r="E548" s="2">
        <v>61801377.920000076</v>
      </c>
      <c r="F548" s="26">
        <f>SUMIF('data-from-invoicing'!D:D,eslam.data!AP548,'data-from-invoicing'!E:E)</f>
        <v>61236907.710000001</v>
      </c>
      <c r="G548" s="2">
        <f t="shared" ref="G548:G579" si="88">F548-E548</f>
        <v>-564470.2100000754</v>
      </c>
      <c r="H548" s="23"/>
      <c r="I548" s="2">
        <f>SUMIF('collection only'!D:D,eslam.data!AO548,'collection only'!E:E)</f>
        <v>47329833</v>
      </c>
      <c r="J548" s="26">
        <f>SUMIF('data-from-invoicing'!D:D,eslam.data!AP548,'data-from-invoicing'!F:F)</f>
        <v>47329832.968400002</v>
      </c>
      <c r="K548" s="2">
        <f t="shared" ref="K548:K579" si="89">J548-I548</f>
        <v>-3.1599998474121094E-2</v>
      </c>
      <c r="O548" s="23"/>
      <c r="P548" s="2">
        <v>47329832.990000002</v>
      </c>
      <c r="Q548" s="1">
        <v>45169</v>
      </c>
      <c r="R548" s="1">
        <v>45169</v>
      </c>
      <c r="S548" s="1">
        <v>45176</v>
      </c>
      <c r="T548">
        <v>40</v>
      </c>
      <c r="U548" s="1">
        <v>45216</v>
      </c>
      <c r="V548" s="1">
        <v>45200</v>
      </c>
      <c r="W548" s="2">
        <v>1210803657.22</v>
      </c>
      <c r="X548" s="2">
        <v>127901321.55</v>
      </c>
      <c r="Y548" s="2">
        <v>370075065.87</v>
      </c>
      <c r="AA548" s="2">
        <v>154477701.59999999</v>
      </c>
      <c r="AD548" s="2">
        <v>1474123.2</v>
      </c>
      <c r="AE548" s="14">
        <f>SUMIF('consultant-gross'!D:D,eslam.data!AO548,'consultant-gross'!F:F)</f>
        <v>61801377.920000076</v>
      </c>
      <c r="AF548" s="14">
        <f>SUMIF('consultant-gross'!D:D,eslam.data!AO548,'consultant-gross'!G:G)</f>
        <v>1210803657.22</v>
      </c>
      <c r="AG548" s="14">
        <f>SUMIF('consultant-net'!D:D,eslam.data!AO548,'consultant-net'!F:F)</f>
        <v>47329832.990000002</v>
      </c>
      <c r="AH548" s="2" t="str">
        <f>VLOOKUP(A548,'eslam-to-invoicing'!A:B,2,0)</f>
        <v>Kattameya Creeks</v>
      </c>
      <c r="AO548" s="2" t="str">
        <f t="shared" ref="AO548:AO579" si="90">A548&amp;C548</f>
        <v>Katameya - Creeks33</v>
      </c>
      <c r="AP548" s="2" t="str">
        <f t="shared" ref="AP548:AP579" si="91">AH548&amp;C548</f>
        <v>Kattameya Creeks33</v>
      </c>
    </row>
    <row r="549" spans="1:42" hidden="1" x14ac:dyDescent="0.3">
      <c r="A549" s="6" t="s">
        <v>60</v>
      </c>
      <c r="B549" s="6">
        <f>VLOOKUP(A549,Sheet1!A:B,2,0)</f>
        <v>1</v>
      </c>
      <c r="C549" s="6">
        <v>34</v>
      </c>
      <c r="D549" s="25"/>
      <c r="E549" s="2">
        <v>67431952.339999914</v>
      </c>
      <c r="F549" s="26">
        <f>SUMIF('data-from-invoicing'!D:D,eslam.data!AP549,'data-from-invoicing'!E:E)</f>
        <v>82997244.560000002</v>
      </c>
      <c r="G549" s="2">
        <f t="shared" si="88"/>
        <v>15565292.220000088</v>
      </c>
      <c r="H549" s="23"/>
      <c r="I549" s="2">
        <f>SUMIF('collection only'!D:D,eslam.data!AO549,'collection only'!E:E)</f>
        <v>70308953</v>
      </c>
      <c r="J549" s="26">
        <f>SUMIF('data-from-invoicing'!D:D,eslam.data!AP549,'data-from-invoicing'!F:F)</f>
        <v>70308953</v>
      </c>
      <c r="K549" s="2">
        <f t="shared" si="89"/>
        <v>0</v>
      </c>
      <c r="O549" s="23"/>
      <c r="P549" s="2">
        <v>70308953.760000005</v>
      </c>
      <c r="Q549" s="1">
        <v>45199</v>
      </c>
      <c r="R549" s="1">
        <v>45199</v>
      </c>
      <c r="S549" s="1">
        <v>45207</v>
      </c>
      <c r="T549">
        <v>40</v>
      </c>
      <c r="U549" s="1">
        <v>45247</v>
      </c>
      <c r="V549" s="1">
        <v>45232</v>
      </c>
      <c r="W549" s="2">
        <v>1278235609.5599999</v>
      </c>
      <c r="X549" s="2">
        <v>143466613.75999999</v>
      </c>
      <c r="Y549" s="2">
        <v>421285092.94</v>
      </c>
      <c r="AA549" s="2">
        <v>161880059</v>
      </c>
      <c r="AD549" s="2">
        <v>2286300.2000000002</v>
      </c>
      <c r="AE549" s="14">
        <f>SUMIF('consultant-gross'!D:D,eslam.data!AO549,'consultant-gross'!F:F)</f>
        <v>67431952.339999914</v>
      </c>
      <c r="AF549" s="14">
        <f>SUMIF('consultant-gross'!D:D,eslam.data!AO549,'consultant-gross'!G:G)</f>
        <v>1278235609.5599999</v>
      </c>
      <c r="AG549" s="14">
        <f>SUMIF('consultant-net'!D:D,eslam.data!AO549,'consultant-net'!F:F)</f>
        <v>70308953.760000005</v>
      </c>
      <c r="AH549" s="2" t="str">
        <f>VLOOKUP(A549,'eslam-to-invoicing'!A:B,2,0)</f>
        <v>Kattameya Creeks</v>
      </c>
      <c r="AO549" s="2" t="str">
        <f t="shared" si="90"/>
        <v>Katameya - Creeks34</v>
      </c>
      <c r="AP549" s="2" t="str">
        <f t="shared" si="91"/>
        <v>Kattameya Creeks34</v>
      </c>
    </row>
    <row r="550" spans="1:42" hidden="1" x14ac:dyDescent="0.3">
      <c r="A550" s="6" t="s">
        <v>60</v>
      </c>
      <c r="B550" s="6">
        <f>VLOOKUP(A550,Sheet1!A:B,2,0)</f>
        <v>1</v>
      </c>
      <c r="C550" s="6">
        <v>35</v>
      </c>
      <c r="D550" s="25"/>
      <c r="E550" s="2">
        <v>61247331.119999893</v>
      </c>
      <c r="F550" s="26">
        <f>SUMIF('data-from-invoicing'!D:D,eslam.data!AP550,'data-from-invoicing'!E:E)</f>
        <v>59094596.479999997</v>
      </c>
      <c r="G550" s="2">
        <f t="shared" si="88"/>
        <v>-2152734.6399998963</v>
      </c>
      <c r="H550" s="23"/>
      <c r="I550" s="2">
        <f>SUMIF('collection only'!D:D,eslam.data!AO550,'collection only'!E:E)</f>
        <v>46816344</v>
      </c>
      <c r="J550" s="26">
        <f>SUMIF('data-from-invoicing'!D:D,eslam.data!AP550,'data-from-invoicing'!F:F)</f>
        <v>46816344</v>
      </c>
      <c r="K550" s="2">
        <f t="shared" si="89"/>
        <v>0</v>
      </c>
      <c r="O550" s="23"/>
      <c r="P550" s="2">
        <v>46816344.409999996</v>
      </c>
      <c r="Q550" s="1">
        <v>45230</v>
      </c>
      <c r="R550" s="1">
        <v>45230</v>
      </c>
      <c r="S550" s="1">
        <v>45238</v>
      </c>
      <c r="T550">
        <v>40</v>
      </c>
      <c r="U550" s="1">
        <v>45278</v>
      </c>
      <c r="V550" s="1">
        <v>45266</v>
      </c>
      <c r="W550" s="2">
        <v>1339482940.6800001</v>
      </c>
      <c r="X550" s="2">
        <v>141313879.12</v>
      </c>
      <c r="Y550" s="2">
        <v>467826001.19</v>
      </c>
      <c r="AA550" s="2">
        <v>169260713.53</v>
      </c>
      <c r="AD550" s="2">
        <v>2593710.2000000002</v>
      </c>
      <c r="AE550" s="14">
        <f>SUMIF('consultant-gross'!D:D,eslam.data!AO550,'consultant-gross'!F:F)</f>
        <v>61247331.119999886</v>
      </c>
      <c r="AF550" s="14">
        <f>SUMIF('consultant-gross'!D:D,eslam.data!AO550,'consultant-gross'!G:G)</f>
        <v>1339482940.6799998</v>
      </c>
      <c r="AG550" s="14">
        <f>SUMIF('consultant-net'!D:D,eslam.data!AO550,'consultant-net'!F:F)</f>
        <v>46816344.409999996</v>
      </c>
      <c r="AH550" s="2" t="str">
        <f>VLOOKUP(A550,'eslam-to-invoicing'!A:B,2,0)</f>
        <v>Kattameya Creeks</v>
      </c>
      <c r="AO550" s="2" t="str">
        <f t="shared" si="90"/>
        <v>Katameya - Creeks35</v>
      </c>
      <c r="AP550" s="2" t="str">
        <f t="shared" si="91"/>
        <v>Kattameya Creeks35</v>
      </c>
    </row>
    <row r="551" spans="1:42" hidden="1" x14ac:dyDescent="0.3">
      <c r="A551" s="6" t="s">
        <v>60</v>
      </c>
      <c r="B551" s="6">
        <f>VLOOKUP(A551,Sheet1!A:B,2,0)</f>
        <v>1</v>
      </c>
      <c r="C551" s="6">
        <v>36</v>
      </c>
      <c r="D551" s="25"/>
      <c r="E551" s="2">
        <v>74463161.120000124</v>
      </c>
      <c r="F551" s="26">
        <f>SUMIF('data-from-invoicing'!D:D,eslam.data!AP551,'data-from-invoicing'!E:E)</f>
        <v>64452457.920000009</v>
      </c>
      <c r="G551" s="2">
        <f t="shared" si="88"/>
        <v>-10010703.200000115</v>
      </c>
      <c r="H551" s="23"/>
      <c r="I551" s="2">
        <f>SUMIF('collection only'!D:D,eslam.data!AO551,'collection only'!E:E)</f>
        <v>50530224.780000001</v>
      </c>
      <c r="J551" s="26">
        <f>SUMIF('data-from-invoicing'!D:D,eslam.data!AP551,'data-from-invoicing'!F:F)</f>
        <v>50530224.780000001</v>
      </c>
      <c r="K551" s="2">
        <f t="shared" si="89"/>
        <v>0</v>
      </c>
      <c r="O551" s="23"/>
      <c r="P551" s="2">
        <v>50530225.450000003</v>
      </c>
      <c r="Q551" s="1">
        <v>45260</v>
      </c>
      <c r="R551" s="1">
        <v>45260</v>
      </c>
      <c r="S551" s="1">
        <v>45267</v>
      </c>
      <c r="T551">
        <v>40</v>
      </c>
      <c r="U551" s="1">
        <v>45307</v>
      </c>
      <c r="V551" s="1">
        <v>45290</v>
      </c>
      <c r="W551" s="2">
        <v>1413946101.8</v>
      </c>
      <c r="X551" s="2">
        <v>131303175.93000001</v>
      </c>
      <c r="Y551" s="2">
        <v>514457815.27999997</v>
      </c>
      <c r="AA551" s="2">
        <v>175537623</v>
      </c>
      <c r="AD551" s="2">
        <v>2835674.2</v>
      </c>
      <c r="AE551" s="14">
        <f>SUMIF('consultant-gross'!D:D,eslam.data!AO551,'consultant-gross'!F:F)</f>
        <v>74463161.120000124</v>
      </c>
      <c r="AF551" s="14">
        <f>SUMIF('consultant-gross'!D:D,eslam.data!AO551,'consultant-gross'!G:G)</f>
        <v>1413946101.8</v>
      </c>
      <c r="AG551" s="14">
        <f>SUMIF('consultant-net'!D:D,eslam.data!AO551,'consultant-net'!F:F)</f>
        <v>50530225.450000003</v>
      </c>
      <c r="AH551" s="2" t="str">
        <f>VLOOKUP(A551,'eslam-to-invoicing'!A:B,2,0)</f>
        <v>Kattameya Creeks</v>
      </c>
      <c r="AO551" s="2" t="str">
        <f t="shared" si="90"/>
        <v>Katameya - Creeks36</v>
      </c>
      <c r="AP551" s="2" t="str">
        <f t="shared" si="91"/>
        <v>Kattameya Creeks36</v>
      </c>
    </row>
    <row r="552" spans="1:42" hidden="1" x14ac:dyDescent="0.3">
      <c r="A552" s="6" t="s">
        <v>60</v>
      </c>
      <c r="B552" s="6">
        <f>VLOOKUP(A552,Sheet1!A:B,2,0)</f>
        <v>1</v>
      </c>
      <c r="C552" s="6">
        <v>37</v>
      </c>
      <c r="D552" s="25"/>
      <c r="E552" s="2">
        <v>53331460.140000097</v>
      </c>
      <c r="F552" s="26">
        <f>SUMIF('data-from-invoicing'!D:D,eslam.data!AP552,'data-from-invoicing'!E:E)</f>
        <v>60819348.359999999</v>
      </c>
      <c r="G552" s="2">
        <f t="shared" si="88"/>
        <v>7487888.219999902</v>
      </c>
      <c r="H552" s="23"/>
      <c r="I552" s="2">
        <f>SUMIF('collection only'!D:D,eslam.data!AO552,'collection only'!E:E)</f>
        <v>62109565</v>
      </c>
      <c r="J552" s="26">
        <f>SUMIF('data-from-invoicing'!D:D,eslam.data!AP552,'data-from-invoicing'!F:F)</f>
        <v>62109565</v>
      </c>
      <c r="K552" s="2">
        <f t="shared" si="89"/>
        <v>0</v>
      </c>
      <c r="O552" s="23"/>
      <c r="P552" s="2">
        <v>62109565.07</v>
      </c>
      <c r="Q552" s="1">
        <v>45291</v>
      </c>
      <c r="R552" s="1">
        <v>45291</v>
      </c>
      <c r="S552" s="1">
        <v>45295</v>
      </c>
      <c r="T552">
        <v>40</v>
      </c>
      <c r="U552" s="1">
        <v>45335</v>
      </c>
      <c r="V552" s="1">
        <v>45313</v>
      </c>
      <c r="W552" s="2">
        <v>1467277561.9400001</v>
      </c>
      <c r="X552" s="2">
        <v>138791064.13999999</v>
      </c>
      <c r="Y552" s="2">
        <v>557616767.7700001</v>
      </c>
      <c r="AA552" s="2">
        <v>179660456</v>
      </c>
      <c r="AD552" s="2">
        <v>3087279.2</v>
      </c>
      <c r="AE552" s="14">
        <f>SUMIF('consultant-gross'!D:D,eslam.data!AO552,'consultant-gross'!F:F)</f>
        <v>53331460.140000105</v>
      </c>
      <c r="AF552" s="14">
        <f>SUMIF('consultant-gross'!D:D,eslam.data!AO552,'consultant-gross'!G:G)</f>
        <v>1467277561.9400001</v>
      </c>
      <c r="AG552" s="14">
        <f>SUMIF('consultant-net'!D:D,eslam.data!AO552,'consultant-net'!F:F)</f>
        <v>62109565.07</v>
      </c>
      <c r="AH552" s="2" t="str">
        <f>VLOOKUP(A552,'eslam-to-invoicing'!A:B,2,0)</f>
        <v>Kattameya Creeks</v>
      </c>
      <c r="AO552" s="2" t="str">
        <f t="shared" si="90"/>
        <v>Katameya - Creeks37</v>
      </c>
      <c r="AP552" s="2" t="str">
        <f t="shared" si="91"/>
        <v>Kattameya Creeks37</v>
      </c>
    </row>
    <row r="553" spans="1:42" hidden="1" x14ac:dyDescent="0.3">
      <c r="A553" s="6" t="s">
        <v>60</v>
      </c>
      <c r="B553" s="6">
        <f>VLOOKUP(A553,Sheet1!A:B,2,0)</f>
        <v>1</v>
      </c>
      <c r="C553" s="6">
        <v>38</v>
      </c>
      <c r="D553" s="25"/>
      <c r="E553" s="2">
        <v>83842743.599999905</v>
      </c>
      <c r="F553" s="26">
        <f>SUMIF('data-from-invoicing'!D:D,eslam.data!AP553,'data-from-invoicing'!E:E)</f>
        <v>78865309.719999999</v>
      </c>
      <c r="G553" s="2">
        <f t="shared" si="88"/>
        <v>-4977433.8799999058</v>
      </c>
      <c r="H553" s="23"/>
      <c r="I553" s="2">
        <f>SUMIF('collection only'!D:D,eslam.data!AO553,'collection only'!E:E)</f>
        <v>79235150</v>
      </c>
      <c r="J553" s="26">
        <f>SUMIF('data-from-invoicing'!D:D,eslam.data!AP553,'data-from-invoicing'!F:F)</f>
        <v>79235149.888799995</v>
      </c>
      <c r="K553" s="2">
        <f t="shared" si="89"/>
        <v>-0.1112000048160553</v>
      </c>
      <c r="O553" s="23"/>
      <c r="P553" s="2">
        <v>79235149.900000006</v>
      </c>
      <c r="Q553" s="1">
        <v>45322</v>
      </c>
      <c r="R553" s="1">
        <v>45322</v>
      </c>
      <c r="S553" s="1">
        <v>45330</v>
      </c>
      <c r="T553">
        <v>40</v>
      </c>
      <c r="U553" s="1">
        <v>45370</v>
      </c>
      <c r="V553" s="1">
        <v>45357</v>
      </c>
      <c r="W553" s="2">
        <v>1551120305.54</v>
      </c>
      <c r="X553" s="2">
        <v>133813630.27</v>
      </c>
      <c r="Y553" s="2">
        <v>619119624.83000004</v>
      </c>
      <c r="AA553" s="2">
        <v>194495708</v>
      </c>
      <c r="AD553" s="2">
        <v>3385105</v>
      </c>
      <c r="AE553" s="14">
        <f>SUMIF('consultant-gross'!D:D,eslam.data!AO553,'consultant-gross'!F:F)</f>
        <v>83842743.599999905</v>
      </c>
      <c r="AF553" s="14">
        <f>SUMIF('consultant-gross'!D:D,eslam.data!AO553,'consultant-gross'!G:G)</f>
        <v>1551120305.54</v>
      </c>
      <c r="AG553" s="14">
        <f>SUMIF('consultant-net'!D:D,eslam.data!AO553,'consultant-net'!F:F)</f>
        <v>79235149.900000006</v>
      </c>
      <c r="AH553" s="2" t="str">
        <f>VLOOKUP(A553,'eslam-to-invoicing'!A:B,2,0)</f>
        <v>Kattameya Creeks</v>
      </c>
      <c r="AO553" s="2" t="str">
        <f t="shared" si="90"/>
        <v>Katameya - Creeks38</v>
      </c>
      <c r="AP553" s="2" t="str">
        <f t="shared" si="91"/>
        <v>Kattameya Creeks38</v>
      </c>
    </row>
    <row r="554" spans="1:42" hidden="1" x14ac:dyDescent="0.3">
      <c r="A554" s="6" t="s">
        <v>60</v>
      </c>
      <c r="B554" s="6">
        <f>VLOOKUP(A554,Sheet1!A:B,2,0)</f>
        <v>1</v>
      </c>
      <c r="C554" s="6">
        <v>39</v>
      </c>
      <c r="D554" s="25"/>
      <c r="E554" s="2">
        <v>81688930.920000076</v>
      </c>
      <c r="F554" s="26">
        <f>SUMIF('data-from-invoicing'!D:D,eslam.data!AP554,'data-from-invoicing'!E:E)</f>
        <v>66379928.689999998</v>
      </c>
      <c r="G554" s="2">
        <f t="shared" si="88"/>
        <v>-15309002.230000079</v>
      </c>
      <c r="H554" s="23"/>
      <c r="I554" s="2">
        <f>SUMIF('collection only'!D:D,eslam.data!AO554,'collection only'!E:E)</f>
        <v>66261026</v>
      </c>
      <c r="J554" s="26">
        <f>SUMIF('data-from-invoicing'!D:D,eslam.data!AP554,'data-from-invoicing'!F:F)</f>
        <v>66261026</v>
      </c>
      <c r="K554" s="2">
        <f t="shared" si="89"/>
        <v>0</v>
      </c>
      <c r="O554" s="23"/>
      <c r="P554" s="2">
        <v>66261026.210000001</v>
      </c>
      <c r="Q554" s="1">
        <v>45351</v>
      </c>
      <c r="R554" s="1">
        <v>45351</v>
      </c>
      <c r="S554" s="1">
        <v>45361</v>
      </c>
      <c r="T554">
        <v>40</v>
      </c>
      <c r="U554" s="1">
        <v>45401</v>
      </c>
      <c r="V554" s="1">
        <v>45384</v>
      </c>
      <c r="W554" s="2">
        <v>1632809236.46</v>
      </c>
      <c r="X554" s="2">
        <v>118504628.04000001</v>
      </c>
      <c r="Y554" s="2">
        <v>681574347</v>
      </c>
      <c r="AA554" s="2">
        <v>206803236</v>
      </c>
      <c r="AD554" s="2">
        <v>3583708</v>
      </c>
      <c r="AE554" s="14">
        <f>SUMIF('consultant-gross'!D:D,eslam.data!AO554,'consultant-gross'!F:F)</f>
        <v>81688930.920000076</v>
      </c>
      <c r="AF554" s="14">
        <f>SUMIF('consultant-gross'!D:D,eslam.data!AO554,'consultant-gross'!G:G)</f>
        <v>1632809236.46</v>
      </c>
      <c r="AG554" s="14">
        <f>SUMIF('consultant-net'!D:D,eslam.data!AO554,'consultant-net'!F:F)</f>
        <v>66261026.210000001</v>
      </c>
      <c r="AH554" s="2" t="str">
        <f>VLOOKUP(A554,'eslam-to-invoicing'!A:B,2,0)</f>
        <v>Kattameya Creeks</v>
      </c>
      <c r="AO554" s="2" t="str">
        <f t="shared" si="90"/>
        <v>Katameya - Creeks39</v>
      </c>
      <c r="AP554" s="2" t="str">
        <f t="shared" si="91"/>
        <v>Kattameya Creeks39</v>
      </c>
    </row>
    <row r="555" spans="1:42" hidden="1" x14ac:dyDescent="0.3">
      <c r="A555" s="6" t="s">
        <v>60</v>
      </c>
      <c r="B555" s="6">
        <f>VLOOKUP(A555,Sheet1!A:B,2,0)</f>
        <v>1</v>
      </c>
      <c r="C555" s="6">
        <v>40</v>
      </c>
      <c r="D555" s="25"/>
      <c r="E555" s="2">
        <v>66582662.039999962</v>
      </c>
      <c r="F555" s="26">
        <f>SUMIF('data-from-invoicing'!D:D,eslam.data!AP555,'data-from-invoicing'!E:E)</f>
        <v>52383248.289999999</v>
      </c>
      <c r="G555" s="2">
        <f t="shared" si="88"/>
        <v>-14199413.749999963</v>
      </c>
      <c r="H555" s="23"/>
      <c r="I555" s="2">
        <f>SUMIF('collection only'!D:D,eslam.data!AO555,'collection only'!E:E)</f>
        <v>52039038</v>
      </c>
      <c r="J555" s="26">
        <f>SUMIF('data-from-invoicing'!D:D,eslam.data!AP555,'data-from-invoicing'!F:F)</f>
        <v>52039038</v>
      </c>
      <c r="K555" s="2">
        <f t="shared" si="89"/>
        <v>0</v>
      </c>
      <c r="O555" s="23"/>
      <c r="P555" s="2">
        <v>52039038.119999997</v>
      </c>
      <c r="Q555" s="1">
        <v>45382</v>
      </c>
      <c r="R555" s="1">
        <v>45382</v>
      </c>
      <c r="S555" s="1">
        <v>45388</v>
      </c>
      <c r="T555">
        <v>40</v>
      </c>
      <c r="U555" s="1">
        <v>45428</v>
      </c>
      <c r="V555" s="1">
        <v>45414</v>
      </c>
      <c r="W555" s="2">
        <v>1699391898.5</v>
      </c>
      <c r="X555" s="2">
        <v>104305214.28</v>
      </c>
      <c r="Y555" s="2">
        <v>732184516</v>
      </c>
      <c r="AA555" s="2">
        <v>217702929</v>
      </c>
      <c r="AD555" s="2">
        <v>3885490.2</v>
      </c>
      <c r="AE555" s="14">
        <f>SUMIF('consultant-gross'!D:D,eslam.data!AO555,'consultant-gross'!F:F)</f>
        <v>0</v>
      </c>
      <c r="AF555" s="14">
        <f>SUMIF('consultant-gross'!D:D,eslam.data!AO555,'consultant-gross'!G:G)</f>
        <v>0</v>
      </c>
      <c r="AG555" s="14">
        <f>SUMIF('consultant-net'!D:D,eslam.data!AO555,'consultant-net'!F:F)</f>
        <v>0</v>
      </c>
      <c r="AH555" s="2" t="str">
        <f>VLOOKUP(A555,'eslam-to-invoicing'!A:B,2,0)</f>
        <v>Kattameya Creeks</v>
      </c>
      <c r="AO555" s="2" t="str">
        <f t="shared" si="90"/>
        <v>Katameya - Creeks40</v>
      </c>
      <c r="AP555" s="2" t="str">
        <f t="shared" si="91"/>
        <v>Kattameya Creeks40</v>
      </c>
    </row>
    <row r="556" spans="1:42" hidden="1" x14ac:dyDescent="0.3">
      <c r="A556" s="6" t="s">
        <v>60</v>
      </c>
      <c r="B556" s="6">
        <f>VLOOKUP(A556,Sheet1!A:B,2,0)</f>
        <v>1</v>
      </c>
      <c r="C556" s="6">
        <v>41</v>
      </c>
      <c r="D556" s="25"/>
      <c r="E556" s="2">
        <v>47455342.029999971</v>
      </c>
      <c r="F556" s="26">
        <f>SUMIF('data-from-invoicing'!D:D,eslam.data!AP556,'data-from-invoicing'!E:E)</f>
        <v>44558913.700000003</v>
      </c>
      <c r="G556" s="2">
        <f t="shared" si="88"/>
        <v>-2896428.3299999684</v>
      </c>
      <c r="H556" s="23"/>
      <c r="I556" s="2">
        <f>SUMIF('collection only'!D:D,eslam.data!AO556,'collection only'!E:E)</f>
        <v>45340678.810000002</v>
      </c>
      <c r="J556" s="26">
        <f>SUMIF('data-from-invoicing'!D:D,eslam.data!AP556,'data-from-invoicing'!F:F)</f>
        <v>45340679.807999998</v>
      </c>
      <c r="K556" s="2">
        <f t="shared" si="89"/>
        <v>0.99799999594688416</v>
      </c>
      <c r="O556" s="23"/>
      <c r="P556" s="2">
        <v>45340679.799999997</v>
      </c>
      <c r="Q556" s="1">
        <v>45412</v>
      </c>
      <c r="R556" s="1">
        <v>45412</v>
      </c>
      <c r="S556" s="1">
        <v>45420</v>
      </c>
      <c r="T556">
        <v>40</v>
      </c>
      <c r="U556" s="1">
        <v>45460</v>
      </c>
      <c r="V556" s="1">
        <v>45437</v>
      </c>
      <c r="W556" s="2">
        <v>1746847240.53</v>
      </c>
      <c r="X556" s="2">
        <v>101408785.94</v>
      </c>
      <c r="Y556" s="2">
        <v>771118051</v>
      </c>
      <c r="AA556" s="2">
        <v>224726984.46000001</v>
      </c>
      <c r="AD556" s="2">
        <v>4067349.2</v>
      </c>
      <c r="AE556" s="14">
        <f>SUMIF('consultant-gross'!D:D,eslam.data!AO556,'consultant-gross'!F:F)</f>
        <v>47455342.029999971</v>
      </c>
      <c r="AF556" s="14">
        <f>SUMIF('consultant-gross'!D:D,eslam.data!AO556,'consultant-gross'!G:G)</f>
        <v>1746847240.53</v>
      </c>
      <c r="AG556" s="14">
        <f>SUMIF('consultant-net'!D:D,eslam.data!AO556,'consultant-net'!F:F)</f>
        <v>45340679.799999997</v>
      </c>
      <c r="AH556" s="2" t="str">
        <f>VLOOKUP(A556,'eslam-to-invoicing'!A:B,2,0)</f>
        <v>Kattameya Creeks</v>
      </c>
      <c r="AO556" s="2" t="str">
        <f t="shared" si="90"/>
        <v>Katameya - Creeks41</v>
      </c>
      <c r="AP556" s="2" t="str">
        <f t="shared" si="91"/>
        <v>Kattameya Creeks41</v>
      </c>
    </row>
    <row r="557" spans="1:42" hidden="1" x14ac:dyDescent="0.3">
      <c r="A557" s="6" t="s">
        <v>60</v>
      </c>
      <c r="B557" s="6">
        <f>VLOOKUP(A557,Sheet1!A:B,2,0)</f>
        <v>1</v>
      </c>
      <c r="C557" s="6">
        <v>42</v>
      </c>
      <c r="D557" s="25"/>
      <c r="E557" s="2">
        <v>56995945.470000029</v>
      </c>
      <c r="F557" s="26">
        <f>SUMIF('data-from-invoicing'!D:D,eslam.data!AP557,'data-from-invoicing'!E:E)</f>
        <v>52161798.490000002</v>
      </c>
      <c r="G557" s="2">
        <f t="shared" si="88"/>
        <v>-4834146.9800000265</v>
      </c>
      <c r="H557" s="23"/>
      <c r="I557" s="2">
        <f>SUMIF('collection only'!D:D,eslam.data!AO557,'collection only'!E:E)</f>
        <v>52791233</v>
      </c>
      <c r="J557" s="26">
        <f>SUMIF('data-from-invoicing'!D:D,eslam.data!AP557,'data-from-invoicing'!F:F)</f>
        <v>52791233</v>
      </c>
      <c r="K557" s="2">
        <f t="shared" si="89"/>
        <v>0</v>
      </c>
      <c r="O557" s="23"/>
      <c r="P557" s="2">
        <v>52791233.920000002</v>
      </c>
      <c r="Q557" s="1">
        <v>45443</v>
      </c>
      <c r="R557" s="1">
        <v>45443</v>
      </c>
      <c r="S557" s="1">
        <v>45452</v>
      </c>
      <c r="T557">
        <v>40</v>
      </c>
      <c r="U557" s="1">
        <v>45492</v>
      </c>
      <c r="V557" s="1">
        <v>45480</v>
      </c>
      <c r="W557" s="2">
        <v>1803843186</v>
      </c>
      <c r="X557" s="2">
        <v>96574638</v>
      </c>
      <c r="Y557" s="2">
        <v>816861989</v>
      </c>
      <c r="AA557" s="2">
        <v>232964321</v>
      </c>
      <c r="AD557" s="2">
        <v>4370002</v>
      </c>
      <c r="AE557" s="14">
        <f>SUMIF('consultant-gross'!D:D,eslam.data!AO557,'consultant-gross'!F:F)</f>
        <v>56995945.470000029</v>
      </c>
      <c r="AF557" s="14">
        <f>SUMIF('consultant-gross'!D:D,eslam.data!AO557,'consultant-gross'!G:G)</f>
        <v>1803843186</v>
      </c>
      <c r="AG557" s="14">
        <f>SUMIF('consultant-net'!D:D,eslam.data!AO557,'consultant-net'!F:F)</f>
        <v>52791233.920000002</v>
      </c>
      <c r="AH557" s="2" t="str">
        <f>VLOOKUP(A557,'eslam-to-invoicing'!A:B,2,0)</f>
        <v>Kattameya Creeks</v>
      </c>
      <c r="AO557" s="2" t="str">
        <f t="shared" si="90"/>
        <v>Katameya - Creeks42</v>
      </c>
      <c r="AP557" s="2" t="str">
        <f t="shared" si="91"/>
        <v>Kattameya Creeks42</v>
      </c>
    </row>
    <row r="558" spans="1:42" hidden="1" x14ac:dyDescent="0.3">
      <c r="A558" s="6" t="s">
        <v>60</v>
      </c>
      <c r="B558" s="6">
        <f>VLOOKUP(A558,Sheet1!A:B,2,0)</f>
        <v>1</v>
      </c>
      <c r="C558" s="6">
        <v>43</v>
      </c>
      <c r="D558" s="25"/>
      <c r="E558" s="2">
        <v>56437240.436228752</v>
      </c>
      <c r="F558" s="26">
        <f>SUMIF('data-from-invoicing'!D:D,eslam.data!AP558,'data-from-invoicing'!E:E)</f>
        <v>42016089.18</v>
      </c>
      <c r="G558" s="2">
        <f t="shared" si="88"/>
        <v>-14421151.256228752</v>
      </c>
      <c r="H558" s="23"/>
      <c r="I558" s="2">
        <f>SUMIF('collection only'!D:D,eslam.data!AO558,'collection only'!E:E)</f>
        <v>21224102</v>
      </c>
      <c r="J558" s="26">
        <f>SUMIF('data-from-invoicing'!D:D,eslam.data!AP558,'data-from-invoicing'!F:F)</f>
        <v>21224102</v>
      </c>
      <c r="K558" s="2">
        <f t="shared" si="89"/>
        <v>0</v>
      </c>
      <c r="O558" s="23"/>
      <c r="P558" s="2">
        <v>30082113.946245909</v>
      </c>
      <c r="Q558" s="1">
        <v>45473</v>
      </c>
      <c r="R558" s="1">
        <v>45473</v>
      </c>
      <c r="S558" s="1">
        <v>45483</v>
      </c>
      <c r="T558">
        <v>40</v>
      </c>
      <c r="U558" s="1">
        <v>45523</v>
      </c>
      <c r="V558" s="1">
        <v>45500</v>
      </c>
      <c r="W558" s="2">
        <v>1860280426.436229</v>
      </c>
      <c r="X558" s="2">
        <v>90480931.813061342</v>
      </c>
      <c r="Y558" s="2">
        <v>861619431.08342218</v>
      </c>
      <c r="AA558" s="2">
        <v>241015625.4571293</v>
      </c>
      <c r="AD558" s="2">
        <v>4370002.2</v>
      </c>
      <c r="AE558" s="14">
        <f>SUMIF('consultant-gross'!D:D,eslam.data!AO558,'consultant-gross'!F:F)</f>
        <v>56437240.436228752</v>
      </c>
      <c r="AF558" s="14">
        <f>SUMIF('consultant-gross'!D:D,eslam.data!AO558,'consultant-gross'!G:G)</f>
        <v>1860280426.4362288</v>
      </c>
      <c r="AG558" s="14">
        <f>SUMIF('consultant-net'!D:D,eslam.data!AO558,'consultant-net'!F:F)</f>
        <v>30082113.946245909</v>
      </c>
      <c r="AH558" s="2" t="str">
        <f>VLOOKUP(A558,'eslam-to-invoicing'!A:B,2,0)</f>
        <v>Kattameya Creeks</v>
      </c>
      <c r="AO558" s="2" t="str">
        <f t="shared" si="90"/>
        <v>Katameya - Creeks43</v>
      </c>
      <c r="AP558" s="2" t="str">
        <f t="shared" si="91"/>
        <v>Kattameya Creeks43</v>
      </c>
    </row>
    <row r="559" spans="1:42" hidden="1" x14ac:dyDescent="0.3">
      <c r="A559" s="6" t="s">
        <v>60</v>
      </c>
      <c r="B559" s="6">
        <f>VLOOKUP(A559,Sheet1!A:B,2,0)</f>
        <v>1</v>
      </c>
      <c r="C559" s="6">
        <v>44</v>
      </c>
      <c r="D559" s="25"/>
      <c r="E559" s="2">
        <v>49427006.693771116</v>
      </c>
      <c r="F559" s="26">
        <f>SUMIF('data-from-invoicing'!D:D,eslam.data!AP559,'data-from-invoicing'!E:E)</f>
        <v>34374886.210000001</v>
      </c>
      <c r="G559" s="2">
        <f t="shared" si="88"/>
        <v>-15052120.483771116</v>
      </c>
      <c r="H559" s="23"/>
      <c r="I559" s="2">
        <f>SUMIF('collection only'!D:D,eslam.data!AO559,'collection only'!E:E)</f>
        <v>8345106.3000000007</v>
      </c>
      <c r="J559" s="26">
        <f>SUMIF('data-from-invoicing'!D:D,eslam.data!AP559,'data-from-invoicing'!F:F)</f>
        <v>8345106.3083999995</v>
      </c>
      <c r="K559" s="2">
        <f t="shared" si="89"/>
        <v>8.3999987691640854E-3</v>
      </c>
      <c r="O559" s="23"/>
      <c r="P559" s="2">
        <v>8345106.2999999998</v>
      </c>
      <c r="Q559" s="1">
        <v>45504</v>
      </c>
      <c r="R559" s="1">
        <v>45504</v>
      </c>
      <c r="S559" s="1">
        <v>45514</v>
      </c>
      <c r="T559">
        <v>40</v>
      </c>
      <c r="U559" s="1">
        <v>45554</v>
      </c>
      <c r="V559" s="1">
        <v>45535</v>
      </c>
      <c r="W559" s="2">
        <v>1909707433.1300001</v>
      </c>
      <c r="X559" s="2">
        <v>67101367.219999999</v>
      </c>
      <c r="Y559" s="2">
        <v>899419335</v>
      </c>
      <c r="AA559" s="2">
        <v>247392879</v>
      </c>
      <c r="AD559" s="2">
        <v>4855643.2</v>
      </c>
      <c r="AE559" s="14">
        <f>SUMIF('consultant-gross'!D:D,eslam.data!AO559,'consultant-gross'!F:F)</f>
        <v>49427006.693771124</v>
      </c>
      <c r="AF559" s="14">
        <f>SUMIF('consultant-gross'!D:D,eslam.data!AO559,'consultant-gross'!G:G)</f>
        <v>1909707433.1299999</v>
      </c>
      <c r="AG559" s="14">
        <f>SUMIF('consultant-net'!D:D,eslam.data!AO559,'consultant-net'!F:F)</f>
        <v>8345106.2999999998</v>
      </c>
      <c r="AH559" s="2" t="str">
        <f>VLOOKUP(A559,'eslam-to-invoicing'!A:B,2,0)</f>
        <v>Kattameya Creeks</v>
      </c>
      <c r="AO559" s="2" t="str">
        <f t="shared" si="90"/>
        <v>Katameya - Creeks44</v>
      </c>
      <c r="AP559" s="2" t="str">
        <f t="shared" si="91"/>
        <v>Kattameya Creeks44</v>
      </c>
    </row>
    <row r="560" spans="1:42" hidden="1" x14ac:dyDescent="0.3">
      <c r="A560" s="6" t="s">
        <v>60</v>
      </c>
      <c r="B560" s="6">
        <f>VLOOKUP(A560,Sheet1!A:B,2,0)</f>
        <v>1</v>
      </c>
      <c r="C560" s="6">
        <v>45</v>
      </c>
      <c r="D560" s="25"/>
      <c r="E560" s="2">
        <v>67801530.870000124</v>
      </c>
      <c r="F560" s="26">
        <f>SUMIF('data-from-invoicing'!D:D,eslam.data!AP560,'data-from-invoicing'!E:E)</f>
        <v>50790503.789999999</v>
      </c>
      <c r="G560" s="2">
        <f t="shared" si="88"/>
        <v>-17011027.080000125</v>
      </c>
      <c r="H560" s="23"/>
      <c r="I560" s="2">
        <f>SUMIF('collection only'!D:D,eslam.data!AO560,'collection only'!E:E)</f>
        <v>8654893.6999999993</v>
      </c>
      <c r="J560" s="26">
        <f>SUMIF('data-from-invoicing'!D:D,eslam.data!AP560,'data-from-invoicing'!F:F)</f>
        <v>24274088.371600002</v>
      </c>
      <c r="K560" s="2">
        <f t="shared" si="89"/>
        <v>15619194.671600003</v>
      </c>
      <c r="O560" s="23"/>
      <c r="P560" s="2">
        <v>24274088.379999999</v>
      </c>
      <c r="Q560" s="1">
        <v>45535</v>
      </c>
      <c r="R560" s="1">
        <v>45535</v>
      </c>
      <c r="S560" s="1">
        <v>45544</v>
      </c>
      <c r="T560">
        <v>40</v>
      </c>
      <c r="U560" s="1">
        <v>45584</v>
      </c>
      <c r="V560" s="1">
        <v>45568</v>
      </c>
      <c r="W560" s="2">
        <v>1977508964</v>
      </c>
      <c r="X560" s="2">
        <v>50090340</v>
      </c>
      <c r="Y560" s="2">
        <v>947220416</v>
      </c>
      <c r="AA560" s="2">
        <v>256761214</v>
      </c>
      <c r="AD560" s="2">
        <v>5144638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 t="shared" si="90"/>
        <v>Katameya - Creeks45</v>
      </c>
      <c r="AP560" s="2" t="str">
        <f t="shared" si="91"/>
        <v>Kattameya Creeks45</v>
      </c>
    </row>
    <row r="561" spans="1:42" hidden="1" x14ac:dyDescent="0.3">
      <c r="A561" s="6" t="s">
        <v>60</v>
      </c>
      <c r="B561" s="6">
        <f>VLOOKUP(A561,Sheet1!A:B,2,0)</f>
        <v>1</v>
      </c>
      <c r="C561" s="6">
        <v>46</v>
      </c>
      <c r="D561" s="25"/>
      <c r="E561" s="2">
        <v>42454238</v>
      </c>
      <c r="F561" s="26">
        <f>SUMIF('data-from-invoicing'!D:D,eslam.data!AP561,'data-from-invoicing'!E:E)</f>
        <v>0</v>
      </c>
      <c r="G561" s="2">
        <f t="shared" si="88"/>
        <v>-42454238</v>
      </c>
      <c r="H561" s="23"/>
      <c r="I561" s="2">
        <f>SUMIF('collection only'!D:D,eslam.data!AO561,'collection only'!E:E)</f>
        <v>0</v>
      </c>
      <c r="J561" s="26">
        <f>SUMIF('data-from-invoicing'!D:D,eslam.data!AP561,'data-from-invoicing'!F:F)</f>
        <v>0</v>
      </c>
      <c r="K561" s="2">
        <f t="shared" si="89"/>
        <v>0</v>
      </c>
      <c r="O561" s="23"/>
      <c r="P561" s="2">
        <v>22007540.780000001</v>
      </c>
      <c r="Q561" s="1">
        <v>45565</v>
      </c>
      <c r="R561" s="1">
        <v>45565</v>
      </c>
      <c r="S561" s="1">
        <v>45575</v>
      </c>
      <c r="T561">
        <v>40</v>
      </c>
      <c r="U561" s="1">
        <v>45615</v>
      </c>
      <c r="V561" s="1">
        <v>45600</v>
      </c>
      <c r="W561" s="2">
        <v>2019963202</v>
      </c>
      <c r="X561" s="2">
        <v>39951618</v>
      </c>
      <c r="Y561" s="2">
        <v>976799080</v>
      </c>
      <c r="AA561" s="2">
        <v>264112905</v>
      </c>
      <c r="AD561" s="2">
        <v>5327913</v>
      </c>
      <c r="AE561" s="14">
        <f>SUMIF('consultant-gross'!D:D,eslam.data!AO561,'consultant-gross'!F:F)</f>
        <v>42454238</v>
      </c>
      <c r="AF561" s="14">
        <f>SUMIF('consultant-gross'!D:D,eslam.data!AO561,'consultant-gross'!G:G)</f>
        <v>2019963202</v>
      </c>
      <c r="AG561" s="14">
        <f>SUMIF('consultant-net'!D:D,eslam.data!AO561,'consultant-net'!F:F)</f>
        <v>22007540.780000001</v>
      </c>
      <c r="AH561" s="2" t="str">
        <f>VLOOKUP(A561,'eslam-to-invoicing'!A:B,2,0)</f>
        <v>Kattameya Creeks</v>
      </c>
      <c r="AO561" s="2" t="str">
        <f t="shared" si="90"/>
        <v>Katameya - Creeks46</v>
      </c>
      <c r="AP561" s="2" t="str">
        <f t="shared" si="91"/>
        <v>Kattameya Creeks46</v>
      </c>
    </row>
    <row r="562" spans="1:42" x14ac:dyDescent="0.3">
      <c r="A562" s="6" t="s">
        <v>60</v>
      </c>
      <c r="B562" s="6">
        <f>VLOOKUP(A562,Sheet1!A:B,2,0)</f>
        <v>1</v>
      </c>
      <c r="C562" s="6">
        <v>47</v>
      </c>
      <c r="D562" s="25"/>
      <c r="F562" s="26">
        <f>SUMIF('data-from-invoicing'!D:D,eslam.data!AP562,'data-from-invoicing'!E:E)</f>
        <v>0</v>
      </c>
      <c r="G562" s="2">
        <f t="shared" si="88"/>
        <v>0</v>
      </c>
      <c r="H562" s="23"/>
      <c r="I562" s="2">
        <f>SUMIF('collection only'!D:D,eslam.data!AO562,'collection only'!E:E)</f>
        <v>0</v>
      </c>
      <c r="J562" s="26">
        <f>SUMIF('data-from-invoicing'!D:D,eslam.data!AP562,'data-from-invoicing'!F:F)</f>
        <v>0</v>
      </c>
      <c r="K562" s="2">
        <f t="shared" si="89"/>
        <v>0</v>
      </c>
      <c r="O562" s="23"/>
      <c r="Q562" s="1">
        <v>45596</v>
      </c>
      <c r="R562" s="1">
        <v>45596</v>
      </c>
      <c r="S562" s="1">
        <v>45605</v>
      </c>
      <c r="T562">
        <v>40</v>
      </c>
      <c r="U562" s="1">
        <v>45645</v>
      </c>
      <c r="AD562" s="2">
        <v>0</v>
      </c>
      <c r="AE562" s="14">
        <f>SUMIF('consultant-gross'!D:D,eslam.data!AO562,'consultant-gross'!F:F)</f>
        <v>0</v>
      </c>
      <c r="AF562" s="14">
        <f>SUMIF('consultant-gross'!D:D,eslam.data!AO562,'consultant-gross'!G:G)</f>
        <v>0</v>
      </c>
      <c r="AG562" s="14">
        <f>SUMIF('consultant-net'!D:D,eslam.data!AO562,'consultant-net'!F:F)</f>
        <v>0</v>
      </c>
      <c r="AH562" s="2" t="str">
        <f>VLOOKUP(A562,'eslam-to-invoicing'!A:B,2,0)</f>
        <v>Kattameya Creeks</v>
      </c>
      <c r="AO562" s="2" t="str">
        <f t="shared" si="90"/>
        <v>Katameya - Creeks47</v>
      </c>
      <c r="AP562" s="2" t="str">
        <f t="shared" si="91"/>
        <v>Kattameya Creeks47</v>
      </c>
    </row>
    <row r="563" spans="1:42" hidden="1" x14ac:dyDescent="0.3">
      <c r="A563" s="6" t="s">
        <v>12</v>
      </c>
      <c r="B563" s="6">
        <f>VLOOKUP(A563,Sheet1!A:B,2,0)</f>
        <v>1</v>
      </c>
      <c r="C563" s="6">
        <v>109</v>
      </c>
      <c r="D563" s="25"/>
      <c r="E563" s="2">
        <v>156311.35</v>
      </c>
      <c r="F563" s="26">
        <f>SUMIF('data-from-invoicing'!D:D,eslam.data!AP563,'data-from-invoicing'!E:E)</f>
        <v>0</v>
      </c>
      <c r="G563" s="2">
        <f t="shared" si="88"/>
        <v>-156311.35</v>
      </c>
      <c r="H563" s="23"/>
      <c r="I563" s="2">
        <f>SUMIF('collection only'!D:D,eslam.data!AO563,'collection only'!E:E)</f>
        <v>128570.36</v>
      </c>
      <c r="J563" s="26">
        <f>SUMIF('data-from-invoicing'!D:D,eslam.data!AP563,'data-from-invoicing'!F:F)</f>
        <v>0</v>
      </c>
      <c r="K563" s="2">
        <f t="shared" si="89"/>
        <v>-128570.36</v>
      </c>
      <c r="O563" s="23"/>
      <c r="P563" s="2">
        <v>128570.36</v>
      </c>
      <c r="Q563" s="1">
        <v>43008</v>
      </c>
      <c r="R563" s="1">
        <v>43017</v>
      </c>
      <c r="S563" s="1">
        <v>43102</v>
      </c>
      <c r="T563">
        <v>60</v>
      </c>
      <c r="U563" s="1">
        <v>43162</v>
      </c>
      <c r="V563" s="1">
        <v>43031</v>
      </c>
      <c r="W563" s="2">
        <v>20308378.879999999</v>
      </c>
      <c r="AD563" s="2">
        <v>0</v>
      </c>
      <c r="AE563" s="14">
        <f>SUMIF('consultant-gross'!D:D,eslam.data!AO563,'consultant-gross'!F:F)</f>
        <v>0</v>
      </c>
      <c r="AF563" s="14">
        <f>SUMIF('consultant-gross'!D:D,eslam.data!AO563,'consultant-gross'!G:G)</f>
        <v>0</v>
      </c>
      <c r="AG563" s="14">
        <f>SUMIF('consultant-net'!D:D,eslam.data!AO563,'consultant-net'!F:F)</f>
        <v>0</v>
      </c>
      <c r="AH563" s="2">
        <f>VLOOKUP(A563,'eslam-to-invoicing'!A:B,2,0)</f>
        <v>0</v>
      </c>
      <c r="AO563" s="2" t="str">
        <f t="shared" si="90"/>
        <v>KFW109</v>
      </c>
      <c r="AP563" s="2" t="str">
        <f t="shared" si="91"/>
        <v>0109</v>
      </c>
    </row>
    <row r="564" spans="1:42" hidden="1" x14ac:dyDescent="0.3">
      <c r="A564" s="6" t="s">
        <v>12</v>
      </c>
      <c r="B564" s="6">
        <f>VLOOKUP(A564,Sheet1!A:B,2,0)</f>
        <v>1</v>
      </c>
      <c r="C564" s="6">
        <v>110</v>
      </c>
      <c r="D564" s="25"/>
      <c r="E564" s="2">
        <v>357187.5</v>
      </c>
      <c r="F564" s="26">
        <f>SUMIF('data-from-invoicing'!D:D,eslam.data!AP564,'data-from-invoicing'!E:E)</f>
        <v>0</v>
      </c>
      <c r="G564" s="2">
        <f t="shared" si="88"/>
        <v>-357187.5</v>
      </c>
      <c r="H564" s="23"/>
      <c r="I564" s="2">
        <f>SUMIF('collection only'!D:D,eslam.data!AO564,'collection only'!E:E)</f>
        <v>377225.16</v>
      </c>
      <c r="J564" s="26">
        <f>SUMIF('data-from-invoicing'!D:D,eslam.data!AP564,'data-from-invoicing'!F:F)</f>
        <v>0</v>
      </c>
      <c r="K564" s="2">
        <f t="shared" si="89"/>
        <v>-377225.16</v>
      </c>
      <c r="O564" s="23"/>
      <c r="P564" s="2">
        <v>377225.16</v>
      </c>
      <c r="Q564" s="1">
        <v>43343</v>
      </c>
      <c r="R564" s="1">
        <v>43327</v>
      </c>
      <c r="S564" s="1">
        <v>43327</v>
      </c>
      <c r="T564">
        <v>60</v>
      </c>
      <c r="U564" s="1">
        <v>43387</v>
      </c>
      <c r="V564" s="1">
        <v>43330</v>
      </c>
      <c r="W564" s="2">
        <v>20665566.379999999</v>
      </c>
      <c r="X564" s="2">
        <v>0</v>
      </c>
      <c r="AD564" s="2">
        <v>0</v>
      </c>
      <c r="AE564" s="14">
        <f>SUMIF('consultant-gross'!D:D,eslam.data!AO564,'consultant-gross'!F:F)</f>
        <v>0</v>
      </c>
      <c r="AF564" s="14">
        <f>SUMIF('consultant-gross'!D:D,eslam.data!AO564,'consultant-gross'!G:G)</f>
        <v>0</v>
      </c>
      <c r="AG564" s="14">
        <f>SUMIF('consultant-net'!D:D,eslam.data!AO564,'consultant-net'!F:F)</f>
        <v>0</v>
      </c>
      <c r="AH564" s="2">
        <f>VLOOKUP(A564,'eslam-to-invoicing'!A:B,2,0)</f>
        <v>0</v>
      </c>
      <c r="AO564" s="2" t="str">
        <f t="shared" si="90"/>
        <v>KFW110</v>
      </c>
      <c r="AP564" s="2" t="str">
        <f t="shared" si="91"/>
        <v>0110</v>
      </c>
    </row>
    <row r="565" spans="1:42" hidden="1" x14ac:dyDescent="0.3">
      <c r="A565" s="6" t="s">
        <v>83</v>
      </c>
      <c r="B565" s="6">
        <f>VLOOKUP(A565,Sheet1!A:B,2,0)</f>
        <v>2</v>
      </c>
      <c r="C565" s="6">
        <v>1</v>
      </c>
      <c r="D565" s="25"/>
      <c r="E565" s="2">
        <v>42898060</v>
      </c>
      <c r="F565" s="26">
        <f>SUMIF('data-from-invoicing'!D:D,eslam.data!AP565,'data-from-invoicing'!E:E)</f>
        <v>40855295.240000002</v>
      </c>
      <c r="G565" s="2">
        <f t="shared" si="88"/>
        <v>-2042764.7599999979</v>
      </c>
      <c r="H565" s="23"/>
      <c r="I565" s="2">
        <f>SUMIF('collection only'!D:D,eslam.data!AO565,'collection only'!E:E)</f>
        <v>803531.75</v>
      </c>
      <c r="J565" s="26">
        <f>SUMIF('data-from-invoicing'!D:D,eslam.data!AP565,'data-from-invoicing'!F:F)</f>
        <v>6931826.0920000002</v>
      </c>
      <c r="K565" s="2">
        <f t="shared" si="89"/>
        <v>6128294.3420000002</v>
      </c>
      <c r="O565" s="23"/>
      <c r="P565" s="2">
        <v>8313070.0499999998</v>
      </c>
      <c r="Q565" s="1">
        <v>44592</v>
      </c>
      <c r="R565" s="1">
        <v>44592</v>
      </c>
      <c r="S565" s="1">
        <v>44598</v>
      </c>
      <c r="T565">
        <v>60</v>
      </c>
      <c r="U565" s="1">
        <v>44658</v>
      </c>
      <c r="V565" s="1">
        <v>44600</v>
      </c>
      <c r="W565" s="2">
        <v>42898060</v>
      </c>
      <c r="AD565" s="2">
        <v>0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El Khatatba Bridge</v>
      </c>
      <c r="AO565" s="2" t="str">
        <f t="shared" si="90"/>
        <v>Khatatba Bridge1</v>
      </c>
      <c r="AP565" s="2" t="str">
        <f t="shared" si="91"/>
        <v>El Khatatba Bridge1</v>
      </c>
    </row>
    <row r="566" spans="1:42" hidden="1" x14ac:dyDescent="0.3">
      <c r="A566" s="6" t="s">
        <v>83</v>
      </c>
      <c r="B566" s="6">
        <f>VLOOKUP(A566,Sheet1!A:B,2,0)</f>
        <v>2</v>
      </c>
      <c r="C566" s="6">
        <v>2</v>
      </c>
      <c r="D566" s="25"/>
      <c r="E566" s="2">
        <v>10581515</v>
      </c>
      <c r="F566" s="26">
        <f>SUMIF('data-from-invoicing'!D:D,eslam.data!AP566,'data-from-invoicing'!E:E)</f>
        <v>2437694.0499999998</v>
      </c>
      <c r="G566" s="2">
        <f t="shared" si="88"/>
        <v>-8143820.9500000002</v>
      </c>
      <c r="H566" s="23"/>
      <c r="I566" s="2">
        <f>SUMIF('collection only'!D:D,eslam.data!AO566,'collection only'!E:E)</f>
        <v>7509538.2999999998</v>
      </c>
      <c r="J566" s="26">
        <f>SUMIF('data-from-invoicing'!D:D,eslam.data!AP566,'data-from-invoicing'!F:F)</f>
        <v>1381244.0525</v>
      </c>
      <c r="K566" s="2">
        <f t="shared" si="89"/>
        <v>-6128294.2474999996</v>
      </c>
      <c r="O566" s="23"/>
      <c r="P566" s="2">
        <v>10363626.075846519</v>
      </c>
      <c r="Q566" s="1">
        <v>44620</v>
      </c>
      <c r="R566" s="1">
        <v>44620</v>
      </c>
      <c r="S566" s="1">
        <v>44627</v>
      </c>
      <c r="T566">
        <v>60</v>
      </c>
      <c r="U566" s="1">
        <v>44687</v>
      </c>
      <c r="V566" s="1">
        <v>44627</v>
      </c>
      <c r="W566" s="2">
        <v>53479575</v>
      </c>
      <c r="AD566" s="2">
        <v>0</v>
      </c>
      <c r="AE566" s="14">
        <f>SUMIF('consultant-gross'!D:D,eslam.data!AO566,'consultant-gross'!F:F)</f>
        <v>0</v>
      </c>
      <c r="AF566" s="14">
        <f>SUMIF('consultant-gross'!D:D,eslam.data!AO566,'consultant-gross'!G:G)</f>
        <v>0</v>
      </c>
      <c r="AG566" s="14">
        <f>SUMIF('consultant-net'!D:D,eslam.data!AO566,'consultant-net'!F:F)</f>
        <v>0</v>
      </c>
      <c r="AH566" s="2" t="str">
        <f>VLOOKUP(A566,'eslam-to-invoicing'!A:B,2,0)</f>
        <v>El Khatatba Bridge</v>
      </c>
      <c r="AO566" s="2" t="str">
        <f t="shared" si="90"/>
        <v>Khatatba Bridge2</v>
      </c>
      <c r="AP566" s="2" t="str">
        <f t="shared" si="91"/>
        <v>El Khatatba Bridge2</v>
      </c>
    </row>
    <row r="567" spans="1:42" hidden="1" x14ac:dyDescent="0.3">
      <c r="A567" s="6" t="s">
        <v>83</v>
      </c>
      <c r="B567" s="6">
        <f>VLOOKUP(A567,Sheet1!A:B,2,0)</f>
        <v>2</v>
      </c>
      <c r="C567" s="6">
        <v>4</v>
      </c>
      <c r="D567" s="25"/>
      <c r="E567" s="2">
        <v>50062250</v>
      </c>
      <c r="F567" s="26">
        <f>SUMIF('data-from-invoicing'!D:D,eslam.data!AP567,'data-from-invoicing'!E:E)</f>
        <v>0</v>
      </c>
      <c r="G567" s="2">
        <f t="shared" si="88"/>
        <v>-50062250</v>
      </c>
      <c r="H567" s="23"/>
      <c r="I567" s="2">
        <f>SUMIF('collection only'!D:D,eslam.data!AO567,'collection only'!E:E)</f>
        <v>36303482.299999997</v>
      </c>
      <c r="J567" s="26">
        <f>SUMIF('data-from-invoicing'!D:D,eslam.data!AP567,'data-from-invoicing'!F:F)</f>
        <v>0</v>
      </c>
      <c r="K567" s="2">
        <f t="shared" si="89"/>
        <v>-36303482.299999997</v>
      </c>
      <c r="O567" s="23"/>
      <c r="P567" s="2">
        <v>49031394.797016077</v>
      </c>
      <c r="Q567" s="1">
        <v>44773</v>
      </c>
      <c r="R567" s="1">
        <v>44774</v>
      </c>
      <c r="S567" s="1">
        <v>44788</v>
      </c>
      <c r="T567">
        <v>60</v>
      </c>
      <c r="U567" s="1">
        <v>44848</v>
      </c>
      <c r="V567" s="1">
        <v>44788</v>
      </c>
      <c r="W567" s="2">
        <v>103541825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El Khatatba Bridge</v>
      </c>
      <c r="AO567" s="2" t="str">
        <f t="shared" si="90"/>
        <v>Khatatba Bridge4</v>
      </c>
      <c r="AP567" s="2" t="str">
        <f t="shared" si="91"/>
        <v>El Khatatba Bridge4</v>
      </c>
    </row>
    <row r="568" spans="1:42" hidden="1" x14ac:dyDescent="0.3">
      <c r="A568" s="6" t="s">
        <v>120</v>
      </c>
      <c r="B568" s="6">
        <f>VLOOKUP(A568,Sheet1!A:B,2,0)</f>
        <v>1</v>
      </c>
      <c r="C568" s="6">
        <v>1</v>
      </c>
      <c r="D568" s="25"/>
      <c r="E568" s="2">
        <v>1174788.1000000001</v>
      </c>
      <c r="F568" s="26">
        <f>SUMIF('data-from-invoicing'!D:D,eslam.data!AP568,'data-from-invoicing'!E:E)</f>
        <v>0</v>
      </c>
      <c r="G568" s="2">
        <f t="shared" si="88"/>
        <v>-1174788.1000000001</v>
      </c>
      <c r="H568" s="23"/>
      <c r="I568" s="2">
        <f>SUMIF('collection only'!D:D,eslam.data!AO568,'collection only'!E:E)</f>
        <v>1183249.5730503979</v>
      </c>
      <c r="J568" s="26">
        <f>SUMIF('data-from-invoicing'!D:D,eslam.data!AP568,'data-from-invoicing'!F:F)</f>
        <v>0</v>
      </c>
      <c r="K568" s="2">
        <f t="shared" si="89"/>
        <v>-1183249.5730503979</v>
      </c>
      <c r="O568" s="23"/>
      <c r="P568" s="2">
        <v>951578.36</v>
      </c>
      <c r="Q568" s="1">
        <v>44985</v>
      </c>
      <c r="R568" s="1">
        <v>44985</v>
      </c>
      <c r="S568" s="1">
        <v>45089</v>
      </c>
      <c r="T568">
        <v>75</v>
      </c>
      <c r="U568" s="1">
        <v>45164</v>
      </c>
      <c r="V568" s="1">
        <v>45090</v>
      </c>
      <c r="W568" s="2">
        <v>1174788.1000000001</v>
      </c>
      <c r="AB568" s="2">
        <v>117478.81</v>
      </c>
      <c r="AD568" s="2">
        <v>0</v>
      </c>
      <c r="AE568" s="14">
        <f>SUMIF('consultant-gross'!D:D,eslam.data!AO568,'consultant-gross'!F:F)</f>
        <v>1174788.1000000001</v>
      </c>
      <c r="AF568" s="14">
        <f>SUMIF('consultant-gross'!D:D,eslam.data!AO568,'consultant-gross'!G:G)</f>
        <v>1174788.1000000001</v>
      </c>
      <c r="AG568" s="14">
        <f>SUMIF('consultant-net'!D:D,eslam.data!AO568,'consultant-net'!F:F)</f>
        <v>951578.36</v>
      </c>
      <c r="AH568" s="2">
        <f>VLOOKUP(A568,'eslam-to-invoicing'!A:B,2,0)</f>
        <v>0</v>
      </c>
      <c r="AO568" s="2" t="str">
        <f t="shared" si="90"/>
        <v>KSA-Tarek AbdelHakim Center1</v>
      </c>
      <c r="AP568" s="2" t="str">
        <f t="shared" si="91"/>
        <v>01</v>
      </c>
    </row>
    <row r="569" spans="1:42" hidden="1" x14ac:dyDescent="0.3">
      <c r="A569" s="6" t="s">
        <v>120</v>
      </c>
      <c r="B569" s="6">
        <f>VLOOKUP(A569,Sheet1!A:B,2,0)</f>
        <v>1</v>
      </c>
      <c r="C569" s="6">
        <v>2</v>
      </c>
      <c r="D569" s="25"/>
      <c r="E569" s="2">
        <v>2619891.0299999998</v>
      </c>
      <c r="F569" s="26">
        <f>SUMIF('data-from-invoicing'!D:D,eslam.data!AP569,'data-from-invoicing'!E:E)</f>
        <v>0</v>
      </c>
      <c r="G569" s="2">
        <f t="shared" si="88"/>
        <v>-2619891.0299999998</v>
      </c>
      <c r="H569" s="23"/>
      <c r="I569" s="2">
        <f>SUMIF('collection only'!D:D,eslam.data!AO569,'collection only'!E:E)</f>
        <v>562894.35809018568</v>
      </c>
      <c r="J569" s="26">
        <f>SUMIF('data-from-invoicing'!D:D,eslam.data!AP569,'data-from-invoicing'!F:F)</f>
        <v>0</v>
      </c>
      <c r="K569" s="2">
        <f t="shared" si="89"/>
        <v>-562894.35809018568</v>
      </c>
      <c r="O569" s="23"/>
      <c r="P569" s="2">
        <v>2122111.73</v>
      </c>
      <c r="Q569" s="1">
        <v>45016</v>
      </c>
      <c r="R569" s="1">
        <v>45016</v>
      </c>
      <c r="S569" s="1">
        <v>45089</v>
      </c>
      <c r="T569">
        <v>75</v>
      </c>
      <c r="U569" s="1">
        <v>45164</v>
      </c>
      <c r="V569" s="1">
        <v>45090</v>
      </c>
      <c r="W569" s="2">
        <v>3794679.13</v>
      </c>
      <c r="AB569" s="2">
        <v>379467.91</v>
      </c>
      <c r="AD569" s="2">
        <v>0</v>
      </c>
      <c r="AE569" s="14">
        <f>SUMIF('consultant-gross'!D:D,eslam.data!AO569,'consultant-gross'!F:F)</f>
        <v>2619891.0299999998</v>
      </c>
      <c r="AF569" s="14">
        <f>SUMIF('consultant-gross'!D:D,eslam.data!AO569,'consultant-gross'!G:G)</f>
        <v>3794679.13</v>
      </c>
      <c r="AG569" s="14">
        <f>SUMIF('consultant-net'!D:D,eslam.data!AO569,'consultant-net'!F:F)</f>
        <v>2122111.73</v>
      </c>
      <c r="AH569" s="2">
        <f>VLOOKUP(A569,'eslam-to-invoicing'!A:B,2,0)</f>
        <v>0</v>
      </c>
      <c r="AO569" s="2" t="str">
        <f t="shared" si="90"/>
        <v>KSA-Tarek AbdelHakim Center2</v>
      </c>
      <c r="AP569" s="2" t="str">
        <f t="shared" si="91"/>
        <v>02</v>
      </c>
    </row>
    <row r="570" spans="1:42" hidden="1" x14ac:dyDescent="0.3">
      <c r="A570" s="6" t="s">
        <v>120</v>
      </c>
      <c r="B570" s="6">
        <f>VLOOKUP(A570,Sheet1!A:B,2,0)</f>
        <v>1</v>
      </c>
      <c r="C570" s="6">
        <v>3</v>
      </c>
      <c r="D570" s="25"/>
      <c r="E570" s="2">
        <v>1124829.43</v>
      </c>
      <c r="F570" s="26">
        <f>SUMIF('data-from-invoicing'!D:D,eslam.data!AP570,'data-from-invoicing'!E:E)</f>
        <v>0</v>
      </c>
      <c r="G570" s="2">
        <f t="shared" si="88"/>
        <v>-1124829.43</v>
      </c>
      <c r="H570" s="23"/>
      <c r="I570" s="2">
        <f>SUMIF('collection only'!D:D,eslam.data!AO570,'collection only'!E:E)</f>
        <v>194180.73885941645</v>
      </c>
      <c r="J570" s="26">
        <f>SUMIF('data-from-invoicing'!D:D,eslam.data!AP570,'data-from-invoicing'!F:F)</f>
        <v>0</v>
      </c>
      <c r="K570" s="2">
        <f t="shared" si="89"/>
        <v>-194180.73885941645</v>
      </c>
      <c r="O570" s="23"/>
      <c r="P570" s="2">
        <v>911111.84</v>
      </c>
      <c r="Q570" s="1">
        <v>45046</v>
      </c>
      <c r="R570" s="1">
        <v>45046</v>
      </c>
      <c r="S570" s="1">
        <v>45099</v>
      </c>
      <c r="T570">
        <v>75</v>
      </c>
      <c r="U570" s="1">
        <v>45174</v>
      </c>
      <c r="V570" s="1">
        <v>45132</v>
      </c>
      <c r="W570" s="2">
        <v>4919508.5599999996</v>
      </c>
      <c r="AB570" s="2">
        <v>491950.85</v>
      </c>
      <c r="AD570" s="2">
        <v>0</v>
      </c>
      <c r="AE570" s="14">
        <f>SUMIF('consultant-gross'!D:D,eslam.data!AO570,'consultant-gross'!F:F)</f>
        <v>1124829.43</v>
      </c>
      <c r="AF570" s="14">
        <f>SUMIF('consultant-gross'!D:D,eslam.data!AO570,'consultant-gross'!G:G)</f>
        <v>4919508.5599999996</v>
      </c>
      <c r="AG570" s="14">
        <f>SUMIF('consultant-net'!D:D,eslam.data!AO570,'consultant-net'!F:F)</f>
        <v>911111.84</v>
      </c>
      <c r="AH570" s="2">
        <f>VLOOKUP(A570,'eslam-to-invoicing'!A:B,2,0)</f>
        <v>0</v>
      </c>
      <c r="AO570" s="2" t="str">
        <f t="shared" si="90"/>
        <v>KSA-Tarek AbdelHakim Center3</v>
      </c>
      <c r="AP570" s="2" t="str">
        <f t="shared" si="91"/>
        <v>03</v>
      </c>
    </row>
    <row r="571" spans="1:42" hidden="1" x14ac:dyDescent="0.3">
      <c r="A571" s="6" t="s">
        <v>120</v>
      </c>
      <c r="B571" s="6">
        <f>VLOOKUP(A571,Sheet1!A:B,2,0)</f>
        <v>1</v>
      </c>
      <c r="C571" s="6">
        <v>4</v>
      </c>
      <c r="D571" s="25"/>
      <c r="E571" s="2">
        <v>1181749.3500000001</v>
      </c>
      <c r="F571" s="26">
        <f>SUMIF('data-from-invoicing'!D:D,eslam.data!AP571,'data-from-invoicing'!E:E)</f>
        <v>0</v>
      </c>
      <c r="G571" s="2">
        <f t="shared" si="88"/>
        <v>-1181749.3500000001</v>
      </c>
      <c r="H571" s="23"/>
      <c r="I571" s="2">
        <f>SUMIF('collection only'!D:D,eslam.data!AO571,'collection only'!E:E)</f>
        <v>242494.97</v>
      </c>
      <c r="J571" s="26">
        <f>SUMIF('data-from-invoicing'!D:D,eslam.data!AP571,'data-from-invoicing'!F:F)</f>
        <v>0</v>
      </c>
      <c r="K571" s="2">
        <f t="shared" si="89"/>
        <v>-242494.97</v>
      </c>
      <c r="O571" s="23"/>
      <c r="P571" s="2">
        <v>957216.97</v>
      </c>
      <c r="Q571" s="1">
        <v>45077</v>
      </c>
      <c r="R571" s="1">
        <v>45077</v>
      </c>
      <c r="S571" s="1">
        <v>45131</v>
      </c>
      <c r="T571">
        <v>75</v>
      </c>
      <c r="U571" s="1">
        <v>45206</v>
      </c>
      <c r="V571" s="1">
        <v>45132</v>
      </c>
      <c r="W571" s="2">
        <v>6101257.9100000001</v>
      </c>
      <c r="AB571" s="2">
        <v>610125.78</v>
      </c>
      <c r="AD571" s="2">
        <v>0</v>
      </c>
      <c r="AE571" s="14">
        <f>SUMIF('consultant-gross'!D:D,eslam.data!AO571,'consultant-gross'!F:F)</f>
        <v>1181749.3500000001</v>
      </c>
      <c r="AF571" s="14">
        <f>SUMIF('consultant-gross'!D:D,eslam.data!AO571,'consultant-gross'!G:G)</f>
        <v>6101257.9100000001</v>
      </c>
      <c r="AG571" s="14">
        <f>SUMIF('consultant-net'!D:D,eslam.data!AO571,'consultant-net'!F:F)</f>
        <v>957216.97</v>
      </c>
      <c r="AH571" s="2">
        <f>VLOOKUP(A571,'eslam-to-invoicing'!A:B,2,0)</f>
        <v>0</v>
      </c>
      <c r="AO571" s="2" t="str">
        <f t="shared" si="90"/>
        <v>KSA-Tarek AbdelHakim Center4</v>
      </c>
      <c r="AP571" s="2" t="str">
        <f t="shared" si="91"/>
        <v>04</v>
      </c>
    </row>
    <row r="572" spans="1:42" x14ac:dyDescent="0.3">
      <c r="A572" s="6" t="s">
        <v>120</v>
      </c>
      <c r="B572" s="6">
        <f>VLOOKUP(A572,Sheet1!A:B,2,0)</f>
        <v>1</v>
      </c>
      <c r="C572" s="6">
        <v>5</v>
      </c>
      <c r="D572" s="25"/>
      <c r="F572" s="26">
        <f>SUMIF('data-from-invoicing'!D:D,eslam.data!AP572,'data-from-invoicing'!E:E)</f>
        <v>0</v>
      </c>
      <c r="G572" s="2">
        <f t="shared" si="88"/>
        <v>0</v>
      </c>
      <c r="H572" s="23"/>
      <c r="I572" s="2">
        <f>SUMIF('collection only'!D:D,eslam.data!AO572,'collection only'!E:E)</f>
        <v>260811.86</v>
      </c>
      <c r="J572" s="26">
        <f>SUMIF('data-from-invoicing'!D:D,eslam.data!AP572,'data-from-invoicing'!F:F)</f>
        <v>0</v>
      </c>
      <c r="K572" s="2">
        <f t="shared" si="89"/>
        <v>-260811.86</v>
      </c>
      <c r="O572" s="23"/>
      <c r="Q572" s="1">
        <v>45107</v>
      </c>
      <c r="R572" s="1">
        <v>45107</v>
      </c>
      <c r="S572" s="1">
        <v>45183</v>
      </c>
      <c r="T572">
        <v>75</v>
      </c>
      <c r="U572" s="1">
        <v>45258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>
        <f>VLOOKUP(A572,'eslam-to-invoicing'!A:B,2,0)</f>
        <v>0</v>
      </c>
      <c r="AO572" s="2" t="str">
        <f t="shared" si="90"/>
        <v>KSA-Tarek AbdelHakim Center5</v>
      </c>
      <c r="AP572" s="2" t="str">
        <f t="shared" si="91"/>
        <v>05</v>
      </c>
    </row>
    <row r="573" spans="1:42" x14ac:dyDescent="0.3">
      <c r="A573" s="6" t="s">
        <v>120</v>
      </c>
      <c r="B573" s="6">
        <f>VLOOKUP(A573,Sheet1!A:B,2,0)</f>
        <v>1</v>
      </c>
      <c r="C573" s="6">
        <v>6</v>
      </c>
      <c r="D573" s="25"/>
      <c r="F573" s="26">
        <f>SUMIF('data-from-invoicing'!D:D,eslam.data!AP573,'data-from-invoicing'!E:E)</f>
        <v>0</v>
      </c>
      <c r="G573" s="2">
        <f t="shared" si="88"/>
        <v>0</v>
      </c>
      <c r="H573" s="23"/>
      <c r="I573" s="2">
        <f>SUMIF('collection only'!D:D,eslam.data!AO573,'collection only'!E:E)</f>
        <v>253333.77</v>
      </c>
      <c r="J573" s="26">
        <f>SUMIF('data-from-invoicing'!D:D,eslam.data!AP573,'data-from-invoicing'!F:F)</f>
        <v>0</v>
      </c>
      <c r="K573" s="2">
        <f t="shared" si="89"/>
        <v>-253333.77</v>
      </c>
      <c r="O573" s="23"/>
      <c r="Q573" s="1">
        <v>45138</v>
      </c>
      <c r="R573" s="1">
        <v>45138</v>
      </c>
      <c r="S573" s="1">
        <v>45183</v>
      </c>
      <c r="T573">
        <v>75</v>
      </c>
      <c r="U573" s="1">
        <v>45258</v>
      </c>
      <c r="AD573" s="2">
        <v>0</v>
      </c>
      <c r="AE573" s="14">
        <f>SUMIF('consultant-gross'!D:D,eslam.data!AO573,'consultant-gross'!F:F)</f>
        <v>0</v>
      </c>
      <c r="AF573" s="14">
        <f>SUMIF('consultant-gross'!D:D,eslam.data!AO573,'consultant-gross'!G:G)</f>
        <v>0</v>
      </c>
      <c r="AG573" s="14">
        <f>SUMIF('consultant-net'!D:D,eslam.data!AO573,'consultant-net'!F:F)</f>
        <v>0</v>
      </c>
      <c r="AH573" s="2">
        <f>VLOOKUP(A573,'eslam-to-invoicing'!A:B,2,0)</f>
        <v>0</v>
      </c>
      <c r="AO573" s="2" t="str">
        <f t="shared" si="90"/>
        <v>KSA-Tarek AbdelHakim Center6</v>
      </c>
      <c r="AP573" s="2" t="str">
        <f t="shared" si="91"/>
        <v>06</v>
      </c>
    </row>
    <row r="574" spans="1:42" x14ac:dyDescent="0.3">
      <c r="A574" s="6" t="s">
        <v>120</v>
      </c>
      <c r="B574" s="6">
        <f>VLOOKUP(A574,Sheet1!A:B,2,0)</f>
        <v>1</v>
      </c>
      <c r="C574" s="6">
        <v>7</v>
      </c>
      <c r="D574" s="25"/>
      <c r="F574" s="26">
        <f>SUMIF('data-from-invoicing'!D:D,eslam.data!AP574,'data-from-invoicing'!E:E)</f>
        <v>0</v>
      </c>
      <c r="G574" s="2">
        <f t="shared" si="88"/>
        <v>0</v>
      </c>
      <c r="H574" s="23"/>
      <c r="I574" s="2">
        <f>SUMIF('collection only'!D:D,eslam.data!AO574,'collection only'!E:E)</f>
        <v>450546.16</v>
      </c>
      <c r="J574" s="26">
        <f>SUMIF('data-from-invoicing'!D:D,eslam.data!AP574,'data-from-invoicing'!F:F)</f>
        <v>0</v>
      </c>
      <c r="K574" s="2">
        <f t="shared" si="89"/>
        <v>-450546.16</v>
      </c>
      <c r="O574" s="23"/>
      <c r="Q574" s="1">
        <v>45169</v>
      </c>
      <c r="R574" s="1">
        <v>45169</v>
      </c>
      <c r="S574" s="1">
        <v>45183</v>
      </c>
      <c r="T574">
        <v>75</v>
      </c>
      <c r="U574" s="1">
        <v>45258</v>
      </c>
      <c r="AD574" s="2">
        <v>0</v>
      </c>
      <c r="AE574" s="14">
        <f>SUMIF('consultant-gross'!D:D,eslam.data!AO574,'consultant-gross'!F:F)</f>
        <v>0</v>
      </c>
      <c r="AF574" s="14">
        <f>SUMIF('consultant-gross'!D:D,eslam.data!AO574,'consultant-gross'!G:G)</f>
        <v>0</v>
      </c>
      <c r="AG574" s="14">
        <f>SUMIF('consultant-net'!D:D,eslam.data!AO574,'consultant-net'!F:F)</f>
        <v>0</v>
      </c>
      <c r="AH574" s="2">
        <f>VLOOKUP(A574,'eslam-to-invoicing'!A:B,2,0)</f>
        <v>0</v>
      </c>
      <c r="AO574" s="2" t="str">
        <f t="shared" si="90"/>
        <v>KSA-Tarek AbdelHakim Center7</v>
      </c>
      <c r="AP574" s="2" t="str">
        <f t="shared" si="91"/>
        <v>07</v>
      </c>
    </row>
    <row r="575" spans="1:42" x14ac:dyDescent="0.3">
      <c r="A575" s="6" t="s">
        <v>120</v>
      </c>
      <c r="B575" s="6">
        <f>VLOOKUP(A575,Sheet1!A:B,2,0)</f>
        <v>1</v>
      </c>
      <c r="C575" s="6">
        <v>8</v>
      </c>
      <c r="D575" s="25"/>
      <c r="F575" s="26">
        <f>SUMIF('data-from-invoicing'!D:D,eslam.data!AP575,'data-from-invoicing'!E:E)</f>
        <v>0</v>
      </c>
      <c r="G575" s="2">
        <f t="shared" si="88"/>
        <v>0</v>
      </c>
      <c r="H575" s="23"/>
      <c r="I575" s="2">
        <f>SUMIF('collection only'!D:D,eslam.data!AO575,'collection only'!E:E)</f>
        <v>630195.46</v>
      </c>
      <c r="J575" s="26">
        <f>SUMIF('data-from-invoicing'!D:D,eslam.data!AP575,'data-from-invoicing'!F:F)</f>
        <v>0</v>
      </c>
      <c r="K575" s="2">
        <f t="shared" si="89"/>
        <v>-630195.46</v>
      </c>
      <c r="O575" s="23"/>
      <c r="Q575" s="1">
        <v>45199</v>
      </c>
      <c r="R575" s="1">
        <v>45199</v>
      </c>
      <c r="S575" s="1">
        <v>45216</v>
      </c>
      <c r="T575">
        <v>75</v>
      </c>
      <c r="U575" s="1">
        <v>45291</v>
      </c>
      <c r="AD575" s="2">
        <v>0</v>
      </c>
      <c r="AE575" s="14">
        <f>SUMIF('consultant-gross'!D:D,eslam.data!AO575,'consultant-gross'!F:F)</f>
        <v>0</v>
      </c>
      <c r="AF575" s="14">
        <f>SUMIF('consultant-gross'!D:D,eslam.data!AO575,'consultant-gross'!G:G)</f>
        <v>0</v>
      </c>
      <c r="AG575" s="14">
        <f>SUMIF('consultant-net'!D:D,eslam.data!AO575,'consultant-net'!F:F)</f>
        <v>0</v>
      </c>
      <c r="AH575" s="2">
        <f>VLOOKUP(A575,'eslam-to-invoicing'!A:B,2,0)</f>
        <v>0</v>
      </c>
      <c r="AO575" s="2" t="str">
        <f t="shared" si="90"/>
        <v>KSA-Tarek AbdelHakim Center8</v>
      </c>
      <c r="AP575" s="2" t="str">
        <f t="shared" si="91"/>
        <v>08</v>
      </c>
    </row>
    <row r="576" spans="1:42" x14ac:dyDescent="0.3">
      <c r="A576" s="6" t="s">
        <v>120</v>
      </c>
      <c r="B576" s="6">
        <f>VLOOKUP(A576,Sheet1!A:B,2,0)</f>
        <v>1</v>
      </c>
      <c r="C576" s="6">
        <v>9</v>
      </c>
      <c r="D576" s="25"/>
      <c r="F576" s="26">
        <f>SUMIF('data-from-invoicing'!D:D,eslam.data!AP576,'data-from-invoicing'!E:E)</f>
        <v>0</v>
      </c>
      <c r="G576" s="2">
        <f t="shared" si="88"/>
        <v>0</v>
      </c>
      <c r="H576" s="23"/>
      <c r="I576" s="2">
        <f>SUMIF('collection only'!D:D,eslam.data!AO576,'collection only'!E:E)</f>
        <v>1513478.59</v>
      </c>
      <c r="J576" s="26">
        <f>SUMIF('data-from-invoicing'!D:D,eslam.data!AP576,'data-from-invoicing'!F:F)</f>
        <v>0</v>
      </c>
      <c r="K576" s="2">
        <f t="shared" si="89"/>
        <v>-1513478.59</v>
      </c>
      <c r="O576" s="23"/>
      <c r="Q576" s="1">
        <v>45230</v>
      </c>
      <c r="R576" s="1">
        <v>45236</v>
      </c>
      <c r="S576" s="1">
        <v>45236</v>
      </c>
      <c r="T576">
        <v>75</v>
      </c>
      <c r="U576" s="1">
        <v>45311</v>
      </c>
      <c r="AD576" s="2">
        <v>0</v>
      </c>
      <c r="AE576" s="14">
        <f>SUMIF('consultant-gross'!D:D,eslam.data!AO576,'consultant-gross'!F:F)</f>
        <v>0</v>
      </c>
      <c r="AF576" s="14">
        <f>SUMIF('consultant-gross'!D:D,eslam.data!AO576,'consultant-gross'!G:G)</f>
        <v>0</v>
      </c>
      <c r="AG576" s="14">
        <f>SUMIF('consultant-net'!D:D,eslam.data!AO576,'consultant-net'!F:F)</f>
        <v>0</v>
      </c>
      <c r="AH576" s="2">
        <f>VLOOKUP(A576,'eslam-to-invoicing'!A:B,2,0)</f>
        <v>0</v>
      </c>
      <c r="AO576" s="2" t="str">
        <f t="shared" si="90"/>
        <v>KSA-Tarek AbdelHakim Center9</v>
      </c>
      <c r="AP576" s="2" t="str">
        <f t="shared" si="91"/>
        <v>09</v>
      </c>
    </row>
    <row r="577" spans="1:42" x14ac:dyDescent="0.3">
      <c r="A577" s="6" t="s">
        <v>120</v>
      </c>
      <c r="B577" s="6">
        <f>VLOOKUP(A577,Sheet1!A:B,2,0)</f>
        <v>1</v>
      </c>
      <c r="C577" s="6">
        <v>10</v>
      </c>
      <c r="D577" s="25"/>
      <c r="F577" s="26">
        <f>SUMIF('data-from-invoicing'!D:D,eslam.data!AP577,'data-from-invoicing'!E:E)</f>
        <v>0</v>
      </c>
      <c r="G577" s="2">
        <f t="shared" si="88"/>
        <v>0</v>
      </c>
      <c r="H577" s="23"/>
      <c r="I577" s="2">
        <f>SUMIF('collection only'!D:D,eslam.data!AO577,'collection only'!E:E)</f>
        <v>1468894.06</v>
      </c>
      <c r="J577" s="26">
        <f>SUMIF('data-from-invoicing'!D:D,eslam.data!AP577,'data-from-invoicing'!F:F)</f>
        <v>0</v>
      </c>
      <c r="K577" s="2">
        <f t="shared" si="89"/>
        <v>-1468894.06</v>
      </c>
      <c r="O577" s="23"/>
      <c r="Q577" s="1">
        <v>45260</v>
      </c>
      <c r="R577" s="1">
        <v>45251</v>
      </c>
      <c r="S577" s="1">
        <v>45251</v>
      </c>
      <c r="T577">
        <v>75</v>
      </c>
      <c r="U577" s="1">
        <v>45326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 t="shared" si="90"/>
        <v>KSA-Tarek AbdelHakim Center10</v>
      </c>
      <c r="AP577" s="2" t="str">
        <f t="shared" si="91"/>
        <v>010</v>
      </c>
    </row>
    <row r="578" spans="1:42" hidden="1" x14ac:dyDescent="0.3">
      <c r="A578" s="6" t="s">
        <v>120</v>
      </c>
      <c r="B578" s="6">
        <f>VLOOKUP(A578,Sheet1!A:B,2,0)</f>
        <v>1</v>
      </c>
      <c r="C578" s="6">
        <v>11</v>
      </c>
      <c r="D578" s="25"/>
      <c r="E578" s="2">
        <v>6272151.5800000001</v>
      </c>
      <c r="F578" s="26">
        <f>SUMIF('data-from-invoicing'!D:D,eslam.data!AP578,'data-from-invoicing'!E:E)</f>
        <v>0</v>
      </c>
      <c r="G578" s="2">
        <f t="shared" si="88"/>
        <v>-6272151.5800000001</v>
      </c>
      <c r="H578" s="23"/>
      <c r="I578" s="2">
        <f>SUMIF('collection only'!D:D,eslam.data!AO578,'collection only'!E:E)</f>
        <v>0</v>
      </c>
      <c r="J578" s="26">
        <f>SUMIF('data-from-invoicing'!D:D,eslam.data!AP578,'data-from-invoicing'!F:F)</f>
        <v>0</v>
      </c>
      <c r="K578" s="2">
        <f t="shared" si="89"/>
        <v>0</v>
      </c>
      <c r="O578" s="23"/>
      <c r="P578" s="2">
        <v>5080442.78</v>
      </c>
      <c r="Q578" s="1">
        <v>45291</v>
      </c>
      <c r="R578" s="1">
        <v>45284</v>
      </c>
      <c r="S578" s="1">
        <v>45284</v>
      </c>
      <c r="T578">
        <v>75</v>
      </c>
      <c r="U578" s="1">
        <v>45359</v>
      </c>
      <c r="V578" s="1">
        <v>45295</v>
      </c>
      <c r="W578" s="2">
        <v>34906557.560000002</v>
      </c>
      <c r="AB578" s="2">
        <v>3367198.74</v>
      </c>
      <c r="AD578" s="2">
        <v>0</v>
      </c>
      <c r="AE578" s="14">
        <f>SUMIF('consultant-gross'!D:D,eslam.data!AO578,'consultant-gross'!F:F)</f>
        <v>6272151.5800000001</v>
      </c>
      <c r="AF578" s="14">
        <f>SUMIF('consultant-gross'!D:D,eslam.data!AO578,'consultant-gross'!G:G)</f>
        <v>34906557.560000002</v>
      </c>
      <c r="AG578" s="14">
        <f>SUMIF('consultant-net'!D:D,eslam.data!AO578,'consultant-net'!F:F)</f>
        <v>5080442.78</v>
      </c>
      <c r="AH578" s="2">
        <f>VLOOKUP(A578,'eslam-to-invoicing'!A:B,2,0)</f>
        <v>0</v>
      </c>
      <c r="AO578" s="2" t="str">
        <f t="shared" si="90"/>
        <v>KSA-Tarek AbdelHakim Center11</v>
      </c>
      <c r="AP578" s="2" t="str">
        <f t="shared" si="91"/>
        <v>011</v>
      </c>
    </row>
    <row r="579" spans="1:42" x14ac:dyDescent="0.3">
      <c r="A579" s="6" t="s">
        <v>120</v>
      </c>
      <c r="B579" s="6">
        <f>VLOOKUP(A579,Sheet1!A:B,2,0)</f>
        <v>1</v>
      </c>
      <c r="C579" s="6">
        <v>12</v>
      </c>
      <c r="D579" s="25"/>
      <c r="F579" s="26">
        <f>SUMIF('data-from-invoicing'!D:D,eslam.data!AP579,'data-from-invoicing'!E:E)</f>
        <v>0</v>
      </c>
      <c r="G579" s="2">
        <f t="shared" si="88"/>
        <v>0</v>
      </c>
      <c r="H579" s="23"/>
      <c r="I579" s="2">
        <f>SUMIF('collection only'!D:D,eslam.data!AO579,'collection only'!E:E)</f>
        <v>0</v>
      </c>
      <c r="J579" s="26">
        <f>SUMIF('data-from-invoicing'!D:D,eslam.data!AP579,'data-from-invoicing'!F:F)</f>
        <v>0</v>
      </c>
      <c r="K579" s="2">
        <f t="shared" si="89"/>
        <v>0</v>
      </c>
      <c r="O579" s="23"/>
      <c r="Q579" s="1">
        <v>45412</v>
      </c>
      <c r="R579" s="1">
        <v>45421</v>
      </c>
      <c r="S579" s="1">
        <v>45559</v>
      </c>
      <c r="T579">
        <v>75</v>
      </c>
      <c r="U579" s="1">
        <v>45634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 t="shared" si="90"/>
        <v>KSA-Tarek AbdelHakim Center12</v>
      </c>
      <c r="AP579" s="2" t="str">
        <f t="shared" si="91"/>
        <v>012</v>
      </c>
    </row>
    <row r="580" spans="1:42" hidden="1" x14ac:dyDescent="0.3">
      <c r="B580" s="6" t="e">
        <f>VLOOKUP(A580,Sheet1!A:B,2,0)</f>
        <v>#N/A</v>
      </c>
      <c r="D580" s="25"/>
      <c r="F580" s="26"/>
      <c r="H580" s="23"/>
      <c r="J580" s="26"/>
      <c r="O580" s="23"/>
    </row>
    <row r="581" spans="1:42" hidden="1" x14ac:dyDescent="0.3">
      <c r="A581" s="6" t="s">
        <v>56</v>
      </c>
      <c r="B581" s="6">
        <f>VLOOKUP(A581,Sheet1!A:B,2,0)</f>
        <v>1</v>
      </c>
      <c r="C581" s="6">
        <v>1</v>
      </c>
      <c r="D581" s="25"/>
      <c r="F581" s="26">
        <f>SUMIF('data-from-invoicing'!D:D,eslam.data!AP581,'data-from-invoicing'!E:E)</f>
        <v>17769330.579999998</v>
      </c>
      <c r="G581" s="2">
        <f t="shared" ref="G581:G599" si="92">F581-E581</f>
        <v>17769330.579999998</v>
      </c>
      <c r="H581" s="23"/>
      <c r="I581" s="2">
        <f>SUMIF('collection only'!D:D,eslam.data!AO581,'collection only'!E:E)</f>
        <v>37970902.460000001</v>
      </c>
      <c r="J581" s="26">
        <f>SUMIF('data-from-invoicing'!D:D,eslam.data!AP581,'data-from-invoicing'!F:F)</f>
        <v>4795487.7990000006</v>
      </c>
      <c r="K581" s="2">
        <f t="shared" ref="K581:K599" si="93">J581-I581</f>
        <v>-33175414.660999998</v>
      </c>
      <c r="L581" s="2">
        <v>36300000</v>
      </c>
      <c r="O581" s="23"/>
      <c r="Q581" s="1">
        <v>43921</v>
      </c>
      <c r="R581" s="1">
        <v>43905</v>
      </c>
      <c r="S581" s="1">
        <v>44031</v>
      </c>
      <c r="T581">
        <v>60</v>
      </c>
      <c r="U581" s="1">
        <v>44091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 t="str">
        <f>VLOOKUP(A581,'eslam-to-invoicing'!A:B,2,0)</f>
        <v>Lekela 250MW Wind Farm</v>
      </c>
      <c r="AO581" s="2" t="str">
        <f t="shared" ref="AO581:AO599" si="94">A581&amp;C581</f>
        <v>LEKELA1</v>
      </c>
      <c r="AP581" s="2" t="str">
        <f t="shared" ref="AP581:AP599" si="95">AH581&amp;C581</f>
        <v>Lekela 250MW Wind Farm1</v>
      </c>
    </row>
    <row r="582" spans="1:42" hidden="1" x14ac:dyDescent="0.3">
      <c r="A582" s="6" t="s">
        <v>56</v>
      </c>
      <c r="B582" s="6">
        <f>VLOOKUP(A582,Sheet1!A:B,2,0)</f>
        <v>1</v>
      </c>
      <c r="C582" s="6">
        <v>2</v>
      </c>
      <c r="D582" s="25"/>
      <c r="F582" s="26">
        <f>SUMIF('data-from-invoicing'!D:D,eslam.data!AP582,'data-from-invoicing'!E:E)</f>
        <v>7425139.1500000004</v>
      </c>
      <c r="G582" s="2">
        <f t="shared" si="92"/>
        <v>7425139.1500000004</v>
      </c>
      <c r="H582" s="23"/>
      <c r="I582" s="2">
        <f>SUMIF('collection only'!D:D,eslam.data!AO582,'collection only'!E:E)</f>
        <v>1067868.0976</v>
      </c>
      <c r="J582" s="26">
        <f>SUMIF('data-from-invoicing'!D:D,eslam.data!AP582,'data-from-invoicing'!F:F)</f>
        <v>7467890.3969999999</v>
      </c>
      <c r="K582" s="2">
        <f t="shared" si="93"/>
        <v>6400022.2993999999</v>
      </c>
      <c r="O582" s="23"/>
      <c r="Q582" s="1">
        <v>44012</v>
      </c>
      <c r="R582" s="1">
        <v>44012</v>
      </c>
      <c r="S582" s="1">
        <v>44031</v>
      </c>
      <c r="T582">
        <v>60</v>
      </c>
      <c r="U582" s="1">
        <v>44091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 t="str">
        <f>VLOOKUP(A582,'eslam-to-invoicing'!A:B,2,0)</f>
        <v>Lekela 250MW Wind Farm</v>
      </c>
      <c r="AO582" s="2" t="str">
        <f t="shared" si="94"/>
        <v>LEKELA2</v>
      </c>
      <c r="AP582" s="2" t="str">
        <f t="shared" si="95"/>
        <v>Lekela 250MW Wind Farm2</v>
      </c>
    </row>
    <row r="583" spans="1:42" hidden="1" x14ac:dyDescent="0.3">
      <c r="A583" s="6" t="s">
        <v>56</v>
      </c>
      <c r="B583" s="6">
        <f>VLOOKUP(A583,Sheet1!A:B,2,0)</f>
        <v>1</v>
      </c>
      <c r="C583" s="6">
        <v>3</v>
      </c>
      <c r="D583" s="25"/>
      <c r="F583" s="26">
        <f>SUMIF('data-from-invoicing'!D:D,eslam.data!AP583,'data-from-invoicing'!E:E)</f>
        <v>2093986.78</v>
      </c>
      <c r="G583" s="2">
        <f t="shared" si="92"/>
        <v>2093986.78</v>
      </c>
      <c r="H583" s="23"/>
      <c r="I583" s="2">
        <f>SUMIF('collection only'!D:D,eslam.data!AO583,'collection only'!E:E)</f>
        <v>1758948.8952000001</v>
      </c>
      <c r="J583" s="26">
        <f>SUMIF('data-from-invoicing'!D:D,eslam.data!AP583,'data-from-invoicing'!F:F)</f>
        <v>1758948.889</v>
      </c>
      <c r="K583" s="2">
        <f t="shared" si="93"/>
        <v>-6.2000001780688763E-3</v>
      </c>
      <c r="O583" s="23"/>
      <c r="Q583" s="1">
        <v>44043</v>
      </c>
      <c r="R583" s="1">
        <v>44039</v>
      </c>
      <c r="S583" s="1">
        <v>44039</v>
      </c>
      <c r="T583">
        <v>60</v>
      </c>
      <c r="U583" s="1">
        <v>44099</v>
      </c>
      <c r="AD583" s="2">
        <v>0</v>
      </c>
      <c r="AE583" s="14">
        <f>SUMIF('consultant-gross'!D:D,eslam.data!AO583,'consultant-gross'!F:F)</f>
        <v>0</v>
      </c>
      <c r="AF583" s="14">
        <f>SUMIF('consultant-gross'!D:D,eslam.data!AO583,'consultant-gross'!G:G)</f>
        <v>0</v>
      </c>
      <c r="AG583" s="14">
        <f>SUMIF('consultant-net'!D:D,eslam.data!AO583,'consultant-net'!F:F)</f>
        <v>0</v>
      </c>
      <c r="AH583" s="2" t="str">
        <f>VLOOKUP(A583,'eslam-to-invoicing'!A:B,2,0)</f>
        <v>Lekela 250MW Wind Farm</v>
      </c>
      <c r="AO583" s="2" t="str">
        <f t="shared" si="94"/>
        <v>LEKELA3</v>
      </c>
      <c r="AP583" s="2" t="str">
        <f t="shared" si="95"/>
        <v>Lekela 250MW Wind Farm3</v>
      </c>
    </row>
    <row r="584" spans="1:42" hidden="1" x14ac:dyDescent="0.3">
      <c r="A584" s="6" t="s">
        <v>56</v>
      </c>
      <c r="B584" s="6">
        <f>VLOOKUP(A584,Sheet1!A:B,2,0)</f>
        <v>1</v>
      </c>
      <c r="C584" s="6">
        <v>4</v>
      </c>
      <c r="D584" s="25"/>
      <c r="F584" s="26">
        <f>SUMIF('data-from-invoicing'!D:D,eslam.data!AP584,'data-from-invoicing'!E:E)</f>
        <v>777289.9</v>
      </c>
      <c r="G584" s="2">
        <f t="shared" si="92"/>
        <v>777289.9</v>
      </c>
      <c r="H584" s="23"/>
      <c r="I584" s="2">
        <f>SUMIF('collection only'!D:D,eslam.data!AO584,'collection only'!E:E)</f>
        <v>652923.5</v>
      </c>
      <c r="J584" s="26">
        <f>SUMIF('data-from-invoicing'!D:D,eslam.data!AP584,'data-from-invoicing'!F:F)</f>
        <v>652923.51500000001</v>
      </c>
      <c r="K584" s="2">
        <f t="shared" si="93"/>
        <v>1.5000000013969839E-2</v>
      </c>
      <c r="O584" s="23"/>
      <c r="Q584" s="1">
        <v>44074</v>
      </c>
      <c r="R584" s="1">
        <v>44074</v>
      </c>
      <c r="S584" s="1">
        <v>44086</v>
      </c>
      <c r="T584">
        <v>60</v>
      </c>
      <c r="U584" s="1">
        <v>44146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 t="str">
        <f>VLOOKUP(A584,'eslam-to-invoicing'!A:B,2,0)</f>
        <v>Lekela 250MW Wind Farm</v>
      </c>
      <c r="AO584" s="2" t="str">
        <f t="shared" si="94"/>
        <v>LEKELA4</v>
      </c>
      <c r="AP584" s="2" t="str">
        <f t="shared" si="95"/>
        <v>Lekela 250MW Wind Farm4</v>
      </c>
    </row>
    <row r="585" spans="1:42" x14ac:dyDescent="0.3">
      <c r="A585" s="6" t="s">
        <v>56</v>
      </c>
      <c r="B585" s="6">
        <f>VLOOKUP(A585,Sheet1!A:B,2,0)</f>
        <v>1</v>
      </c>
      <c r="C585" s="6">
        <v>5</v>
      </c>
      <c r="D585" s="25"/>
      <c r="E585" s="2">
        <v>8446374.7260000017</v>
      </c>
      <c r="F585" s="26">
        <f>SUMIF('data-from-invoicing'!D:D,eslam.data!AP585,'data-from-invoicing'!E:E)</f>
        <v>8446374.7200000007</v>
      </c>
      <c r="G585" s="2">
        <f t="shared" si="92"/>
        <v>-6.0000009834766388E-3</v>
      </c>
      <c r="H585" s="23"/>
      <c r="I585" s="2">
        <f>SUMIF('collection only'!D:D,eslam.data!AO585,'collection only'!E:E)</f>
        <v>7094954.7715200009</v>
      </c>
      <c r="J585" s="26">
        <f>SUMIF('data-from-invoicing'!D:D,eslam.data!AP585,'data-from-invoicing'!F:F)</f>
        <v>7094954.7659999998</v>
      </c>
      <c r="K585" s="2">
        <f t="shared" si="93"/>
        <v>-5.5200010538101196E-3</v>
      </c>
      <c r="O585" s="23"/>
      <c r="P585" s="2">
        <v>7094954.7715200009</v>
      </c>
      <c r="Q585" s="1">
        <v>44104</v>
      </c>
      <c r="R585" s="1">
        <v>44103</v>
      </c>
      <c r="S585" s="1">
        <v>44104</v>
      </c>
      <c r="T585">
        <v>60</v>
      </c>
      <c r="U585" s="1">
        <v>44164</v>
      </c>
      <c r="V585" s="1">
        <v>44112</v>
      </c>
      <c r="W585" s="2">
        <v>14578092.546</v>
      </c>
      <c r="AD585" s="2">
        <v>0</v>
      </c>
      <c r="AE585" s="14">
        <f>SUMIF('consultant-gross'!D:D,eslam.data!AO585,'consultant-gross'!F:F)</f>
        <v>0</v>
      </c>
      <c r="AF585" s="14">
        <f>SUMIF('consultant-gross'!D:D,eslam.data!AO585,'consultant-gross'!G:G)</f>
        <v>0</v>
      </c>
      <c r="AG585" s="14">
        <f>SUMIF('consultant-net'!D:D,eslam.data!AO585,'consultant-net'!F:F)</f>
        <v>0</v>
      </c>
      <c r="AH585" s="2" t="str">
        <f>VLOOKUP(A585,'eslam-to-invoicing'!A:B,2,0)</f>
        <v>Lekela 250MW Wind Farm</v>
      </c>
      <c r="AO585" s="2" t="str">
        <f t="shared" si="94"/>
        <v>LEKELA5</v>
      </c>
      <c r="AP585" s="2" t="str">
        <f t="shared" si="95"/>
        <v>Lekela 250MW Wind Farm5</v>
      </c>
    </row>
    <row r="586" spans="1:42" hidden="1" x14ac:dyDescent="0.3">
      <c r="A586" s="6" t="s">
        <v>56</v>
      </c>
      <c r="B586" s="6">
        <f>VLOOKUP(A586,Sheet1!A:B,2,0)</f>
        <v>1</v>
      </c>
      <c r="C586" s="6">
        <v>6</v>
      </c>
      <c r="D586" s="25"/>
      <c r="E586" s="2">
        <v>20620363.179999989</v>
      </c>
      <c r="F586" s="26">
        <f>SUMIF('data-from-invoicing'!D:D,eslam.data!AP586,'data-from-invoicing'!E:E)</f>
        <v>17262367.140000001</v>
      </c>
      <c r="G586" s="2">
        <f t="shared" si="92"/>
        <v>-3357996.0399999879</v>
      </c>
      <c r="H586" s="23"/>
      <c r="I586" s="2">
        <f>SUMIF('collection only'!D:D,eslam.data!AO586,'collection only'!E:E)</f>
        <v>14840272.423116002</v>
      </c>
      <c r="J586" s="26">
        <f>SUMIF('data-from-invoicing'!D:D,eslam.data!AP586,'data-from-invoicing'!F:F)</f>
        <v>14840272.416999999</v>
      </c>
      <c r="K586" s="2">
        <f t="shared" si="93"/>
        <v>-6.1160027980804443E-3</v>
      </c>
      <c r="O586" s="23"/>
      <c r="P586" s="2">
        <v>14840272.423116</v>
      </c>
      <c r="Q586" s="1">
        <v>44135</v>
      </c>
      <c r="R586" s="1">
        <v>44132</v>
      </c>
      <c r="S586" s="1">
        <v>44132</v>
      </c>
      <c r="T586">
        <v>60</v>
      </c>
      <c r="U586" s="1">
        <v>44192</v>
      </c>
      <c r="V586" s="1">
        <v>44147</v>
      </c>
      <c r="W586" s="2">
        <v>35198455.726000004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 t="shared" si="94"/>
        <v>LEKELA6</v>
      </c>
      <c r="AP586" s="2" t="str">
        <f t="shared" si="95"/>
        <v>Lekela 250MW Wind Farm6</v>
      </c>
    </row>
    <row r="587" spans="1:42" hidden="1" x14ac:dyDescent="0.3">
      <c r="A587" s="6" t="s">
        <v>56</v>
      </c>
      <c r="B587" s="6">
        <f>VLOOKUP(A587,Sheet1!A:B,2,0)</f>
        <v>1</v>
      </c>
      <c r="C587" s="6">
        <v>7</v>
      </c>
      <c r="D587" s="25"/>
      <c r="E587" s="2">
        <v>19433463.84119999</v>
      </c>
      <c r="F587" s="26">
        <f>SUMIF('data-from-invoicing'!D:D,eslam.data!AP587,'data-from-invoicing'!E:E)</f>
        <v>17619865.649999999</v>
      </c>
      <c r="G587" s="2">
        <f t="shared" si="92"/>
        <v>-1813598.1911999919</v>
      </c>
      <c r="H587" s="23"/>
      <c r="I587" s="2">
        <f>SUMIF('collection only'!D:D,eslam.data!AO587,'collection only'!E:E)</f>
        <v>15073158.35</v>
      </c>
      <c r="J587" s="26">
        <f>SUMIF('data-from-invoicing'!D:D,eslam.data!AP587,'data-from-invoicing'!F:F)</f>
        <v>15073158.3375</v>
      </c>
      <c r="K587" s="2">
        <f t="shared" si="93"/>
        <v>-1.249999925494194E-2</v>
      </c>
      <c r="O587" s="23"/>
      <c r="P587" s="2">
        <v>15073158.349897191</v>
      </c>
      <c r="Q587" s="1">
        <v>44165</v>
      </c>
      <c r="R587" s="1">
        <v>44157</v>
      </c>
      <c r="S587" s="1">
        <v>44158</v>
      </c>
      <c r="T587">
        <v>60</v>
      </c>
      <c r="U587" s="1">
        <v>44218</v>
      </c>
      <c r="V587" s="1">
        <v>44167</v>
      </c>
      <c r="W587" s="2">
        <v>54631919.56719999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 t="shared" si="94"/>
        <v>LEKELA7</v>
      </c>
      <c r="AP587" s="2" t="str">
        <f t="shared" si="95"/>
        <v>Lekela 250MW Wind Farm7</v>
      </c>
    </row>
    <row r="588" spans="1:42" hidden="1" x14ac:dyDescent="0.3">
      <c r="A588" s="6" t="s">
        <v>56</v>
      </c>
      <c r="B588" s="6">
        <f>VLOOKUP(A588,Sheet1!A:B,2,0)</f>
        <v>1</v>
      </c>
      <c r="C588" s="6">
        <v>8</v>
      </c>
      <c r="D588" s="25"/>
      <c r="E588" s="2">
        <v>41700595.034800008</v>
      </c>
      <c r="F588" s="26">
        <f>SUMIF('data-from-invoicing'!D:D,eslam.data!AP588,'data-from-invoicing'!E:E)</f>
        <v>38206684.389999993</v>
      </c>
      <c r="G588" s="2">
        <f t="shared" si="92"/>
        <v>-3493910.6448000148</v>
      </c>
      <c r="H588" s="23"/>
      <c r="I588" s="2">
        <f>SUMIF('collection only'!D:D,eslam.data!AO588,'collection only'!E:E)</f>
        <v>33357157.216883998</v>
      </c>
      <c r="J588" s="26">
        <f>SUMIF('data-from-invoicing'!D:D,eslam.data!AP588,'data-from-invoicing'!F:F)</f>
        <v>33513527.479499999</v>
      </c>
      <c r="K588" s="2">
        <f t="shared" si="93"/>
        <v>156370.26261600107</v>
      </c>
      <c r="O588" s="23"/>
      <c r="P588" s="2">
        <v>33513527.471482821</v>
      </c>
      <c r="Q588" s="1">
        <v>44196</v>
      </c>
      <c r="R588" s="1">
        <v>44193</v>
      </c>
      <c r="S588" s="1">
        <v>44193</v>
      </c>
      <c r="T588">
        <v>60</v>
      </c>
      <c r="U588" s="1">
        <v>44253</v>
      </c>
      <c r="V588" s="1">
        <v>44215</v>
      </c>
      <c r="W588" s="2">
        <v>96332514.601999998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 t="shared" si="94"/>
        <v>LEKELA8</v>
      </c>
      <c r="AP588" s="2" t="str">
        <f t="shared" si="95"/>
        <v>Lekela 250MW Wind Farm8</v>
      </c>
    </row>
    <row r="589" spans="1:42" hidden="1" x14ac:dyDescent="0.3">
      <c r="A589" s="6" t="s">
        <v>56</v>
      </c>
      <c r="B589" s="6">
        <f>VLOOKUP(A589,Sheet1!A:B,2,0)</f>
        <v>1</v>
      </c>
      <c r="C589" s="6">
        <v>9</v>
      </c>
      <c r="D589" s="25"/>
      <c r="E589" s="2">
        <v>23169483.20999999</v>
      </c>
      <c r="F589" s="26">
        <f>SUMIF('data-from-invoicing'!D:D,eslam.data!AP589,'data-from-invoicing'!E:E)</f>
        <v>21219483.489999998</v>
      </c>
      <c r="G589" s="2">
        <f t="shared" si="92"/>
        <v>-1949999.7199999914</v>
      </c>
      <c r="H589" s="23"/>
      <c r="I589" s="2">
        <f>SUMIF('collection only'!D:D,eslam.data!AO589,'collection only'!E:E)</f>
        <v>18594958.192523986</v>
      </c>
      <c r="J589" s="26">
        <f>SUMIF('data-from-invoicing'!D:D,eslam.data!AP589,'data-from-invoicing'!F:F)</f>
        <v>18594958.194499999</v>
      </c>
      <c r="K589" s="2">
        <f t="shared" si="93"/>
        <v>1.97601318359375E-3</v>
      </c>
      <c r="O589" s="23"/>
      <c r="P589" s="2">
        <v>18594958.19252399</v>
      </c>
      <c r="Q589" s="1">
        <v>44227</v>
      </c>
      <c r="R589" s="1">
        <v>44211</v>
      </c>
      <c r="S589" s="1">
        <v>44227</v>
      </c>
      <c r="T589">
        <v>60</v>
      </c>
      <c r="U589" s="1">
        <v>44287</v>
      </c>
      <c r="V589" s="1">
        <v>44232</v>
      </c>
      <c r="W589" s="2">
        <v>119501997.81200001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 t="shared" si="94"/>
        <v>LEKELA9</v>
      </c>
      <c r="AP589" s="2" t="str">
        <f t="shared" si="95"/>
        <v>Lekela 250MW Wind Farm9</v>
      </c>
    </row>
    <row r="590" spans="1:42" hidden="1" x14ac:dyDescent="0.3">
      <c r="A590" s="6" t="s">
        <v>56</v>
      </c>
      <c r="B590" s="6">
        <f>VLOOKUP(A590,Sheet1!A:B,2,0)</f>
        <v>1</v>
      </c>
      <c r="C590" s="6">
        <v>10</v>
      </c>
      <c r="D590" s="25"/>
      <c r="E590" s="2">
        <v>27064762.4726923</v>
      </c>
      <c r="F590" s="26">
        <f>SUMIF('data-from-invoicing'!D:D,eslam.data!AP590,'data-from-invoicing'!E:E)</f>
        <v>24782925.379999999</v>
      </c>
      <c r="G590" s="2">
        <f t="shared" si="92"/>
        <v>-2281837.0926923007</v>
      </c>
      <c r="H590" s="23"/>
      <c r="I590" s="2">
        <f>SUMIF('collection only'!D:D,eslam.data!AO590,'collection only'!E:E)</f>
        <v>21709399.510000002</v>
      </c>
      <c r="J590" s="26">
        <f>SUMIF('data-from-invoicing'!D:D,eslam.data!AP590,'data-from-invoicing'!F:F)</f>
        <v>21709399.519000001</v>
      </c>
      <c r="K590" s="2">
        <f t="shared" si="93"/>
        <v>8.999999612569809E-3</v>
      </c>
      <c r="O590" s="23"/>
      <c r="P590" s="2">
        <v>21709399.510000002</v>
      </c>
      <c r="Q590" s="1">
        <v>44255</v>
      </c>
      <c r="R590" s="1">
        <v>44242</v>
      </c>
      <c r="S590" s="1">
        <v>44244</v>
      </c>
      <c r="T590">
        <v>60</v>
      </c>
      <c r="U590" s="1">
        <v>44304</v>
      </c>
      <c r="V590" s="1">
        <v>44266</v>
      </c>
      <c r="W590" s="2">
        <v>146566760.28469229</v>
      </c>
      <c r="X590" s="2">
        <v>0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 t="shared" si="94"/>
        <v>LEKELA10</v>
      </c>
      <c r="AP590" s="2" t="str">
        <f t="shared" si="95"/>
        <v>Lekela 250MW Wind Farm10</v>
      </c>
    </row>
    <row r="591" spans="1:42" hidden="1" x14ac:dyDescent="0.3">
      <c r="A591" s="6" t="s">
        <v>56</v>
      </c>
      <c r="B591" s="6">
        <f>VLOOKUP(A591,Sheet1!A:B,2,0)</f>
        <v>1</v>
      </c>
      <c r="C591" s="6">
        <v>11</v>
      </c>
      <c r="D591" s="25"/>
      <c r="E591" s="2">
        <v>18055279.936216831</v>
      </c>
      <c r="F591" s="26">
        <f>SUMIF('data-from-invoicing'!D:D,eslam.data!AP591,'data-from-invoicing'!E:E)</f>
        <v>16648813.83</v>
      </c>
      <c r="G591" s="2">
        <f t="shared" si="92"/>
        <v>-1406466.1062168311</v>
      </c>
      <c r="H591" s="23"/>
      <c r="I591" s="2">
        <f>SUMIF('collection only'!D:D,eslam.data!AO591,'collection only'!E:E)</f>
        <v>14896483.6</v>
      </c>
      <c r="J591" s="26">
        <f>SUMIF('data-from-invoicing'!D:D,eslam.data!AP591,'data-from-invoicing'!F:F)</f>
        <v>14823033.591499999</v>
      </c>
      <c r="K591" s="2">
        <f t="shared" si="93"/>
        <v>-73450.008500000462</v>
      </c>
      <c r="O591" s="23"/>
      <c r="P591" s="2">
        <v>14823033.596023951</v>
      </c>
      <c r="Q591" s="1">
        <v>44286</v>
      </c>
      <c r="R591" s="1">
        <v>44270</v>
      </c>
      <c r="S591" s="1">
        <v>44271</v>
      </c>
      <c r="T591">
        <v>60</v>
      </c>
      <c r="U591" s="1">
        <v>44331</v>
      </c>
      <c r="V591" s="1">
        <v>44336</v>
      </c>
      <c r="W591" s="2">
        <v>164622040.22090909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 t="shared" si="94"/>
        <v>LEKELA11</v>
      </c>
      <c r="AP591" s="2" t="str">
        <f t="shared" si="95"/>
        <v>Lekela 250MW Wind Farm11</v>
      </c>
    </row>
    <row r="592" spans="1:42" hidden="1" x14ac:dyDescent="0.3">
      <c r="A592" s="6" t="s">
        <v>56</v>
      </c>
      <c r="B592" s="6">
        <f>VLOOKUP(A592,Sheet1!A:B,2,0)</f>
        <v>1</v>
      </c>
      <c r="C592" s="6">
        <v>12</v>
      </c>
      <c r="D592" s="25"/>
      <c r="E592" s="2">
        <v>26449156.12854087</v>
      </c>
      <c r="F592" s="26">
        <f>SUMIF('data-from-invoicing'!D:D,eslam.data!AP592,'data-from-invoicing'!E:E)</f>
        <v>24308181.239999998</v>
      </c>
      <c r="G592" s="2">
        <f t="shared" si="92"/>
        <v>-2140974.8885408714</v>
      </c>
      <c r="H592" s="23"/>
      <c r="I592" s="2">
        <f>SUMIF('collection only'!D:D,eslam.data!AO592,'collection only'!E:E)</f>
        <v>21477147.745037675</v>
      </c>
      <c r="J592" s="26">
        <f>SUMIF('data-from-invoicing'!D:D,eslam.data!AP592,'data-from-invoicing'!F:F)</f>
        <v>21477147.752</v>
      </c>
      <c r="K592" s="2">
        <f t="shared" si="93"/>
        <v>6.9623254239559174E-3</v>
      </c>
      <c r="O592" s="23"/>
      <c r="P592" s="2">
        <v>21477147.745037671</v>
      </c>
      <c r="Q592" s="1">
        <v>44316</v>
      </c>
      <c r="R592" s="1">
        <v>44301</v>
      </c>
      <c r="S592" s="1">
        <v>44306</v>
      </c>
      <c r="T592">
        <v>60</v>
      </c>
      <c r="U592" s="1">
        <v>44366</v>
      </c>
      <c r="V592" s="1">
        <v>44340</v>
      </c>
      <c r="W592" s="2">
        <v>191071196.34944999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 t="shared" si="94"/>
        <v>LEKELA12</v>
      </c>
      <c r="AP592" s="2" t="str">
        <f t="shared" si="95"/>
        <v>Lekela 250MW Wind Farm12</v>
      </c>
    </row>
    <row r="593" spans="1:42" hidden="1" x14ac:dyDescent="0.3">
      <c r="A593" s="6" t="s">
        <v>56</v>
      </c>
      <c r="B593" s="6">
        <f>VLOOKUP(A593,Sheet1!A:B,2,0)</f>
        <v>1</v>
      </c>
      <c r="C593" s="6">
        <v>13</v>
      </c>
      <c r="D593" s="25"/>
      <c r="E593" s="2">
        <v>6179424.4905500114</v>
      </c>
      <c r="F593" s="26">
        <f>SUMIF('data-from-invoicing'!D:D,eslam.data!AP593,'data-from-invoicing'!E:E)</f>
        <v>2899145.1</v>
      </c>
      <c r="G593" s="2">
        <f t="shared" si="92"/>
        <v>-3280279.3905500113</v>
      </c>
      <c r="H593" s="23"/>
      <c r="I593" s="2">
        <f>SUMIF('collection only'!D:D,eslam.data!AO593,'collection only'!E:E)</f>
        <v>2329136.4958050251</v>
      </c>
      <c r="J593" s="26">
        <f>SUMIF('data-from-invoicing'!D:D,eslam.data!AP593,'data-from-invoicing'!F:F)</f>
        <v>2329136.4950000001</v>
      </c>
      <c r="K593" s="2">
        <f t="shared" si="93"/>
        <v>-8.0502498894929886E-4</v>
      </c>
      <c r="O593" s="23"/>
      <c r="P593" s="2">
        <v>2329136.4958050251</v>
      </c>
      <c r="Q593" s="1">
        <v>44347</v>
      </c>
      <c r="R593" s="1">
        <v>44331</v>
      </c>
      <c r="S593" s="1">
        <v>44340</v>
      </c>
      <c r="T593">
        <v>60</v>
      </c>
      <c r="U593" s="1">
        <v>44400</v>
      </c>
      <c r="V593" s="1">
        <v>44409</v>
      </c>
      <c r="W593" s="2">
        <v>197250620.84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 t="shared" si="94"/>
        <v>LEKELA13</v>
      </c>
      <c r="AP593" s="2" t="str">
        <f t="shared" si="95"/>
        <v>Lekela 250MW Wind Farm13</v>
      </c>
    </row>
    <row r="594" spans="1:42" hidden="1" x14ac:dyDescent="0.3">
      <c r="A594" s="6" t="s">
        <v>56</v>
      </c>
      <c r="B594" s="6">
        <f>VLOOKUP(A594,Sheet1!A:B,2,0)</f>
        <v>1</v>
      </c>
      <c r="C594" s="6">
        <v>14</v>
      </c>
      <c r="D594" s="25"/>
      <c r="F594" s="26">
        <f>SUMIF('data-from-invoicing'!D:D,eslam.data!AP594,'data-from-invoicing'!E:E)</f>
        <v>18187988.27</v>
      </c>
      <c r="G594" s="2">
        <f t="shared" si="92"/>
        <v>18187988.27</v>
      </c>
      <c r="H594" s="23"/>
      <c r="I594" s="2">
        <f>SUMIF('collection only'!D:D,eslam.data!AO594,'collection only'!E:E)</f>
        <v>12951636.614194974</v>
      </c>
      <c r="J594" s="26">
        <f>SUMIF('data-from-invoicing'!D:D,eslam.data!AP594,'data-from-invoicing'!F:F)</f>
        <v>12931636.6285</v>
      </c>
      <c r="K594" s="2">
        <f t="shared" si="93"/>
        <v>-19999.985694974661</v>
      </c>
      <c r="O594" s="23"/>
      <c r="Q594" s="1">
        <v>44377</v>
      </c>
      <c r="R594" s="1">
        <v>44362</v>
      </c>
      <c r="S594" s="1">
        <v>44403</v>
      </c>
      <c r="T594">
        <v>60</v>
      </c>
      <c r="U594" s="1">
        <v>44463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 t="shared" si="94"/>
        <v>LEKELA14</v>
      </c>
      <c r="AP594" s="2" t="str">
        <f t="shared" si="95"/>
        <v>Lekela 250MW Wind Farm14</v>
      </c>
    </row>
    <row r="595" spans="1:42" hidden="1" x14ac:dyDescent="0.3">
      <c r="A595" s="6" t="s">
        <v>56</v>
      </c>
      <c r="B595" s="6">
        <f>VLOOKUP(A595,Sheet1!A:B,2,0)</f>
        <v>1</v>
      </c>
      <c r="C595" s="6">
        <v>15</v>
      </c>
      <c r="D595" s="25"/>
      <c r="E595" s="2">
        <v>6597023.3200000226</v>
      </c>
      <c r="F595" s="26">
        <f>SUMIF('data-from-invoicing'!D:D,eslam.data!AP595,'data-from-invoicing'!E:E)</f>
        <v>15041907.67</v>
      </c>
      <c r="G595" s="2">
        <f t="shared" si="92"/>
        <v>8444884.3499999773</v>
      </c>
      <c r="H595" s="23"/>
      <c r="I595" s="2">
        <f>SUMIF('collection only'!D:D,eslam.data!AO595,'collection only'!E:E)</f>
        <v>3839081.1900000004</v>
      </c>
      <c r="J595" s="26">
        <f>SUMIF('data-from-invoicing'!D:D,eslam.data!AP595,'data-from-invoicing'!F:F)</f>
        <v>8754195.8234999999</v>
      </c>
      <c r="K595" s="2">
        <f t="shared" si="93"/>
        <v>4915114.6334999995</v>
      </c>
      <c r="O595" s="23"/>
      <c r="P595" s="2">
        <v>3229199.86</v>
      </c>
      <c r="Q595" s="1">
        <v>44500</v>
      </c>
      <c r="R595" s="1">
        <v>44484</v>
      </c>
      <c r="S595" s="1">
        <v>44880</v>
      </c>
      <c r="T595">
        <v>60</v>
      </c>
      <c r="U595" s="1">
        <v>44940</v>
      </c>
      <c r="V595" s="1">
        <v>44909</v>
      </c>
      <c r="W595" s="2">
        <v>207000000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 t="shared" si="94"/>
        <v>LEKELA15</v>
      </c>
      <c r="AP595" s="2" t="str">
        <f t="shared" si="95"/>
        <v>Lekela 250MW Wind Farm15</v>
      </c>
    </row>
    <row r="596" spans="1:42" x14ac:dyDescent="0.3">
      <c r="A596" s="6" t="s">
        <v>56</v>
      </c>
      <c r="B596" s="6">
        <f>VLOOKUP(A596,Sheet1!A:B,2,0)</f>
        <v>1</v>
      </c>
      <c r="C596" s="6">
        <v>16</v>
      </c>
      <c r="D596" s="25"/>
      <c r="E596" s="2">
        <v>-1E-4</v>
      </c>
      <c r="F596" s="26">
        <f>SUMIF('data-from-invoicing'!D:D,eslam.data!AP596,'data-from-invoicing'!E:E)</f>
        <v>0</v>
      </c>
      <c r="G596" s="2">
        <f t="shared" si="92"/>
        <v>1E-4</v>
      </c>
      <c r="H596" s="23"/>
      <c r="I596" s="2">
        <f>SUMIF('collection only'!D:D,eslam.data!AO596,'collection only'!E:E)</f>
        <v>8212932</v>
      </c>
      <c r="J596" s="26">
        <f>SUMIF('data-from-invoicing'!D:D,eslam.data!AP596,'data-from-invoicing'!F:F)</f>
        <v>0</v>
      </c>
      <c r="K596" s="2">
        <f t="shared" si="93"/>
        <v>-8212932</v>
      </c>
      <c r="O596" s="23"/>
      <c r="P596" s="2">
        <v>8212932.0099999998</v>
      </c>
      <c r="Q596" s="1">
        <v>44895</v>
      </c>
      <c r="R596" s="1">
        <v>44885</v>
      </c>
      <c r="S596" s="1">
        <v>44979</v>
      </c>
      <c r="T596">
        <v>60</v>
      </c>
      <c r="U596" s="1">
        <v>45039</v>
      </c>
      <c r="V596" s="1">
        <v>45016</v>
      </c>
      <c r="W596" s="2">
        <v>207000000</v>
      </c>
      <c r="AD596" s="2">
        <v>0</v>
      </c>
      <c r="AE596" s="14">
        <f>SUMIF('consultant-gross'!D:D,eslam.data!AO596,'consultant-gross'!F:F)</f>
        <v>-1E-4</v>
      </c>
      <c r="AF596" s="14">
        <f>SUMIF('consultant-gross'!D:D,eslam.data!AO596,'consultant-gross'!G:G)</f>
        <v>207000000</v>
      </c>
      <c r="AG596" s="14">
        <f>SUMIF('consultant-net'!D:D,eslam.data!AO596,'consultant-net'!F:F)</f>
        <v>8212932.0099999998</v>
      </c>
      <c r="AH596" s="2" t="str">
        <f>VLOOKUP(A596,'eslam-to-invoicing'!A:B,2,0)</f>
        <v>Lekela 250MW Wind Farm</v>
      </c>
      <c r="AO596" s="2" t="str">
        <f t="shared" si="94"/>
        <v>LEKELA16</v>
      </c>
      <c r="AP596" s="2" t="str">
        <f t="shared" si="95"/>
        <v>Lekela 250MW Wind Farm16</v>
      </c>
    </row>
    <row r="597" spans="1:42" hidden="1" x14ac:dyDescent="0.3">
      <c r="A597" s="6" t="s">
        <v>137</v>
      </c>
      <c r="B597" s="6">
        <f>VLOOKUP(A597,Sheet1!A:B,2,0)</f>
        <v>1</v>
      </c>
      <c r="C597" s="6">
        <v>2</v>
      </c>
      <c r="D597" s="25"/>
      <c r="F597" s="26">
        <f>SUMIF('data-from-invoicing'!D:D,eslam.data!AP597,'data-from-invoicing'!E:E)</f>
        <v>7425139.1500000004</v>
      </c>
      <c r="G597" s="2">
        <f t="shared" si="92"/>
        <v>7425139.1500000004</v>
      </c>
      <c r="H597" s="23"/>
      <c r="I597" s="2">
        <f>SUMIF('collection only'!D:D,eslam.data!AO597,'collection only'!E:E)</f>
        <v>7000000.5199999996</v>
      </c>
      <c r="J597" s="26">
        <f>SUMIF('data-from-invoicing'!D:D,eslam.data!AP597,'data-from-invoicing'!F:F)</f>
        <v>7467890.3969999999</v>
      </c>
      <c r="K597" s="2">
        <f t="shared" si="93"/>
        <v>467889.87700000033</v>
      </c>
      <c r="O597" s="23"/>
      <c r="Q597" s="1">
        <v>45322</v>
      </c>
      <c r="R597" s="1">
        <v>45321</v>
      </c>
      <c r="S597" s="1">
        <v>45348</v>
      </c>
      <c r="T597">
        <v>60</v>
      </c>
      <c r="U597" s="1">
        <v>45408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 t="shared" si="94"/>
        <v>LEKELA Remedial2</v>
      </c>
      <c r="AP597" s="2" t="str">
        <f t="shared" si="95"/>
        <v>Lekela 250MW Wind Farm2</v>
      </c>
    </row>
    <row r="598" spans="1:42" hidden="1" x14ac:dyDescent="0.3">
      <c r="A598" s="6" t="s">
        <v>137</v>
      </c>
      <c r="B598" s="6">
        <f>VLOOKUP(A598,Sheet1!A:B,2,0)</f>
        <v>1</v>
      </c>
      <c r="C598" s="6">
        <v>3</v>
      </c>
      <c r="D598" s="25"/>
      <c r="E598" s="2">
        <v>2884958.98</v>
      </c>
      <c r="F598" s="26">
        <f>SUMIF('data-from-invoicing'!D:D,eslam.data!AP598,'data-from-invoicing'!E:E)</f>
        <v>2093986.78</v>
      </c>
      <c r="G598" s="2">
        <f t="shared" si="92"/>
        <v>-790972.2</v>
      </c>
      <c r="H598" s="23"/>
      <c r="I598" s="2">
        <f>SUMIF('collection only'!D:D,eslam.data!AO598,'collection only'!E:E)</f>
        <v>3000357.34</v>
      </c>
      <c r="J598" s="26">
        <f>SUMIF('data-from-invoicing'!D:D,eslam.data!AP598,'data-from-invoicing'!F:F)</f>
        <v>1758948.889</v>
      </c>
      <c r="K598" s="2">
        <f t="shared" si="93"/>
        <v>-1241408.4509999999</v>
      </c>
      <c r="O598" s="23"/>
      <c r="P598" s="2">
        <v>3000357.86</v>
      </c>
      <c r="Q598" s="1">
        <v>45443</v>
      </c>
      <c r="R598" s="1">
        <v>45431</v>
      </c>
      <c r="S598" s="1">
        <v>45523</v>
      </c>
      <c r="T598">
        <v>60</v>
      </c>
      <c r="U598" s="1">
        <v>45583</v>
      </c>
      <c r="V598" s="1">
        <v>45525</v>
      </c>
      <c r="W598" s="2">
        <v>15655160.98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 t="shared" si="94"/>
        <v>LEKELA Remedial3</v>
      </c>
      <c r="AP598" s="2" t="str">
        <f t="shared" si="95"/>
        <v>Lekela 250MW Wind Farm3</v>
      </c>
    </row>
    <row r="599" spans="1:42" hidden="1" x14ac:dyDescent="0.3">
      <c r="A599" s="6" t="s">
        <v>137</v>
      </c>
      <c r="B599" s="6">
        <f>VLOOKUP(A599,Sheet1!A:B,2,0)</f>
        <v>1</v>
      </c>
      <c r="C599" s="6">
        <v>4</v>
      </c>
      <c r="D599" s="25"/>
      <c r="E599" s="2">
        <v>6153867.6099999994</v>
      </c>
      <c r="F599" s="26">
        <f>SUMIF('data-from-invoicing'!D:D,eslam.data!AP599,'data-from-invoicing'!E:E)</f>
        <v>777289.9</v>
      </c>
      <c r="G599" s="2">
        <f t="shared" si="92"/>
        <v>-5376577.709999999</v>
      </c>
      <c r="H599" s="23"/>
      <c r="I599" s="2">
        <f>SUMIF('collection only'!D:D,eslam.data!AO599,'collection only'!E:E)</f>
        <v>6400022.3200000003</v>
      </c>
      <c r="J599" s="26">
        <f>SUMIF('data-from-invoicing'!D:D,eslam.data!AP599,'data-from-invoicing'!F:F)</f>
        <v>652923.51500000001</v>
      </c>
      <c r="K599" s="2">
        <f t="shared" si="93"/>
        <v>-5747098.8050000006</v>
      </c>
      <c r="O599" s="23"/>
      <c r="P599" s="2">
        <v>6400022.3200000003</v>
      </c>
      <c r="Q599" s="1">
        <v>45535</v>
      </c>
      <c r="R599" s="1">
        <v>45524</v>
      </c>
      <c r="S599" s="1">
        <v>45525</v>
      </c>
      <c r="T599">
        <v>60</v>
      </c>
      <c r="U599" s="1">
        <v>45585</v>
      </c>
      <c r="V599" s="1">
        <v>45585</v>
      </c>
      <c r="W599" s="2">
        <v>21809028.59</v>
      </c>
      <c r="AA599" s="2">
        <v>2290980.91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 t="shared" si="94"/>
        <v>LEKELA Remedial4</v>
      </c>
      <c r="AP599" s="2" t="str">
        <f t="shared" si="95"/>
        <v>Lekela 250MW Wind Farm4</v>
      </c>
    </row>
    <row r="600" spans="1:42" hidden="1" x14ac:dyDescent="0.3">
      <c r="B600" s="6" t="e">
        <f>VLOOKUP(A600,Sheet1!A:B,2,0)</f>
        <v>#N/A</v>
      </c>
      <c r="D600" s="25"/>
      <c r="F600" s="26"/>
      <c r="H600" s="23"/>
      <c r="J600" s="26"/>
      <c r="O600" s="23"/>
    </row>
    <row r="601" spans="1:42" hidden="1" x14ac:dyDescent="0.3">
      <c r="A601" s="6" t="s">
        <v>73</v>
      </c>
      <c r="B601" s="6">
        <f>VLOOKUP(A601,Sheet1!A:B,2,0)</f>
        <v>1</v>
      </c>
      <c r="C601" s="6">
        <v>1</v>
      </c>
      <c r="D601" s="25"/>
      <c r="E601" s="2">
        <v>3709029.4</v>
      </c>
      <c r="F601" s="26">
        <f>SUMIF('data-from-invoicing'!D:D,eslam.data!AP601,'data-from-invoicing'!E:E)</f>
        <v>4162769.76</v>
      </c>
      <c r="G601" s="2">
        <f t="shared" ref="G601:G632" si="96">F601-E601</f>
        <v>453740.35999999987</v>
      </c>
      <c r="H601" s="23"/>
      <c r="I601" s="2">
        <f>SUMIF('collection only'!D:D,eslam.data!AO601,'collection only'!E:E)</f>
        <v>47854244.399999999</v>
      </c>
      <c r="J601" s="26">
        <f>SUMIF('data-from-invoicing'!D:D,eslam.data!AP601,'data-from-invoicing'!F:F)</f>
        <v>7639890.6465999996</v>
      </c>
      <c r="K601" s="2">
        <f t="shared" ref="K601:K632" si="97">J601-I601</f>
        <v>-40214353.753399998</v>
      </c>
      <c r="L601" s="2">
        <v>41622365.399999999</v>
      </c>
      <c r="O601" s="23"/>
      <c r="P601" s="2">
        <v>6231879.2400000002</v>
      </c>
      <c r="Q601" s="1">
        <v>44377</v>
      </c>
      <c r="R601" s="1">
        <v>44377</v>
      </c>
      <c r="S601" s="1">
        <v>44382</v>
      </c>
      <c r="T601">
        <v>28</v>
      </c>
      <c r="U601" s="1">
        <v>44410</v>
      </c>
      <c r="V601" s="1">
        <v>44425</v>
      </c>
      <c r="W601" s="2">
        <v>3709029.4</v>
      </c>
      <c r="X601" s="2">
        <v>4472196.3899999997</v>
      </c>
      <c r="AD601" s="2">
        <v>0</v>
      </c>
      <c r="AE601" s="14">
        <f>SUMIF('consultant-gross'!D:D,eslam.data!AO601,'consultant-gross'!F:F)</f>
        <v>0</v>
      </c>
      <c r="AF601" s="14">
        <f>SUMIF('consultant-gross'!D:D,eslam.data!AO601,'consultant-gross'!G:G)</f>
        <v>0</v>
      </c>
      <c r="AG601" s="14">
        <f>SUMIF('consultant-net'!D:D,eslam.data!AO601,'consultant-net'!F:F)</f>
        <v>0</v>
      </c>
      <c r="AH601" s="2" t="str">
        <f>VLOOKUP(A601,'eslam-to-invoicing'!A:B,2,0)</f>
        <v>MDF Factory</v>
      </c>
      <c r="AO601" s="2" t="str">
        <f t="shared" ref="AO601:AO632" si="98">A601&amp;C601</f>
        <v>MDF Factory1</v>
      </c>
      <c r="AP601" s="2" t="str">
        <f t="shared" ref="AP601:AP632" si="99">AH601&amp;C601</f>
        <v>MDF Factory1</v>
      </c>
    </row>
    <row r="602" spans="1:42" hidden="1" x14ac:dyDescent="0.3">
      <c r="A602" s="6" t="s">
        <v>73</v>
      </c>
      <c r="B602" s="6">
        <f>VLOOKUP(A602,Sheet1!A:B,2,0)</f>
        <v>1</v>
      </c>
      <c r="C602" s="6">
        <v>2</v>
      </c>
      <c r="D602" s="25"/>
      <c r="E602" s="2">
        <v>5178414.7199999988</v>
      </c>
      <c r="F602" s="26">
        <f>SUMIF('data-from-invoicing'!D:D,eslam.data!AP602,'data-from-invoicing'!E:E)</f>
        <v>14246453.579999998</v>
      </c>
      <c r="G602" s="2">
        <f t="shared" si="96"/>
        <v>9068038.8599999994</v>
      </c>
      <c r="H602" s="23"/>
      <c r="I602" s="2">
        <f>SUMIF('collection only'!D:D,eslam.data!AO602,'collection only'!E:E)</f>
        <v>13393735</v>
      </c>
      <c r="J602" s="26">
        <f>SUMIF('data-from-invoicing'!D:D,eslam.data!AP602,'data-from-invoicing'!F:F)</f>
        <v>10804321.9583</v>
      </c>
      <c r="K602" s="2">
        <f t="shared" si="97"/>
        <v>-2589413.0416999999</v>
      </c>
      <c r="L602" s="2">
        <v>6300000</v>
      </c>
      <c r="O602" s="23"/>
      <c r="P602" s="2">
        <v>7093735</v>
      </c>
      <c r="Q602" s="1">
        <v>44408</v>
      </c>
      <c r="R602" s="1">
        <v>44416</v>
      </c>
      <c r="S602" s="1">
        <v>44416</v>
      </c>
      <c r="T602">
        <v>28</v>
      </c>
      <c r="U602" s="1">
        <v>44444</v>
      </c>
      <c r="V602" s="1">
        <v>44439</v>
      </c>
      <c r="W602" s="2">
        <v>8887444.1199999992</v>
      </c>
      <c r="X602" s="2">
        <v>7086056.0099999998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MDF Factory</v>
      </c>
      <c r="AO602" s="2" t="str">
        <f t="shared" si="98"/>
        <v>MDF Factory2</v>
      </c>
      <c r="AP602" s="2" t="str">
        <f t="shared" si="99"/>
        <v>MDF Factory2</v>
      </c>
    </row>
    <row r="603" spans="1:42" hidden="1" x14ac:dyDescent="0.3">
      <c r="A603" s="6" t="s">
        <v>73</v>
      </c>
      <c r="B603" s="6">
        <f>VLOOKUP(A603,Sheet1!A:B,2,0)</f>
        <v>1</v>
      </c>
      <c r="C603" s="6">
        <v>3</v>
      </c>
      <c r="D603" s="25"/>
      <c r="E603" s="2">
        <v>9214079.1700000037</v>
      </c>
      <c r="F603" s="26">
        <f>SUMIF('data-from-invoicing'!D:D,eslam.data!AP603,'data-from-invoicing'!E:E)</f>
        <v>12892747.34</v>
      </c>
      <c r="G603" s="2">
        <f t="shared" si="96"/>
        <v>3678668.1699999962</v>
      </c>
      <c r="H603" s="23"/>
      <c r="I603" s="2">
        <f>SUMIF('collection only'!D:D,eslam.data!AO603,'collection only'!E:E)</f>
        <v>18410664.559999999</v>
      </c>
      <c r="J603" s="26">
        <f>SUMIF('data-from-invoicing'!D:D,eslam.data!AP603,'data-from-invoicing'!F:F)</f>
        <v>11956077.466699999</v>
      </c>
      <c r="K603" s="2">
        <f t="shared" si="97"/>
        <v>-6454587.0932999998</v>
      </c>
      <c r="L603" s="2">
        <v>2000000</v>
      </c>
      <c r="O603" s="23"/>
      <c r="P603" s="2">
        <v>8598866.2300000004</v>
      </c>
      <c r="Q603" s="1">
        <v>44439</v>
      </c>
      <c r="R603" s="1">
        <v>44439</v>
      </c>
      <c r="S603" s="1">
        <v>44445</v>
      </c>
      <c r="T603">
        <v>28</v>
      </c>
      <c r="U603" s="1">
        <v>44473</v>
      </c>
      <c r="V603" s="1">
        <v>44461</v>
      </c>
      <c r="W603" s="2">
        <v>18101523.289999999</v>
      </c>
      <c r="X603" s="2">
        <v>8983935.8699999992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MDF Factory</v>
      </c>
      <c r="AO603" s="2" t="str">
        <f t="shared" si="98"/>
        <v>MDF Factory3</v>
      </c>
      <c r="AP603" s="2" t="str">
        <f t="shared" si="99"/>
        <v>MDF Factory3</v>
      </c>
    </row>
    <row r="604" spans="1:42" hidden="1" x14ac:dyDescent="0.3">
      <c r="A604" s="6" t="s">
        <v>73</v>
      </c>
      <c r="B604" s="6">
        <f>VLOOKUP(A604,Sheet1!A:B,2,0)</f>
        <v>1</v>
      </c>
      <c r="C604" s="6">
        <v>4</v>
      </c>
      <c r="D604" s="25"/>
      <c r="E604" s="2">
        <v>9266652.8799999952</v>
      </c>
      <c r="F604" s="26">
        <f>SUMIF('data-from-invoicing'!D:D,eslam.data!AP604,'data-from-invoicing'!E:E)</f>
        <v>12068060.73</v>
      </c>
      <c r="G604" s="2">
        <f t="shared" si="96"/>
        <v>2801407.8500000052</v>
      </c>
      <c r="H604" s="23"/>
      <c r="I604" s="2">
        <f>SUMIF('collection only'!D:D,eslam.data!AO604,'collection only'!E:E)</f>
        <v>19359615</v>
      </c>
      <c r="J604" s="26">
        <f>SUMIF('data-from-invoicing'!D:D,eslam.data!AP604,'data-from-invoicing'!F:F)</f>
        <v>11048205.3073</v>
      </c>
      <c r="K604" s="2">
        <f t="shared" si="97"/>
        <v>-8311409.6927000005</v>
      </c>
      <c r="L604" s="2">
        <v>2000000</v>
      </c>
      <c r="O604" s="23"/>
      <c r="P604" s="2">
        <v>8359615.9699999997</v>
      </c>
      <c r="Q604" s="1">
        <v>44469</v>
      </c>
      <c r="R604" s="1">
        <v>44469</v>
      </c>
      <c r="S604" s="1">
        <v>44475</v>
      </c>
      <c r="T604">
        <v>28</v>
      </c>
      <c r="U604" s="1">
        <v>44503</v>
      </c>
      <c r="V604" s="1">
        <v>44496</v>
      </c>
      <c r="W604" s="2">
        <v>27368176.170000002</v>
      </c>
      <c r="X604" s="2">
        <v>10661948.66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MDF Factory</v>
      </c>
      <c r="AO604" s="2" t="str">
        <f t="shared" si="98"/>
        <v>MDF Factory4</v>
      </c>
      <c r="AP604" s="2" t="str">
        <f t="shared" si="99"/>
        <v>MDF Factory4</v>
      </c>
    </row>
    <row r="605" spans="1:42" hidden="1" x14ac:dyDescent="0.3">
      <c r="A605" s="6" t="s">
        <v>73</v>
      </c>
      <c r="B605" s="6">
        <f>VLOOKUP(A605,Sheet1!A:B,2,0)</f>
        <v>1</v>
      </c>
      <c r="C605" s="6">
        <v>5</v>
      </c>
      <c r="D605" s="25"/>
      <c r="E605" s="2">
        <v>23662523.073914591</v>
      </c>
      <c r="F605" s="26">
        <f>SUMIF('data-from-invoicing'!D:D,eslam.data!AP605,'data-from-invoicing'!E:E)</f>
        <v>28836911.510000002</v>
      </c>
      <c r="G605" s="2">
        <f t="shared" si="96"/>
        <v>5174388.4360854104</v>
      </c>
      <c r="H605" s="23"/>
      <c r="I605" s="2">
        <f>SUMIF('collection only'!D:D,eslam.data!AO605,'collection only'!E:E)</f>
        <v>38802133.780000001</v>
      </c>
      <c r="J605" s="26">
        <f>SUMIF('data-from-invoicing'!D:D,eslam.data!AP605,'data-from-invoicing'!F:F)</f>
        <v>26370472.863600001</v>
      </c>
      <c r="K605" s="2">
        <f t="shared" si="97"/>
        <v>-12431660.9164</v>
      </c>
      <c r="L605" s="2">
        <v>10016624.859999999</v>
      </c>
      <c r="O605" s="23"/>
      <c r="P605" s="2">
        <v>21785509.710000001</v>
      </c>
      <c r="Q605" s="1">
        <v>44500</v>
      </c>
      <c r="R605" s="1">
        <v>44500</v>
      </c>
      <c r="S605" s="1">
        <v>44507</v>
      </c>
      <c r="T605">
        <v>28</v>
      </c>
      <c r="U605" s="1">
        <v>44535</v>
      </c>
      <c r="V605" s="1">
        <v>44535</v>
      </c>
      <c r="W605" s="2">
        <v>51030699.243914589</v>
      </c>
      <c r="X605" s="2">
        <v>10195623.756837981</v>
      </c>
      <c r="AD605" s="2">
        <v>0</v>
      </c>
      <c r="AE605" s="14">
        <f>SUMIF('consultant-gross'!D:D,eslam.data!AO605,'consultant-gross'!F:F)</f>
        <v>0</v>
      </c>
      <c r="AF605" s="14">
        <f>SUMIF('consultant-gross'!D:D,eslam.data!AO605,'consultant-gross'!G:G)</f>
        <v>0</v>
      </c>
      <c r="AG605" s="14">
        <f>SUMIF('consultant-net'!D:D,eslam.data!AO605,'consultant-net'!F:F)</f>
        <v>0</v>
      </c>
      <c r="AH605" s="2" t="str">
        <f>VLOOKUP(A605,'eslam-to-invoicing'!A:B,2,0)</f>
        <v>MDF Factory</v>
      </c>
      <c r="AO605" s="2" t="str">
        <f t="shared" si="98"/>
        <v>MDF Factory5</v>
      </c>
      <c r="AP605" s="2" t="str">
        <f t="shared" si="99"/>
        <v>MDF Factory5</v>
      </c>
    </row>
    <row r="606" spans="1:42" hidden="1" x14ac:dyDescent="0.3">
      <c r="A606" s="6" t="s">
        <v>73</v>
      </c>
      <c r="B606" s="6">
        <f>VLOOKUP(A606,Sheet1!A:B,2,0)</f>
        <v>1</v>
      </c>
      <c r="C606" s="6">
        <v>6</v>
      </c>
      <c r="D606" s="25"/>
      <c r="E606" s="2">
        <v>17937654.126085419</v>
      </c>
      <c r="F606" s="26">
        <f>SUMIF('data-from-invoicing'!D:D,eslam.data!AP606,'data-from-invoicing'!E:E)</f>
        <v>21669465.700000003</v>
      </c>
      <c r="G606" s="2">
        <f t="shared" si="96"/>
        <v>3731811.5739145838</v>
      </c>
      <c r="H606" s="23"/>
      <c r="I606" s="2">
        <f>SUMIF('collection only'!D:D,eslam.data!AO606,'collection only'!E:E)</f>
        <v>28503193.329999998</v>
      </c>
      <c r="J606" s="26">
        <f>SUMIF('data-from-invoicing'!D:D,eslam.data!AP606,'data-from-invoicing'!F:F)</f>
        <v>20230205.967699997</v>
      </c>
      <c r="K606" s="2">
        <f t="shared" si="97"/>
        <v>-8272987.3623000011</v>
      </c>
      <c r="L606" s="2">
        <v>7331999.9999999991</v>
      </c>
      <c r="O606" s="23"/>
      <c r="P606" s="2">
        <v>17171193.315510381</v>
      </c>
      <c r="Q606" s="1">
        <v>44530</v>
      </c>
      <c r="R606" s="1">
        <v>44530</v>
      </c>
      <c r="S606" s="1">
        <v>44539</v>
      </c>
      <c r="T606">
        <v>28</v>
      </c>
      <c r="U606" s="1">
        <v>44567</v>
      </c>
      <c r="V606" s="1">
        <v>44581</v>
      </c>
      <c r="W606" s="2">
        <v>68968353.370000005</v>
      </c>
      <c r="X606" s="2">
        <v>11973915.52</v>
      </c>
      <c r="AD606" s="2">
        <v>0</v>
      </c>
      <c r="AE606" s="14">
        <f>SUMIF('consultant-gross'!D:D,eslam.data!AO606,'consultant-gross'!F:F)</f>
        <v>17937654.126085415</v>
      </c>
      <c r="AF606" s="14">
        <f>SUMIF('consultant-gross'!D:D,eslam.data!AO606,'consultant-gross'!G:G)</f>
        <v>68968353.370000005</v>
      </c>
      <c r="AG606" s="14">
        <f>SUMIF('consultant-net'!D:D,eslam.data!AO606,'consultant-net'!F:F)</f>
        <v>17171193.315510381</v>
      </c>
      <c r="AH606" s="2" t="str">
        <f>VLOOKUP(A606,'eslam-to-invoicing'!A:B,2,0)</f>
        <v>MDF Factory</v>
      </c>
      <c r="AO606" s="2" t="str">
        <f t="shared" si="98"/>
        <v>MDF Factory6</v>
      </c>
      <c r="AP606" s="2" t="str">
        <f t="shared" si="99"/>
        <v>MDF Factory6</v>
      </c>
    </row>
    <row r="607" spans="1:42" hidden="1" x14ac:dyDescent="0.3">
      <c r="A607" s="6" t="s">
        <v>73</v>
      </c>
      <c r="B607" s="6">
        <f>VLOOKUP(A607,Sheet1!A:B,2,0)</f>
        <v>1</v>
      </c>
      <c r="C607" s="6">
        <v>7</v>
      </c>
      <c r="D607" s="25"/>
      <c r="E607" s="2">
        <v>16080953.78160258</v>
      </c>
      <c r="F607" s="26">
        <f>SUMIF('data-from-invoicing'!D:D,eslam.data!AP607,'data-from-invoicing'!E:E)</f>
        <v>31404222.489999998</v>
      </c>
      <c r="G607" s="2">
        <f t="shared" si="96"/>
        <v>15323268.708397418</v>
      </c>
      <c r="H607" s="23"/>
      <c r="I607" s="2">
        <f>SUMIF('collection only'!D:D,eslam.data!AO607,'collection only'!E:E)</f>
        <v>59606480</v>
      </c>
      <c r="J607" s="26">
        <f>SUMIF('data-from-invoicing'!D:D,eslam.data!AP607,'data-from-invoicing'!F:F)</f>
        <v>15247412.6383</v>
      </c>
      <c r="K607" s="2">
        <f t="shared" si="97"/>
        <v>-44359067.361699998</v>
      </c>
      <c r="L607" s="2">
        <v>6000000</v>
      </c>
      <c r="O607" s="23"/>
      <c r="P607" s="2">
        <v>14452550.56193712</v>
      </c>
      <c r="Q607" s="1">
        <v>44561</v>
      </c>
      <c r="R607" s="1">
        <v>44561</v>
      </c>
      <c r="S607" s="1">
        <v>44572</v>
      </c>
      <c r="T607">
        <v>28</v>
      </c>
      <c r="U607" s="1">
        <v>44600</v>
      </c>
      <c r="V607" s="1">
        <v>44606</v>
      </c>
      <c r="W607" s="2">
        <v>85049307.151602581</v>
      </c>
      <c r="X607" s="2">
        <v>12658184.960000001</v>
      </c>
      <c r="AD607" s="2">
        <v>0</v>
      </c>
      <c r="AE607" s="14">
        <f>SUMIF('consultant-gross'!D:D,eslam.data!AO607,'consultant-gross'!F:F)</f>
        <v>16588591.019999996</v>
      </c>
      <c r="AF607" s="14">
        <f>SUMIF('consultant-gross'!D:D,eslam.data!AO607,'consultant-gross'!G:G)</f>
        <v>85556944.390000001</v>
      </c>
      <c r="AG607" s="14">
        <f>SUMIF('consultant-net'!D:D,eslam.data!AO607,'consultant-net'!F:F)</f>
        <v>14851309.99</v>
      </c>
      <c r="AH607" s="2" t="str">
        <f>VLOOKUP(A607,'eslam-to-invoicing'!A:B,2,0)</f>
        <v>MDF Factory</v>
      </c>
      <c r="AO607" s="2" t="str">
        <f t="shared" si="98"/>
        <v>MDF Factory7</v>
      </c>
      <c r="AP607" s="2" t="str">
        <f t="shared" si="99"/>
        <v>MDF Factory7</v>
      </c>
    </row>
    <row r="608" spans="1:42" hidden="1" x14ac:dyDescent="0.3">
      <c r="A608" s="6" t="s">
        <v>73</v>
      </c>
      <c r="B608" s="6">
        <f>VLOOKUP(A608,Sheet1!A:B,2,0)</f>
        <v>1</v>
      </c>
      <c r="C608" s="6">
        <v>8</v>
      </c>
      <c r="D608" s="25"/>
      <c r="E608" s="2">
        <v>12291002.28839742</v>
      </c>
      <c r="F608" s="26">
        <f>SUMIF('data-from-invoicing'!D:D,eslam.data!AP608,'data-from-invoicing'!E:E)</f>
        <v>7933985.4299999997</v>
      </c>
      <c r="G608" s="2">
        <f t="shared" si="96"/>
        <v>-4357016.8583974205</v>
      </c>
      <c r="H608" s="23"/>
      <c r="I608" s="2">
        <f>SUMIF('collection only'!D:D,eslam.data!AO608,'collection only'!E:E)</f>
        <v>29352571.68</v>
      </c>
      <c r="J608" s="26">
        <f>SUMIF('data-from-invoicing'!D:D,eslam.data!AP608,'data-from-invoicing'!F:F)</f>
        <v>13514522.741600001</v>
      </c>
      <c r="K608" s="2">
        <f t="shared" si="97"/>
        <v>-15838048.938399998</v>
      </c>
      <c r="L608" s="2">
        <v>11000000</v>
      </c>
      <c r="O608" s="23"/>
      <c r="P608" s="2">
        <v>12391060.050000001</v>
      </c>
      <c r="Q608" s="1">
        <v>44592</v>
      </c>
      <c r="R608" s="1">
        <v>44592</v>
      </c>
      <c r="S608" s="1">
        <v>44601</v>
      </c>
      <c r="T608">
        <v>28</v>
      </c>
      <c r="U608" s="1">
        <v>44629</v>
      </c>
      <c r="V608" s="1">
        <v>44621</v>
      </c>
      <c r="W608" s="2">
        <v>97340309.439999998</v>
      </c>
      <c r="X608" s="2">
        <v>14426942.060000001</v>
      </c>
      <c r="AD608" s="2">
        <v>0</v>
      </c>
      <c r="AE608" s="14">
        <f>SUMIF('consultant-gross'!D:D,eslam.data!AO608,'consultant-gross'!F:F)</f>
        <v>12291002.288397416</v>
      </c>
      <c r="AF608" s="14">
        <f>SUMIF('consultant-gross'!D:D,eslam.data!AO608,'consultant-gross'!G:G)</f>
        <v>97340309.439999998</v>
      </c>
      <c r="AG608" s="14">
        <f>SUMIF('consultant-net'!D:D,eslam.data!AO608,'consultant-net'!F:F)</f>
        <v>12391060.050000001</v>
      </c>
      <c r="AH608" s="2" t="str">
        <f>VLOOKUP(A608,'eslam-to-invoicing'!A:B,2,0)</f>
        <v>MDF Factory</v>
      </c>
      <c r="AO608" s="2" t="str">
        <f t="shared" si="98"/>
        <v>MDF Factory8</v>
      </c>
      <c r="AP608" s="2" t="str">
        <f t="shared" si="99"/>
        <v>MDF Factory8</v>
      </c>
    </row>
    <row r="609" spans="1:42" hidden="1" x14ac:dyDescent="0.3">
      <c r="A609" s="6" t="s">
        <v>73</v>
      </c>
      <c r="B609" s="6">
        <f>VLOOKUP(A609,Sheet1!A:B,2,0)</f>
        <v>1</v>
      </c>
      <c r="C609" s="6">
        <v>9</v>
      </c>
      <c r="D609" s="25"/>
      <c r="E609" s="2">
        <v>8038787.7699999958</v>
      </c>
      <c r="F609" s="26">
        <f>SUMIF('data-from-invoicing'!D:D,eslam.data!AP609,'data-from-invoicing'!E:E)</f>
        <v>10331670.720000001</v>
      </c>
      <c r="G609" s="2">
        <f t="shared" si="96"/>
        <v>2292882.9500000048</v>
      </c>
      <c r="H609" s="23"/>
      <c r="I609" s="2">
        <f>SUMIF('collection only'!D:D,eslam.data!AO609,'collection only'!E:E)</f>
        <v>18942922.649999999</v>
      </c>
      <c r="J609" s="26">
        <f>SUMIF('data-from-invoicing'!D:D,eslam.data!AP609,'data-from-invoicing'!F:F)</f>
        <v>8739856.8749000002</v>
      </c>
      <c r="K609" s="2">
        <f t="shared" si="97"/>
        <v>-10203065.775099998</v>
      </c>
      <c r="L609" s="2">
        <v>13754630</v>
      </c>
      <c r="O609" s="23"/>
      <c r="P609" s="2">
        <v>7655361.3300000001</v>
      </c>
      <c r="Q609" s="1">
        <v>44620</v>
      </c>
      <c r="R609" s="1">
        <v>44620</v>
      </c>
      <c r="S609" s="1">
        <v>44629</v>
      </c>
      <c r="T609">
        <v>28</v>
      </c>
      <c r="U609" s="1">
        <v>44657</v>
      </c>
      <c r="V609" s="1">
        <v>44658</v>
      </c>
      <c r="W609" s="2">
        <v>105379097.20999999</v>
      </c>
      <c r="X609" s="2">
        <v>14289033.25</v>
      </c>
      <c r="AB609" s="2">
        <v>2526800.69</v>
      </c>
      <c r="AC609" s="2">
        <v>2526800.69</v>
      </c>
      <c r="AD609" s="2">
        <v>0</v>
      </c>
      <c r="AE609" s="14">
        <f>SUMIF('consultant-gross'!D:D,eslam.data!AO609,'consultant-gross'!F:F)</f>
        <v>8038787.7699999958</v>
      </c>
      <c r="AF609" s="14">
        <f>SUMIF('consultant-gross'!D:D,eslam.data!AO609,'consultant-gross'!G:G)</f>
        <v>105379097.20999999</v>
      </c>
      <c r="AG609" s="14">
        <f>SUMIF('consultant-net'!D:D,eslam.data!AO609,'consultant-net'!F:F)</f>
        <v>7655361.3300000001</v>
      </c>
      <c r="AH609" s="2" t="str">
        <f>VLOOKUP(A609,'eslam-to-invoicing'!A:B,2,0)</f>
        <v>MDF Factory</v>
      </c>
      <c r="AO609" s="2" t="str">
        <f t="shared" si="98"/>
        <v>MDF Factory9</v>
      </c>
      <c r="AP609" s="2" t="str">
        <f t="shared" si="99"/>
        <v>MDF Factory9</v>
      </c>
    </row>
    <row r="610" spans="1:42" hidden="1" x14ac:dyDescent="0.3">
      <c r="A610" s="6" t="s">
        <v>73</v>
      </c>
      <c r="B610" s="6">
        <f>VLOOKUP(A610,Sheet1!A:B,2,0)</f>
        <v>1</v>
      </c>
      <c r="C610" s="6">
        <v>10</v>
      </c>
      <c r="D610" s="25"/>
      <c r="E610" s="2">
        <v>6155129.9900000095</v>
      </c>
      <c r="F610" s="26">
        <f>SUMIF('data-from-invoicing'!D:D,eslam.data!AP610,'data-from-invoicing'!E:E)</f>
        <v>12252037.929999998</v>
      </c>
      <c r="G610" s="2">
        <f t="shared" si="96"/>
        <v>6096907.9399999883</v>
      </c>
      <c r="H610" s="23"/>
      <c r="I610" s="2">
        <f>SUMIF('collection only'!D:D,eslam.data!AO610,'collection only'!E:E)</f>
        <v>11719330.26</v>
      </c>
      <c r="J610" s="26">
        <f>SUMIF('data-from-invoicing'!D:D,eslam.data!AP610,'data-from-invoicing'!F:F)</f>
        <v>14703215.598099999</v>
      </c>
      <c r="K610" s="2">
        <f t="shared" si="97"/>
        <v>2983885.3380999994</v>
      </c>
      <c r="L610" s="2">
        <v>1488562.75</v>
      </c>
      <c r="O610" s="23"/>
      <c r="P610" s="2">
        <v>11119452.630000001</v>
      </c>
      <c r="Q610" s="1">
        <v>44651</v>
      </c>
      <c r="R610" s="1">
        <v>44651</v>
      </c>
      <c r="S610" s="1">
        <v>44664</v>
      </c>
      <c r="T610">
        <v>28</v>
      </c>
      <c r="U610" s="1">
        <v>44692</v>
      </c>
      <c r="V610" s="1">
        <v>44678</v>
      </c>
      <c r="W610" s="2">
        <v>111534227.2</v>
      </c>
      <c r="X610" s="2">
        <v>19004034.210000001</v>
      </c>
      <c r="AD610" s="2">
        <v>0</v>
      </c>
      <c r="AE610" s="14">
        <f>SUMIF('consultant-gross'!D:D,eslam.data!AO610,'consultant-gross'!F:F)</f>
        <v>6155129.9900000095</v>
      </c>
      <c r="AF610" s="14">
        <f>SUMIF('consultant-gross'!D:D,eslam.data!AO610,'consultant-gross'!G:G)</f>
        <v>111534227.2</v>
      </c>
      <c r="AG610" s="14">
        <f>SUMIF('consultant-net'!D:D,eslam.data!AO610,'consultant-net'!F:F)</f>
        <v>11119452.630000001</v>
      </c>
      <c r="AH610" s="2" t="str">
        <f>VLOOKUP(A610,'eslam-to-invoicing'!A:B,2,0)</f>
        <v>MDF Factory</v>
      </c>
      <c r="AO610" s="2" t="str">
        <f t="shared" si="98"/>
        <v>MDF Factory10</v>
      </c>
      <c r="AP610" s="2" t="str">
        <f t="shared" si="99"/>
        <v>MDF Factory10</v>
      </c>
    </row>
    <row r="611" spans="1:42" hidden="1" x14ac:dyDescent="0.3">
      <c r="A611" s="6" t="s">
        <v>73</v>
      </c>
      <c r="B611" s="6">
        <f>VLOOKUP(A611,Sheet1!A:B,2,0)</f>
        <v>1</v>
      </c>
      <c r="C611" s="6">
        <v>11</v>
      </c>
      <c r="D611" s="25"/>
      <c r="E611" s="2">
        <v>9364100.799999997</v>
      </c>
      <c r="F611" s="26">
        <f>SUMIF('data-from-invoicing'!D:D,eslam.data!AP611,'data-from-invoicing'!E:E)</f>
        <v>11285215.73</v>
      </c>
      <c r="G611" s="2">
        <f t="shared" si="96"/>
        <v>1921114.9300000034</v>
      </c>
      <c r="H611" s="23"/>
      <c r="I611" s="2">
        <f>SUMIF('collection only'!D:D,eslam.data!AO611,'collection only'!E:E)</f>
        <v>11835349.23</v>
      </c>
      <c r="J611" s="26">
        <f>SUMIF('data-from-invoicing'!D:D,eslam.data!AP611,'data-from-invoicing'!F:F)</f>
        <v>10374106.903800001</v>
      </c>
      <c r="K611" s="2">
        <f t="shared" si="97"/>
        <v>-1461242.3261999991</v>
      </c>
      <c r="L611" s="2">
        <v>3000000</v>
      </c>
      <c r="O611" s="23"/>
      <c r="P611" s="2">
        <v>9991684.9399999995</v>
      </c>
      <c r="Q611" s="1">
        <v>44681</v>
      </c>
      <c r="R611" s="1">
        <v>44681</v>
      </c>
      <c r="S611" s="1">
        <v>44679</v>
      </c>
      <c r="T611">
        <v>28</v>
      </c>
      <c r="U611" s="1">
        <v>44707</v>
      </c>
      <c r="V611" s="1">
        <v>44719</v>
      </c>
      <c r="W611" s="2">
        <v>120898328</v>
      </c>
      <c r="X611" s="2">
        <v>19378872</v>
      </c>
      <c r="Y611" s="2">
        <v>6694496.1699999999</v>
      </c>
      <c r="AA611" s="2">
        <v>8943366.1600000001</v>
      </c>
      <c r="AB611" s="2">
        <v>2938817.5</v>
      </c>
      <c r="AC611" s="2">
        <v>2938817.5</v>
      </c>
      <c r="AD611" s="2">
        <v>985000</v>
      </c>
      <c r="AE611" s="14">
        <f>SUMIF('consultant-gross'!D:D,eslam.data!AO611,'consultant-gross'!F:F)</f>
        <v>9364100.799999997</v>
      </c>
      <c r="AF611" s="14">
        <f>SUMIF('consultant-gross'!D:D,eslam.data!AO611,'consultant-gross'!G:G)</f>
        <v>120898328</v>
      </c>
      <c r="AG611" s="14">
        <f>SUMIF('consultant-net'!D:D,eslam.data!AO611,'consultant-net'!F:F)</f>
        <v>9991684.9399999995</v>
      </c>
      <c r="AH611" s="2" t="str">
        <f>VLOOKUP(A611,'eslam-to-invoicing'!A:B,2,0)</f>
        <v>MDF Factory</v>
      </c>
      <c r="AO611" s="2" t="str">
        <f t="shared" si="98"/>
        <v>MDF Factory11</v>
      </c>
      <c r="AP611" s="2" t="str">
        <f t="shared" si="99"/>
        <v>MDF Factory11</v>
      </c>
    </row>
    <row r="612" spans="1:42" hidden="1" x14ac:dyDescent="0.3">
      <c r="A612" s="6" t="s">
        <v>73</v>
      </c>
      <c r="B612" s="6">
        <f>VLOOKUP(A612,Sheet1!A:B,2,0)</f>
        <v>1</v>
      </c>
      <c r="C612" s="6">
        <v>12</v>
      </c>
      <c r="D612" s="25"/>
      <c r="E612" s="2">
        <v>27509389.270000011</v>
      </c>
      <c r="F612" s="26">
        <f>SUMIF('data-from-invoicing'!D:D,eslam.data!AP612,'data-from-invoicing'!E:E)</f>
        <v>37291327.43</v>
      </c>
      <c r="G612" s="2">
        <f t="shared" si="96"/>
        <v>9781938.159999989</v>
      </c>
      <c r="H612" s="23"/>
      <c r="I612" s="2">
        <f>SUMIF('collection only'!D:D,eslam.data!AO612,'collection only'!E:E)</f>
        <v>25380982.300000001</v>
      </c>
      <c r="J612" s="26">
        <f>SUMIF('data-from-invoicing'!D:D,eslam.data!AP612,'data-from-invoicing'!F:F)</f>
        <v>25882723.221099999</v>
      </c>
      <c r="K612" s="2">
        <f t="shared" si="97"/>
        <v>501740.92109999806</v>
      </c>
      <c r="O612" s="23"/>
      <c r="P612" s="2">
        <v>29337407.23</v>
      </c>
      <c r="Q612" s="1">
        <v>44712</v>
      </c>
      <c r="R612" s="1">
        <v>44712</v>
      </c>
      <c r="S612" s="1">
        <v>44723</v>
      </c>
      <c r="T612">
        <v>28</v>
      </c>
      <c r="U612" s="1">
        <v>44751</v>
      </c>
      <c r="V612" s="1">
        <v>44741</v>
      </c>
      <c r="W612" s="2">
        <v>148407717.27000001</v>
      </c>
      <c r="X612" s="2">
        <v>21048487.960000001</v>
      </c>
      <c r="Y612" s="2">
        <v>9413326</v>
      </c>
      <c r="AA612" s="2">
        <v>14867864</v>
      </c>
      <c r="AB612" s="2">
        <v>3374171</v>
      </c>
      <c r="AC612" s="2">
        <v>3374171</v>
      </c>
      <c r="AD612" s="2">
        <v>0</v>
      </c>
      <c r="AE612" s="14">
        <f>SUMIF('consultant-gross'!D:D,eslam.data!AO612,'consultant-gross'!F:F)</f>
        <v>27509389.270000011</v>
      </c>
      <c r="AF612" s="14">
        <f>SUMIF('consultant-gross'!D:D,eslam.data!AO612,'consultant-gross'!G:G)</f>
        <v>148407717.27000001</v>
      </c>
      <c r="AG612" s="14">
        <f>SUMIF('consultant-net'!D:D,eslam.data!AO612,'consultant-net'!F:F)</f>
        <v>29337407.23</v>
      </c>
      <c r="AH612" s="2" t="str">
        <f>VLOOKUP(A612,'eslam-to-invoicing'!A:B,2,0)</f>
        <v>MDF Factory</v>
      </c>
      <c r="AO612" s="2" t="str">
        <f t="shared" si="98"/>
        <v>MDF Factory12</v>
      </c>
      <c r="AP612" s="2" t="str">
        <f t="shared" si="99"/>
        <v>MDF Factory12</v>
      </c>
    </row>
    <row r="613" spans="1:42" hidden="1" x14ac:dyDescent="0.3">
      <c r="A613" s="6" t="s">
        <v>73</v>
      </c>
      <c r="B613" s="6">
        <f>VLOOKUP(A613,Sheet1!A:B,2,0)</f>
        <v>1</v>
      </c>
      <c r="C613" s="6">
        <v>13</v>
      </c>
      <c r="D613" s="25"/>
      <c r="E613" s="2">
        <v>15343913.470000001</v>
      </c>
      <c r="F613" s="26">
        <f>SUMIF('data-from-invoicing'!D:D,eslam.data!AP613,'data-from-invoicing'!E:E)</f>
        <v>35534076.910000004</v>
      </c>
      <c r="G613" s="2">
        <f t="shared" si="96"/>
        <v>20190163.440000005</v>
      </c>
      <c r="H613" s="23"/>
      <c r="I613" s="2">
        <f>SUMIF('collection only'!D:D,eslam.data!AO613,'collection only'!E:E)</f>
        <v>2351273.2200000002</v>
      </c>
      <c r="J613" s="26">
        <f>SUMIF('data-from-invoicing'!D:D,eslam.data!AP613,'data-from-invoicing'!F:F)</f>
        <v>2860119.7470999998</v>
      </c>
      <c r="K613" s="2">
        <f t="shared" si="97"/>
        <v>508846.5270999996</v>
      </c>
      <c r="O613" s="23"/>
      <c r="P613" s="2">
        <v>19866888.030000001</v>
      </c>
      <c r="Q613" s="1">
        <v>44742</v>
      </c>
      <c r="R613" s="1">
        <v>44742</v>
      </c>
      <c r="S613" s="1">
        <v>44748</v>
      </c>
      <c r="T613">
        <v>28</v>
      </c>
      <c r="U613" s="1">
        <v>44776</v>
      </c>
      <c r="V613" s="1">
        <v>44780</v>
      </c>
      <c r="W613" s="2">
        <v>163751630.74000001</v>
      </c>
      <c r="X613" s="2">
        <v>25112316.18</v>
      </c>
      <c r="Y613" s="2">
        <v>10650525.16</v>
      </c>
      <c r="AA613" s="2">
        <v>15407262.1</v>
      </c>
      <c r="AB613" s="2">
        <v>3894039.6749999998</v>
      </c>
      <c r="AC613" s="2">
        <v>3894039.6749999998</v>
      </c>
      <c r="AD613" s="2">
        <v>1300000</v>
      </c>
      <c r="AE613" s="14">
        <f>SUMIF('consultant-gross'!D:D,eslam.data!AO613,'consultant-gross'!F:F)</f>
        <v>15343913.469999999</v>
      </c>
      <c r="AF613" s="14">
        <f>SUMIF('consultant-gross'!D:D,eslam.data!AO613,'consultant-gross'!G:G)</f>
        <v>163751630.74000001</v>
      </c>
      <c r="AG613" s="14">
        <f>SUMIF('consultant-net'!D:D,eslam.data!AO613,'consultant-net'!F:F)</f>
        <v>19866888.030000001</v>
      </c>
      <c r="AH613" s="2" t="str">
        <f>VLOOKUP(A613,'eslam-to-invoicing'!A:B,2,0)</f>
        <v>MDF Factory</v>
      </c>
      <c r="AO613" s="2" t="str">
        <f t="shared" si="98"/>
        <v>MDF Factory13</v>
      </c>
      <c r="AP613" s="2" t="str">
        <f t="shared" si="99"/>
        <v>MDF Factory13</v>
      </c>
    </row>
    <row r="614" spans="1:42" hidden="1" x14ac:dyDescent="0.3">
      <c r="A614" s="6" t="s">
        <v>73</v>
      </c>
      <c r="B614" s="6">
        <f>VLOOKUP(A614,Sheet1!A:B,2,0)</f>
        <v>1</v>
      </c>
      <c r="C614" s="6">
        <v>14</v>
      </c>
      <c r="D614" s="25"/>
      <c r="E614" s="2">
        <v>11905906.396753579</v>
      </c>
      <c r="F614" s="26">
        <f>SUMIF('data-from-invoicing'!D:D,eslam.data!AP614,'data-from-invoicing'!E:E)</f>
        <v>25805203.920000002</v>
      </c>
      <c r="G614" s="2">
        <f t="shared" si="96"/>
        <v>13899297.523246422</v>
      </c>
      <c r="H614" s="23"/>
      <c r="I614" s="2">
        <f>SUMIF('collection only'!D:D,eslam.data!AO614,'collection only'!E:E)</f>
        <v>11219362.359999999</v>
      </c>
      <c r="J614" s="26">
        <f>SUMIF('data-from-invoicing'!D:D,eslam.data!AP614,'data-from-invoicing'!F:F)</f>
        <v>23227533.887499999</v>
      </c>
      <c r="K614" s="2">
        <f t="shared" si="97"/>
        <v>12008171.5275</v>
      </c>
      <c r="O614" s="23"/>
      <c r="P614" s="2">
        <v>11219361.663276941</v>
      </c>
      <c r="Q614" s="1">
        <v>44773</v>
      </c>
      <c r="R614" s="1">
        <v>44767</v>
      </c>
      <c r="S614" s="1">
        <v>44787</v>
      </c>
      <c r="T614">
        <v>28</v>
      </c>
      <c r="U614" s="1">
        <v>44815</v>
      </c>
      <c r="V614" s="1">
        <v>44829</v>
      </c>
      <c r="W614" s="2">
        <v>175657537.13675359</v>
      </c>
      <c r="X614" s="2">
        <v>28064532.296287641</v>
      </c>
      <c r="Y614" s="2">
        <v>10473927.480705</v>
      </c>
      <c r="AA614" s="2">
        <v>17096495.494603131</v>
      </c>
      <c r="AB614" s="2">
        <v>4266369.8049999997</v>
      </c>
      <c r="AC614" s="2">
        <v>4266369.8049999997</v>
      </c>
      <c r="AD614" s="2">
        <v>3250000</v>
      </c>
      <c r="AE614" s="14">
        <f>SUMIF('consultant-gross'!D:D,eslam.data!AO614,'consultant-gross'!F:F)</f>
        <v>12301138.789999992</v>
      </c>
      <c r="AF614" s="14">
        <f>SUMIF('consultant-gross'!D:D,eslam.data!AO614,'consultant-gross'!G:G)</f>
        <v>176052769.53</v>
      </c>
      <c r="AG614" s="14">
        <f>SUMIF('consultant-net'!D:D,eslam.data!AO614,'consultant-net'!F:F)</f>
        <v>15316196.460000001</v>
      </c>
      <c r="AH614" s="2" t="str">
        <f>VLOOKUP(A614,'eslam-to-invoicing'!A:B,2,0)</f>
        <v>MDF Factory</v>
      </c>
      <c r="AO614" s="2" t="str">
        <f t="shared" si="98"/>
        <v>MDF Factory14</v>
      </c>
      <c r="AP614" s="2" t="str">
        <f t="shared" si="99"/>
        <v>MDF Factory14</v>
      </c>
    </row>
    <row r="615" spans="1:42" hidden="1" x14ac:dyDescent="0.3">
      <c r="A615" s="6" t="s">
        <v>73</v>
      </c>
      <c r="B615" s="6">
        <f>VLOOKUP(A615,Sheet1!A:B,2,0)</f>
        <v>1</v>
      </c>
      <c r="C615" s="6">
        <v>15</v>
      </c>
      <c r="D615" s="25"/>
      <c r="E615" s="2">
        <v>8651043.7332464159</v>
      </c>
      <c r="F615" s="26">
        <f>SUMIF('data-from-invoicing'!D:D,eslam.data!AP615,'data-from-invoicing'!E:E)</f>
        <v>15085332.300000001</v>
      </c>
      <c r="G615" s="2">
        <f t="shared" si="96"/>
        <v>6434288.5667535849</v>
      </c>
      <c r="H615" s="23"/>
      <c r="I615" s="2">
        <f>SUMIF('collection only'!D:D,eslam.data!AO615,'collection only'!E:E)</f>
        <v>10812468.25</v>
      </c>
      <c r="J615" s="26">
        <f>SUMIF('data-from-invoicing'!D:D,eslam.data!AP615,'data-from-invoicing'!F:F)</f>
        <v>15790368.0492</v>
      </c>
      <c r="K615" s="2">
        <f t="shared" si="97"/>
        <v>4977899.7992000002</v>
      </c>
      <c r="O615" s="23"/>
      <c r="P615" s="2">
        <v>15409194.689999999</v>
      </c>
      <c r="Q615" s="1">
        <v>44804</v>
      </c>
      <c r="R615" s="1">
        <v>44804</v>
      </c>
      <c r="S615" s="1">
        <v>44812</v>
      </c>
      <c r="T615">
        <v>28</v>
      </c>
      <c r="U615" s="1">
        <v>44840</v>
      </c>
      <c r="V615" s="1">
        <v>44843</v>
      </c>
      <c r="W615" s="2">
        <v>184308580.87</v>
      </c>
      <c r="X615" s="2">
        <v>33441117.050000001</v>
      </c>
      <c r="Y615" s="2">
        <v>10616746</v>
      </c>
      <c r="AA615" s="2">
        <v>16229441.880000001</v>
      </c>
      <c r="AB615" s="2">
        <v>4412077.4000000004</v>
      </c>
      <c r="AC615" s="2">
        <v>4412077.4000000004</v>
      </c>
      <c r="AD615" s="2">
        <v>1350000</v>
      </c>
      <c r="AE615" s="14">
        <f>SUMIF('consultant-gross'!D:D,eslam.data!AO615,'consultant-gross'!F:F)</f>
        <v>8651043.7332464159</v>
      </c>
      <c r="AF615" s="14">
        <f>SUMIF('consultant-gross'!D:D,eslam.data!AO615,'consultant-gross'!G:G)</f>
        <v>184308580.87</v>
      </c>
      <c r="AG615" s="14">
        <f>SUMIF('consultant-net'!D:D,eslam.data!AO615,'consultant-net'!F:F)</f>
        <v>15409194.689999999</v>
      </c>
      <c r="AH615" s="2" t="str">
        <f>VLOOKUP(A615,'eslam-to-invoicing'!A:B,2,0)</f>
        <v>MDF Factory</v>
      </c>
      <c r="AO615" s="2" t="str">
        <f t="shared" si="98"/>
        <v>MDF Factory15</v>
      </c>
      <c r="AP615" s="2" t="str">
        <f t="shared" si="99"/>
        <v>MDF Factory15</v>
      </c>
    </row>
    <row r="616" spans="1:42" hidden="1" x14ac:dyDescent="0.3">
      <c r="A616" s="6" t="s">
        <v>73</v>
      </c>
      <c r="B616" s="6">
        <f>VLOOKUP(A616,Sheet1!A:B,2,0)</f>
        <v>1</v>
      </c>
      <c r="C616" s="6">
        <v>16</v>
      </c>
      <c r="D616" s="25"/>
      <c r="E616" s="2">
        <v>21753082.059999999</v>
      </c>
      <c r="F616" s="26">
        <f>SUMIF('data-from-invoicing'!D:D,eslam.data!AP616,'data-from-invoicing'!E:E)</f>
        <v>13891677.720000001</v>
      </c>
      <c r="G616" s="2">
        <f t="shared" si="96"/>
        <v>-7861404.339999998</v>
      </c>
      <c r="H616" s="23"/>
      <c r="I616" s="2">
        <f>SUMIF('collection only'!D:D,eslam.data!AO616,'collection only'!E:E)</f>
        <v>10601848.060000001</v>
      </c>
      <c r="J616" s="26">
        <f>SUMIF('data-from-invoicing'!D:D,eslam.data!AP616,'data-from-invoicing'!F:F)</f>
        <v>12827443.3694</v>
      </c>
      <c r="K616" s="2">
        <f t="shared" si="97"/>
        <v>2225595.3093999997</v>
      </c>
      <c r="O616" s="23"/>
      <c r="P616" s="2">
        <v>22014291.850000001</v>
      </c>
      <c r="Q616" s="1">
        <v>44834</v>
      </c>
      <c r="R616" s="1">
        <v>44834</v>
      </c>
      <c r="S616" s="1">
        <v>44845</v>
      </c>
      <c r="T616">
        <v>28</v>
      </c>
      <c r="U616" s="1">
        <v>44873</v>
      </c>
      <c r="V616" s="1">
        <v>44871</v>
      </c>
      <c r="W616" s="2">
        <v>206061662.93000001</v>
      </c>
      <c r="X616" s="2">
        <v>35882692.549999997</v>
      </c>
      <c r="Y616" s="2">
        <v>10827826.68</v>
      </c>
      <c r="AA616" s="2">
        <v>16039161.029999999</v>
      </c>
      <c r="AB616" s="2">
        <v>4776541.5750000002</v>
      </c>
      <c r="AC616" s="2">
        <v>4776541.5750000002</v>
      </c>
      <c r="AD616" s="2">
        <v>3300000</v>
      </c>
      <c r="AE616" s="14">
        <f>SUMIF('consultant-gross'!D:D,eslam.data!AO616,'consultant-gross'!F:F)</f>
        <v>21753082.060000002</v>
      </c>
      <c r="AF616" s="14">
        <f>SUMIF('consultant-gross'!D:D,eslam.data!AO616,'consultant-gross'!G:G)</f>
        <v>206061662.93000001</v>
      </c>
      <c r="AG616" s="14">
        <f>SUMIF('consultant-net'!D:D,eslam.data!AO616,'consultant-net'!F:F)</f>
        <v>22014291.850000001</v>
      </c>
      <c r="AH616" s="2" t="str">
        <f>VLOOKUP(A616,'eslam-to-invoicing'!A:B,2,0)</f>
        <v>MDF Factory</v>
      </c>
      <c r="AO616" s="2" t="str">
        <f t="shared" si="98"/>
        <v>MDF Factory16</v>
      </c>
      <c r="AP616" s="2" t="str">
        <f t="shared" si="99"/>
        <v>MDF Factory16</v>
      </c>
    </row>
    <row r="617" spans="1:42" hidden="1" x14ac:dyDescent="0.3">
      <c r="A617" s="6" t="s">
        <v>73</v>
      </c>
      <c r="B617" s="6">
        <f>VLOOKUP(A617,Sheet1!A:B,2,0)</f>
        <v>1</v>
      </c>
      <c r="C617" s="6">
        <v>17</v>
      </c>
      <c r="D617" s="25"/>
      <c r="E617" s="2">
        <v>3503748.6999999881</v>
      </c>
      <c r="F617" s="26">
        <f>SUMIF('data-from-invoicing'!D:D,eslam.data!AP617,'data-from-invoicing'!E:E)</f>
        <v>13012853.939999999</v>
      </c>
      <c r="G617" s="2">
        <f t="shared" si="96"/>
        <v>9509105.2400000114</v>
      </c>
      <c r="H617" s="23"/>
      <c r="I617" s="2">
        <f>SUMIF('collection only'!D:D,eslam.data!AO617,'collection only'!E:E)</f>
        <v>13701835.530000001</v>
      </c>
      <c r="J617" s="26">
        <f>SUMIF('data-from-invoicing'!D:D,eslam.data!AP617,'data-from-invoicing'!F:F)</f>
        <v>13738045.4627</v>
      </c>
      <c r="K617" s="2">
        <f t="shared" si="97"/>
        <v>36209.932699998841</v>
      </c>
      <c r="O617" s="23"/>
      <c r="P617" s="2">
        <v>15156893.210000001</v>
      </c>
      <c r="Q617" s="1">
        <v>44865</v>
      </c>
      <c r="R617" s="1">
        <v>44865</v>
      </c>
      <c r="S617" s="1">
        <v>44873</v>
      </c>
      <c r="T617">
        <v>28</v>
      </c>
      <c r="U617" s="1">
        <v>44901</v>
      </c>
      <c r="V617" s="1">
        <v>44888</v>
      </c>
      <c r="W617" s="2">
        <v>209565411.63</v>
      </c>
      <c r="X617" s="2">
        <v>38117303.520000003</v>
      </c>
      <c r="Y617" s="2">
        <v>12364842.710000001</v>
      </c>
      <c r="AA617" s="2">
        <v>20883147.710000001</v>
      </c>
      <c r="AB617" s="2">
        <v>5114135</v>
      </c>
      <c r="AC617" s="2">
        <v>5114135</v>
      </c>
      <c r="AD617" s="2">
        <v>2890000</v>
      </c>
      <c r="AE617" s="14">
        <f>SUMIF('consultant-gross'!D:D,eslam.data!AO617,'consultant-gross'!F:F)</f>
        <v>3503748.6999999881</v>
      </c>
      <c r="AF617" s="14">
        <f>SUMIF('consultant-gross'!D:D,eslam.data!AO617,'consultant-gross'!G:G)</f>
        <v>209565411.63</v>
      </c>
      <c r="AG617" s="14">
        <f>SUMIF('consultant-net'!D:D,eslam.data!AO617,'consultant-net'!F:F)</f>
        <v>15156893.210000001</v>
      </c>
      <c r="AH617" s="2" t="str">
        <f>VLOOKUP(A617,'eslam-to-invoicing'!A:B,2,0)</f>
        <v>MDF Factory</v>
      </c>
      <c r="AO617" s="2" t="str">
        <f t="shared" si="98"/>
        <v>MDF Factory17</v>
      </c>
      <c r="AP617" s="2" t="str">
        <f t="shared" si="99"/>
        <v>MDF Factory17</v>
      </c>
    </row>
    <row r="618" spans="1:42" hidden="1" x14ac:dyDescent="0.3">
      <c r="A618" s="6" t="s">
        <v>73</v>
      </c>
      <c r="B618" s="6">
        <f>VLOOKUP(A618,Sheet1!A:B,2,0)</f>
        <v>1</v>
      </c>
      <c r="C618" s="6">
        <v>18</v>
      </c>
      <c r="D618" s="25"/>
      <c r="E618" s="2">
        <v>4093790.1299999952</v>
      </c>
      <c r="F618" s="26">
        <f>SUMIF('data-from-invoicing'!D:D,eslam.data!AP618,'data-from-invoicing'!E:E)</f>
        <v>8557464.6899999995</v>
      </c>
      <c r="G618" s="2">
        <f t="shared" si="96"/>
        <v>4463674.5600000042</v>
      </c>
      <c r="H618" s="23"/>
      <c r="I618" s="2">
        <f>SUMIF('collection only'!D:D,eslam.data!AO618,'collection only'!E:E)</f>
        <v>3474417.48</v>
      </c>
      <c r="J618" s="26">
        <f>SUMIF('data-from-invoicing'!D:D,eslam.data!AP618,'data-from-invoicing'!F:F)</f>
        <v>8046794.6243000003</v>
      </c>
      <c r="K618" s="2">
        <f t="shared" si="97"/>
        <v>4572377.1443000007</v>
      </c>
      <c r="O618" s="23"/>
      <c r="P618" s="2">
        <v>5028798.9800000004</v>
      </c>
      <c r="Q618" s="1">
        <v>44895</v>
      </c>
      <c r="R618" s="1">
        <v>44880</v>
      </c>
      <c r="S618" s="1">
        <v>44892</v>
      </c>
      <c r="T618">
        <v>28</v>
      </c>
      <c r="U618" s="1">
        <v>44920</v>
      </c>
      <c r="V618" s="1">
        <v>44906</v>
      </c>
      <c r="W618" s="2">
        <v>213659201.75999999</v>
      </c>
      <c r="X618" s="2">
        <v>38907634.850000001</v>
      </c>
      <c r="Y618" s="2">
        <v>12512881.83</v>
      </c>
      <c r="AA618" s="2">
        <v>19805682.68</v>
      </c>
      <c r="AB618" s="2">
        <v>5216480</v>
      </c>
      <c r="AC618" s="2">
        <v>5216480</v>
      </c>
      <c r="AD618" s="2">
        <v>2840000</v>
      </c>
      <c r="AE618" s="14">
        <f>SUMIF('consultant-gross'!D:D,eslam.data!AO618,'consultant-gross'!F:F)</f>
        <v>4093790.1299999952</v>
      </c>
      <c r="AF618" s="14">
        <f>SUMIF('consultant-gross'!D:D,eslam.data!AO618,'consultant-gross'!G:G)</f>
        <v>213659201.75999999</v>
      </c>
      <c r="AG618" s="14">
        <f>SUMIF('consultant-net'!D:D,eslam.data!AO618,'consultant-net'!F:F)</f>
        <v>5028798.9800000004</v>
      </c>
      <c r="AH618" s="2" t="str">
        <f>VLOOKUP(A618,'eslam-to-invoicing'!A:B,2,0)</f>
        <v>MDF Factory</v>
      </c>
      <c r="AO618" s="2" t="str">
        <f t="shared" si="98"/>
        <v>MDF Factory18</v>
      </c>
      <c r="AP618" s="2" t="str">
        <f t="shared" si="99"/>
        <v>MDF Factory18</v>
      </c>
    </row>
    <row r="619" spans="1:42" hidden="1" x14ac:dyDescent="0.3">
      <c r="A619" s="6" t="s">
        <v>73</v>
      </c>
      <c r="B619" s="6">
        <f>VLOOKUP(A619,Sheet1!A:B,2,0)</f>
        <v>1</v>
      </c>
      <c r="C619" s="6">
        <v>19</v>
      </c>
      <c r="D619" s="25"/>
      <c r="E619" s="2">
        <v>12077854.330000009</v>
      </c>
      <c r="F619" s="26">
        <f>SUMIF('data-from-invoicing'!D:D,eslam.data!AP619,'data-from-invoicing'!E:E)</f>
        <v>18177972.440000001</v>
      </c>
      <c r="G619" s="2">
        <f t="shared" si="96"/>
        <v>6100118.109999992</v>
      </c>
      <c r="H619" s="23"/>
      <c r="I619" s="2">
        <f>SUMIF('collection only'!D:D,eslam.data!AO619,'collection only'!E:E)</f>
        <v>8855940.1600000001</v>
      </c>
      <c r="J619" s="26">
        <f>SUMIF('data-from-invoicing'!D:D,eslam.data!AP619,'data-from-invoicing'!F:F)</f>
        <v>13406399.725</v>
      </c>
      <c r="K619" s="2">
        <f t="shared" si="97"/>
        <v>4550459.5649999995</v>
      </c>
      <c r="O619" s="23"/>
      <c r="P619" s="2">
        <v>9756751.3599999994</v>
      </c>
      <c r="Q619" s="1">
        <v>44895</v>
      </c>
      <c r="R619" s="1">
        <v>44895</v>
      </c>
      <c r="S619" s="1">
        <v>44907</v>
      </c>
      <c r="T619">
        <v>28</v>
      </c>
      <c r="U619" s="1">
        <v>44935</v>
      </c>
      <c r="V619" s="1">
        <v>44923</v>
      </c>
      <c r="W619" s="2">
        <v>225737056.09</v>
      </c>
      <c r="X619" s="2">
        <v>37074813.729999997</v>
      </c>
      <c r="Y619" s="2">
        <v>17269270.260000002</v>
      </c>
      <c r="AA619" s="2">
        <v>19805682.68</v>
      </c>
      <c r="AB619" s="2">
        <v>5518426.4000000004</v>
      </c>
      <c r="AC619" s="2">
        <v>5518426.4000000004</v>
      </c>
      <c r="AD619" s="2">
        <v>1240000</v>
      </c>
      <c r="AE619" s="14">
        <f>SUMIF('consultant-gross'!D:D,eslam.data!AO619,'consultant-gross'!F:F)</f>
        <v>12077854.330000013</v>
      </c>
      <c r="AF619" s="14">
        <f>SUMIF('consultant-gross'!D:D,eslam.data!AO619,'consultant-gross'!G:G)</f>
        <v>225737056.09</v>
      </c>
      <c r="AG619" s="14">
        <f>SUMIF('consultant-net'!D:D,eslam.data!AO619,'consultant-net'!F:F)</f>
        <v>9756751.3599999994</v>
      </c>
      <c r="AH619" s="2" t="str">
        <f>VLOOKUP(A619,'eslam-to-invoicing'!A:B,2,0)</f>
        <v>MDF Factory</v>
      </c>
      <c r="AO619" s="2" t="str">
        <f t="shared" si="98"/>
        <v>MDF Factory19</v>
      </c>
      <c r="AP619" s="2" t="str">
        <f t="shared" si="99"/>
        <v>MDF Factory19</v>
      </c>
    </row>
    <row r="620" spans="1:42" hidden="1" x14ac:dyDescent="0.3">
      <c r="A620" s="6" t="s">
        <v>73</v>
      </c>
      <c r="B620" s="6">
        <f>VLOOKUP(A620,Sheet1!A:B,2,0)</f>
        <v>1</v>
      </c>
      <c r="C620" s="6">
        <v>20</v>
      </c>
      <c r="D620" s="25"/>
      <c r="E620" s="2">
        <v>10662163.65000001</v>
      </c>
      <c r="F620" s="26">
        <f>SUMIF('data-from-invoicing'!D:D,eslam.data!AP620,'data-from-invoicing'!E:E)</f>
        <v>12424707.76</v>
      </c>
      <c r="G620" s="2">
        <f t="shared" si="96"/>
        <v>1762544.1099999901</v>
      </c>
      <c r="H620" s="23"/>
      <c r="I620" s="2">
        <f>SUMIF('collection only'!D:D,eslam.data!AO620,'collection only'!E:E)</f>
        <v>1506264.66</v>
      </c>
      <c r="J620" s="26">
        <f>SUMIF('data-from-invoicing'!D:D,eslam.data!AP620,'data-from-invoicing'!F:F)</f>
        <v>3607979.0847</v>
      </c>
      <c r="K620" s="2">
        <f t="shared" si="97"/>
        <v>2101714.4247000003</v>
      </c>
      <c r="O620" s="23"/>
      <c r="P620" s="2">
        <v>14838164.52</v>
      </c>
      <c r="Q620" s="1">
        <v>44926</v>
      </c>
      <c r="R620" s="1">
        <v>44920</v>
      </c>
      <c r="S620" s="1">
        <v>44917</v>
      </c>
      <c r="T620">
        <v>28</v>
      </c>
      <c r="U620" s="1">
        <v>44945</v>
      </c>
      <c r="V620" s="1">
        <v>44938</v>
      </c>
      <c r="W620" s="2">
        <v>236399219.74000001</v>
      </c>
      <c r="X620" s="2">
        <v>44141114.859999999</v>
      </c>
      <c r="Y620" s="2">
        <v>18934354.949999999</v>
      </c>
      <c r="AA620" s="2">
        <v>21551157.34</v>
      </c>
      <c r="AB620" s="2">
        <v>5784980.4950000001</v>
      </c>
      <c r="AC620" s="2">
        <v>5784980.4950000001</v>
      </c>
      <c r="AD620" s="2">
        <v>1240000</v>
      </c>
      <c r="AE620" s="14">
        <f>SUMIF('consultant-gross'!D:D,eslam.data!AO620,'consultant-gross'!F:F)</f>
        <v>10662163.650000006</v>
      </c>
      <c r="AF620" s="14">
        <f>SUMIF('consultant-gross'!D:D,eslam.data!AO620,'consultant-gross'!G:G)</f>
        <v>236399219.74000001</v>
      </c>
      <c r="AG620" s="14">
        <f>SUMIF('consultant-net'!D:D,eslam.data!AO620,'consultant-net'!F:F)</f>
        <v>14838164.52</v>
      </c>
      <c r="AH620" s="2" t="str">
        <f>VLOOKUP(A620,'eslam-to-invoicing'!A:B,2,0)</f>
        <v>MDF Factory</v>
      </c>
      <c r="AO620" s="2" t="str">
        <f t="shared" si="98"/>
        <v>MDF Factory20</v>
      </c>
      <c r="AP620" s="2" t="str">
        <f t="shared" si="99"/>
        <v>MDF Factory20</v>
      </c>
    </row>
    <row r="621" spans="1:42" hidden="1" x14ac:dyDescent="0.3">
      <c r="A621" s="6" t="s">
        <v>73</v>
      </c>
      <c r="B621" s="6">
        <f>VLOOKUP(A621,Sheet1!A:B,2,0)</f>
        <v>1</v>
      </c>
      <c r="C621" s="6">
        <v>21</v>
      </c>
      <c r="D621" s="25"/>
      <c r="E621" s="2">
        <v>18933899.859999981</v>
      </c>
      <c r="F621" s="26">
        <f>SUMIF('data-from-invoicing'!D:D,eslam.data!AP621,'data-from-invoicing'!E:E)</f>
        <v>14221356.800000001</v>
      </c>
      <c r="G621" s="2">
        <f t="shared" si="96"/>
        <v>-4712543.05999998</v>
      </c>
      <c r="H621" s="23"/>
      <c r="I621" s="2">
        <f>SUMIF('collection only'!D:D,eslam.data!AO621,'collection only'!E:E)</f>
        <v>16783340.219999999</v>
      </c>
      <c r="J621" s="26">
        <f>SUMIF('data-from-invoicing'!D:D,eslam.data!AP621,'data-from-invoicing'!F:F)</f>
        <v>7032766.6410000008</v>
      </c>
      <c r="K621" s="2">
        <f t="shared" si="97"/>
        <v>-9750573.578999998</v>
      </c>
      <c r="O621" s="23"/>
      <c r="P621" s="2">
        <v>18749752.530000001</v>
      </c>
      <c r="Q621" s="1">
        <v>44957</v>
      </c>
      <c r="R621" s="1">
        <v>44938</v>
      </c>
      <c r="S621" s="1">
        <v>44945</v>
      </c>
      <c r="T621">
        <v>28</v>
      </c>
      <c r="U621" s="1">
        <v>44973</v>
      </c>
      <c r="V621" s="1">
        <v>44963</v>
      </c>
      <c r="W621" s="2">
        <v>255333119.59999999</v>
      </c>
      <c r="X621" s="2">
        <v>44152242.899999999</v>
      </c>
      <c r="Y621" s="2">
        <v>21222761.600000001</v>
      </c>
      <c r="AA621" s="2">
        <v>32601298.43</v>
      </c>
      <c r="AB621" s="2">
        <v>6258327.9900000002</v>
      </c>
      <c r="AC621" s="2">
        <v>6258327.9900000002</v>
      </c>
      <c r="AD621" s="2">
        <v>890000</v>
      </c>
      <c r="AE621" s="14">
        <f>SUMIF('consultant-gross'!D:D,eslam.data!AO621,'consultant-gross'!F:F)</f>
        <v>18933899.859999985</v>
      </c>
      <c r="AF621" s="14">
        <f>SUMIF('consultant-gross'!D:D,eslam.data!AO621,'consultant-gross'!G:G)</f>
        <v>255333119.59999999</v>
      </c>
      <c r="AG621" s="14">
        <f>SUMIF('consultant-net'!D:D,eslam.data!AO621,'consultant-net'!F:F)</f>
        <v>18749752.530000001</v>
      </c>
      <c r="AH621" s="2" t="str">
        <f>VLOOKUP(A621,'eslam-to-invoicing'!A:B,2,0)</f>
        <v>MDF Factory</v>
      </c>
      <c r="AO621" s="2" t="str">
        <f t="shared" si="98"/>
        <v>MDF Factory21</v>
      </c>
      <c r="AP621" s="2" t="str">
        <f t="shared" si="99"/>
        <v>MDF Factory21</v>
      </c>
    </row>
    <row r="622" spans="1:42" hidden="1" x14ac:dyDescent="0.3">
      <c r="A622" s="6" t="s">
        <v>73</v>
      </c>
      <c r="B622" s="6">
        <f>VLOOKUP(A622,Sheet1!A:B,2,0)</f>
        <v>1</v>
      </c>
      <c r="C622" s="6">
        <v>22</v>
      </c>
      <c r="D622" s="25"/>
      <c r="E622" s="2">
        <v>3256087.3100000019</v>
      </c>
      <c r="F622" s="26">
        <f>SUMIF('data-from-invoicing'!D:D,eslam.data!AP622,'data-from-invoicing'!E:E)</f>
        <v>9643470.7699999996</v>
      </c>
      <c r="G622" s="2">
        <f t="shared" si="96"/>
        <v>6387383.4599999972</v>
      </c>
      <c r="H622" s="23"/>
      <c r="I622" s="2">
        <f>SUMIF('collection only'!D:D,eslam.data!AO622,'collection only'!E:E)</f>
        <v>9454487.2100000009</v>
      </c>
      <c r="J622" s="26">
        <f>SUMIF('data-from-invoicing'!D:D,eslam.data!AP622,'data-from-invoicing'!F:F)</f>
        <v>9336218.2730999999</v>
      </c>
      <c r="K622" s="2">
        <f t="shared" si="97"/>
        <v>-118268.93690000102</v>
      </c>
      <c r="O622" s="23"/>
      <c r="P622" s="2">
        <v>3016784.72</v>
      </c>
      <c r="Q622" s="1">
        <v>44957</v>
      </c>
      <c r="R622" s="1">
        <v>44957</v>
      </c>
      <c r="S622" s="1">
        <v>44965</v>
      </c>
      <c r="T622">
        <v>28</v>
      </c>
      <c r="U622" s="1">
        <v>44993</v>
      </c>
      <c r="V622" s="1">
        <v>44982</v>
      </c>
      <c r="W622" s="2">
        <v>258589206.91</v>
      </c>
      <c r="X622" s="2">
        <v>44812446.869999997</v>
      </c>
      <c r="Y622" s="2">
        <v>22595375.039999999</v>
      </c>
      <c r="Z622" s="2">
        <v>400000</v>
      </c>
      <c r="AA622" s="2">
        <v>31182122.079999998</v>
      </c>
      <c r="AB622" s="2">
        <v>6339730</v>
      </c>
      <c r="AC622" s="2">
        <v>6339730</v>
      </c>
      <c r="AD622" s="2">
        <v>490000</v>
      </c>
      <c r="AE622" s="14">
        <f>SUMIF('consultant-gross'!D:D,eslam.data!AO622,'consultant-gross'!F:F)</f>
        <v>3256087.3100000024</v>
      </c>
      <c r="AF622" s="14">
        <f>SUMIF('consultant-gross'!D:D,eslam.data!AO622,'consultant-gross'!G:G)</f>
        <v>258589206.91</v>
      </c>
      <c r="AG622" s="14">
        <f>SUMIF('consultant-net'!D:D,eslam.data!AO622,'consultant-net'!F:F)</f>
        <v>3016784.72</v>
      </c>
      <c r="AH622" s="2" t="str">
        <f>VLOOKUP(A622,'eslam-to-invoicing'!A:B,2,0)</f>
        <v>MDF Factory</v>
      </c>
      <c r="AO622" s="2" t="str">
        <f t="shared" si="98"/>
        <v>MDF Factory22</v>
      </c>
      <c r="AP622" s="2" t="str">
        <f t="shared" si="99"/>
        <v>MDF Factory22</v>
      </c>
    </row>
    <row r="623" spans="1:42" hidden="1" x14ac:dyDescent="0.3">
      <c r="A623" s="6" t="s">
        <v>73</v>
      </c>
      <c r="B623" s="6">
        <f>VLOOKUP(A623,Sheet1!A:B,2,0)</f>
        <v>1</v>
      </c>
      <c r="C623" s="6">
        <v>23</v>
      </c>
      <c r="D623" s="25"/>
      <c r="E623" s="2">
        <v>38888289.799999982</v>
      </c>
      <c r="F623" s="26">
        <f>SUMIF('data-from-invoicing'!D:D,eslam.data!AP623,'data-from-invoicing'!E:E)</f>
        <v>37819950.25</v>
      </c>
      <c r="G623" s="2">
        <f t="shared" si="96"/>
        <v>-1068339.5499999821</v>
      </c>
      <c r="H623" s="23"/>
      <c r="I623" s="2">
        <f>SUMIF('collection only'!D:D,eslam.data!AO623,'collection only'!E:E)</f>
        <v>10035885.59</v>
      </c>
      <c r="J623" s="26">
        <f>SUMIF('data-from-invoicing'!D:D,eslam.data!AP623,'data-from-invoicing'!F:F)</f>
        <v>14557763.9768</v>
      </c>
      <c r="K623" s="2">
        <f t="shared" si="97"/>
        <v>4521878.3868000004</v>
      </c>
      <c r="O623" s="23"/>
      <c r="P623" s="2">
        <v>26140854.32</v>
      </c>
      <c r="Q623" s="1">
        <v>44985</v>
      </c>
      <c r="R623" s="1">
        <v>44985</v>
      </c>
      <c r="S623" s="1">
        <v>44990</v>
      </c>
      <c r="T623">
        <v>28</v>
      </c>
      <c r="U623" s="1">
        <v>45018</v>
      </c>
      <c r="V623" s="1">
        <v>45007</v>
      </c>
      <c r="W623" s="2">
        <v>297477496.70999998</v>
      </c>
      <c r="X623" s="2">
        <v>41744854.590000004</v>
      </c>
      <c r="Y623" s="2">
        <v>37403483.039999999</v>
      </c>
      <c r="Z623" s="2">
        <v>400000</v>
      </c>
      <c r="AA623" s="2">
        <v>31433209.859999999</v>
      </c>
      <c r="AB623" s="2">
        <v>7311937.4199999999</v>
      </c>
      <c r="AC623" s="2">
        <v>7311937.4199999999</v>
      </c>
      <c r="AD623" s="2">
        <v>470000</v>
      </c>
      <c r="AE623" s="14">
        <f>SUMIF('consultant-gross'!D:D,eslam.data!AO623,'consultant-gross'!F:F)</f>
        <v>38888289.799999982</v>
      </c>
      <c r="AF623" s="14">
        <f>SUMIF('consultant-gross'!D:D,eslam.data!AO623,'consultant-gross'!G:G)</f>
        <v>297477496.70999998</v>
      </c>
      <c r="AG623" s="14">
        <f>SUMIF('consultant-net'!D:D,eslam.data!AO623,'consultant-net'!F:F)</f>
        <v>26140854.32</v>
      </c>
      <c r="AH623" s="2" t="str">
        <f>VLOOKUP(A623,'eslam-to-invoicing'!A:B,2,0)</f>
        <v>MDF Factory</v>
      </c>
      <c r="AO623" s="2" t="str">
        <f t="shared" si="98"/>
        <v>MDF Factory23</v>
      </c>
      <c r="AP623" s="2" t="str">
        <f t="shared" si="99"/>
        <v>MDF Factory23</v>
      </c>
    </row>
    <row r="624" spans="1:42" hidden="1" x14ac:dyDescent="0.3">
      <c r="A624" s="6" t="s">
        <v>73</v>
      </c>
      <c r="B624" s="6">
        <f>VLOOKUP(A624,Sheet1!A:B,2,0)</f>
        <v>1</v>
      </c>
      <c r="C624" s="6">
        <v>24</v>
      </c>
      <c r="D624" s="25"/>
      <c r="E624" s="2">
        <v>18681389.16000003</v>
      </c>
      <c r="F624" s="26">
        <f>SUMIF('data-from-invoicing'!D:D,eslam.data!AP624,'data-from-invoicing'!E:E)</f>
        <v>20607720.199999999</v>
      </c>
      <c r="G624" s="2">
        <f t="shared" si="96"/>
        <v>1926331.0399999693</v>
      </c>
      <c r="H624" s="23"/>
      <c r="I624" s="2">
        <f>SUMIF('collection only'!D:D,eslam.data!AO624,'collection only'!E:E)</f>
        <v>5923051.1699999999</v>
      </c>
      <c r="J624" s="26">
        <f>SUMIF('data-from-invoicing'!D:D,eslam.data!AP624,'data-from-invoicing'!F:F)</f>
        <v>2441794.1755999997</v>
      </c>
      <c r="K624" s="2">
        <f t="shared" si="97"/>
        <v>-3481256.9944000002</v>
      </c>
      <c r="O624" s="23"/>
      <c r="P624" s="2">
        <v>13504786.109999999</v>
      </c>
      <c r="Q624" s="1">
        <v>45016</v>
      </c>
      <c r="R624" s="1">
        <v>45016</v>
      </c>
      <c r="S624" s="1">
        <v>45020</v>
      </c>
      <c r="T624">
        <v>28</v>
      </c>
      <c r="U624" s="1">
        <v>45048</v>
      </c>
      <c r="V624" s="1">
        <v>45046</v>
      </c>
      <c r="W624" s="2">
        <v>316158885.87</v>
      </c>
      <c r="X624" s="2">
        <v>36725913.890000001</v>
      </c>
      <c r="Y624" s="2">
        <v>48869956.890000001</v>
      </c>
      <c r="Z624" s="2">
        <v>400000</v>
      </c>
      <c r="AA624" s="2">
        <v>31459228.760000002</v>
      </c>
      <c r="AB624" s="2">
        <v>7778972.1449999996</v>
      </c>
      <c r="AC624" s="2">
        <v>7778972.1449999996</v>
      </c>
      <c r="AD624" s="2">
        <v>470000</v>
      </c>
      <c r="AE624" s="14">
        <f>SUMIF('consultant-gross'!D:D,eslam.data!AO624,'consultant-gross'!F:F)</f>
        <v>18681389.160000026</v>
      </c>
      <c r="AF624" s="14">
        <f>SUMIF('consultant-gross'!D:D,eslam.data!AO624,'consultant-gross'!G:G)</f>
        <v>316158885.87</v>
      </c>
      <c r="AG624" s="14">
        <f>SUMIF('consultant-net'!D:D,eslam.data!AO624,'consultant-net'!F:F)</f>
        <v>13504786.109999999</v>
      </c>
      <c r="AH624" s="2" t="str">
        <f>VLOOKUP(A624,'eslam-to-invoicing'!A:B,2,0)</f>
        <v>MDF Factory</v>
      </c>
      <c r="AO624" s="2" t="str">
        <f t="shared" si="98"/>
        <v>MDF Factory24</v>
      </c>
      <c r="AP624" s="2" t="str">
        <f t="shared" si="99"/>
        <v>MDF Factory24</v>
      </c>
    </row>
    <row r="625" spans="1:42" hidden="1" x14ac:dyDescent="0.3">
      <c r="A625" s="6" t="s">
        <v>73</v>
      </c>
      <c r="B625" s="6">
        <f>VLOOKUP(A625,Sheet1!A:B,2,0)</f>
        <v>1</v>
      </c>
      <c r="C625" s="6">
        <v>25</v>
      </c>
      <c r="D625" s="25"/>
      <c r="E625" s="2">
        <v>10484631.75999999</v>
      </c>
      <c r="F625" s="26">
        <f>SUMIF('data-from-invoicing'!D:D,eslam.data!AP625,'data-from-invoicing'!E:E)</f>
        <v>11020344.59</v>
      </c>
      <c r="G625" s="2">
        <f t="shared" si="96"/>
        <v>535712.83000000939</v>
      </c>
      <c r="H625" s="23"/>
      <c r="I625" s="2">
        <f>SUMIF('collection only'!D:D,eslam.data!AO625,'collection only'!E:E)</f>
        <v>4519315.7699999996</v>
      </c>
      <c r="J625" s="26">
        <f>SUMIF('data-from-invoicing'!D:D,eslam.data!AP625,'data-from-invoicing'!F:F)</f>
        <v>5060375.9885</v>
      </c>
      <c r="K625" s="2">
        <f t="shared" si="97"/>
        <v>541060.21850000042</v>
      </c>
      <c r="O625" s="23"/>
      <c r="P625" s="2">
        <v>14874774.09</v>
      </c>
      <c r="Q625" s="1">
        <v>45046</v>
      </c>
      <c r="R625" s="1">
        <v>45046</v>
      </c>
      <c r="S625" s="1">
        <v>45054</v>
      </c>
      <c r="T625">
        <v>28</v>
      </c>
      <c r="U625" s="1">
        <v>45082</v>
      </c>
      <c r="V625" s="1">
        <v>45082</v>
      </c>
      <c r="W625" s="2">
        <v>326643517.63</v>
      </c>
      <c r="X625" s="2">
        <v>41744047.170000002</v>
      </c>
      <c r="Y625" s="2">
        <v>58047371.039999999</v>
      </c>
      <c r="Z625" s="2">
        <v>650000</v>
      </c>
      <c r="AA625" s="2">
        <v>31459228.760000002</v>
      </c>
      <c r="AB625" s="2">
        <v>8041087.9400000004</v>
      </c>
      <c r="AC625" s="2">
        <v>8041087.9400000004</v>
      </c>
      <c r="AD625" s="2">
        <v>400000</v>
      </c>
      <c r="AE625" s="14">
        <f>SUMIF('consultant-gross'!D:D,eslam.data!AO625,'consultant-gross'!F:F)</f>
        <v>0</v>
      </c>
      <c r="AF625" s="14">
        <f>SUMIF('consultant-gross'!D:D,eslam.data!AO625,'consultant-gross'!G:G)</f>
        <v>0</v>
      </c>
      <c r="AG625" s="14">
        <f>SUMIF('consultant-net'!D:D,eslam.data!AO625,'consultant-net'!F:F)</f>
        <v>0</v>
      </c>
      <c r="AH625" s="2" t="str">
        <f>VLOOKUP(A625,'eslam-to-invoicing'!A:B,2,0)</f>
        <v>MDF Factory</v>
      </c>
      <c r="AO625" s="2" t="str">
        <f t="shared" si="98"/>
        <v>MDF Factory25</v>
      </c>
      <c r="AP625" s="2" t="str">
        <f t="shared" si="99"/>
        <v>MDF Factory25</v>
      </c>
    </row>
    <row r="626" spans="1:42" hidden="1" x14ac:dyDescent="0.3">
      <c r="A626" s="6" t="s">
        <v>73</v>
      </c>
      <c r="B626" s="6">
        <f>VLOOKUP(A626,Sheet1!A:B,2,0)</f>
        <v>1</v>
      </c>
      <c r="C626" s="6">
        <v>26</v>
      </c>
      <c r="D626" s="25"/>
      <c r="E626" s="2">
        <v>21011393.059999999</v>
      </c>
      <c r="F626" s="26">
        <f>SUMIF('data-from-invoicing'!D:D,eslam.data!AP626,'data-from-invoicing'!E:E)</f>
        <v>21659546.550000001</v>
      </c>
      <c r="G626" s="2">
        <f t="shared" si="96"/>
        <v>648153.49000000209</v>
      </c>
      <c r="H626" s="23"/>
      <c r="I626" s="2">
        <f>SUMIF('collection only'!D:D,eslam.data!AO626,'collection only'!E:E)</f>
        <v>12901160.060000001</v>
      </c>
      <c r="J626" s="26">
        <f>SUMIF('data-from-invoicing'!D:D,eslam.data!AP626,'data-from-invoicing'!F:F)</f>
        <v>13730860.297</v>
      </c>
      <c r="K626" s="2">
        <f t="shared" si="97"/>
        <v>829700.23699999973</v>
      </c>
      <c r="O626" s="23"/>
      <c r="P626" s="2">
        <v>18123054.07</v>
      </c>
      <c r="Q626" s="1">
        <v>45077</v>
      </c>
      <c r="R626" s="1">
        <v>45077</v>
      </c>
      <c r="S626" s="1">
        <v>45085</v>
      </c>
      <c r="T626">
        <v>28</v>
      </c>
      <c r="U626" s="1">
        <v>45113</v>
      </c>
      <c r="V626" s="1">
        <v>45098</v>
      </c>
      <c r="W626" s="2">
        <v>347654910.69</v>
      </c>
      <c r="X626" s="2">
        <v>39628505.18</v>
      </c>
      <c r="Y626" s="2">
        <v>73625314.200000003</v>
      </c>
      <c r="Z626" s="2">
        <v>200000</v>
      </c>
      <c r="AA626" s="2">
        <v>33225314.57</v>
      </c>
      <c r="AB626" s="2">
        <v>8566372.7650000006</v>
      </c>
      <c r="AC626" s="2">
        <v>8566372.7650000006</v>
      </c>
      <c r="AD626" s="2">
        <v>450000</v>
      </c>
      <c r="AE626" s="14">
        <f>SUMIF('consultant-gross'!D:D,eslam.data!AO626,'consultant-gross'!F:F)</f>
        <v>21011393.060000002</v>
      </c>
      <c r="AF626" s="14">
        <f>SUMIF('consultant-gross'!D:D,eslam.data!AO626,'consultant-gross'!G:G)</f>
        <v>347654910.69</v>
      </c>
      <c r="AG626" s="14">
        <f>SUMIF('consultant-net'!D:D,eslam.data!AO626,'consultant-net'!F:F)</f>
        <v>18123054.07</v>
      </c>
      <c r="AH626" s="2" t="str">
        <f>VLOOKUP(A626,'eslam-to-invoicing'!A:B,2,0)</f>
        <v>MDF Factory</v>
      </c>
      <c r="AO626" s="2" t="str">
        <f t="shared" si="98"/>
        <v>MDF Factory26</v>
      </c>
      <c r="AP626" s="2" t="str">
        <f t="shared" si="99"/>
        <v>MDF Factory26</v>
      </c>
    </row>
    <row r="627" spans="1:42" hidden="1" x14ac:dyDescent="0.3">
      <c r="A627" s="6" t="s">
        <v>73</v>
      </c>
      <c r="B627" s="6">
        <f>VLOOKUP(A627,Sheet1!A:B,2,0)</f>
        <v>1</v>
      </c>
      <c r="C627" s="6">
        <v>27</v>
      </c>
      <c r="D627" s="25"/>
      <c r="E627" s="2">
        <v>10160280.74000001</v>
      </c>
      <c r="F627" s="26">
        <f>SUMIF('data-from-invoicing'!D:D,eslam.data!AP627,'data-from-invoicing'!E:E)</f>
        <v>7649824.3099999996</v>
      </c>
      <c r="G627" s="2">
        <f t="shared" si="96"/>
        <v>-2510456.4300000099</v>
      </c>
      <c r="H627" s="23"/>
      <c r="I627" s="2">
        <f>SUMIF('collection only'!D:D,eslam.data!AO627,'collection only'!E:E)</f>
        <v>19177600.34</v>
      </c>
      <c r="J627" s="26">
        <f>SUMIF('data-from-invoicing'!D:D,eslam.data!AP627,'data-from-invoicing'!F:F)</f>
        <v>19177600.34</v>
      </c>
      <c r="K627" s="2">
        <f t="shared" si="97"/>
        <v>0</v>
      </c>
      <c r="O627" s="23"/>
      <c r="P627" s="2">
        <v>21231778.460000001</v>
      </c>
      <c r="Q627" s="1">
        <v>45107</v>
      </c>
      <c r="R627" s="1">
        <v>45107</v>
      </c>
      <c r="S627" s="1">
        <v>45103</v>
      </c>
      <c r="T627">
        <v>28</v>
      </c>
      <c r="U627" s="1">
        <v>45131</v>
      </c>
      <c r="V627" s="1">
        <v>45119</v>
      </c>
      <c r="W627" s="2">
        <v>357815191.43000001</v>
      </c>
      <c r="X627" s="2">
        <v>54504636.340000004</v>
      </c>
      <c r="Y627" s="2">
        <v>81071518.939999998</v>
      </c>
      <c r="Z627" s="2">
        <v>250000</v>
      </c>
      <c r="AA627" s="2">
        <v>33210812.420000002</v>
      </c>
      <c r="AB627" s="2">
        <v>8820379.7850000001</v>
      </c>
      <c r="AC627" s="2">
        <v>8820379.7850000001</v>
      </c>
      <c r="AD627" s="2">
        <v>450000</v>
      </c>
      <c r="AE627" s="14">
        <f>SUMIF('consultant-gross'!D:D,eslam.data!AO627,'consultant-gross'!F:F)</f>
        <v>10160280.74000001</v>
      </c>
      <c r="AF627" s="14">
        <f>SUMIF('consultant-gross'!D:D,eslam.data!AO627,'consultant-gross'!G:G)</f>
        <v>357815191.43000001</v>
      </c>
      <c r="AG627" s="14">
        <f>SUMIF('consultant-net'!D:D,eslam.data!AO627,'consultant-net'!F:F)</f>
        <v>21231778.460000001</v>
      </c>
      <c r="AH627" s="2" t="str">
        <f>VLOOKUP(A627,'eslam-to-invoicing'!A:B,2,0)</f>
        <v>MDF Factory</v>
      </c>
      <c r="AO627" s="2" t="str">
        <f t="shared" si="98"/>
        <v>MDF Factory27</v>
      </c>
      <c r="AP627" s="2" t="str">
        <f t="shared" si="99"/>
        <v>MDF Factory27</v>
      </c>
    </row>
    <row r="628" spans="1:42" hidden="1" x14ac:dyDescent="0.3">
      <c r="A628" s="6" t="s">
        <v>73</v>
      </c>
      <c r="B628" s="6">
        <f>VLOOKUP(A628,Sheet1!A:B,2,0)</f>
        <v>1</v>
      </c>
      <c r="C628" s="6">
        <v>28</v>
      </c>
      <c r="D628" s="25"/>
      <c r="E628" s="2">
        <v>4632219.7699999809</v>
      </c>
      <c r="F628" s="26">
        <f>SUMIF('data-from-invoicing'!D:D,eslam.data!AP628,'data-from-invoicing'!E:E)</f>
        <v>4537395.0199999996</v>
      </c>
      <c r="G628" s="2">
        <f t="shared" si="96"/>
        <v>-94824.749999981374</v>
      </c>
      <c r="H628" s="23"/>
      <c r="I628" s="2">
        <f>SUMIF('collection only'!D:D,eslam.data!AO628,'collection only'!E:E)</f>
        <v>5380287.9900000002</v>
      </c>
      <c r="J628" s="26">
        <f>SUMIF('data-from-invoicing'!D:D,eslam.data!AP628,'data-from-invoicing'!F:F)</f>
        <v>5380287.9900000002</v>
      </c>
      <c r="K628" s="2">
        <f t="shared" si="97"/>
        <v>0</v>
      </c>
      <c r="O628" s="23"/>
      <c r="P628" s="2">
        <v>5471658.1244510412</v>
      </c>
      <c r="Q628" s="1">
        <v>45138</v>
      </c>
      <c r="R628" s="1">
        <v>45122</v>
      </c>
      <c r="S628" s="1">
        <v>45125</v>
      </c>
      <c r="T628">
        <v>28</v>
      </c>
      <c r="U628" s="1">
        <v>45153</v>
      </c>
      <c r="V628" s="1">
        <v>45138</v>
      </c>
      <c r="W628" s="2">
        <v>362447411.19999999</v>
      </c>
      <c r="X628" s="2">
        <v>57298682.380000003</v>
      </c>
      <c r="Y628" s="2">
        <v>84101651.159999996</v>
      </c>
      <c r="Z628" s="2">
        <v>200000</v>
      </c>
      <c r="AA628" s="2">
        <v>33299495.32</v>
      </c>
      <c r="AB628" s="2">
        <v>8936185.2799999993</v>
      </c>
      <c r="AC628" s="2">
        <v>8936185.2799999993</v>
      </c>
      <c r="AD628" s="2">
        <v>500000</v>
      </c>
      <c r="AE628" s="14">
        <f>SUMIF('consultant-gross'!D:D,eslam.data!AO628,'consultant-gross'!F:F)</f>
        <v>4632219.7699999809</v>
      </c>
      <c r="AF628" s="14">
        <f>SUMIF('consultant-gross'!D:D,eslam.data!AO628,'consultant-gross'!G:G)</f>
        <v>362447411.19999999</v>
      </c>
      <c r="AG628" s="14">
        <f>SUMIF('consultant-net'!D:D,eslam.data!AO628,'consultant-net'!F:F)</f>
        <v>5471658.1244510412</v>
      </c>
      <c r="AH628" s="2" t="str">
        <f>VLOOKUP(A628,'eslam-to-invoicing'!A:B,2,0)</f>
        <v>MDF Factory</v>
      </c>
      <c r="AO628" s="2" t="str">
        <f t="shared" si="98"/>
        <v>MDF Factory28</v>
      </c>
      <c r="AP628" s="2" t="str">
        <f t="shared" si="99"/>
        <v>MDF Factory28</v>
      </c>
    </row>
    <row r="629" spans="1:42" hidden="1" x14ac:dyDescent="0.3">
      <c r="A629" s="6" t="s">
        <v>73</v>
      </c>
      <c r="B629" s="6">
        <f>VLOOKUP(A629,Sheet1!A:B,2,0)</f>
        <v>1</v>
      </c>
      <c r="C629" s="6">
        <v>29</v>
      </c>
      <c r="D629" s="25"/>
      <c r="E629" s="2">
        <v>7201895.8000000119</v>
      </c>
      <c r="F629" s="26">
        <f>SUMIF('data-from-invoicing'!D:D,eslam.data!AP629,'data-from-invoicing'!E:E)</f>
        <v>6882776.1900000004</v>
      </c>
      <c r="G629" s="2">
        <f t="shared" si="96"/>
        <v>-319119.61000001151</v>
      </c>
      <c r="H629" s="23"/>
      <c r="I629" s="2">
        <f>SUMIF('collection only'!D:D,eslam.data!AO629,'collection only'!E:E)</f>
        <v>10038430.32</v>
      </c>
      <c r="J629" s="26">
        <f>SUMIF('data-from-invoicing'!D:D,eslam.data!AP629,'data-from-invoicing'!F:F)</f>
        <v>10041845.6384</v>
      </c>
      <c r="K629" s="2">
        <f t="shared" si="97"/>
        <v>3415.3183999992907</v>
      </c>
      <c r="O629" s="23"/>
      <c r="P629" s="2">
        <v>13138195.960000001</v>
      </c>
      <c r="Q629" s="1">
        <v>45138</v>
      </c>
      <c r="R629" s="1">
        <v>45138</v>
      </c>
      <c r="S629" s="1">
        <v>45146</v>
      </c>
      <c r="T629">
        <v>28</v>
      </c>
      <c r="U629" s="1">
        <v>45174</v>
      </c>
      <c r="V629" s="1">
        <v>45179</v>
      </c>
      <c r="W629" s="2">
        <v>369649307</v>
      </c>
      <c r="X629" s="2">
        <v>63433973.149999999</v>
      </c>
      <c r="Y629" s="2">
        <v>88923223.930000007</v>
      </c>
      <c r="Z629" s="2">
        <v>200000</v>
      </c>
      <c r="AA629" s="2">
        <v>35138135.490000002</v>
      </c>
      <c r="AB629" s="2">
        <v>9116232.6750000007</v>
      </c>
      <c r="AC629" s="2">
        <v>9116232.6750000007</v>
      </c>
      <c r="AD629" s="2">
        <v>520000</v>
      </c>
      <c r="AE629" s="14">
        <f>SUMIF('consultant-gross'!D:D,eslam.data!AO629,'consultant-gross'!F:F)</f>
        <v>7201895.8000000119</v>
      </c>
      <c r="AF629" s="14">
        <f>SUMIF('consultant-gross'!D:D,eslam.data!AO629,'consultant-gross'!G:G)</f>
        <v>369649307</v>
      </c>
      <c r="AG629" s="14">
        <f>SUMIF('consultant-net'!D:D,eslam.data!AO629,'consultant-net'!F:F)</f>
        <v>13138195.960000001</v>
      </c>
      <c r="AH629" s="2" t="str">
        <f>VLOOKUP(A629,'eslam-to-invoicing'!A:B,2,0)</f>
        <v>MDF Factory</v>
      </c>
      <c r="AO629" s="2" t="str">
        <f t="shared" si="98"/>
        <v>MDF Factory29</v>
      </c>
      <c r="AP629" s="2" t="str">
        <f t="shared" si="99"/>
        <v>MDF Factory29</v>
      </c>
    </row>
    <row r="630" spans="1:42" hidden="1" x14ac:dyDescent="0.3">
      <c r="A630" s="6" t="s">
        <v>73</v>
      </c>
      <c r="B630" s="6">
        <f>VLOOKUP(A630,Sheet1!A:B,2,0)</f>
        <v>1</v>
      </c>
      <c r="C630" s="6">
        <v>30</v>
      </c>
      <c r="D630" s="25"/>
      <c r="E630" s="2">
        <v>42878737.920000017</v>
      </c>
      <c r="F630" s="26">
        <f>SUMIF('data-from-invoicing'!D:D,eslam.data!AP630,'data-from-invoicing'!E:E)</f>
        <v>46563799.32</v>
      </c>
      <c r="G630" s="2">
        <f t="shared" si="96"/>
        <v>3685061.3999999836</v>
      </c>
      <c r="H630" s="23"/>
      <c r="I630" s="2">
        <f>SUMIF('collection only'!D:D,eslam.data!AO630,'collection only'!E:E)</f>
        <v>11530799.530000001</v>
      </c>
      <c r="J630" s="26">
        <f>SUMIF('data-from-invoicing'!D:D,eslam.data!AP630,'data-from-invoicing'!F:F)</f>
        <v>11554812.9428</v>
      </c>
      <c r="K630" s="2">
        <f t="shared" si="97"/>
        <v>24013.412799999118</v>
      </c>
      <c r="O630" s="23"/>
      <c r="P630" s="2">
        <v>12581507.75</v>
      </c>
      <c r="Q630" s="1">
        <v>45169</v>
      </c>
      <c r="R630" s="1">
        <v>45168</v>
      </c>
      <c r="S630" s="1">
        <v>45179</v>
      </c>
      <c r="T630">
        <v>28</v>
      </c>
      <c r="U630" s="1">
        <v>45207</v>
      </c>
      <c r="V630" s="1">
        <v>45188</v>
      </c>
      <c r="W630" s="2">
        <v>412528044.92000002</v>
      </c>
      <c r="X630" s="2">
        <v>48447410.770000003</v>
      </c>
      <c r="Y630" s="2">
        <v>120743192.13</v>
      </c>
      <c r="Z630" s="2">
        <v>200000</v>
      </c>
      <c r="AA630" s="2">
        <v>35183358.229999997</v>
      </c>
      <c r="AB630" s="2">
        <v>10188201.125</v>
      </c>
      <c r="AC630" s="2">
        <v>10188201.125</v>
      </c>
      <c r="AD630" s="2">
        <v>550000</v>
      </c>
      <c r="AE630" s="14">
        <f>SUMIF('consultant-gross'!D:D,eslam.data!AO630,'consultant-gross'!F:F)</f>
        <v>42878737.920000017</v>
      </c>
      <c r="AF630" s="14">
        <f>SUMIF('consultant-gross'!D:D,eslam.data!AO630,'consultant-gross'!G:G)</f>
        <v>412528044.92000002</v>
      </c>
      <c r="AG630" s="14">
        <f>SUMIF('consultant-net'!D:D,eslam.data!AO630,'consultant-net'!F:F)</f>
        <v>12581507.75</v>
      </c>
      <c r="AH630" s="2" t="str">
        <f>VLOOKUP(A630,'eslam-to-invoicing'!A:B,2,0)</f>
        <v>MDF Factory</v>
      </c>
      <c r="AO630" s="2" t="str">
        <f t="shared" si="98"/>
        <v>MDF Factory30</v>
      </c>
      <c r="AP630" s="2" t="str">
        <f t="shared" si="99"/>
        <v>MDF Factory30</v>
      </c>
    </row>
    <row r="631" spans="1:42" hidden="1" x14ac:dyDescent="0.3">
      <c r="A631" s="6" t="s">
        <v>73</v>
      </c>
      <c r="B631" s="6">
        <f>VLOOKUP(A631,Sheet1!A:B,2,0)</f>
        <v>1</v>
      </c>
      <c r="C631" s="6">
        <v>31</v>
      </c>
      <c r="D631" s="25"/>
      <c r="E631" s="2">
        <v>26984773</v>
      </c>
      <c r="F631" s="26">
        <f>SUMIF('data-from-invoicing'!D:D,eslam.data!AP631,'data-from-invoicing'!E:E)</f>
        <v>25781281.670000002</v>
      </c>
      <c r="G631" s="2">
        <f t="shared" si="96"/>
        <v>-1203491.3299999982</v>
      </c>
      <c r="H631" s="23"/>
      <c r="I631" s="2">
        <f>SUMIF('collection only'!D:D,eslam.data!AO631,'collection only'!E:E)</f>
        <v>18846610.600000001</v>
      </c>
      <c r="J631" s="26">
        <f>SUMIF('data-from-invoicing'!D:D,eslam.data!AP631,'data-from-invoicing'!F:F)</f>
        <v>18542599.6668</v>
      </c>
      <c r="K631" s="2">
        <f t="shared" si="97"/>
        <v>-304010.93320000172</v>
      </c>
      <c r="O631" s="23"/>
      <c r="P631" s="2">
        <v>20429584.530000001</v>
      </c>
      <c r="Q631" s="1">
        <v>45199</v>
      </c>
      <c r="R631" s="1">
        <v>45199</v>
      </c>
      <c r="S631" s="1">
        <v>45204</v>
      </c>
      <c r="T631">
        <v>28</v>
      </c>
      <c r="U631" s="1">
        <v>45232</v>
      </c>
      <c r="V631" s="1">
        <v>45206</v>
      </c>
      <c r="W631" s="2">
        <v>439512817.92000002</v>
      </c>
      <c r="X631" s="2">
        <v>52299084.090000004</v>
      </c>
      <c r="Y631" s="2">
        <v>141277943.84</v>
      </c>
      <c r="Z631" s="2">
        <v>200000</v>
      </c>
      <c r="AA631" s="2">
        <v>34937145.359999999</v>
      </c>
      <c r="AB631" s="2">
        <v>10862820.449999999</v>
      </c>
      <c r="AC631" s="2">
        <v>10862820.449999999</v>
      </c>
      <c r="AD631" s="2">
        <v>250000</v>
      </c>
      <c r="AE631" s="14">
        <f>SUMIF('consultant-gross'!D:D,eslam.data!AO631,'consultant-gross'!F:F)</f>
        <v>26984773</v>
      </c>
      <c r="AF631" s="14">
        <f>SUMIF('consultant-gross'!D:D,eslam.data!AO631,'consultant-gross'!G:G)</f>
        <v>439512817.92000002</v>
      </c>
      <c r="AG631" s="14">
        <f>SUMIF('consultant-net'!D:D,eslam.data!AO631,'consultant-net'!F:F)</f>
        <v>20429584.530000001</v>
      </c>
      <c r="AH631" s="2" t="str">
        <f>VLOOKUP(A631,'eslam-to-invoicing'!A:B,2,0)</f>
        <v>MDF Factory</v>
      </c>
      <c r="AO631" s="2" t="str">
        <f t="shared" si="98"/>
        <v>MDF Factory31</v>
      </c>
      <c r="AP631" s="2" t="str">
        <f t="shared" si="99"/>
        <v>MDF Factory31</v>
      </c>
    </row>
    <row r="632" spans="1:42" x14ac:dyDescent="0.3">
      <c r="A632" s="6" t="s">
        <v>73</v>
      </c>
      <c r="B632" s="6">
        <f>VLOOKUP(A632,Sheet1!A:B,2,0)</f>
        <v>1</v>
      </c>
      <c r="C632" s="6">
        <v>32</v>
      </c>
      <c r="D632" s="25"/>
      <c r="E632" s="2">
        <v>2754000</v>
      </c>
      <c r="F632" s="26">
        <f>SUMIF('data-from-invoicing'!D:D,eslam.data!AP632,'data-from-invoicing'!E:E)</f>
        <v>2754000</v>
      </c>
      <c r="G632" s="2">
        <f t="shared" si="96"/>
        <v>0</v>
      </c>
      <c r="H632" s="23"/>
      <c r="I632" s="2">
        <f>SUMIF('collection only'!D:D,eslam.data!AO632,'collection only'!E:E)</f>
        <v>2726460</v>
      </c>
      <c r="J632" s="26">
        <f>SUMIF('data-from-invoicing'!D:D,eslam.data!AP632,'data-from-invoicing'!F:F)</f>
        <v>2726460</v>
      </c>
      <c r="K632" s="2">
        <f t="shared" si="97"/>
        <v>0</v>
      </c>
      <c r="O632" s="23"/>
      <c r="P632" s="2">
        <v>2726460</v>
      </c>
      <c r="Q632" s="1">
        <v>45230</v>
      </c>
      <c r="R632" s="1">
        <v>45224</v>
      </c>
      <c r="S632" s="1">
        <v>45225</v>
      </c>
      <c r="T632">
        <v>28</v>
      </c>
      <c r="U632" s="1">
        <v>45253</v>
      </c>
      <c r="V632" s="1">
        <v>45225</v>
      </c>
      <c r="W632" s="2">
        <v>442266817.92000002</v>
      </c>
      <c r="X632" s="2">
        <v>52299084.090000004</v>
      </c>
      <c r="Y632" s="2">
        <v>144031943.84</v>
      </c>
      <c r="Z632" s="2">
        <v>200000</v>
      </c>
      <c r="AA632" s="2">
        <v>34937145.359999999</v>
      </c>
      <c r="AB632" s="2">
        <v>10931670.449999999</v>
      </c>
      <c r="AC632" s="2">
        <v>10931670.449999999</v>
      </c>
      <c r="AD632" s="2">
        <v>250000</v>
      </c>
      <c r="AE632" s="14">
        <f>SUMIF('consultant-gross'!D:D,eslam.data!AO632,'consultant-gross'!F:F)</f>
        <v>2754000</v>
      </c>
      <c r="AF632" s="14">
        <f>SUMIF('consultant-gross'!D:D,eslam.data!AO632,'consultant-gross'!G:G)</f>
        <v>442266817.92000002</v>
      </c>
      <c r="AG632" s="14">
        <f>SUMIF('consultant-net'!D:D,eslam.data!AO632,'consultant-net'!F:F)</f>
        <v>2726460</v>
      </c>
      <c r="AH632" s="2" t="str">
        <f>VLOOKUP(A632,'eslam-to-invoicing'!A:B,2,0)</f>
        <v>MDF Factory</v>
      </c>
      <c r="AO632" s="2" t="str">
        <f t="shared" si="98"/>
        <v>MDF Factory32</v>
      </c>
      <c r="AP632" s="2" t="str">
        <f t="shared" si="99"/>
        <v>MDF Factory32</v>
      </c>
    </row>
    <row r="633" spans="1:42" hidden="1" x14ac:dyDescent="0.3">
      <c r="A633" s="6" t="s">
        <v>73</v>
      </c>
      <c r="B633" s="6">
        <f>VLOOKUP(A633,Sheet1!A:B,2,0)</f>
        <v>1</v>
      </c>
      <c r="C633" s="6">
        <v>33</v>
      </c>
      <c r="D633" s="25"/>
      <c r="E633" s="2">
        <v>20665276.539999962</v>
      </c>
      <c r="F633" s="26">
        <f>SUMIF('data-from-invoicing'!D:D,eslam.data!AP633,'data-from-invoicing'!E:E)</f>
        <v>18965945.93</v>
      </c>
      <c r="G633" s="2">
        <f t="shared" ref="G633:G664" si="100">F633-E633</f>
        <v>-1699330.6099999622</v>
      </c>
      <c r="H633" s="23"/>
      <c r="I633" s="2">
        <f>SUMIF('collection only'!D:D,eslam.data!AO633,'collection only'!E:E)</f>
        <v>8808260.3300000001</v>
      </c>
      <c r="J633" s="26">
        <f>SUMIF('data-from-invoicing'!D:D,eslam.data!AP633,'data-from-invoicing'!F:F)</f>
        <v>10638561.7072</v>
      </c>
      <c r="K633" s="2">
        <f t="shared" ref="K633:K664" si="101">J633-I633</f>
        <v>1830301.3772</v>
      </c>
      <c r="O633" s="23"/>
      <c r="P633" s="2">
        <v>12154985.640000001</v>
      </c>
      <c r="Q633" s="1">
        <v>45230</v>
      </c>
      <c r="R633" s="1">
        <v>45230</v>
      </c>
      <c r="S633" s="1">
        <v>45237</v>
      </c>
      <c r="T633">
        <v>28</v>
      </c>
      <c r="U633" s="1">
        <v>45265</v>
      </c>
      <c r="V633" s="1">
        <v>45255</v>
      </c>
      <c r="W633" s="2">
        <v>462932094.45999998</v>
      </c>
      <c r="X633" s="2">
        <v>52125340.590000004</v>
      </c>
      <c r="Y633" s="2">
        <v>161100913.16</v>
      </c>
      <c r="Z633" s="2">
        <v>250000</v>
      </c>
      <c r="AA633" s="2">
        <v>35201311.240000002</v>
      </c>
      <c r="AB633" s="2">
        <v>11448302</v>
      </c>
      <c r="AC633" s="2">
        <v>11448302</v>
      </c>
      <c r="AD633" s="2">
        <v>200000</v>
      </c>
      <c r="AE633" s="14">
        <f>SUMIF('consultant-gross'!D:D,eslam.data!AO633,'consultant-gross'!F:F)</f>
        <v>20665276.539999962</v>
      </c>
      <c r="AF633" s="14">
        <f>SUMIF('consultant-gross'!D:D,eslam.data!AO633,'consultant-gross'!G:G)</f>
        <v>462932094.45999998</v>
      </c>
      <c r="AG633" s="14">
        <f>SUMIF('consultant-net'!D:D,eslam.data!AO633,'consultant-net'!F:F)</f>
        <v>12154985.640000001</v>
      </c>
      <c r="AH633" s="2" t="str">
        <f>VLOOKUP(A633,'eslam-to-invoicing'!A:B,2,0)</f>
        <v>MDF Factory</v>
      </c>
      <c r="AO633" s="2" t="str">
        <f t="shared" ref="AO633:AO664" si="102">A633&amp;C633</f>
        <v>MDF Factory33</v>
      </c>
      <c r="AP633" s="2" t="str">
        <f t="shared" ref="AP633:AP664" si="103">AH633&amp;C633</f>
        <v>MDF Factory33</v>
      </c>
    </row>
    <row r="634" spans="1:42" hidden="1" x14ac:dyDescent="0.3">
      <c r="A634" s="6" t="s">
        <v>73</v>
      </c>
      <c r="B634" s="6">
        <f>VLOOKUP(A634,Sheet1!A:B,2,0)</f>
        <v>1</v>
      </c>
      <c r="C634" s="6">
        <v>34</v>
      </c>
      <c r="D634" s="25"/>
      <c r="E634" s="2">
        <v>25469525.620000001</v>
      </c>
      <c r="F634" s="26">
        <f>SUMIF('data-from-invoicing'!D:D,eslam.data!AP634,'data-from-invoicing'!E:E)</f>
        <v>27337098.5</v>
      </c>
      <c r="G634" s="2">
        <f t="shared" si="100"/>
        <v>1867572.879999999</v>
      </c>
      <c r="H634" s="23"/>
      <c r="I634" s="2">
        <f>SUMIF('collection only'!D:D,eslam.data!AO634,'collection only'!E:E)</f>
        <v>12466636.779999999</v>
      </c>
      <c r="J634" s="26">
        <f>SUMIF('data-from-invoicing'!D:D,eslam.data!AP634,'data-from-invoicing'!F:F)</f>
        <v>12636241.380000001</v>
      </c>
      <c r="K634" s="2">
        <f t="shared" si="101"/>
        <v>169604.60000000149</v>
      </c>
      <c r="O634" s="23"/>
      <c r="P634" s="2">
        <v>13093494.9</v>
      </c>
      <c r="Q634" s="1">
        <v>45260</v>
      </c>
      <c r="R634" s="1">
        <v>45260</v>
      </c>
      <c r="S634" s="1">
        <v>45269</v>
      </c>
      <c r="T634">
        <v>28</v>
      </c>
      <c r="U634" s="1">
        <v>45297</v>
      </c>
      <c r="V634" s="1">
        <v>45280</v>
      </c>
      <c r="W634" s="2">
        <v>488401620.07999998</v>
      </c>
      <c r="X634" s="2">
        <v>49181191.789999999</v>
      </c>
      <c r="Y634" s="2">
        <v>181875990.59999999</v>
      </c>
      <c r="Z634" s="2">
        <v>250000</v>
      </c>
      <c r="AA634" s="2">
        <v>35200228.82</v>
      </c>
      <c r="AB634" s="2">
        <v>12085040.5</v>
      </c>
      <c r="AC634" s="2">
        <v>12085040.5</v>
      </c>
      <c r="AD634" s="2">
        <v>200000</v>
      </c>
      <c r="AE634" s="14">
        <f>SUMIF('consultant-gross'!D:D,eslam.data!AO634,'consultant-gross'!F:F)</f>
        <v>25469525.620000005</v>
      </c>
      <c r="AF634" s="14">
        <f>SUMIF('consultant-gross'!D:D,eslam.data!AO634,'consultant-gross'!G:G)</f>
        <v>488401620.07999998</v>
      </c>
      <c r="AG634" s="14">
        <f>SUMIF('consultant-net'!D:D,eslam.data!AO634,'consultant-net'!F:F)</f>
        <v>13093494.9</v>
      </c>
      <c r="AH634" s="2" t="str">
        <f>VLOOKUP(A634,'eslam-to-invoicing'!A:B,2,0)</f>
        <v>MDF Factory</v>
      </c>
      <c r="AO634" s="2" t="str">
        <f t="shared" si="102"/>
        <v>MDF Factory34</v>
      </c>
      <c r="AP634" s="2" t="str">
        <f t="shared" si="103"/>
        <v>MDF Factory34</v>
      </c>
    </row>
    <row r="635" spans="1:42" hidden="1" x14ac:dyDescent="0.3">
      <c r="A635" s="6" t="s">
        <v>73</v>
      </c>
      <c r="B635" s="6">
        <f>VLOOKUP(A635,Sheet1!A:B,2,0)</f>
        <v>1</v>
      </c>
      <c r="C635" s="6">
        <v>35</v>
      </c>
      <c r="D635" s="25"/>
      <c r="E635" s="2">
        <v>7460561</v>
      </c>
      <c r="F635" s="26">
        <f>SUMIF('data-from-invoicing'!D:D,eslam.data!AP635,'data-from-invoicing'!E:E)</f>
        <v>8184195.0100000007</v>
      </c>
      <c r="G635" s="2">
        <f t="shared" si="100"/>
        <v>723634.01000000071</v>
      </c>
      <c r="H635" s="23"/>
      <c r="I635" s="2">
        <f>SUMIF('collection only'!D:D,eslam.data!AO635,'collection only'!E:E)</f>
        <v>11964736.84</v>
      </c>
      <c r="J635" s="26">
        <f>SUMIF('data-from-invoicing'!D:D,eslam.data!AP635,'data-from-invoicing'!F:F)</f>
        <v>11964736.84</v>
      </c>
      <c r="K635" s="2">
        <f t="shared" si="101"/>
        <v>0</v>
      </c>
      <c r="O635" s="23"/>
      <c r="P635" s="2">
        <v>14005346.869999999</v>
      </c>
      <c r="Q635" s="1">
        <v>45291</v>
      </c>
      <c r="R635" s="1">
        <v>45291</v>
      </c>
      <c r="S635" s="1">
        <v>45291</v>
      </c>
      <c r="T635">
        <v>28</v>
      </c>
      <c r="U635" s="1">
        <v>45319</v>
      </c>
      <c r="V635" s="1">
        <v>45312</v>
      </c>
      <c r="W635" s="2">
        <v>495862181.07999998</v>
      </c>
      <c r="X635" s="2">
        <v>56480937.479999997</v>
      </c>
      <c r="Y635" s="2">
        <v>187067355.65000001</v>
      </c>
      <c r="Z635" s="2">
        <v>100000</v>
      </c>
      <c r="AA635" s="2">
        <v>35200149.539999999</v>
      </c>
      <c r="AB635" s="2">
        <v>12271554.525</v>
      </c>
      <c r="AC635" s="2">
        <v>12271554.525</v>
      </c>
      <c r="AD635" s="2">
        <v>350000</v>
      </c>
      <c r="AE635" s="14">
        <f>SUMIF('consultant-gross'!D:D,eslam.data!AO635,'consultant-gross'!F:F)</f>
        <v>7460561</v>
      </c>
      <c r="AF635" s="14">
        <f>SUMIF('consultant-gross'!D:D,eslam.data!AO635,'consultant-gross'!G:G)</f>
        <v>495862181.07999998</v>
      </c>
      <c r="AG635" s="14">
        <f>SUMIF('consultant-net'!D:D,eslam.data!AO635,'consultant-net'!F:F)</f>
        <v>14005346.869999999</v>
      </c>
      <c r="AH635" s="2" t="str">
        <f>VLOOKUP(A635,'eslam-to-invoicing'!A:B,2,0)</f>
        <v>MDF Factory</v>
      </c>
      <c r="AO635" s="2" t="str">
        <f t="shared" si="102"/>
        <v>MDF Factory35</v>
      </c>
      <c r="AP635" s="2" t="str">
        <f t="shared" si="103"/>
        <v>MDF Factory35</v>
      </c>
    </row>
    <row r="636" spans="1:42" hidden="1" x14ac:dyDescent="0.3">
      <c r="A636" s="6" t="s">
        <v>73</v>
      </c>
      <c r="B636" s="6">
        <f>VLOOKUP(A636,Sheet1!A:B,2,0)</f>
        <v>1</v>
      </c>
      <c r="C636" s="6">
        <v>36</v>
      </c>
      <c r="D636" s="25"/>
      <c r="E636" s="2">
        <v>24220349.75</v>
      </c>
      <c r="F636" s="26">
        <f>SUMIF('data-from-invoicing'!D:D,eslam.data!AP636,'data-from-invoicing'!E:E)</f>
        <v>24401575.219999999</v>
      </c>
      <c r="G636" s="2">
        <f t="shared" si="100"/>
        <v>181225.46999999881</v>
      </c>
      <c r="H636" s="23"/>
      <c r="I636" s="2">
        <f>SUMIF('collection only'!D:D,eslam.data!AO636,'collection only'!E:E)</f>
        <v>10194821.77</v>
      </c>
      <c r="J636" s="26">
        <f>SUMIF('data-from-invoicing'!D:D,eslam.data!AP636,'data-from-invoicing'!F:F)</f>
        <v>10167393.038799999</v>
      </c>
      <c r="K636" s="2">
        <f t="shared" si="101"/>
        <v>-27428.731200000271</v>
      </c>
      <c r="O636" s="23"/>
      <c r="P636" s="2">
        <v>12150509.060000001</v>
      </c>
      <c r="Q636" s="1">
        <v>45322</v>
      </c>
      <c r="R636" s="1">
        <v>45322</v>
      </c>
      <c r="S636" s="1">
        <v>45328</v>
      </c>
      <c r="T636">
        <v>28</v>
      </c>
      <c r="U636" s="1">
        <v>45356</v>
      </c>
      <c r="V636" s="1">
        <v>45350</v>
      </c>
      <c r="W636" s="2">
        <v>520082530.82999998</v>
      </c>
      <c r="X636" s="2">
        <v>52738337.770000003</v>
      </c>
      <c r="Y636" s="2">
        <v>208687659.78</v>
      </c>
      <c r="Z636" s="2">
        <v>200000</v>
      </c>
      <c r="AA636" s="2">
        <v>35240386.140000001</v>
      </c>
      <c r="AB636" s="2">
        <v>12877063.27</v>
      </c>
      <c r="AC636" s="2">
        <v>12877063.27</v>
      </c>
      <c r="AD636" s="2">
        <v>220000</v>
      </c>
      <c r="AE636" s="14">
        <f>SUMIF('consultant-gross'!D:D,eslam.data!AO636,'consultant-gross'!F:F)</f>
        <v>24220349.75</v>
      </c>
      <c r="AF636" s="14">
        <f>SUMIF('consultant-gross'!D:D,eslam.data!AO636,'consultant-gross'!G:G)</f>
        <v>520082530.82999998</v>
      </c>
      <c r="AG636" s="14">
        <f>SUMIF('consultant-net'!D:D,eslam.data!AO636,'consultant-net'!F:F)</f>
        <v>12150509.060000001</v>
      </c>
      <c r="AH636" s="2" t="str">
        <f>VLOOKUP(A636,'eslam-to-invoicing'!A:B,2,0)</f>
        <v>MDF Factory</v>
      </c>
      <c r="AO636" s="2" t="str">
        <f t="shared" si="102"/>
        <v>MDF Factory36</v>
      </c>
      <c r="AP636" s="2" t="str">
        <f t="shared" si="103"/>
        <v>MDF Factory36</v>
      </c>
    </row>
    <row r="637" spans="1:42" hidden="1" x14ac:dyDescent="0.3">
      <c r="A637" s="6" t="s">
        <v>73</v>
      </c>
      <c r="B637" s="6">
        <f>VLOOKUP(A637,Sheet1!A:B,2,0)</f>
        <v>1</v>
      </c>
      <c r="C637" s="6">
        <v>37</v>
      </c>
      <c r="D637" s="25"/>
      <c r="E637" s="2">
        <v>18799337.86000007</v>
      </c>
      <c r="F637" s="26">
        <f>SUMIF('data-from-invoicing'!D:D,eslam.data!AP637,'data-from-invoicing'!E:E)</f>
        <v>18482561.460000001</v>
      </c>
      <c r="G637" s="2">
        <f t="shared" si="100"/>
        <v>-316776.40000006929</v>
      </c>
      <c r="H637" s="23"/>
      <c r="I637" s="2">
        <f>SUMIF('collection only'!D:D,eslam.data!AO637,'collection only'!E:E)</f>
        <v>4465149.3899999997</v>
      </c>
      <c r="J637" s="26">
        <f>SUMIF('data-from-invoicing'!D:D,eslam.data!AP637,'data-from-invoicing'!F:F)</f>
        <v>4465149.3899999997</v>
      </c>
      <c r="K637" s="2">
        <f t="shared" si="101"/>
        <v>0</v>
      </c>
      <c r="O637" s="23"/>
      <c r="P637" s="2">
        <v>7449862.8600000003</v>
      </c>
      <c r="Q637" s="1">
        <v>45351</v>
      </c>
      <c r="R637" s="1">
        <v>45351</v>
      </c>
      <c r="S637" s="1">
        <v>45362</v>
      </c>
      <c r="T637">
        <v>28</v>
      </c>
      <c r="U637" s="1">
        <v>45390</v>
      </c>
      <c r="V637" s="1">
        <v>45384</v>
      </c>
      <c r="W637" s="2">
        <v>538881868.69000006</v>
      </c>
      <c r="X637" s="2">
        <v>47546890.759999998</v>
      </c>
      <c r="Y637" s="2">
        <v>225598759.06999999</v>
      </c>
      <c r="Z637" s="2">
        <v>1500000</v>
      </c>
      <c r="AA637" s="2">
        <v>35240386.140000001</v>
      </c>
      <c r="AB637" s="2">
        <v>13347046.715</v>
      </c>
      <c r="AC637" s="2">
        <v>13347046.715</v>
      </c>
      <c r="AD637" s="2">
        <v>700000</v>
      </c>
      <c r="AE637" s="14">
        <f>SUMIF('consultant-gross'!D:D,eslam.data!AO637,'consultant-gross'!F:F)</f>
        <v>18799337.860000074</v>
      </c>
      <c r="AF637" s="14">
        <f>SUMIF('consultant-gross'!D:D,eslam.data!AO637,'consultant-gross'!G:G)</f>
        <v>538881868.69000006</v>
      </c>
      <c r="AG637" s="14">
        <f>SUMIF('consultant-net'!D:D,eslam.data!AO637,'consultant-net'!F:F)</f>
        <v>7449862.8600000003</v>
      </c>
      <c r="AH637" s="2" t="str">
        <f>VLOOKUP(A637,'eslam-to-invoicing'!A:B,2,0)</f>
        <v>MDF Factory</v>
      </c>
      <c r="AO637" s="2" t="str">
        <f t="shared" si="102"/>
        <v>MDF Factory37</v>
      </c>
      <c r="AP637" s="2" t="str">
        <f t="shared" si="103"/>
        <v>MDF Factory37</v>
      </c>
    </row>
    <row r="638" spans="1:42" hidden="1" x14ac:dyDescent="0.3">
      <c r="A638" s="6" t="s">
        <v>73</v>
      </c>
      <c r="B638" s="6">
        <f>VLOOKUP(A638,Sheet1!A:B,2,0)</f>
        <v>1</v>
      </c>
      <c r="C638" s="6">
        <v>38</v>
      </c>
      <c r="D638" s="25"/>
      <c r="E638" s="2">
        <v>25264630.56999993</v>
      </c>
      <c r="F638" s="26">
        <f>SUMIF('data-from-invoicing'!D:D,eslam.data!AP638,'data-from-invoicing'!E:E)</f>
        <v>25020067.649999995</v>
      </c>
      <c r="G638" s="2">
        <f t="shared" si="100"/>
        <v>-244562.91999993473</v>
      </c>
      <c r="H638" s="23"/>
      <c r="I638" s="2">
        <f>SUMIF('collection only'!D:D,eslam.data!AO638,'collection only'!E:E)</f>
        <v>9539881.6500000004</v>
      </c>
      <c r="J638" s="26">
        <f>SUMIF('data-from-invoicing'!D:D,eslam.data!AP638,'data-from-invoicing'!F:F)</f>
        <v>9539881.6500000004</v>
      </c>
      <c r="K638" s="2">
        <f t="shared" si="101"/>
        <v>0</v>
      </c>
      <c r="O638" s="23"/>
      <c r="P638" s="2">
        <v>10129299.69014072</v>
      </c>
      <c r="Q638" s="1">
        <v>45382</v>
      </c>
      <c r="R638" s="1">
        <v>45382</v>
      </c>
      <c r="S638" s="1">
        <v>45390</v>
      </c>
      <c r="T638">
        <v>28</v>
      </c>
      <c r="U638" s="1">
        <v>45418</v>
      </c>
      <c r="V638" s="1">
        <v>45406</v>
      </c>
      <c r="W638" s="2">
        <v>564146499.25999999</v>
      </c>
      <c r="X638" s="2">
        <v>42828938.170000002</v>
      </c>
      <c r="Y638" s="2">
        <v>247874489.5</v>
      </c>
      <c r="Z638" s="2">
        <v>200000</v>
      </c>
      <c r="AA638" s="2">
        <v>35240386.140000001</v>
      </c>
      <c r="AB638" s="2">
        <v>13978662.48</v>
      </c>
      <c r="AC638" s="2">
        <v>13978662.48</v>
      </c>
      <c r="AD638" s="2">
        <v>253450</v>
      </c>
      <c r="AE638" s="14">
        <f>SUMIF('consultant-gross'!D:D,eslam.data!AO638,'consultant-gross'!F:F)</f>
        <v>25264630.569999933</v>
      </c>
      <c r="AF638" s="14">
        <f>SUMIF('consultant-gross'!D:D,eslam.data!AO638,'consultant-gross'!G:G)</f>
        <v>564146499.25999999</v>
      </c>
      <c r="AG638" s="14">
        <f>SUMIF('consultant-net'!D:D,eslam.data!AO638,'consultant-net'!F:F)</f>
        <v>10129299.690140724</v>
      </c>
      <c r="AH638" s="2" t="str">
        <f>VLOOKUP(A638,'eslam-to-invoicing'!A:B,2,0)</f>
        <v>MDF Factory</v>
      </c>
      <c r="AO638" s="2" t="str">
        <f t="shared" si="102"/>
        <v>MDF Factory38</v>
      </c>
      <c r="AP638" s="2" t="str">
        <f t="shared" si="103"/>
        <v>MDF Factory38</v>
      </c>
    </row>
    <row r="639" spans="1:42" hidden="1" x14ac:dyDescent="0.3">
      <c r="A639" s="6" t="s">
        <v>73</v>
      </c>
      <c r="B639" s="6">
        <f>VLOOKUP(A639,Sheet1!A:B,2,0)</f>
        <v>1</v>
      </c>
      <c r="C639" s="6">
        <v>39</v>
      </c>
      <c r="D639" s="25"/>
      <c r="E639" s="2">
        <v>17461783.470000029</v>
      </c>
      <c r="F639" s="26">
        <f>SUMIF('data-from-invoicing'!D:D,eslam.data!AP639,'data-from-invoicing'!E:E)</f>
        <v>17738610.899999999</v>
      </c>
      <c r="G639" s="2">
        <f t="shared" si="100"/>
        <v>276827.4299999699</v>
      </c>
      <c r="H639" s="23"/>
      <c r="I639" s="2">
        <f>SUMIF('collection only'!D:D,eslam.data!AO639,'collection only'!E:E)</f>
        <v>6984174.9199999999</v>
      </c>
      <c r="J639" s="26">
        <f>SUMIF('data-from-invoicing'!D:D,eslam.data!AP639,'data-from-invoicing'!F:F)</f>
        <v>6984174.9199999999</v>
      </c>
      <c r="K639" s="2">
        <f t="shared" si="101"/>
        <v>0</v>
      </c>
      <c r="O639" s="23"/>
      <c r="P639" s="2">
        <v>7951387.2800000003</v>
      </c>
      <c r="Q639" s="1">
        <v>45412</v>
      </c>
      <c r="R639" s="1">
        <v>45412</v>
      </c>
      <c r="S639" s="1">
        <v>45419</v>
      </c>
      <c r="T639">
        <v>28</v>
      </c>
      <c r="U639" s="1">
        <v>45447</v>
      </c>
      <c r="V639" s="1">
        <v>45434</v>
      </c>
      <c r="W639" s="2">
        <v>581608282.73000002</v>
      </c>
      <c r="X639" s="2">
        <v>39702840.210000001</v>
      </c>
      <c r="Y639" s="2">
        <v>261893208.84</v>
      </c>
      <c r="Z639" s="2">
        <v>200000</v>
      </c>
      <c r="AA639" s="2">
        <v>35240386.140000001</v>
      </c>
      <c r="AB639" s="2">
        <v>14415207</v>
      </c>
      <c r="AC639" s="2">
        <v>14415207</v>
      </c>
      <c r="AD639" s="2">
        <v>253450</v>
      </c>
      <c r="AE639" s="14">
        <f>SUMIF('consultant-gross'!D:D,eslam.data!AO639,'consultant-gross'!F:F)</f>
        <v>17461783.470000029</v>
      </c>
      <c r="AF639" s="14">
        <f>SUMIF('consultant-gross'!D:D,eslam.data!AO639,'consultant-gross'!G:G)</f>
        <v>581608282.73000002</v>
      </c>
      <c r="AG639" s="14">
        <f>SUMIF('consultant-net'!D:D,eslam.data!AO639,'consultant-net'!F:F)</f>
        <v>7951387.2800000003</v>
      </c>
      <c r="AH639" s="2" t="str">
        <f>VLOOKUP(A639,'eslam-to-invoicing'!A:B,2,0)</f>
        <v>MDF Factory</v>
      </c>
      <c r="AO639" s="2" t="str">
        <f t="shared" si="102"/>
        <v>MDF Factory39</v>
      </c>
      <c r="AP639" s="2" t="str">
        <f t="shared" si="103"/>
        <v>MDF Factory39</v>
      </c>
    </row>
    <row r="640" spans="1:42" hidden="1" x14ac:dyDescent="0.3">
      <c r="A640" s="6" t="s">
        <v>73</v>
      </c>
      <c r="B640" s="6">
        <f>VLOOKUP(A640,Sheet1!A:B,2,0)</f>
        <v>1</v>
      </c>
      <c r="C640" s="6">
        <v>40</v>
      </c>
      <c r="D640" s="25"/>
      <c r="E640" s="2">
        <v>-0.73000001907348633</v>
      </c>
      <c r="F640" s="26">
        <f>SUMIF('data-from-invoicing'!D:D,eslam.data!AP640,'data-from-invoicing'!E:E)</f>
        <v>759488.56</v>
      </c>
      <c r="G640" s="2">
        <f t="shared" si="100"/>
        <v>759489.29000001913</v>
      </c>
      <c r="H640" s="23"/>
      <c r="I640" s="2">
        <f>SUMIF('collection only'!D:D,eslam.data!AO640,'collection only'!E:E)</f>
        <v>13054639.6</v>
      </c>
      <c r="J640" s="26">
        <f>SUMIF('data-from-invoicing'!D:D,eslam.data!AP640,'data-from-invoicing'!F:F)</f>
        <v>14022964.76</v>
      </c>
      <c r="K640" s="2">
        <f t="shared" si="101"/>
        <v>968325.16000000015</v>
      </c>
      <c r="O640" s="23"/>
      <c r="P640" s="2">
        <v>13055049.84</v>
      </c>
      <c r="Q640" s="1">
        <v>45412</v>
      </c>
      <c r="R640" s="1">
        <v>45412</v>
      </c>
      <c r="S640" s="1">
        <v>45438</v>
      </c>
      <c r="T640">
        <v>28</v>
      </c>
      <c r="U640" s="1">
        <v>45466</v>
      </c>
      <c r="V640" s="1">
        <v>45455</v>
      </c>
      <c r="W640" s="2">
        <v>581608282</v>
      </c>
      <c r="X640" s="2">
        <v>39702840</v>
      </c>
      <c r="Y640" s="2">
        <v>261893208</v>
      </c>
      <c r="AA640" s="2">
        <v>35240386</v>
      </c>
      <c r="AB640" s="2">
        <v>6101647</v>
      </c>
      <c r="AD640" s="2">
        <v>453450</v>
      </c>
      <c r="AE640" s="14">
        <f>SUMIF('consultant-gross'!D:D,eslam.data!AO640,'consultant-gross'!F:F)</f>
        <v>0</v>
      </c>
      <c r="AF640" s="14">
        <f>SUMIF('consultant-gross'!D:D,eslam.data!AO640,'consultant-gross'!G:G)</f>
        <v>0</v>
      </c>
      <c r="AG640" s="14">
        <f>SUMIF('consultant-net'!D:D,eslam.data!AO640,'consultant-net'!F:F)</f>
        <v>0</v>
      </c>
      <c r="AH640" s="2" t="str">
        <f>VLOOKUP(A640,'eslam-to-invoicing'!A:B,2,0)</f>
        <v>MDF Factory</v>
      </c>
      <c r="AO640" s="2" t="str">
        <f t="shared" si="102"/>
        <v>MDF Factory40</v>
      </c>
      <c r="AP640" s="2" t="str">
        <f t="shared" si="103"/>
        <v>MDF Factory40</v>
      </c>
    </row>
    <row r="641" spans="1:42" hidden="1" x14ac:dyDescent="0.3">
      <c r="A641" s="6" t="s">
        <v>73</v>
      </c>
      <c r="B641" s="6">
        <f>VLOOKUP(A641,Sheet1!A:B,2,0)</f>
        <v>1</v>
      </c>
      <c r="C641" s="6">
        <v>41</v>
      </c>
      <c r="D641" s="25"/>
      <c r="E641" s="2">
        <v>26553112.480000019</v>
      </c>
      <c r="F641" s="26">
        <f>SUMIF('data-from-invoicing'!D:D,eslam.data!AP641,'data-from-invoicing'!E:E)</f>
        <v>12031521.119999999</v>
      </c>
      <c r="G641" s="2">
        <f t="shared" si="100"/>
        <v>-14521591.36000002</v>
      </c>
      <c r="H641" s="23"/>
      <c r="I641" s="2">
        <f>SUMIF('collection only'!D:D,eslam.data!AO641,'collection only'!E:E)</f>
        <v>8347962.7000000002</v>
      </c>
      <c r="J641" s="26">
        <f>SUMIF('data-from-invoicing'!D:D,eslam.data!AP641,'data-from-invoicing'!F:F)</f>
        <v>7229637.5347999996</v>
      </c>
      <c r="K641" s="2">
        <f t="shared" si="101"/>
        <v>-1118325.1652000006</v>
      </c>
      <c r="O641" s="23"/>
      <c r="P641" s="2">
        <v>25000718.68</v>
      </c>
      <c r="Q641" s="1">
        <v>45443</v>
      </c>
      <c r="R641" s="1">
        <v>45443</v>
      </c>
      <c r="S641" s="1">
        <v>45449</v>
      </c>
      <c r="T641">
        <v>28</v>
      </c>
      <c r="U641" s="1">
        <v>45477</v>
      </c>
      <c r="V641" s="1">
        <v>45456</v>
      </c>
      <c r="W641" s="2">
        <v>608161394.48000002</v>
      </c>
      <c r="X641" s="2">
        <v>40071589.729999997</v>
      </c>
      <c r="Y641" s="2">
        <v>273875725.24000001</v>
      </c>
      <c r="AA641" s="2">
        <v>35240386.140000001</v>
      </c>
      <c r="AB641" s="2">
        <v>7033092.8550000004</v>
      </c>
      <c r="AC641" s="2">
        <v>7033092.8550000004</v>
      </c>
      <c r="AD641" s="2">
        <v>303450</v>
      </c>
      <c r="AE641" s="14">
        <f>SUMIF('consultant-gross'!D:D,eslam.data!AO641,'consultant-gross'!F:F)</f>
        <v>0</v>
      </c>
      <c r="AF641" s="14">
        <f>SUMIF('consultant-gross'!D:D,eslam.data!AO641,'consultant-gross'!G:G)</f>
        <v>0</v>
      </c>
      <c r="AG641" s="14">
        <f>SUMIF('consultant-net'!D:D,eslam.data!AO641,'consultant-net'!F:F)</f>
        <v>0</v>
      </c>
      <c r="AH641" s="2" t="str">
        <f>VLOOKUP(A641,'eslam-to-invoicing'!A:B,2,0)</f>
        <v>MDF Factory</v>
      </c>
      <c r="AO641" s="2" t="str">
        <f t="shared" si="102"/>
        <v>MDF Factory41</v>
      </c>
      <c r="AP641" s="2" t="str">
        <f t="shared" si="103"/>
        <v>MDF Factory41</v>
      </c>
    </row>
    <row r="642" spans="1:42" hidden="1" x14ac:dyDescent="0.3">
      <c r="A642" s="6" t="s">
        <v>73</v>
      </c>
      <c r="B642" s="6">
        <f>VLOOKUP(A642,Sheet1!A:B,2,0)</f>
        <v>1</v>
      </c>
      <c r="C642" s="6">
        <v>42</v>
      </c>
      <c r="D642" s="25"/>
      <c r="E642" s="2">
        <v>750284.19999992847</v>
      </c>
      <c r="F642" s="26">
        <f>SUMIF('data-from-invoicing'!D:D,eslam.data!AP642,'data-from-invoicing'!E:E)</f>
        <v>19536964.219999999</v>
      </c>
      <c r="G642" s="2">
        <f t="shared" si="100"/>
        <v>18786680.02000007</v>
      </c>
      <c r="H642" s="23"/>
      <c r="I642" s="2">
        <f>SUMIF('collection only'!D:D,eslam.data!AO642,'collection only'!E:E)</f>
        <v>7602001.04</v>
      </c>
      <c r="J642" s="26">
        <f>SUMIF('data-from-invoicing'!D:D,eslam.data!AP642,'data-from-invoicing'!F:F)</f>
        <v>7602001.04</v>
      </c>
      <c r="K642" s="2">
        <f t="shared" si="101"/>
        <v>0</v>
      </c>
      <c r="O642" s="23"/>
      <c r="P642" s="2">
        <v>7547918.7000000002</v>
      </c>
      <c r="Q642" s="1">
        <v>45473</v>
      </c>
      <c r="R642" s="1">
        <v>45473</v>
      </c>
      <c r="S642" s="1">
        <v>45480</v>
      </c>
      <c r="T642">
        <v>28</v>
      </c>
      <c r="U642" s="1">
        <v>45508</v>
      </c>
      <c r="V642" s="1">
        <v>45497</v>
      </c>
      <c r="W642" s="2">
        <v>608911678.67999995</v>
      </c>
      <c r="X642" s="2">
        <v>33497125</v>
      </c>
      <c r="Y642" s="2">
        <v>289636214</v>
      </c>
      <c r="AA642" s="2">
        <v>35240386</v>
      </c>
      <c r="AB642" s="2">
        <v>7100876.5</v>
      </c>
      <c r="AC642" s="2">
        <v>7100876.5</v>
      </c>
      <c r="AD642" s="2">
        <v>453450</v>
      </c>
      <c r="AE642" s="14">
        <f>SUMIF('consultant-gross'!D:D,eslam.data!AO642,'consultant-gross'!F:F)</f>
        <v>750284.19999992847</v>
      </c>
      <c r="AF642" s="14">
        <f>SUMIF('consultant-gross'!D:D,eslam.data!AO642,'consultant-gross'!G:G)</f>
        <v>608911678.67999995</v>
      </c>
      <c r="AG642" s="14">
        <f>SUMIF('consultant-net'!D:D,eslam.data!AO642,'consultant-net'!F:F)</f>
        <v>7547918.7000000002</v>
      </c>
      <c r="AH642" s="2" t="str">
        <f>VLOOKUP(A642,'eslam-to-invoicing'!A:B,2,0)</f>
        <v>MDF Factory</v>
      </c>
      <c r="AO642" s="2" t="str">
        <f t="shared" si="102"/>
        <v>MDF Factory42</v>
      </c>
      <c r="AP642" s="2" t="str">
        <f t="shared" si="103"/>
        <v>MDF Factory42</v>
      </c>
    </row>
    <row r="643" spans="1:42" hidden="1" x14ac:dyDescent="0.3">
      <c r="A643" s="6" t="s">
        <v>73</v>
      </c>
      <c r="B643" s="6">
        <f>VLOOKUP(A643,Sheet1!A:B,2,0)</f>
        <v>1</v>
      </c>
      <c r="C643" s="6">
        <v>43</v>
      </c>
      <c r="D643" s="25"/>
      <c r="E643" s="2">
        <v>11210135.320000051</v>
      </c>
      <c r="F643" s="26">
        <f>SUMIF('data-from-invoicing'!D:D,eslam.data!AP643,'data-from-invoicing'!E:E)</f>
        <v>0</v>
      </c>
      <c r="G643" s="2">
        <f t="shared" si="100"/>
        <v>-11210135.320000051</v>
      </c>
      <c r="H643" s="23"/>
      <c r="I643" s="2">
        <f>SUMIF('collection only'!D:D,eslam.data!AO643,'collection only'!E:E)</f>
        <v>45999180</v>
      </c>
      <c r="J643" s="26">
        <f>SUMIF('data-from-invoicing'!D:D,eslam.data!AP643,'data-from-invoicing'!F:F)</f>
        <v>0</v>
      </c>
      <c r="K643" s="2">
        <f t="shared" si="101"/>
        <v>-45999180</v>
      </c>
      <c r="O643" s="23"/>
      <c r="P643" s="2">
        <v>57977475.460000001</v>
      </c>
      <c r="Q643" s="1">
        <v>45504</v>
      </c>
      <c r="R643" s="1">
        <v>45504</v>
      </c>
      <c r="S643" s="1">
        <v>45510</v>
      </c>
      <c r="T643">
        <v>28</v>
      </c>
      <c r="U643" s="1">
        <v>45538</v>
      </c>
      <c r="V643" s="1">
        <v>45525</v>
      </c>
      <c r="W643" s="2">
        <v>620121814</v>
      </c>
      <c r="X643" s="2">
        <v>31321429</v>
      </c>
      <c r="Y643" s="2">
        <v>299419159</v>
      </c>
      <c r="AA643" s="2">
        <v>35243045</v>
      </c>
      <c r="AB643" s="2">
        <v>7887682</v>
      </c>
      <c r="AC643" s="2">
        <v>7887682</v>
      </c>
      <c r="AD643" s="2">
        <v>553450</v>
      </c>
      <c r="AE643" s="14">
        <f>SUMIF('consultant-gross'!D:D,eslam.data!AO643,'consultant-gross'!F:F)</f>
        <v>11210135.320000052</v>
      </c>
      <c r="AF643" s="14">
        <f>SUMIF('consultant-gross'!D:D,eslam.data!AO643,'consultant-gross'!G:G)</f>
        <v>620121814</v>
      </c>
      <c r="AG643" s="14">
        <f>SUMIF('consultant-net'!D:D,eslam.data!AO643,'consultant-net'!F:F)</f>
        <v>57977475.460000001</v>
      </c>
      <c r="AH643" s="2" t="str">
        <f>VLOOKUP(A643,'eslam-to-invoicing'!A:B,2,0)</f>
        <v>MDF Factory</v>
      </c>
      <c r="AO643" s="2" t="str">
        <f t="shared" si="102"/>
        <v>MDF Factory43</v>
      </c>
      <c r="AP643" s="2" t="str">
        <f t="shared" si="103"/>
        <v>MDF Factory43</v>
      </c>
    </row>
    <row r="644" spans="1:42" hidden="1" x14ac:dyDescent="0.3">
      <c r="A644" s="6" t="s">
        <v>73</v>
      </c>
      <c r="B644" s="6">
        <f>VLOOKUP(A644,Sheet1!A:B,2,0)</f>
        <v>1</v>
      </c>
      <c r="C644" s="6">
        <v>44</v>
      </c>
      <c r="D644" s="25"/>
      <c r="E644" s="2">
        <v>10205950.60000002</v>
      </c>
      <c r="F644" s="26">
        <f>SUMIF('data-from-invoicing'!D:D,eslam.data!AP644,'data-from-invoicing'!E:E)</f>
        <v>0</v>
      </c>
      <c r="G644" s="2">
        <f t="shared" si="100"/>
        <v>-10205950.60000002</v>
      </c>
      <c r="H644" s="23"/>
      <c r="I644" s="2">
        <f>SUMIF('collection only'!D:D,eslam.data!AO644,'collection only'!E:E)</f>
        <v>0</v>
      </c>
      <c r="J644" s="26">
        <f>SUMIF('data-from-invoicing'!D:D,eslam.data!AP644,'data-from-invoicing'!F:F)</f>
        <v>0</v>
      </c>
      <c r="K644" s="2">
        <f t="shared" si="101"/>
        <v>0</v>
      </c>
      <c r="O644" s="23"/>
      <c r="P644" s="2">
        <v>13417821.66</v>
      </c>
      <c r="Q644" s="1">
        <v>45535</v>
      </c>
      <c r="R644" s="1">
        <v>45535</v>
      </c>
      <c r="S644" s="1">
        <v>45540</v>
      </c>
      <c r="T644">
        <v>28</v>
      </c>
      <c r="U644" s="1">
        <v>45568</v>
      </c>
      <c r="V644" s="1">
        <v>45561</v>
      </c>
      <c r="W644" s="2">
        <v>630327764.60000002</v>
      </c>
      <c r="X644" s="2">
        <v>30187176.606168691</v>
      </c>
      <c r="Y644" s="2">
        <v>308819628.40902478</v>
      </c>
      <c r="AA644" s="2">
        <v>35266531.133720517</v>
      </c>
      <c r="AB644" s="2">
        <v>15775364.249</v>
      </c>
      <c r="AD644" s="2">
        <v>4593450</v>
      </c>
      <c r="AE644" s="14">
        <f>SUMIF('consultant-gross'!D:D,eslam.data!AO644,'consultant-gross'!F:F)</f>
        <v>10205950.600000024</v>
      </c>
      <c r="AF644" s="14">
        <f>SUMIF('consultant-gross'!D:D,eslam.data!AO644,'consultant-gross'!G:G)</f>
        <v>630327764.60000002</v>
      </c>
      <c r="AG644" s="14">
        <f>SUMIF('consultant-net'!D:D,eslam.data!AO644,'consultant-net'!F:F)</f>
        <v>13417821.66</v>
      </c>
      <c r="AH644" s="2" t="str">
        <f>VLOOKUP(A644,'eslam-to-invoicing'!A:B,2,0)</f>
        <v>MDF Factory</v>
      </c>
      <c r="AO644" s="2" t="str">
        <f t="shared" si="102"/>
        <v>MDF Factory44</v>
      </c>
      <c r="AP644" s="2" t="str">
        <f t="shared" si="103"/>
        <v>MDF Factory44</v>
      </c>
    </row>
    <row r="645" spans="1:42" hidden="1" x14ac:dyDescent="0.3">
      <c r="A645" s="6" t="s">
        <v>73</v>
      </c>
      <c r="B645" s="6">
        <f>VLOOKUP(A645,Sheet1!A:B,2,0)</f>
        <v>1</v>
      </c>
      <c r="C645" s="6">
        <v>45</v>
      </c>
      <c r="D645" s="25"/>
      <c r="E645" s="2">
        <v>16259922.79999995</v>
      </c>
      <c r="F645" s="26">
        <f>SUMIF('data-from-invoicing'!D:D,eslam.data!AP645,'data-from-invoicing'!E:E)</f>
        <v>0</v>
      </c>
      <c r="G645" s="2">
        <f t="shared" si="100"/>
        <v>-16259922.79999995</v>
      </c>
      <c r="H645" s="23"/>
      <c r="I645" s="2">
        <f>SUMIF('collection only'!D:D,eslam.data!AO645,'collection only'!E:E)</f>
        <v>0</v>
      </c>
      <c r="J645" s="26">
        <f>SUMIF('data-from-invoicing'!D:D,eslam.data!AP645,'data-from-invoicing'!F:F)</f>
        <v>0</v>
      </c>
      <c r="K645" s="2">
        <f t="shared" si="101"/>
        <v>0</v>
      </c>
      <c r="O645" s="23"/>
      <c r="P645" s="2">
        <v>21518034.219999999</v>
      </c>
      <c r="Q645" s="1">
        <v>45565</v>
      </c>
      <c r="R645" s="1">
        <v>45565</v>
      </c>
      <c r="S645" s="1">
        <v>45575</v>
      </c>
      <c r="T645">
        <v>28</v>
      </c>
      <c r="U645" s="1">
        <v>45603</v>
      </c>
      <c r="V645" s="1">
        <v>45600</v>
      </c>
      <c r="W645" s="2">
        <v>646587687.39999998</v>
      </c>
      <c r="X645" s="2">
        <v>21616659</v>
      </c>
      <c r="Y645" s="2">
        <v>325129806</v>
      </c>
      <c r="AA645" s="2">
        <v>34015260</v>
      </c>
      <c r="AB645" s="2">
        <v>15775364</v>
      </c>
      <c r="AD645" s="2">
        <v>3833450</v>
      </c>
      <c r="AE645" s="14">
        <f>SUMIF('consultant-gross'!D:D,eslam.data!AO645,'consultant-gross'!F:F)</f>
        <v>16259922.799999952</v>
      </c>
      <c r="AF645" s="14">
        <f>SUMIF('consultant-gross'!D:D,eslam.data!AO645,'consultant-gross'!G:G)</f>
        <v>646587687.39999998</v>
      </c>
      <c r="AG645" s="14">
        <f>SUMIF('consultant-net'!D:D,eslam.data!AO645,'consultant-net'!F:F)</f>
        <v>21518034.219999999</v>
      </c>
      <c r="AH645" s="2" t="str">
        <f>VLOOKUP(A645,'eslam-to-invoicing'!A:B,2,0)</f>
        <v>MDF Factory</v>
      </c>
      <c r="AO645" s="2" t="str">
        <f t="shared" si="102"/>
        <v>MDF Factory45</v>
      </c>
      <c r="AP645" s="2" t="str">
        <f t="shared" si="103"/>
        <v>MDF Factory45</v>
      </c>
    </row>
    <row r="646" spans="1:42" hidden="1" x14ac:dyDescent="0.3">
      <c r="A646" s="6" t="s">
        <v>80</v>
      </c>
      <c r="B646" s="6">
        <f>VLOOKUP(A646,Sheet1!A:B,2,0)</f>
        <v>1</v>
      </c>
      <c r="C646" s="6">
        <v>1</v>
      </c>
      <c r="D646" s="25"/>
      <c r="E646" s="2">
        <v>474511.19</v>
      </c>
      <c r="F646" s="26">
        <f>SUMIF('data-from-invoicing'!D:D,eslam.data!AP646,'data-from-invoicing'!E:E)</f>
        <v>4162769.76</v>
      </c>
      <c r="G646" s="2">
        <f t="shared" si="100"/>
        <v>3688258.57</v>
      </c>
      <c r="H646" s="23"/>
      <c r="I646" s="2">
        <f>SUMIF('collection only'!D:D,eslam.data!AO646,'collection only'!E:E)</f>
        <v>479255</v>
      </c>
      <c r="J646" s="26">
        <f>SUMIF('data-from-invoicing'!D:D,eslam.data!AP646,'data-from-invoicing'!F:F)</f>
        <v>7639890.6465999996</v>
      </c>
      <c r="K646" s="2">
        <f t="shared" si="101"/>
        <v>7160635.6465999996</v>
      </c>
      <c r="O646" s="23"/>
      <c r="P646" s="2">
        <v>487660.4</v>
      </c>
      <c r="Q646" s="1">
        <v>44592</v>
      </c>
      <c r="R646" s="1">
        <v>44577</v>
      </c>
      <c r="S646" s="1">
        <v>44577</v>
      </c>
      <c r="T646">
        <v>28</v>
      </c>
      <c r="U646" s="1">
        <v>44605</v>
      </c>
      <c r="V646" s="1">
        <v>44577</v>
      </c>
      <c r="W646" s="2">
        <v>474511.19</v>
      </c>
      <c r="AD646" s="2">
        <v>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 t="shared" si="102"/>
        <v>MDF Factory - Equip.1</v>
      </c>
      <c r="AP646" s="2" t="str">
        <f t="shared" si="103"/>
        <v>MDF Factory1</v>
      </c>
    </row>
    <row r="647" spans="1:42" hidden="1" x14ac:dyDescent="0.3">
      <c r="A647" s="6" t="s">
        <v>80</v>
      </c>
      <c r="B647" s="6">
        <f>VLOOKUP(A647,Sheet1!A:B,2,0)</f>
        <v>1</v>
      </c>
      <c r="C647" s="6">
        <v>2</v>
      </c>
      <c r="D647" s="25"/>
      <c r="E647" s="2">
        <v>2969783.71</v>
      </c>
      <c r="F647" s="26">
        <f>SUMIF('data-from-invoicing'!D:D,eslam.data!AP647,'data-from-invoicing'!E:E)</f>
        <v>14246453.579999998</v>
      </c>
      <c r="G647" s="2">
        <f t="shared" si="100"/>
        <v>11276669.869999997</v>
      </c>
      <c r="H647" s="23"/>
      <c r="I647" s="2">
        <f>SUMIF('collection only'!D:D,eslam.data!AO647,'collection only'!E:E)</f>
        <v>2957905.39</v>
      </c>
      <c r="J647" s="26">
        <f>SUMIF('data-from-invoicing'!D:D,eslam.data!AP647,'data-from-invoicing'!F:F)</f>
        <v>10804321.9583</v>
      </c>
      <c r="K647" s="2">
        <f t="shared" si="101"/>
        <v>7846416.5682999995</v>
      </c>
      <c r="O647" s="23"/>
      <c r="P647" s="2">
        <v>2999481.54</v>
      </c>
      <c r="Q647" s="1">
        <v>44592</v>
      </c>
      <c r="R647" s="1">
        <v>44577</v>
      </c>
      <c r="S647" s="1">
        <v>44577</v>
      </c>
      <c r="T647">
        <v>28</v>
      </c>
      <c r="U647" s="1">
        <v>44605</v>
      </c>
      <c r="V647" s="1">
        <v>44579</v>
      </c>
      <c r="W647" s="2">
        <v>3444294.9</v>
      </c>
      <c r="AD647" s="2">
        <v>0</v>
      </c>
      <c r="AE647" s="14">
        <f>SUMIF('consultant-gross'!D:D,eslam.data!AO647,'consultant-gross'!F:F)</f>
        <v>0</v>
      </c>
      <c r="AF647" s="14">
        <f>SUMIF('consultant-gross'!D:D,eslam.data!AO647,'consultant-gross'!G:G)</f>
        <v>0</v>
      </c>
      <c r="AG647" s="14">
        <f>SUMIF('consultant-net'!D:D,eslam.data!AO647,'consultant-net'!F:F)</f>
        <v>0</v>
      </c>
      <c r="AH647" s="2" t="str">
        <f>VLOOKUP(A647,'eslam-to-invoicing'!A:B,2,0)</f>
        <v>MDF Factory</v>
      </c>
      <c r="AO647" s="2" t="str">
        <f t="shared" si="102"/>
        <v>MDF Factory - Equip.2</v>
      </c>
      <c r="AP647" s="2" t="str">
        <f t="shared" si="103"/>
        <v>MDF Factory2</v>
      </c>
    </row>
    <row r="648" spans="1:42" hidden="1" x14ac:dyDescent="0.3">
      <c r="A648" s="6" t="s">
        <v>80</v>
      </c>
      <c r="B648" s="6">
        <f>VLOOKUP(A648,Sheet1!A:B,2,0)</f>
        <v>1</v>
      </c>
      <c r="C648" s="6">
        <v>3</v>
      </c>
      <c r="D648" s="25"/>
      <c r="E648" s="2">
        <v>2443276.13</v>
      </c>
      <c r="F648" s="26">
        <f>SUMIF('data-from-invoicing'!D:D,eslam.data!AP648,'data-from-invoicing'!E:E)</f>
        <v>12892747.34</v>
      </c>
      <c r="G648" s="2">
        <f t="shared" si="100"/>
        <v>10449471.210000001</v>
      </c>
      <c r="H648" s="23"/>
      <c r="I648" s="2">
        <f>SUMIF('collection only'!D:D,eslam.data!AO648,'collection only'!E:E)</f>
        <v>2467707.5</v>
      </c>
      <c r="J648" s="26">
        <f>SUMIF('data-from-invoicing'!D:D,eslam.data!AP648,'data-from-invoicing'!F:F)</f>
        <v>11956077.466699999</v>
      </c>
      <c r="K648" s="2">
        <f t="shared" si="101"/>
        <v>9488369.9666999988</v>
      </c>
      <c r="O648" s="23"/>
      <c r="P648" s="2">
        <v>2478572.15</v>
      </c>
      <c r="Q648" s="1">
        <v>44592</v>
      </c>
      <c r="R648" s="1">
        <v>44607</v>
      </c>
      <c r="S648" s="1">
        <v>44614</v>
      </c>
      <c r="T648">
        <v>28</v>
      </c>
      <c r="U648" s="1">
        <v>44642</v>
      </c>
      <c r="V648" s="1">
        <v>44621</v>
      </c>
      <c r="W648" s="2">
        <v>5887571.0300000003</v>
      </c>
      <c r="AD648" s="2">
        <v>0</v>
      </c>
      <c r="AE648" s="14">
        <f>SUMIF('consultant-gross'!D:D,eslam.data!AO648,'consultant-gross'!F:F)</f>
        <v>0</v>
      </c>
      <c r="AF648" s="14">
        <f>SUMIF('consultant-gross'!D:D,eslam.data!AO648,'consultant-gross'!G:G)</f>
        <v>0</v>
      </c>
      <c r="AG648" s="14">
        <f>SUMIF('consultant-net'!D:D,eslam.data!AO648,'consultant-net'!F:F)</f>
        <v>0</v>
      </c>
      <c r="AH648" s="2" t="str">
        <f>VLOOKUP(A648,'eslam-to-invoicing'!A:B,2,0)</f>
        <v>MDF Factory</v>
      </c>
      <c r="AO648" s="2" t="str">
        <f t="shared" si="102"/>
        <v>MDF Factory - Equip.3</v>
      </c>
      <c r="AP648" s="2" t="str">
        <f t="shared" si="103"/>
        <v>MDF Factory3</v>
      </c>
    </row>
    <row r="649" spans="1:42" hidden="1" x14ac:dyDescent="0.3">
      <c r="A649" s="6" t="s">
        <v>80</v>
      </c>
      <c r="B649" s="6">
        <f>VLOOKUP(A649,Sheet1!A:B,2,0)</f>
        <v>1</v>
      </c>
      <c r="C649" s="6">
        <v>4</v>
      </c>
      <c r="D649" s="25"/>
      <c r="F649" s="26">
        <f>SUMIF('data-from-invoicing'!D:D,eslam.data!AP649,'data-from-invoicing'!E:E)</f>
        <v>12068060.73</v>
      </c>
      <c r="G649" s="2">
        <f t="shared" si="100"/>
        <v>12068060.73</v>
      </c>
      <c r="H649" s="23"/>
      <c r="I649" s="2">
        <f>SUMIF('collection only'!D:D,eslam.data!AO649,'collection only'!E:E)</f>
        <v>2118826</v>
      </c>
      <c r="J649" s="26">
        <f>SUMIF('data-from-invoicing'!D:D,eslam.data!AP649,'data-from-invoicing'!F:F)</f>
        <v>11048205.3073</v>
      </c>
      <c r="K649" s="2">
        <f t="shared" si="101"/>
        <v>8929379.3072999995</v>
      </c>
      <c r="O649" s="23"/>
      <c r="Q649" s="1">
        <v>44651</v>
      </c>
      <c r="R649" s="1">
        <v>44635</v>
      </c>
      <c r="S649" s="1">
        <v>44649</v>
      </c>
      <c r="T649">
        <v>28</v>
      </c>
      <c r="U649" s="1">
        <v>44677</v>
      </c>
      <c r="AD649" s="2">
        <v>0</v>
      </c>
      <c r="AE649" s="14">
        <f>SUMIF('consultant-gross'!D:D,eslam.data!AO649,'consultant-gross'!F:F)</f>
        <v>0</v>
      </c>
      <c r="AF649" s="14">
        <f>SUMIF('consultant-gross'!D:D,eslam.data!AO649,'consultant-gross'!G:G)</f>
        <v>0</v>
      </c>
      <c r="AG649" s="14">
        <f>SUMIF('consultant-net'!D:D,eslam.data!AO649,'consultant-net'!F:F)</f>
        <v>0</v>
      </c>
      <c r="AH649" s="2" t="str">
        <f>VLOOKUP(A649,'eslam-to-invoicing'!A:B,2,0)</f>
        <v>MDF Factory</v>
      </c>
      <c r="AO649" s="2" t="str">
        <f t="shared" si="102"/>
        <v>MDF Factory - Equip.4</v>
      </c>
      <c r="AP649" s="2" t="str">
        <f t="shared" si="103"/>
        <v>MDF Factory4</v>
      </c>
    </row>
    <row r="650" spans="1:42" hidden="1" x14ac:dyDescent="0.3">
      <c r="A650" s="6" t="s">
        <v>80</v>
      </c>
      <c r="B650" s="6">
        <f>VLOOKUP(A650,Sheet1!A:B,2,0)</f>
        <v>1</v>
      </c>
      <c r="C650" s="6">
        <v>5</v>
      </c>
      <c r="D650" s="25"/>
      <c r="F650" s="26">
        <f>SUMIF('data-from-invoicing'!D:D,eslam.data!AP650,'data-from-invoicing'!E:E)</f>
        <v>28836911.510000002</v>
      </c>
      <c r="G650" s="2">
        <f t="shared" si="100"/>
        <v>28836911.510000002</v>
      </c>
      <c r="H650" s="23"/>
      <c r="I650" s="2">
        <f>SUMIF('collection only'!D:D,eslam.data!AO650,'collection only'!E:E)</f>
        <v>2067056</v>
      </c>
      <c r="J650" s="26">
        <f>SUMIF('data-from-invoicing'!D:D,eslam.data!AP650,'data-from-invoicing'!F:F)</f>
        <v>26370472.863600001</v>
      </c>
      <c r="K650" s="2">
        <f t="shared" si="101"/>
        <v>24303416.863600001</v>
      </c>
      <c r="O650" s="23"/>
      <c r="Q650" s="1">
        <v>44681</v>
      </c>
      <c r="R650" s="1">
        <v>44666</v>
      </c>
      <c r="S650" s="1">
        <v>44675</v>
      </c>
      <c r="T650">
        <v>28</v>
      </c>
      <c r="U650" s="1">
        <v>44703</v>
      </c>
      <c r="AD650" s="2">
        <v>0</v>
      </c>
      <c r="AE650" s="14">
        <f>SUMIF('consultant-gross'!D:D,eslam.data!AO650,'consultant-gross'!F:F)</f>
        <v>0</v>
      </c>
      <c r="AF650" s="14">
        <f>SUMIF('consultant-gross'!D:D,eslam.data!AO650,'consultant-gross'!G:G)</f>
        <v>0</v>
      </c>
      <c r="AG650" s="14">
        <f>SUMIF('consultant-net'!D:D,eslam.data!AO650,'consultant-net'!F:F)</f>
        <v>0</v>
      </c>
      <c r="AH650" s="2" t="str">
        <f>VLOOKUP(A650,'eslam-to-invoicing'!A:B,2,0)</f>
        <v>MDF Factory</v>
      </c>
      <c r="AO650" s="2" t="str">
        <f t="shared" si="102"/>
        <v>MDF Factory - Equip.5</v>
      </c>
      <c r="AP650" s="2" t="str">
        <f t="shared" si="103"/>
        <v>MDF Factory5</v>
      </c>
    </row>
    <row r="651" spans="1:42" hidden="1" x14ac:dyDescent="0.3">
      <c r="A651" s="6" t="s">
        <v>80</v>
      </c>
      <c r="B651" s="6">
        <f>VLOOKUP(A651,Sheet1!A:B,2,0)</f>
        <v>1</v>
      </c>
      <c r="C651" s="6">
        <v>6</v>
      </c>
      <c r="D651" s="25"/>
      <c r="F651" s="26">
        <f>SUMIF('data-from-invoicing'!D:D,eslam.data!AP651,'data-from-invoicing'!E:E)</f>
        <v>21669465.700000003</v>
      </c>
      <c r="G651" s="2">
        <f t="shared" si="100"/>
        <v>21669465.700000003</v>
      </c>
      <c r="H651" s="23"/>
      <c r="I651" s="2">
        <f>SUMIF('collection only'!D:D,eslam.data!AO651,'collection only'!E:E)</f>
        <v>569764</v>
      </c>
      <c r="J651" s="26">
        <f>SUMIF('data-from-invoicing'!D:D,eslam.data!AP651,'data-from-invoicing'!F:F)</f>
        <v>20230205.967699997</v>
      </c>
      <c r="K651" s="2">
        <f t="shared" si="101"/>
        <v>19660441.967699997</v>
      </c>
      <c r="O651" s="23"/>
      <c r="Q651" s="1">
        <v>44712</v>
      </c>
      <c r="R651" s="1">
        <v>44696</v>
      </c>
      <c r="S651" s="1">
        <v>44705</v>
      </c>
      <c r="T651">
        <v>28</v>
      </c>
      <c r="U651" s="1">
        <v>44733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 t="shared" si="102"/>
        <v>MDF Factory - Equip.6</v>
      </c>
      <c r="AP651" s="2" t="str">
        <f t="shared" si="103"/>
        <v>MDF Factory6</v>
      </c>
    </row>
    <row r="652" spans="1:42" hidden="1" x14ac:dyDescent="0.3">
      <c r="A652" s="6" t="s">
        <v>80</v>
      </c>
      <c r="B652" s="6">
        <f>VLOOKUP(A652,Sheet1!A:B,2,0)</f>
        <v>1</v>
      </c>
      <c r="C652" s="6">
        <v>7</v>
      </c>
      <c r="D652" s="25"/>
      <c r="F652" s="26">
        <f>SUMIF('data-from-invoicing'!D:D,eslam.data!AP652,'data-from-invoicing'!E:E)</f>
        <v>31404222.489999998</v>
      </c>
      <c r="G652" s="2">
        <f t="shared" si="100"/>
        <v>31404222.489999998</v>
      </c>
      <c r="H652" s="23"/>
      <c r="I652" s="2">
        <f>SUMIF('collection only'!D:D,eslam.data!AO652,'collection only'!E:E)</f>
        <v>795032</v>
      </c>
      <c r="J652" s="26">
        <f>SUMIF('data-from-invoicing'!D:D,eslam.data!AP652,'data-from-invoicing'!F:F)</f>
        <v>15247412.6383</v>
      </c>
      <c r="K652" s="2">
        <f t="shared" si="101"/>
        <v>14452380.6383</v>
      </c>
      <c r="O652" s="23"/>
      <c r="Q652" s="1">
        <v>44742</v>
      </c>
      <c r="R652" s="1">
        <v>44727</v>
      </c>
      <c r="S652" s="1">
        <v>44733</v>
      </c>
      <c r="T652">
        <v>28</v>
      </c>
      <c r="U652" s="1">
        <v>44761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 t="shared" si="102"/>
        <v>MDF Factory - Equip.7</v>
      </c>
      <c r="AP652" s="2" t="str">
        <f t="shared" si="103"/>
        <v>MDF Factory7</v>
      </c>
    </row>
    <row r="653" spans="1:42" hidden="1" x14ac:dyDescent="0.3">
      <c r="A653" s="6" t="s">
        <v>80</v>
      </c>
      <c r="B653" s="6">
        <f>VLOOKUP(A653,Sheet1!A:B,2,0)</f>
        <v>1</v>
      </c>
      <c r="C653" s="6">
        <v>8</v>
      </c>
      <c r="D653" s="25"/>
      <c r="E653" s="2">
        <v>340101.33999999991</v>
      </c>
      <c r="F653" s="26">
        <f>SUMIF('data-from-invoicing'!D:D,eslam.data!AP653,'data-from-invoicing'!E:E)</f>
        <v>7933985.4299999997</v>
      </c>
      <c r="G653" s="2">
        <f t="shared" si="100"/>
        <v>7593884.0899999999</v>
      </c>
      <c r="H653" s="23"/>
      <c r="I653" s="2">
        <f>SUMIF('collection only'!D:D,eslam.data!AO653,'collection only'!E:E)</f>
        <v>322760</v>
      </c>
      <c r="J653" s="26">
        <f>SUMIF('data-from-invoicing'!D:D,eslam.data!AP653,'data-from-invoicing'!F:F)</f>
        <v>13514522.741600001</v>
      </c>
      <c r="K653" s="2">
        <f t="shared" si="101"/>
        <v>13191762.741600001</v>
      </c>
      <c r="O653" s="23"/>
      <c r="P653" s="2">
        <v>324002.34999999998</v>
      </c>
      <c r="Q653" s="1">
        <v>44773</v>
      </c>
      <c r="R653" s="1">
        <v>44757</v>
      </c>
      <c r="S653" s="1">
        <v>44767</v>
      </c>
      <c r="T653">
        <v>28</v>
      </c>
      <c r="U653" s="1">
        <v>44795</v>
      </c>
      <c r="V653" s="1">
        <v>44775</v>
      </c>
      <c r="W653" s="2">
        <v>11819751.779999999</v>
      </c>
      <c r="AD653" s="2">
        <v>0</v>
      </c>
      <c r="AE653" s="14">
        <f>SUMIF('consultant-gross'!D:D,eslam.data!AO653,'consultant-gross'!F:F)</f>
        <v>340101.33999999985</v>
      </c>
      <c r="AF653" s="14">
        <f>SUMIF('consultant-gross'!D:D,eslam.data!AO653,'consultant-gross'!G:G)</f>
        <v>11819751.779999999</v>
      </c>
      <c r="AG653" s="14">
        <f>SUMIF('consultant-net'!D:D,eslam.data!AO653,'consultant-net'!F:F)</f>
        <v>324002.34999999998</v>
      </c>
      <c r="AH653" s="2" t="str">
        <f>VLOOKUP(A653,'eslam-to-invoicing'!A:B,2,0)</f>
        <v>MDF Factory</v>
      </c>
      <c r="AO653" s="2" t="str">
        <f t="shared" si="102"/>
        <v>MDF Factory - Equip.8</v>
      </c>
      <c r="AP653" s="2" t="str">
        <f t="shared" si="103"/>
        <v>MDF Factory8</v>
      </c>
    </row>
    <row r="654" spans="1:42" hidden="1" x14ac:dyDescent="0.3">
      <c r="A654" s="6" t="s">
        <v>80</v>
      </c>
      <c r="B654" s="6">
        <f>VLOOKUP(A654,Sheet1!A:B,2,0)</f>
        <v>1</v>
      </c>
      <c r="C654" s="6">
        <v>9</v>
      </c>
      <c r="D654" s="25"/>
      <c r="F654" s="26">
        <f>SUMIF('data-from-invoicing'!D:D,eslam.data!AP654,'data-from-invoicing'!E:E)</f>
        <v>10331670.720000001</v>
      </c>
      <c r="G654" s="2">
        <f t="shared" si="100"/>
        <v>10331670.720000001</v>
      </c>
      <c r="H654" s="23"/>
      <c r="I654" s="2">
        <f>SUMIF('collection only'!D:D,eslam.data!AO654,'collection only'!E:E)</f>
        <v>1546900</v>
      </c>
      <c r="J654" s="26">
        <f>SUMIF('data-from-invoicing'!D:D,eslam.data!AP654,'data-from-invoicing'!F:F)</f>
        <v>8739856.8749000002</v>
      </c>
      <c r="K654" s="2">
        <f t="shared" si="101"/>
        <v>7192956.8749000002</v>
      </c>
      <c r="O654" s="23"/>
      <c r="Q654" s="1">
        <v>44804</v>
      </c>
      <c r="R654" s="1">
        <v>44788</v>
      </c>
      <c r="S654" s="1">
        <v>44802</v>
      </c>
      <c r="T654">
        <v>28</v>
      </c>
      <c r="U654" s="1">
        <v>44830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 t="shared" si="102"/>
        <v>MDF Factory - Equip.9</v>
      </c>
      <c r="AP654" s="2" t="str">
        <f t="shared" si="103"/>
        <v>MDF Factory9</v>
      </c>
    </row>
    <row r="655" spans="1:42" hidden="1" x14ac:dyDescent="0.3">
      <c r="A655" s="6" t="s">
        <v>80</v>
      </c>
      <c r="B655" s="6">
        <f>VLOOKUP(A655,Sheet1!A:B,2,0)</f>
        <v>1</v>
      </c>
      <c r="C655" s="6">
        <v>10</v>
      </c>
      <c r="D655" s="25"/>
      <c r="F655" s="26">
        <f>SUMIF('data-from-invoicing'!D:D,eslam.data!AP655,'data-from-invoicing'!E:E)</f>
        <v>12252037.929999998</v>
      </c>
      <c r="G655" s="2">
        <f t="shared" si="100"/>
        <v>12252037.929999998</v>
      </c>
      <c r="H655" s="23"/>
      <c r="I655" s="2">
        <f>SUMIF('collection only'!D:D,eslam.data!AO655,'collection only'!E:E)</f>
        <v>362327.85</v>
      </c>
      <c r="J655" s="26">
        <f>SUMIF('data-from-invoicing'!D:D,eslam.data!AP655,'data-from-invoicing'!F:F)</f>
        <v>14703215.598099999</v>
      </c>
      <c r="K655" s="2">
        <f t="shared" si="101"/>
        <v>14340887.7481</v>
      </c>
      <c r="O655" s="23"/>
      <c r="Q655" s="1">
        <v>44834</v>
      </c>
      <c r="R655" s="1">
        <v>44819</v>
      </c>
      <c r="S655" s="1">
        <v>44824</v>
      </c>
      <c r="T655">
        <v>28</v>
      </c>
      <c r="U655" s="1">
        <v>44852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 t="shared" si="102"/>
        <v>MDF Factory - Equip.10</v>
      </c>
      <c r="AP655" s="2" t="str">
        <f t="shared" si="103"/>
        <v>MDF Factory10</v>
      </c>
    </row>
    <row r="656" spans="1:42" hidden="1" x14ac:dyDescent="0.3">
      <c r="A656" s="6" t="s">
        <v>80</v>
      </c>
      <c r="B656" s="6">
        <f>VLOOKUP(A656,Sheet1!A:B,2,0)</f>
        <v>1</v>
      </c>
      <c r="C656" s="6">
        <v>11</v>
      </c>
      <c r="D656" s="25"/>
      <c r="F656" s="26">
        <f>SUMIF('data-from-invoicing'!D:D,eslam.data!AP656,'data-from-invoicing'!E:E)</f>
        <v>11285215.73</v>
      </c>
      <c r="G656" s="2">
        <f t="shared" si="100"/>
        <v>11285215.73</v>
      </c>
      <c r="H656" s="23"/>
      <c r="I656" s="2">
        <f>SUMIF('collection only'!D:D,eslam.data!AO656,'collection only'!E:E)</f>
        <v>115740.16</v>
      </c>
      <c r="J656" s="26">
        <f>SUMIF('data-from-invoicing'!D:D,eslam.data!AP656,'data-from-invoicing'!F:F)</f>
        <v>10374106.903800001</v>
      </c>
      <c r="K656" s="2">
        <f t="shared" si="101"/>
        <v>10258366.743800001</v>
      </c>
      <c r="O656" s="23"/>
      <c r="Q656" s="1">
        <v>44865</v>
      </c>
      <c r="R656" s="1">
        <v>44849</v>
      </c>
      <c r="S656" s="1">
        <v>44866</v>
      </c>
      <c r="T656">
        <v>28</v>
      </c>
      <c r="U656" s="1">
        <v>44894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 t="shared" si="102"/>
        <v>MDF Factory - Equip.11</v>
      </c>
      <c r="AP656" s="2" t="str">
        <f t="shared" si="103"/>
        <v>MDF Factory11</v>
      </c>
    </row>
    <row r="657" spans="1:42" hidden="1" x14ac:dyDescent="0.3">
      <c r="A657" s="6" t="s">
        <v>80</v>
      </c>
      <c r="B657" s="6">
        <f>VLOOKUP(A657,Sheet1!A:B,2,0)</f>
        <v>1</v>
      </c>
      <c r="C657" s="6">
        <v>12</v>
      </c>
      <c r="D657" s="25"/>
      <c r="F657" s="26">
        <f>SUMIF('data-from-invoicing'!D:D,eslam.data!AP657,'data-from-invoicing'!E:E)</f>
        <v>37291327.43</v>
      </c>
      <c r="G657" s="2">
        <f t="shared" si="100"/>
        <v>37291327.43</v>
      </c>
      <c r="H657" s="23"/>
      <c r="I657" s="2">
        <f>SUMIF('collection only'!D:D,eslam.data!AO657,'collection only'!E:E)</f>
        <v>617997.99</v>
      </c>
      <c r="J657" s="26">
        <f>SUMIF('data-from-invoicing'!D:D,eslam.data!AP657,'data-from-invoicing'!F:F)</f>
        <v>25882723.221099999</v>
      </c>
      <c r="K657" s="2">
        <f t="shared" si="101"/>
        <v>25264725.2311</v>
      </c>
      <c r="O657" s="23"/>
      <c r="Q657" s="1">
        <v>44895</v>
      </c>
      <c r="R657" s="1">
        <v>44880</v>
      </c>
      <c r="S657" s="1">
        <v>44895</v>
      </c>
      <c r="T657">
        <v>28</v>
      </c>
      <c r="U657" s="1">
        <v>44923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 t="shared" si="102"/>
        <v>MDF Factory - Equip.12</v>
      </c>
      <c r="AP657" s="2" t="str">
        <f t="shared" si="103"/>
        <v>MDF Factory12</v>
      </c>
    </row>
    <row r="658" spans="1:42" hidden="1" x14ac:dyDescent="0.3">
      <c r="A658" s="6" t="s">
        <v>80</v>
      </c>
      <c r="B658" s="6">
        <f>VLOOKUP(A658,Sheet1!A:B,2,0)</f>
        <v>1</v>
      </c>
      <c r="C658" s="6">
        <v>13</v>
      </c>
      <c r="D658" s="25"/>
      <c r="F658" s="26">
        <f>SUMIF('data-from-invoicing'!D:D,eslam.data!AP658,'data-from-invoicing'!E:E)</f>
        <v>35534076.910000004</v>
      </c>
      <c r="G658" s="2">
        <f t="shared" si="100"/>
        <v>35534076.910000004</v>
      </c>
      <c r="H658" s="23"/>
      <c r="I658" s="2">
        <f>SUMIF('collection only'!D:D,eslam.data!AO658,'collection only'!E:E)</f>
        <v>1033353.65</v>
      </c>
      <c r="J658" s="26">
        <f>SUMIF('data-from-invoicing'!D:D,eslam.data!AP658,'data-from-invoicing'!F:F)</f>
        <v>2860119.7470999998</v>
      </c>
      <c r="K658" s="2">
        <f t="shared" si="101"/>
        <v>1826766.0970999999</v>
      </c>
      <c r="O658" s="23"/>
      <c r="Q658" s="1">
        <v>44926</v>
      </c>
      <c r="R658" s="1">
        <v>44910</v>
      </c>
      <c r="S658" s="1">
        <v>44930</v>
      </c>
      <c r="T658">
        <v>28</v>
      </c>
      <c r="U658" s="1">
        <v>44958</v>
      </c>
      <c r="AD658" s="2">
        <v>0</v>
      </c>
      <c r="AE658" s="14">
        <f>SUMIF('consultant-gross'!D:D,eslam.data!AO658,'consultant-gross'!F:F)</f>
        <v>0</v>
      </c>
      <c r="AF658" s="14">
        <f>SUMIF('consultant-gross'!D:D,eslam.data!AO658,'consultant-gross'!G:G)</f>
        <v>0</v>
      </c>
      <c r="AG658" s="14">
        <f>SUMIF('consultant-net'!D:D,eslam.data!AO658,'consultant-net'!F:F)</f>
        <v>0</v>
      </c>
      <c r="AH658" s="2" t="str">
        <f>VLOOKUP(A658,'eslam-to-invoicing'!A:B,2,0)</f>
        <v>MDF Factory</v>
      </c>
      <c r="AO658" s="2" t="str">
        <f t="shared" si="102"/>
        <v>MDF Factory - Equip.13</v>
      </c>
      <c r="AP658" s="2" t="str">
        <f t="shared" si="103"/>
        <v>MDF Factory13</v>
      </c>
    </row>
    <row r="659" spans="1:42" hidden="1" x14ac:dyDescent="0.3">
      <c r="A659" s="6" t="s">
        <v>80</v>
      </c>
      <c r="B659" s="6">
        <f>VLOOKUP(A659,Sheet1!A:B,2,0)</f>
        <v>1</v>
      </c>
      <c r="C659" s="6">
        <v>14</v>
      </c>
      <c r="D659" s="25"/>
      <c r="F659" s="26">
        <f>SUMIF('data-from-invoicing'!D:D,eslam.data!AP659,'data-from-invoicing'!E:E)</f>
        <v>25805203.920000002</v>
      </c>
      <c r="G659" s="2">
        <f t="shared" si="100"/>
        <v>25805203.920000002</v>
      </c>
      <c r="H659" s="23"/>
      <c r="I659" s="2">
        <f>SUMIF('collection only'!D:D,eslam.data!AO659,'collection only'!E:E)</f>
        <v>1342515</v>
      </c>
      <c r="J659" s="26">
        <f>SUMIF('data-from-invoicing'!D:D,eslam.data!AP659,'data-from-invoicing'!F:F)</f>
        <v>23227533.887499999</v>
      </c>
      <c r="K659" s="2">
        <f t="shared" si="101"/>
        <v>21885018.887499999</v>
      </c>
      <c r="O659" s="23"/>
      <c r="Q659" s="1">
        <v>44957</v>
      </c>
      <c r="R659" s="1">
        <v>44941</v>
      </c>
      <c r="S659" s="1">
        <v>44962</v>
      </c>
      <c r="T659">
        <v>28</v>
      </c>
      <c r="U659" s="1">
        <v>44990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 t="shared" si="102"/>
        <v>MDF Factory - Equip.14</v>
      </c>
      <c r="AP659" s="2" t="str">
        <f t="shared" si="103"/>
        <v>MDF Factory14</v>
      </c>
    </row>
    <row r="660" spans="1:42" hidden="1" x14ac:dyDescent="0.3">
      <c r="A660" s="6" t="s">
        <v>80</v>
      </c>
      <c r="B660" s="6">
        <f>VLOOKUP(A660,Sheet1!A:B,2,0)</f>
        <v>1</v>
      </c>
      <c r="C660" s="6">
        <v>15</v>
      </c>
      <c r="D660" s="25"/>
      <c r="F660" s="26">
        <f>SUMIF('data-from-invoicing'!D:D,eslam.data!AP660,'data-from-invoicing'!E:E)</f>
        <v>15085332.300000001</v>
      </c>
      <c r="G660" s="2">
        <f t="shared" si="100"/>
        <v>15085332.300000001</v>
      </c>
      <c r="H660" s="23"/>
      <c r="I660" s="2">
        <f>SUMIF('collection only'!D:D,eslam.data!AO660,'collection only'!E:E)</f>
        <v>1508230</v>
      </c>
      <c r="J660" s="26">
        <f>SUMIF('data-from-invoicing'!D:D,eslam.data!AP660,'data-from-invoicing'!F:F)</f>
        <v>15790368.0492</v>
      </c>
      <c r="K660" s="2">
        <f t="shared" si="101"/>
        <v>14282138.0492</v>
      </c>
      <c r="O660" s="23"/>
      <c r="Q660" s="1">
        <v>44985</v>
      </c>
      <c r="R660" s="1">
        <v>44972</v>
      </c>
      <c r="S660" s="1">
        <v>44990</v>
      </c>
      <c r="T660">
        <v>28</v>
      </c>
      <c r="U660" s="1">
        <v>45018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 t="shared" si="102"/>
        <v>MDF Factory - Equip.15</v>
      </c>
      <c r="AP660" s="2" t="str">
        <f t="shared" si="103"/>
        <v>MDF Factory15</v>
      </c>
    </row>
    <row r="661" spans="1:42" hidden="1" x14ac:dyDescent="0.3">
      <c r="A661" s="6" t="s">
        <v>80</v>
      </c>
      <c r="B661" s="6">
        <f>VLOOKUP(A661,Sheet1!A:B,2,0)</f>
        <v>1</v>
      </c>
      <c r="C661" s="6">
        <v>16</v>
      </c>
      <c r="D661" s="25"/>
      <c r="F661" s="26">
        <f>SUMIF('data-from-invoicing'!D:D,eslam.data!AP661,'data-from-invoicing'!E:E)</f>
        <v>13891677.720000001</v>
      </c>
      <c r="G661" s="2">
        <f t="shared" si="100"/>
        <v>13891677.720000001</v>
      </c>
      <c r="H661" s="23"/>
      <c r="I661" s="2">
        <f>SUMIF('collection only'!D:D,eslam.data!AO661,'collection only'!E:E)</f>
        <v>963455.46</v>
      </c>
      <c r="J661" s="26">
        <f>SUMIF('data-from-invoicing'!D:D,eslam.data!AP661,'data-from-invoicing'!F:F)</f>
        <v>12827443.3694</v>
      </c>
      <c r="K661" s="2">
        <f t="shared" si="101"/>
        <v>11863987.909400001</v>
      </c>
      <c r="O661" s="23"/>
      <c r="Q661" s="1">
        <v>45016</v>
      </c>
      <c r="R661" s="1">
        <v>45000</v>
      </c>
      <c r="S661" s="1">
        <v>45019</v>
      </c>
      <c r="T661">
        <v>28</v>
      </c>
      <c r="U661" s="1">
        <v>45047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 t="shared" si="102"/>
        <v>MDF Factory - Equip.16</v>
      </c>
      <c r="AP661" s="2" t="str">
        <f t="shared" si="103"/>
        <v>MDF Factory16</v>
      </c>
    </row>
    <row r="662" spans="1:42" hidden="1" x14ac:dyDescent="0.3">
      <c r="A662" s="6" t="s">
        <v>80</v>
      </c>
      <c r="B662" s="6">
        <f>VLOOKUP(A662,Sheet1!A:B,2,0)</f>
        <v>1</v>
      </c>
      <c r="C662" s="6">
        <v>17</v>
      </c>
      <c r="D662" s="25"/>
      <c r="F662" s="26">
        <f>SUMIF('data-from-invoicing'!D:D,eslam.data!AP662,'data-from-invoicing'!E:E)</f>
        <v>13012853.939999999</v>
      </c>
      <c r="G662" s="2">
        <f t="shared" si="100"/>
        <v>13012853.939999999</v>
      </c>
      <c r="H662" s="23"/>
      <c r="I662" s="2">
        <f>SUMIF('collection only'!D:D,eslam.data!AO662,'collection only'!E:E)</f>
        <v>359356.67</v>
      </c>
      <c r="J662" s="26">
        <f>SUMIF('data-from-invoicing'!D:D,eslam.data!AP662,'data-from-invoicing'!F:F)</f>
        <v>13738045.4627</v>
      </c>
      <c r="K662" s="2">
        <f t="shared" si="101"/>
        <v>13378688.7927</v>
      </c>
      <c r="O662" s="23"/>
      <c r="Q662" s="1">
        <v>45077</v>
      </c>
      <c r="R662" s="1">
        <v>45092</v>
      </c>
      <c r="S662" s="1">
        <v>45095</v>
      </c>
      <c r="T662">
        <v>28</v>
      </c>
      <c r="U662" s="1">
        <v>45123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 t="shared" si="102"/>
        <v>MDF Factory - Equip.17</v>
      </c>
      <c r="AP662" s="2" t="str">
        <f t="shared" si="103"/>
        <v>MDF Factory17</v>
      </c>
    </row>
    <row r="663" spans="1:42" hidden="1" x14ac:dyDescent="0.3">
      <c r="A663" s="6" t="s">
        <v>80</v>
      </c>
      <c r="B663" s="6">
        <f>VLOOKUP(A663,Sheet1!A:B,2,0)</f>
        <v>1</v>
      </c>
      <c r="C663" s="6">
        <v>18</v>
      </c>
      <c r="D663" s="25"/>
      <c r="F663" s="26">
        <f>SUMIF('data-from-invoicing'!D:D,eslam.data!AP663,'data-from-invoicing'!E:E)</f>
        <v>8557464.6899999995</v>
      </c>
      <c r="G663" s="2">
        <f t="shared" si="100"/>
        <v>8557464.6899999995</v>
      </c>
      <c r="H663" s="23"/>
      <c r="I663" s="2">
        <f>SUMIF('collection only'!D:D,eslam.data!AO663,'collection only'!E:E)</f>
        <v>536737.62</v>
      </c>
      <c r="J663" s="26">
        <f>SUMIF('data-from-invoicing'!D:D,eslam.data!AP663,'data-from-invoicing'!F:F)</f>
        <v>8046794.6243000003</v>
      </c>
      <c r="K663" s="2">
        <f t="shared" si="101"/>
        <v>7510057.0043000001</v>
      </c>
      <c r="O663" s="23"/>
      <c r="Q663" s="1">
        <v>45107</v>
      </c>
      <c r="R663" s="1">
        <v>45122</v>
      </c>
      <c r="S663" s="1">
        <v>45125</v>
      </c>
      <c r="T663">
        <v>28</v>
      </c>
      <c r="U663" s="1">
        <v>45153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 t="shared" si="102"/>
        <v>MDF Factory - Equip.18</v>
      </c>
      <c r="AP663" s="2" t="str">
        <f t="shared" si="103"/>
        <v>MDF Factory18</v>
      </c>
    </row>
    <row r="664" spans="1:42" hidden="1" x14ac:dyDescent="0.3">
      <c r="A664" s="6" t="s">
        <v>80</v>
      </c>
      <c r="B664" s="6">
        <f>VLOOKUP(A664,Sheet1!A:B,2,0)</f>
        <v>1</v>
      </c>
      <c r="C664" s="6">
        <v>19</v>
      </c>
      <c r="D664" s="25"/>
      <c r="E664" s="2">
        <v>461776.48999999842</v>
      </c>
      <c r="F664" s="26">
        <f>SUMIF('data-from-invoicing'!D:D,eslam.data!AP664,'data-from-invoicing'!E:E)</f>
        <v>18177972.440000001</v>
      </c>
      <c r="G664" s="2">
        <f t="shared" si="100"/>
        <v>17716195.950000003</v>
      </c>
      <c r="H664" s="23"/>
      <c r="I664" s="2">
        <f>SUMIF('collection only'!D:D,eslam.data!AO664,'collection only'!E:E)</f>
        <v>1190791</v>
      </c>
      <c r="J664" s="26">
        <f>SUMIF('data-from-invoicing'!D:D,eslam.data!AP664,'data-from-invoicing'!F:F)</f>
        <v>13406399.725</v>
      </c>
      <c r="K664" s="2">
        <f t="shared" si="101"/>
        <v>12215608.725</v>
      </c>
      <c r="O664" s="23"/>
      <c r="P664" s="2">
        <v>1199203.75</v>
      </c>
      <c r="Q664" s="1">
        <v>45169</v>
      </c>
      <c r="R664" s="1">
        <v>45168</v>
      </c>
      <c r="S664" s="1">
        <v>45178</v>
      </c>
      <c r="T664">
        <v>28</v>
      </c>
      <c r="U664" s="1">
        <v>45206</v>
      </c>
      <c r="V664" s="1">
        <v>45201</v>
      </c>
      <c r="W664" s="2">
        <v>21352041.899999999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 t="shared" si="102"/>
        <v>MDF Factory - Equip.19</v>
      </c>
      <c r="AP664" s="2" t="str">
        <f t="shared" si="103"/>
        <v>MDF Factory19</v>
      </c>
    </row>
    <row r="665" spans="1:42" hidden="1" x14ac:dyDescent="0.3">
      <c r="A665" s="6" t="s">
        <v>80</v>
      </c>
      <c r="B665" s="6">
        <f>VLOOKUP(A665,Sheet1!A:B,2,0)</f>
        <v>1</v>
      </c>
      <c r="C665" s="6">
        <v>20</v>
      </c>
      <c r="D665" s="25"/>
      <c r="F665" s="26">
        <f>SUMIF('data-from-invoicing'!D:D,eslam.data!AP665,'data-from-invoicing'!E:E)</f>
        <v>12424707.76</v>
      </c>
      <c r="G665" s="2">
        <f t="shared" ref="G665:G696" si="104">F665-E665</f>
        <v>12424707.76</v>
      </c>
      <c r="H665" s="23"/>
      <c r="I665" s="2">
        <f>SUMIF('collection only'!D:D,eslam.data!AO665,'collection only'!E:E)</f>
        <v>606416.12</v>
      </c>
      <c r="J665" s="26">
        <f>SUMIF('data-from-invoicing'!D:D,eslam.data!AP665,'data-from-invoicing'!F:F)</f>
        <v>3607979.0847</v>
      </c>
      <c r="K665" s="2">
        <f t="shared" ref="K665:K696" si="105">J665-I665</f>
        <v>3001562.9646999999</v>
      </c>
      <c r="O665" s="23"/>
      <c r="Q665" s="1">
        <v>45199</v>
      </c>
      <c r="R665" s="1">
        <v>45199</v>
      </c>
      <c r="S665" s="1">
        <v>45215</v>
      </c>
      <c r="T665">
        <v>28</v>
      </c>
      <c r="U665" s="1">
        <v>45243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 t="shared" ref="AO665:AO692" si="106">A665&amp;C665</f>
        <v>MDF Factory - Equip.20</v>
      </c>
      <c r="AP665" s="2" t="str">
        <f t="shared" ref="AP665:AP692" si="107">AH665&amp;C665</f>
        <v>MDF Factory20</v>
      </c>
    </row>
    <row r="666" spans="1:42" hidden="1" x14ac:dyDescent="0.3">
      <c r="A666" s="6" t="s">
        <v>80</v>
      </c>
      <c r="B666" s="6">
        <f>VLOOKUP(A666,Sheet1!A:B,2,0)</f>
        <v>1</v>
      </c>
      <c r="C666" s="6">
        <v>21</v>
      </c>
      <c r="D666" s="25"/>
      <c r="E666" s="2">
        <v>540952.41000000015</v>
      </c>
      <c r="F666" s="26">
        <f>SUMIF('data-from-invoicing'!D:D,eslam.data!AP666,'data-from-invoicing'!E:E)</f>
        <v>14221356.800000001</v>
      </c>
      <c r="G666" s="2">
        <f t="shared" si="104"/>
        <v>13680404.390000001</v>
      </c>
      <c r="H666" s="23"/>
      <c r="I666" s="2">
        <f>SUMIF('collection only'!D:D,eslam.data!AO666,'collection only'!E:E)</f>
        <v>600370.17000000004</v>
      </c>
      <c r="J666" s="26">
        <f>SUMIF('data-from-invoicing'!D:D,eslam.data!AP666,'data-from-invoicing'!F:F)</f>
        <v>7032766.6410000008</v>
      </c>
      <c r="K666" s="2">
        <f t="shared" si="105"/>
        <v>6432396.4710000008</v>
      </c>
      <c r="O666" s="23"/>
      <c r="P666" s="2">
        <v>592013.93000000005</v>
      </c>
      <c r="Q666" s="1">
        <v>45291</v>
      </c>
      <c r="R666" s="1">
        <v>45280</v>
      </c>
      <c r="S666" s="1">
        <v>45285</v>
      </c>
      <c r="T666">
        <v>28</v>
      </c>
      <c r="U666" s="1">
        <v>45313</v>
      </c>
      <c r="V666" s="1">
        <v>45328</v>
      </c>
      <c r="W666" s="2">
        <v>22578347.52</v>
      </c>
      <c r="AD666" s="2">
        <v>0</v>
      </c>
      <c r="AE666" s="14">
        <f>SUMIF('consultant-gross'!D:D,eslam.data!AO666,'consultant-gross'!F:F)</f>
        <v>540952.41000000015</v>
      </c>
      <c r="AF666" s="14">
        <f>SUMIF('consultant-gross'!D:D,eslam.data!AO666,'consultant-gross'!G:G)</f>
        <v>22578347.52</v>
      </c>
      <c r="AG666" s="14">
        <f>SUMIF('consultant-net'!D:D,eslam.data!AO666,'consultant-net'!F:F)</f>
        <v>592013.93000000005</v>
      </c>
      <c r="AH666" s="2" t="str">
        <f>VLOOKUP(A666,'eslam-to-invoicing'!A:B,2,0)</f>
        <v>MDF Factory</v>
      </c>
      <c r="AO666" s="2" t="str">
        <f t="shared" si="106"/>
        <v>MDF Factory - Equip.21</v>
      </c>
      <c r="AP666" s="2" t="str">
        <f t="shared" si="107"/>
        <v>MDF Factory21</v>
      </c>
    </row>
    <row r="667" spans="1:42" hidden="1" x14ac:dyDescent="0.3">
      <c r="A667" s="6" t="s">
        <v>80</v>
      </c>
      <c r="B667" s="6">
        <f>VLOOKUP(A667,Sheet1!A:B,2,0)</f>
        <v>1</v>
      </c>
      <c r="C667" s="6">
        <v>22</v>
      </c>
      <c r="D667" s="25"/>
      <c r="F667" s="26">
        <f>SUMIF('data-from-invoicing'!D:D,eslam.data!AP667,'data-from-invoicing'!E:E)</f>
        <v>9643470.7699999996</v>
      </c>
      <c r="G667" s="2">
        <f t="shared" si="104"/>
        <v>9643470.7699999996</v>
      </c>
      <c r="H667" s="23"/>
      <c r="I667" s="2">
        <f>SUMIF('collection only'!D:D,eslam.data!AO667,'collection only'!E:E)</f>
        <v>205199.38</v>
      </c>
      <c r="J667" s="26">
        <f>SUMIF('data-from-invoicing'!D:D,eslam.data!AP667,'data-from-invoicing'!F:F)</f>
        <v>9336218.2730999999</v>
      </c>
      <c r="K667" s="2">
        <f t="shared" si="105"/>
        <v>9131018.8930999991</v>
      </c>
      <c r="O667" s="23"/>
      <c r="Q667" s="1">
        <v>45382</v>
      </c>
      <c r="R667" s="1">
        <v>45382</v>
      </c>
      <c r="S667" s="1">
        <v>45382</v>
      </c>
      <c r="T667">
        <v>28</v>
      </c>
      <c r="U667" s="1">
        <v>45410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 t="shared" si="106"/>
        <v>MDF Factory - Equip.22</v>
      </c>
      <c r="AP667" s="2" t="str">
        <f t="shared" si="107"/>
        <v>MDF Factory22</v>
      </c>
    </row>
    <row r="668" spans="1:42" hidden="1" x14ac:dyDescent="0.3">
      <c r="A668" s="6" t="s">
        <v>80</v>
      </c>
      <c r="B668" s="6">
        <f>VLOOKUP(A668,Sheet1!A:B,2,0)</f>
        <v>1</v>
      </c>
      <c r="C668" s="6">
        <v>23</v>
      </c>
      <c r="D668" s="25"/>
      <c r="E668" s="2">
        <v>539934.96000000089</v>
      </c>
      <c r="F668" s="26">
        <f>SUMIF('data-from-invoicing'!D:D,eslam.data!AP668,'data-from-invoicing'!E:E)</f>
        <v>37819950.25</v>
      </c>
      <c r="G668" s="2">
        <f t="shared" si="104"/>
        <v>37280015.289999999</v>
      </c>
      <c r="H668" s="23"/>
      <c r="I668" s="2">
        <f>SUMIF('collection only'!D:D,eslam.data!AO668,'collection only'!E:E)</f>
        <v>545334.31000000006</v>
      </c>
      <c r="J668" s="26">
        <f>SUMIF('data-from-invoicing'!D:D,eslam.data!AP668,'data-from-invoicing'!F:F)</f>
        <v>14557763.9768</v>
      </c>
      <c r="K668" s="2">
        <f t="shared" si="105"/>
        <v>14012429.6668</v>
      </c>
      <c r="O668" s="23"/>
      <c r="P668" s="2">
        <v>638068.17000000004</v>
      </c>
      <c r="Q668" s="1">
        <v>45412</v>
      </c>
      <c r="R668" s="1">
        <v>45397</v>
      </c>
      <c r="S668" s="1">
        <v>45414</v>
      </c>
      <c r="T668">
        <v>28</v>
      </c>
      <c r="U668" s="1">
        <v>45442</v>
      </c>
      <c r="V668" s="1">
        <v>45420</v>
      </c>
      <c r="W668" s="2">
        <v>23413265.890000001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 t="shared" si="106"/>
        <v>MDF Factory - Equip.23</v>
      </c>
      <c r="AP668" s="2" t="str">
        <f t="shared" si="107"/>
        <v>MDF Factory23</v>
      </c>
    </row>
    <row r="669" spans="1:42" hidden="1" x14ac:dyDescent="0.3">
      <c r="A669" s="6" t="s">
        <v>80</v>
      </c>
      <c r="B669" s="6">
        <f>VLOOKUP(A669,Sheet1!A:B,2,0)</f>
        <v>1</v>
      </c>
      <c r="C669" s="6">
        <v>24</v>
      </c>
      <c r="D669" s="25"/>
      <c r="E669" s="2">
        <v>250311</v>
      </c>
      <c r="F669" s="26">
        <f>SUMIF('data-from-invoicing'!D:D,eslam.data!AP669,'data-from-invoicing'!E:E)</f>
        <v>20607720.199999999</v>
      </c>
      <c r="G669" s="2">
        <f t="shared" si="104"/>
        <v>20357409.199999999</v>
      </c>
      <c r="H669" s="23"/>
      <c r="I669" s="2">
        <f>SUMIF('collection only'!D:D,eslam.data!AO669,'collection only'!E:E)</f>
        <v>345289.58</v>
      </c>
      <c r="J669" s="26">
        <f>SUMIF('data-from-invoicing'!D:D,eslam.data!AP669,'data-from-invoicing'!F:F)</f>
        <v>2441794.1755999997</v>
      </c>
      <c r="K669" s="2">
        <f t="shared" si="105"/>
        <v>2096504.5955999997</v>
      </c>
      <c r="O669" s="23"/>
      <c r="P669" s="2">
        <v>252814.11</v>
      </c>
      <c r="Q669" s="1">
        <v>45412</v>
      </c>
      <c r="R669" s="1">
        <v>45397</v>
      </c>
      <c r="S669" s="1">
        <v>45420</v>
      </c>
      <c r="T669">
        <v>28</v>
      </c>
      <c r="U669" s="1">
        <v>45448</v>
      </c>
      <c r="V669" s="1">
        <v>45433</v>
      </c>
      <c r="W669" s="2">
        <v>23663576.890000001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 t="shared" si="106"/>
        <v>MDF Factory - Equip.24</v>
      </c>
      <c r="AP669" s="2" t="str">
        <f t="shared" si="107"/>
        <v>MDF Factory24</v>
      </c>
    </row>
    <row r="670" spans="1:42" hidden="1" x14ac:dyDescent="0.3">
      <c r="A670" s="6" t="s">
        <v>80</v>
      </c>
      <c r="B670" s="6">
        <f>VLOOKUP(A670,Sheet1!A:B,2,0)</f>
        <v>1</v>
      </c>
      <c r="C670" s="6">
        <v>25</v>
      </c>
      <c r="D670" s="25"/>
      <c r="E670" s="2">
        <v>631287.82999999821</v>
      </c>
      <c r="F670" s="26">
        <f>SUMIF('data-from-invoicing'!D:D,eslam.data!AP670,'data-from-invoicing'!E:E)</f>
        <v>11020344.59</v>
      </c>
      <c r="G670" s="2">
        <f t="shared" si="104"/>
        <v>10389056.760000002</v>
      </c>
      <c r="H670" s="23"/>
      <c r="I670" s="2">
        <f>SUMIF('collection only'!D:D,eslam.data!AO670,'collection only'!E:E)</f>
        <v>637190.72</v>
      </c>
      <c r="J670" s="26">
        <f>SUMIF('data-from-invoicing'!D:D,eslam.data!AP670,'data-from-invoicing'!F:F)</f>
        <v>5060375.9885</v>
      </c>
      <c r="K670" s="2">
        <f t="shared" si="105"/>
        <v>4423185.2685000002</v>
      </c>
      <c r="O670" s="23"/>
      <c r="P670" s="2">
        <v>637600.71</v>
      </c>
      <c r="Q670" s="1">
        <v>45473</v>
      </c>
      <c r="R670" s="1">
        <v>45473</v>
      </c>
      <c r="S670" s="1">
        <v>45469</v>
      </c>
      <c r="T670">
        <v>28</v>
      </c>
      <c r="U670" s="1">
        <v>45497</v>
      </c>
      <c r="V670" s="1">
        <v>45474</v>
      </c>
      <c r="W670" s="2">
        <v>24294864.719999999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 t="shared" si="106"/>
        <v>MDF Factory - Equip.25</v>
      </c>
      <c r="AP670" s="2" t="str">
        <f t="shared" si="107"/>
        <v>MDF Factory25</v>
      </c>
    </row>
    <row r="671" spans="1:42" hidden="1" x14ac:dyDescent="0.3">
      <c r="A671" s="6" t="s">
        <v>80</v>
      </c>
      <c r="B671" s="6">
        <f>VLOOKUP(A671,Sheet1!A:B,2,0)</f>
        <v>1</v>
      </c>
      <c r="C671" s="6">
        <v>26</v>
      </c>
      <c r="D671" s="25"/>
      <c r="E671" s="2">
        <v>1237289.100000001</v>
      </c>
      <c r="F671" s="26">
        <f>SUMIF('data-from-invoicing'!D:D,eslam.data!AP671,'data-from-invoicing'!E:E)</f>
        <v>21659546.550000001</v>
      </c>
      <c r="G671" s="2">
        <f t="shared" si="104"/>
        <v>20422257.449999999</v>
      </c>
      <c r="H671" s="23"/>
      <c r="I671" s="2">
        <f>SUMIF('collection only'!D:D,eslam.data!AO671,'collection only'!E:E)</f>
        <v>0</v>
      </c>
      <c r="J671" s="26">
        <f>SUMIF('data-from-invoicing'!D:D,eslam.data!AP671,'data-from-invoicing'!F:F)</f>
        <v>13730860.297</v>
      </c>
      <c r="K671" s="2">
        <f t="shared" si="105"/>
        <v>13730860.297</v>
      </c>
      <c r="O671" s="23"/>
      <c r="P671" s="2">
        <v>1250071.98</v>
      </c>
      <c r="Q671" s="1">
        <v>45535</v>
      </c>
      <c r="R671" s="1">
        <v>45519</v>
      </c>
      <c r="S671" s="1">
        <v>45536</v>
      </c>
      <c r="T671">
        <v>28</v>
      </c>
      <c r="U671" s="1">
        <v>45564</v>
      </c>
      <c r="V671" s="1">
        <v>45567</v>
      </c>
      <c r="W671" s="2">
        <v>25532153.82</v>
      </c>
      <c r="AD671" s="2">
        <v>0</v>
      </c>
      <c r="AE671" s="14">
        <f>SUMIF('consultant-gross'!D:D,eslam.data!AO671,'consultant-gross'!F:F)</f>
        <v>0</v>
      </c>
      <c r="AF671" s="14">
        <f>SUMIF('consultant-gross'!D:D,eslam.data!AO671,'consultant-gross'!G:G)</f>
        <v>0</v>
      </c>
      <c r="AG671" s="14">
        <f>SUMIF('consultant-net'!D:D,eslam.data!AO671,'consultant-net'!F:F)</f>
        <v>0</v>
      </c>
      <c r="AH671" s="2" t="str">
        <f>VLOOKUP(A671,'eslam-to-invoicing'!A:B,2,0)</f>
        <v>MDF Factory</v>
      </c>
      <c r="AO671" s="2" t="str">
        <f t="shared" si="106"/>
        <v>MDF Factory - Equip.26</v>
      </c>
      <c r="AP671" s="2" t="str">
        <f t="shared" si="107"/>
        <v>MDF Factory26</v>
      </c>
    </row>
    <row r="672" spans="1:42" hidden="1" x14ac:dyDescent="0.3">
      <c r="A672" s="6" t="s">
        <v>80</v>
      </c>
      <c r="B672" s="6">
        <f>VLOOKUP(A672,Sheet1!A:B,2,0)</f>
        <v>1</v>
      </c>
      <c r="C672" s="6">
        <v>27</v>
      </c>
      <c r="D672" s="25"/>
      <c r="E672" s="2">
        <v>20666.660000000149</v>
      </c>
      <c r="F672" s="26">
        <f>SUMIF('data-from-invoicing'!D:D,eslam.data!AP672,'data-from-invoicing'!E:E)</f>
        <v>7649824.3099999996</v>
      </c>
      <c r="G672" s="2">
        <f t="shared" si="104"/>
        <v>7629157.6499999994</v>
      </c>
      <c r="H672" s="23"/>
      <c r="I672" s="2">
        <f>SUMIF('collection only'!D:D,eslam.data!AO672,'collection only'!E:E)</f>
        <v>0</v>
      </c>
      <c r="J672" s="26">
        <f>SUMIF('data-from-invoicing'!D:D,eslam.data!AP672,'data-from-invoicing'!F:F)</f>
        <v>19177600.34</v>
      </c>
      <c r="K672" s="2">
        <f t="shared" si="105"/>
        <v>19177600.34</v>
      </c>
      <c r="O672" s="23"/>
      <c r="P672" s="2">
        <v>2574782</v>
      </c>
      <c r="Q672" s="1">
        <v>45565</v>
      </c>
      <c r="R672" s="1">
        <v>45565</v>
      </c>
      <c r="S672" s="1">
        <v>45565</v>
      </c>
      <c r="T672">
        <v>28</v>
      </c>
      <c r="U672" s="1">
        <v>45593</v>
      </c>
      <c r="V672" s="1">
        <v>45582</v>
      </c>
      <c r="W672" s="2">
        <v>25552820.48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 t="shared" si="106"/>
        <v>MDF Factory - Equip.27</v>
      </c>
      <c r="AP672" s="2" t="str">
        <f t="shared" si="107"/>
        <v>MDF Factory27</v>
      </c>
    </row>
    <row r="673" spans="1:42" hidden="1" x14ac:dyDescent="0.3">
      <c r="A673" s="6" t="s">
        <v>88</v>
      </c>
      <c r="B673" s="6">
        <f>VLOOKUP(A673,Sheet1!A:B,2,0)</f>
        <v>1</v>
      </c>
      <c r="C673" s="6">
        <v>1</v>
      </c>
      <c r="D673" s="25"/>
      <c r="F673" s="26">
        <f>SUMIF('data-from-invoicing'!D:D,eslam.data!AP673,'data-from-invoicing'!E:E)</f>
        <v>4162769.76</v>
      </c>
      <c r="G673" s="2">
        <f t="shared" si="104"/>
        <v>4162769.76</v>
      </c>
      <c r="H673" s="23"/>
      <c r="I673" s="2">
        <f>SUMIF('collection only'!D:D,eslam.data!AO673,'collection only'!E:E)</f>
        <v>920351.25</v>
      </c>
      <c r="J673" s="26">
        <f>SUMIF('data-from-invoicing'!D:D,eslam.data!AP673,'data-from-invoicing'!F:F)</f>
        <v>7639890.6465999996</v>
      </c>
      <c r="K673" s="2">
        <f t="shared" si="105"/>
        <v>6719539.3965999996</v>
      </c>
      <c r="O673" s="23"/>
      <c r="Q673" s="1">
        <v>44620</v>
      </c>
      <c r="R673" s="1">
        <v>44607</v>
      </c>
      <c r="S673" s="1">
        <v>44623</v>
      </c>
      <c r="T673">
        <v>28</v>
      </c>
      <c r="U673" s="1">
        <v>44651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 t="shared" si="106"/>
        <v>MDF Factory - Local Fabrication1</v>
      </c>
      <c r="AP673" s="2" t="str">
        <f t="shared" si="107"/>
        <v>MDF Factory1</v>
      </c>
    </row>
    <row r="674" spans="1:42" hidden="1" x14ac:dyDescent="0.3">
      <c r="A674" s="6" t="s">
        <v>88</v>
      </c>
      <c r="B674" s="6">
        <f>VLOOKUP(A674,Sheet1!A:B,2,0)</f>
        <v>1</v>
      </c>
      <c r="C674" s="6">
        <v>2</v>
      </c>
      <c r="D674" s="25"/>
      <c r="F674" s="26">
        <f>SUMIF('data-from-invoicing'!D:D,eslam.data!AP674,'data-from-invoicing'!E:E)</f>
        <v>14246453.579999998</v>
      </c>
      <c r="G674" s="2">
        <f t="shared" si="104"/>
        <v>14246453.579999998</v>
      </c>
      <c r="H674" s="23"/>
      <c r="I674" s="2">
        <f>SUMIF('collection only'!D:D,eslam.data!AO674,'collection only'!E:E)</f>
        <v>711105.4</v>
      </c>
      <c r="J674" s="26">
        <f>SUMIF('data-from-invoicing'!D:D,eslam.data!AP674,'data-from-invoicing'!F:F)</f>
        <v>10804321.9583</v>
      </c>
      <c r="K674" s="2">
        <f t="shared" si="105"/>
        <v>10093216.5583</v>
      </c>
      <c r="O674" s="23"/>
      <c r="Q674" s="1">
        <v>44651</v>
      </c>
      <c r="R674" s="1">
        <v>44635</v>
      </c>
      <c r="S674" s="1">
        <v>44641</v>
      </c>
      <c r="T674">
        <v>28</v>
      </c>
      <c r="U674" s="1">
        <v>44669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 t="shared" si="106"/>
        <v>MDF Factory - Local Fabrication2</v>
      </c>
      <c r="AP674" s="2" t="str">
        <f t="shared" si="107"/>
        <v>MDF Factory2</v>
      </c>
    </row>
    <row r="675" spans="1:42" hidden="1" x14ac:dyDescent="0.3">
      <c r="A675" s="6" t="s">
        <v>88</v>
      </c>
      <c r="B675" s="6">
        <f>VLOOKUP(A675,Sheet1!A:B,2,0)</f>
        <v>1</v>
      </c>
      <c r="C675" s="6">
        <v>3</v>
      </c>
      <c r="D675" s="25"/>
      <c r="E675" s="2">
        <v>1275030.4099999999</v>
      </c>
      <c r="F675" s="26">
        <f>SUMIF('data-from-invoicing'!D:D,eslam.data!AP675,'data-from-invoicing'!E:E)</f>
        <v>12892747.34</v>
      </c>
      <c r="G675" s="2">
        <f t="shared" si="104"/>
        <v>11617716.93</v>
      </c>
      <c r="H675" s="23"/>
      <c r="I675" s="2">
        <f>SUMIF('collection only'!D:D,eslam.data!AO675,'collection only'!E:E)</f>
        <v>897908</v>
      </c>
      <c r="J675" s="26">
        <f>SUMIF('data-from-invoicing'!D:D,eslam.data!AP675,'data-from-invoicing'!F:F)</f>
        <v>11956077.466699999</v>
      </c>
      <c r="K675" s="2">
        <f t="shared" si="105"/>
        <v>11058169.466699999</v>
      </c>
      <c r="O675" s="23"/>
      <c r="P675" s="2">
        <v>926763.57</v>
      </c>
      <c r="Q675" s="1">
        <v>44651</v>
      </c>
      <c r="R675" s="1">
        <v>44661</v>
      </c>
      <c r="S675" s="1">
        <v>44664</v>
      </c>
      <c r="T675">
        <v>28</v>
      </c>
      <c r="U675" s="1">
        <v>44692</v>
      </c>
      <c r="V675" s="1">
        <v>44691</v>
      </c>
      <c r="W675" s="2">
        <v>7663208.0700000003</v>
      </c>
      <c r="AB675" s="2">
        <v>330996.91499999998</v>
      </c>
      <c r="AC675" s="2">
        <v>330996.91499999998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 t="shared" si="106"/>
        <v>MDF Factory - Local Fabrication3</v>
      </c>
      <c r="AP675" s="2" t="str">
        <f t="shared" si="107"/>
        <v>MDF Factory3</v>
      </c>
    </row>
    <row r="676" spans="1:42" hidden="1" x14ac:dyDescent="0.3">
      <c r="A676" s="6" t="s">
        <v>88</v>
      </c>
      <c r="B676" s="6">
        <f>VLOOKUP(A676,Sheet1!A:B,2,0)</f>
        <v>1</v>
      </c>
      <c r="C676" s="6">
        <v>4</v>
      </c>
      <c r="D676" s="25"/>
      <c r="F676" s="26">
        <f>SUMIF('data-from-invoicing'!D:D,eslam.data!AP676,'data-from-invoicing'!E:E)</f>
        <v>12068060.73</v>
      </c>
      <c r="G676" s="2">
        <f t="shared" si="104"/>
        <v>12068060.73</v>
      </c>
      <c r="H676" s="23"/>
      <c r="I676" s="2">
        <f>SUMIF('collection only'!D:D,eslam.data!AO676,'collection only'!E:E)</f>
        <v>667444</v>
      </c>
      <c r="J676" s="26">
        <f>SUMIF('data-from-invoicing'!D:D,eslam.data!AP676,'data-from-invoicing'!F:F)</f>
        <v>11048205.3073</v>
      </c>
      <c r="K676" s="2">
        <f t="shared" si="105"/>
        <v>10380761.3073</v>
      </c>
      <c r="O676" s="23"/>
      <c r="Q676" s="1">
        <v>44712</v>
      </c>
      <c r="R676" s="1">
        <v>44696</v>
      </c>
      <c r="S676" s="1">
        <v>44707</v>
      </c>
      <c r="T676">
        <v>28</v>
      </c>
      <c r="U676" s="1">
        <v>44735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 t="shared" si="106"/>
        <v>MDF Factory - Local Fabrication4</v>
      </c>
      <c r="AP676" s="2" t="str">
        <f t="shared" si="107"/>
        <v>MDF Factory4</v>
      </c>
    </row>
    <row r="677" spans="1:42" hidden="1" x14ac:dyDescent="0.3">
      <c r="A677" s="6" t="s">
        <v>88</v>
      </c>
      <c r="B677" s="6">
        <f>VLOOKUP(A677,Sheet1!A:B,2,0)</f>
        <v>1</v>
      </c>
      <c r="C677" s="6">
        <v>5</v>
      </c>
      <c r="D677" s="25"/>
      <c r="E677" s="2">
        <v>3437985.57</v>
      </c>
      <c r="F677" s="26">
        <f>SUMIF('data-from-invoicing'!D:D,eslam.data!AP677,'data-from-invoicing'!E:E)</f>
        <v>28836911.510000002</v>
      </c>
      <c r="G677" s="2">
        <f t="shared" si="104"/>
        <v>25398925.940000001</v>
      </c>
      <c r="H677" s="23"/>
      <c r="I677" s="2">
        <f>SUMIF('collection only'!D:D,eslam.data!AO677,'collection only'!E:E)</f>
        <v>2517907.41</v>
      </c>
      <c r="J677" s="26">
        <f>SUMIF('data-from-invoicing'!D:D,eslam.data!AP677,'data-from-invoicing'!F:F)</f>
        <v>26370472.863600001</v>
      </c>
      <c r="K677" s="2">
        <f t="shared" si="105"/>
        <v>23852565.453600001</v>
      </c>
      <c r="O677" s="23"/>
      <c r="P677" s="2">
        <v>2517906.9300000002</v>
      </c>
      <c r="Q677" s="1">
        <v>44742</v>
      </c>
      <c r="R677" s="1">
        <v>44727</v>
      </c>
      <c r="S677" s="1">
        <v>44733</v>
      </c>
      <c r="T677">
        <v>28</v>
      </c>
      <c r="U677" s="1">
        <v>44761</v>
      </c>
      <c r="V677" s="1">
        <v>44732</v>
      </c>
      <c r="W677" s="2">
        <v>11948651.83</v>
      </c>
      <c r="AB677" s="2">
        <v>597432.59</v>
      </c>
      <c r="AC677" s="2">
        <v>597432.59</v>
      </c>
      <c r="AD677" s="2">
        <v>45737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 t="shared" si="106"/>
        <v>MDF Factory - Local Fabrication5</v>
      </c>
      <c r="AP677" s="2" t="str">
        <f t="shared" si="107"/>
        <v>MDF Factory5</v>
      </c>
    </row>
    <row r="678" spans="1:42" hidden="1" x14ac:dyDescent="0.3">
      <c r="A678" s="6" t="s">
        <v>88</v>
      </c>
      <c r="B678" s="6">
        <f>VLOOKUP(A678,Sheet1!A:B,2,0)</f>
        <v>1</v>
      </c>
      <c r="C678" s="6">
        <v>6</v>
      </c>
      <c r="D678" s="25"/>
      <c r="E678" s="2">
        <v>1016613.323349649</v>
      </c>
      <c r="F678" s="26">
        <f>SUMIF('data-from-invoicing'!D:D,eslam.data!AP678,'data-from-invoicing'!E:E)</f>
        <v>21669465.700000003</v>
      </c>
      <c r="G678" s="2">
        <f t="shared" si="104"/>
        <v>20652852.376650356</v>
      </c>
      <c r="H678" s="23"/>
      <c r="I678" s="2">
        <f>SUMIF('collection only'!D:D,eslam.data!AO678,'collection only'!E:E)</f>
        <v>737043.71</v>
      </c>
      <c r="J678" s="26">
        <f>SUMIF('data-from-invoicing'!D:D,eslam.data!AP678,'data-from-invoicing'!F:F)</f>
        <v>20230205.967699997</v>
      </c>
      <c r="K678" s="2">
        <f t="shared" si="105"/>
        <v>19493162.257699996</v>
      </c>
      <c r="O678" s="23"/>
      <c r="P678" s="2">
        <v>737044.17198644951</v>
      </c>
      <c r="Q678" s="1">
        <v>44773</v>
      </c>
      <c r="R678" s="1">
        <v>44757</v>
      </c>
      <c r="S678" s="1">
        <v>44784</v>
      </c>
      <c r="T678">
        <v>28</v>
      </c>
      <c r="U678" s="1">
        <v>44812</v>
      </c>
      <c r="V678" s="1">
        <v>44826</v>
      </c>
      <c r="W678" s="2">
        <v>12965265.153349649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 t="shared" si="106"/>
        <v>MDF Factory - Local Fabrication6</v>
      </c>
      <c r="AP678" s="2" t="str">
        <f t="shared" si="107"/>
        <v>MDF Factory6</v>
      </c>
    </row>
    <row r="679" spans="1:42" hidden="1" x14ac:dyDescent="0.3">
      <c r="A679" s="6" t="s">
        <v>88</v>
      </c>
      <c r="B679" s="6">
        <f>VLOOKUP(A679,Sheet1!A:B,2,0)</f>
        <v>1</v>
      </c>
      <c r="C679" s="6">
        <v>7</v>
      </c>
      <c r="D679" s="25"/>
      <c r="E679" s="2">
        <v>2281868.7948662732</v>
      </c>
      <c r="F679" s="26">
        <f>SUMIF('data-from-invoicing'!D:D,eslam.data!AP679,'data-from-invoicing'!E:E)</f>
        <v>31404222.489999998</v>
      </c>
      <c r="G679" s="2">
        <f t="shared" si="104"/>
        <v>29122353.695133723</v>
      </c>
      <c r="H679" s="23"/>
      <c r="I679" s="2">
        <f>SUMIF('collection only'!D:D,eslam.data!AO679,'collection only'!E:E)</f>
        <v>785269</v>
      </c>
      <c r="J679" s="26">
        <f>SUMIF('data-from-invoicing'!D:D,eslam.data!AP679,'data-from-invoicing'!F:F)</f>
        <v>15247412.6383</v>
      </c>
      <c r="K679" s="2">
        <f t="shared" si="105"/>
        <v>14462143.6383</v>
      </c>
      <c r="O679" s="23"/>
      <c r="P679" s="2">
        <v>785269.19063187391</v>
      </c>
      <c r="Q679" s="1">
        <v>44804</v>
      </c>
      <c r="R679" s="1">
        <v>44788</v>
      </c>
      <c r="S679" s="1">
        <v>44803</v>
      </c>
      <c r="T679">
        <v>28</v>
      </c>
      <c r="U679" s="1">
        <v>44831</v>
      </c>
      <c r="V679" s="1">
        <v>44826</v>
      </c>
      <c r="W679" s="2">
        <v>15247133.94821592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 t="shared" si="106"/>
        <v>MDF Factory - Local Fabrication7</v>
      </c>
      <c r="AP679" s="2" t="str">
        <f t="shared" si="107"/>
        <v>MDF Factory7</v>
      </c>
    </row>
    <row r="680" spans="1:42" hidden="1" x14ac:dyDescent="0.3">
      <c r="A680" s="6" t="s">
        <v>88</v>
      </c>
      <c r="B680" s="6">
        <f>VLOOKUP(A680,Sheet1!A:B,2,0)</f>
        <v>1</v>
      </c>
      <c r="C680" s="6">
        <v>8</v>
      </c>
      <c r="D680" s="25"/>
      <c r="E680" s="2">
        <v>619278.61622453481</v>
      </c>
      <c r="F680" s="26">
        <f>SUMIF('data-from-invoicing'!D:D,eslam.data!AP680,'data-from-invoicing'!E:E)</f>
        <v>7933985.4299999997</v>
      </c>
      <c r="G680" s="2">
        <f t="shared" si="104"/>
        <v>7314706.8137754649</v>
      </c>
      <c r="H680" s="23"/>
      <c r="I680" s="2">
        <f>SUMIF('collection only'!D:D,eslam.data!AO680,'collection only'!E:E)</f>
        <v>381060.37</v>
      </c>
      <c r="J680" s="26">
        <f>SUMIF('data-from-invoicing'!D:D,eslam.data!AP680,'data-from-invoicing'!F:F)</f>
        <v>13514522.741600001</v>
      </c>
      <c r="K680" s="2">
        <f t="shared" si="105"/>
        <v>13133462.371600002</v>
      </c>
      <c r="O680" s="23"/>
      <c r="P680" s="2">
        <v>1318063.6318110989</v>
      </c>
      <c r="Q680" s="1">
        <v>44834</v>
      </c>
      <c r="R680" s="1">
        <v>44819</v>
      </c>
      <c r="S680" s="1">
        <v>44826</v>
      </c>
      <c r="T680">
        <v>28</v>
      </c>
      <c r="U680" s="1">
        <v>44854</v>
      </c>
      <c r="V680" s="1">
        <v>44826</v>
      </c>
      <c r="W680" s="2">
        <v>15866412.564440461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 t="shared" si="106"/>
        <v>MDF Factory - Local Fabrication8</v>
      </c>
      <c r="AP680" s="2" t="str">
        <f t="shared" si="107"/>
        <v>MDF Factory8</v>
      </c>
    </row>
    <row r="681" spans="1:42" hidden="1" x14ac:dyDescent="0.3">
      <c r="A681" s="6" t="s">
        <v>88</v>
      </c>
      <c r="B681" s="6">
        <f>VLOOKUP(A681,Sheet1!A:B,2,0)</f>
        <v>1</v>
      </c>
      <c r="C681" s="6">
        <v>9</v>
      </c>
      <c r="D681" s="25"/>
      <c r="F681" s="26">
        <f>SUMIF('data-from-invoicing'!D:D,eslam.data!AP681,'data-from-invoicing'!E:E)</f>
        <v>10331670.720000001</v>
      </c>
      <c r="G681" s="2">
        <f t="shared" si="104"/>
        <v>10331670.720000001</v>
      </c>
      <c r="H681" s="23"/>
      <c r="I681" s="2">
        <f>SUMIF('collection only'!D:D,eslam.data!AO681,'collection only'!E:E)</f>
        <v>1752018.76</v>
      </c>
      <c r="J681" s="26">
        <f>SUMIF('data-from-invoicing'!D:D,eslam.data!AP681,'data-from-invoicing'!F:F)</f>
        <v>8739856.8749000002</v>
      </c>
      <c r="K681" s="2">
        <f t="shared" si="105"/>
        <v>6987838.1149000004</v>
      </c>
      <c r="O681" s="23"/>
      <c r="Q681" s="1">
        <v>44865</v>
      </c>
      <c r="R681" s="1">
        <v>44880</v>
      </c>
      <c r="S681" s="1">
        <v>44881</v>
      </c>
      <c r="T681">
        <v>28</v>
      </c>
      <c r="U681" s="1">
        <v>44909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 t="shared" si="106"/>
        <v>MDF Factory - Local Fabrication9</v>
      </c>
      <c r="AP681" s="2" t="str">
        <f t="shared" si="107"/>
        <v>MDF Factory9</v>
      </c>
    </row>
    <row r="682" spans="1:42" hidden="1" x14ac:dyDescent="0.3">
      <c r="A682" s="6" t="s">
        <v>88</v>
      </c>
      <c r="B682" s="6">
        <f>VLOOKUP(A682,Sheet1!A:B,2,0)</f>
        <v>1</v>
      </c>
      <c r="C682" s="6">
        <v>10</v>
      </c>
      <c r="D682" s="25"/>
      <c r="F682" s="26">
        <f>SUMIF('data-from-invoicing'!D:D,eslam.data!AP682,'data-from-invoicing'!E:E)</f>
        <v>12252037.929999998</v>
      </c>
      <c r="G682" s="2">
        <f t="shared" si="104"/>
        <v>12252037.929999998</v>
      </c>
      <c r="H682" s="23"/>
      <c r="I682" s="2">
        <f>SUMIF('collection only'!D:D,eslam.data!AO682,'collection only'!E:E)</f>
        <v>2881529.05</v>
      </c>
      <c r="J682" s="26">
        <f>SUMIF('data-from-invoicing'!D:D,eslam.data!AP682,'data-from-invoicing'!F:F)</f>
        <v>14703215.598099999</v>
      </c>
      <c r="K682" s="2">
        <f t="shared" si="105"/>
        <v>11821686.548099998</v>
      </c>
      <c r="O682" s="23"/>
      <c r="Q682" s="1">
        <v>44895</v>
      </c>
      <c r="R682" s="1">
        <v>44910</v>
      </c>
      <c r="S682" s="1">
        <v>44921</v>
      </c>
      <c r="T682">
        <v>28</v>
      </c>
      <c r="U682" s="1">
        <v>44949</v>
      </c>
      <c r="AD682" s="2">
        <v>0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 t="shared" si="106"/>
        <v>MDF Factory - Local Fabrication10</v>
      </c>
      <c r="AP682" s="2" t="str">
        <f t="shared" si="107"/>
        <v>MDF Factory10</v>
      </c>
    </row>
    <row r="683" spans="1:42" hidden="1" x14ac:dyDescent="0.3">
      <c r="A683" s="6" t="s">
        <v>88</v>
      </c>
      <c r="B683" s="6">
        <f>VLOOKUP(A683,Sheet1!A:B,2,0)</f>
        <v>1</v>
      </c>
      <c r="C683" s="6">
        <v>11</v>
      </c>
      <c r="D683" s="25"/>
      <c r="F683" s="26">
        <f>SUMIF('data-from-invoicing'!D:D,eslam.data!AP683,'data-from-invoicing'!E:E)</f>
        <v>11285215.73</v>
      </c>
      <c r="G683" s="2">
        <f t="shared" si="104"/>
        <v>11285215.73</v>
      </c>
      <c r="H683" s="23"/>
      <c r="I683" s="2">
        <f>SUMIF('collection only'!D:D,eslam.data!AO683,'collection only'!E:E)</f>
        <v>2412700.4300000002</v>
      </c>
      <c r="J683" s="26">
        <f>SUMIF('data-from-invoicing'!D:D,eslam.data!AP683,'data-from-invoicing'!F:F)</f>
        <v>10374106.903800001</v>
      </c>
      <c r="K683" s="2">
        <f t="shared" si="105"/>
        <v>7961406.4738000017</v>
      </c>
      <c r="O683" s="23"/>
      <c r="Q683" s="1">
        <v>44957</v>
      </c>
      <c r="R683" s="1">
        <v>44941</v>
      </c>
      <c r="S683" s="1">
        <v>44975</v>
      </c>
      <c r="T683">
        <v>28</v>
      </c>
      <c r="U683" s="1">
        <v>45003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 t="shared" si="106"/>
        <v>MDF Factory - Local Fabrication11</v>
      </c>
      <c r="AP683" s="2" t="str">
        <f t="shared" si="107"/>
        <v>MDF Factory11</v>
      </c>
    </row>
    <row r="684" spans="1:42" hidden="1" x14ac:dyDescent="0.3">
      <c r="A684" s="6" t="s">
        <v>88</v>
      </c>
      <c r="B684" s="6">
        <f>VLOOKUP(A684,Sheet1!A:B,2,0)</f>
        <v>1</v>
      </c>
      <c r="C684" s="6">
        <v>12</v>
      </c>
      <c r="D684" s="25"/>
      <c r="F684" s="26">
        <f>SUMIF('data-from-invoicing'!D:D,eslam.data!AP684,'data-from-invoicing'!E:E)</f>
        <v>37291327.43</v>
      </c>
      <c r="G684" s="2">
        <f t="shared" si="104"/>
        <v>37291327.43</v>
      </c>
      <c r="H684" s="23"/>
      <c r="I684" s="2">
        <f>SUMIF('collection only'!D:D,eslam.data!AO684,'collection only'!E:E)</f>
        <v>0</v>
      </c>
      <c r="J684" s="26">
        <f>SUMIF('data-from-invoicing'!D:D,eslam.data!AP684,'data-from-invoicing'!F:F)</f>
        <v>25882723.221099999</v>
      </c>
      <c r="K684" s="2">
        <f t="shared" si="105"/>
        <v>25882723.221099999</v>
      </c>
      <c r="O684" s="23"/>
      <c r="Q684" s="1">
        <v>45016</v>
      </c>
      <c r="R684" s="1">
        <v>45000</v>
      </c>
      <c r="S684" s="1">
        <v>45019</v>
      </c>
      <c r="T684">
        <v>28</v>
      </c>
      <c r="U684" s="1">
        <v>45047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 t="shared" si="106"/>
        <v>MDF Factory - Local Fabrication12</v>
      </c>
      <c r="AP684" s="2" t="str">
        <f t="shared" si="107"/>
        <v>MDF Factory12</v>
      </c>
    </row>
    <row r="685" spans="1:42" hidden="1" x14ac:dyDescent="0.3">
      <c r="A685" s="6" t="s">
        <v>88</v>
      </c>
      <c r="B685" s="6">
        <f>VLOOKUP(A685,Sheet1!A:B,2,0)</f>
        <v>1</v>
      </c>
      <c r="C685" s="6">
        <v>13</v>
      </c>
      <c r="D685" s="25"/>
      <c r="F685" s="26">
        <f>SUMIF('data-from-invoicing'!D:D,eslam.data!AP685,'data-from-invoicing'!E:E)</f>
        <v>35534076.910000004</v>
      </c>
      <c r="G685" s="2">
        <f t="shared" si="104"/>
        <v>35534076.910000004</v>
      </c>
      <c r="H685" s="23"/>
      <c r="I685" s="2">
        <f>SUMIF('collection only'!D:D,eslam.data!AO685,'collection only'!E:E)</f>
        <v>0</v>
      </c>
      <c r="J685" s="26">
        <f>SUMIF('data-from-invoicing'!D:D,eslam.data!AP685,'data-from-invoicing'!F:F)</f>
        <v>2860119.7470999998</v>
      </c>
      <c r="K685" s="2">
        <f t="shared" si="105"/>
        <v>2860119.7470999998</v>
      </c>
      <c r="O685" s="23"/>
      <c r="Q685" s="1">
        <v>45107</v>
      </c>
      <c r="R685" s="1">
        <v>45092</v>
      </c>
      <c r="S685" s="1">
        <v>45098</v>
      </c>
      <c r="T685">
        <v>28</v>
      </c>
      <c r="U685" s="1">
        <v>45126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 t="shared" si="106"/>
        <v>MDF Factory - Local Fabrication13</v>
      </c>
      <c r="AP685" s="2" t="str">
        <f t="shared" si="107"/>
        <v>MDF Factory13</v>
      </c>
    </row>
    <row r="686" spans="1:42" hidden="1" x14ac:dyDescent="0.3">
      <c r="A686" s="6" t="s">
        <v>88</v>
      </c>
      <c r="B686" s="6">
        <f>VLOOKUP(A686,Sheet1!A:B,2,0)</f>
        <v>1</v>
      </c>
      <c r="C686" s="6">
        <v>14</v>
      </c>
      <c r="D686" s="25"/>
      <c r="E686" s="2">
        <v>12083527.18</v>
      </c>
      <c r="F686" s="26">
        <f>SUMIF('data-from-invoicing'!D:D,eslam.data!AP686,'data-from-invoicing'!E:E)</f>
        <v>25805203.920000002</v>
      </c>
      <c r="G686" s="2">
        <f t="shared" si="104"/>
        <v>13721676.740000002</v>
      </c>
      <c r="H686" s="23"/>
      <c r="I686" s="2">
        <f>SUMIF('collection only'!D:D,eslam.data!AO686,'collection only'!E:E)</f>
        <v>10315795</v>
      </c>
      <c r="J686" s="26">
        <f>SUMIF('data-from-invoicing'!D:D,eslam.data!AP686,'data-from-invoicing'!F:F)</f>
        <v>23227533.887499999</v>
      </c>
      <c r="K686" s="2">
        <f t="shared" si="105"/>
        <v>12911738.887499999</v>
      </c>
      <c r="O686" s="23"/>
      <c r="P686" s="2">
        <v>11829412.85</v>
      </c>
      <c r="Q686" s="1">
        <v>45138</v>
      </c>
      <c r="R686" s="1">
        <v>45153</v>
      </c>
      <c r="S686" s="1">
        <v>45167</v>
      </c>
      <c r="T686">
        <v>28</v>
      </c>
      <c r="U686" s="1">
        <v>45195</v>
      </c>
      <c r="V686" s="1">
        <v>45201</v>
      </c>
      <c r="W686" s="2">
        <v>41889851.509999998</v>
      </c>
      <c r="Y686" s="2">
        <v>24971308.609999999</v>
      </c>
      <c r="AB686" s="2">
        <v>2094492.575</v>
      </c>
      <c r="AC686" s="2">
        <v>2094492.575</v>
      </c>
      <c r="AD686" s="2">
        <v>112541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 t="shared" si="106"/>
        <v>MDF Factory - Local Fabrication14</v>
      </c>
      <c r="AP686" s="2" t="str">
        <f t="shared" si="107"/>
        <v>MDF Factory14</v>
      </c>
    </row>
    <row r="687" spans="1:42" hidden="1" x14ac:dyDescent="0.3">
      <c r="A687" s="6" t="s">
        <v>88</v>
      </c>
      <c r="B687" s="6">
        <f>VLOOKUP(A687,Sheet1!A:B,2,0)</f>
        <v>1</v>
      </c>
      <c r="C687" s="6">
        <v>15</v>
      </c>
      <c r="D687" s="25"/>
      <c r="E687" s="2">
        <v>5403242.4699999988</v>
      </c>
      <c r="F687" s="26">
        <f>SUMIF('data-from-invoicing'!D:D,eslam.data!AP687,'data-from-invoicing'!E:E)</f>
        <v>15085332.300000001</v>
      </c>
      <c r="G687" s="2">
        <f t="shared" si="104"/>
        <v>9682089.8300000019</v>
      </c>
      <c r="H687" s="23"/>
      <c r="I687" s="2">
        <f>SUMIF('collection only'!D:D,eslam.data!AO687,'collection only'!E:E)</f>
        <v>2970230</v>
      </c>
      <c r="J687" s="26">
        <f>SUMIF('data-from-invoicing'!D:D,eslam.data!AP687,'data-from-invoicing'!F:F)</f>
        <v>15790368.0492</v>
      </c>
      <c r="K687" s="2">
        <f t="shared" si="105"/>
        <v>12820138.0492</v>
      </c>
      <c r="O687" s="23"/>
      <c r="P687" s="2">
        <v>5457274.9000000004</v>
      </c>
      <c r="Q687" s="1">
        <v>45169</v>
      </c>
      <c r="R687" s="1">
        <v>45214</v>
      </c>
      <c r="S687" s="1">
        <v>45238</v>
      </c>
      <c r="T687">
        <v>28</v>
      </c>
      <c r="U687" s="1">
        <v>45266</v>
      </c>
      <c r="V687" s="1">
        <v>45278</v>
      </c>
      <c r="W687" s="2">
        <v>47293093.979999997</v>
      </c>
      <c r="AB687" s="2">
        <v>2364654.7000000002</v>
      </c>
      <c r="AC687" s="2">
        <v>2364654.7000000002</v>
      </c>
      <c r="AD687" s="2">
        <v>112541</v>
      </c>
      <c r="AE687" s="14">
        <f>SUMIF('consultant-gross'!D:D,eslam.data!AO687,'consultant-gross'!F:F)</f>
        <v>5403242.4699999988</v>
      </c>
      <c r="AF687" s="14">
        <f>SUMIF('consultant-gross'!D:D,eslam.data!AO687,'consultant-gross'!G:G)</f>
        <v>47293093.979999997</v>
      </c>
      <c r="AG687" s="14">
        <f>SUMIF('consultant-net'!D:D,eslam.data!AO687,'consultant-net'!F:F)</f>
        <v>5457274.9000000004</v>
      </c>
      <c r="AH687" s="2" t="str">
        <f>VLOOKUP(A687,'eslam-to-invoicing'!A:B,2,0)</f>
        <v>MDF Factory</v>
      </c>
      <c r="AO687" s="2" t="str">
        <f t="shared" si="106"/>
        <v>MDF Factory - Local Fabrication15</v>
      </c>
      <c r="AP687" s="2" t="str">
        <f t="shared" si="107"/>
        <v>MDF Factory15</v>
      </c>
    </row>
    <row r="688" spans="1:42" hidden="1" x14ac:dyDescent="0.3">
      <c r="A688" s="6" t="s">
        <v>88</v>
      </c>
      <c r="B688" s="6">
        <f>VLOOKUP(A688,Sheet1!A:B,2,0)</f>
        <v>1</v>
      </c>
      <c r="C688" s="6">
        <v>16</v>
      </c>
      <c r="D688" s="25"/>
      <c r="E688" s="2">
        <v>1250000</v>
      </c>
      <c r="F688" s="26">
        <f>SUMIF('data-from-invoicing'!D:D,eslam.data!AP688,'data-from-invoicing'!E:E)</f>
        <v>13891677.720000001</v>
      </c>
      <c r="G688" s="2">
        <f t="shared" si="104"/>
        <v>12641677.720000001</v>
      </c>
      <c r="H688" s="23"/>
      <c r="I688" s="2">
        <f>SUMIF('collection only'!D:D,eslam.data!AO688,'collection only'!E:E)</f>
        <v>1262500</v>
      </c>
      <c r="J688" s="26">
        <f>SUMIF('data-from-invoicing'!D:D,eslam.data!AP688,'data-from-invoicing'!F:F)</f>
        <v>12827443.3694</v>
      </c>
      <c r="K688" s="2">
        <f t="shared" si="105"/>
        <v>11564943.3694</v>
      </c>
      <c r="O688" s="23"/>
      <c r="P688" s="2">
        <v>1262500</v>
      </c>
      <c r="Q688" s="1">
        <v>45260</v>
      </c>
      <c r="R688" s="1">
        <v>45245</v>
      </c>
      <c r="S688" s="1">
        <v>45263</v>
      </c>
      <c r="T688">
        <v>28</v>
      </c>
      <c r="U688" s="1">
        <v>45291</v>
      </c>
      <c r="V688" s="1">
        <v>45333</v>
      </c>
      <c r="W688" s="2">
        <v>48543093.979999997</v>
      </c>
      <c r="AB688" s="2">
        <v>2427154.7000000002</v>
      </c>
      <c r="AC688" s="2">
        <v>2427154.7000000002</v>
      </c>
      <c r="AD688" s="2">
        <v>66804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 t="shared" si="106"/>
        <v>MDF Factory - Local Fabrication16</v>
      </c>
      <c r="AP688" s="2" t="str">
        <f t="shared" si="107"/>
        <v>MDF Factory16</v>
      </c>
    </row>
    <row r="689" spans="1:42" hidden="1" x14ac:dyDescent="0.3">
      <c r="A689" s="6" t="s">
        <v>88</v>
      </c>
      <c r="B689" s="6">
        <f>VLOOKUP(A689,Sheet1!A:B,2,0)</f>
        <v>1</v>
      </c>
      <c r="C689" s="6">
        <v>17</v>
      </c>
      <c r="D689" s="25"/>
      <c r="E689" s="2">
        <v>-1E-3</v>
      </c>
      <c r="F689" s="26">
        <f>SUMIF('data-from-invoicing'!D:D,eslam.data!AP689,'data-from-invoicing'!E:E)</f>
        <v>13012853.939999999</v>
      </c>
      <c r="G689" s="2">
        <f t="shared" si="104"/>
        <v>13012853.941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13738045.4627</v>
      </c>
      <c r="K689" s="2">
        <f t="shared" si="105"/>
        <v>13738045.4627</v>
      </c>
      <c r="O689" s="23"/>
      <c r="P689" s="2">
        <v>1E-4</v>
      </c>
      <c r="Q689" s="1">
        <v>45291</v>
      </c>
      <c r="R689" s="1">
        <v>45285</v>
      </c>
      <c r="S689" s="1">
        <v>45285</v>
      </c>
      <c r="T689">
        <v>28</v>
      </c>
      <c r="U689" s="1">
        <v>45313</v>
      </c>
      <c r="V689" s="1">
        <v>45404</v>
      </c>
      <c r="W689" s="2">
        <v>48543093.979999997</v>
      </c>
      <c r="AB689" s="2">
        <v>2427154.7000000002</v>
      </c>
      <c r="AC689" s="2">
        <v>2427154.7000000002</v>
      </c>
      <c r="AD689" s="2">
        <v>112541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 t="shared" si="106"/>
        <v>MDF Factory - Local Fabrication17</v>
      </c>
      <c r="AP689" s="2" t="str">
        <f t="shared" si="107"/>
        <v>MDF Factory17</v>
      </c>
    </row>
    <row r="690" spans="1:42" hidden="1" x14ac:dyDescent="0.3">
      <c r="A690" s="6" t="s">
        <v>88</v>
      </c>
      <c r="B690" s="6">
        <f>VLOOKUP(A690,Sheet1!A:B,2,0)</f>
        <v>1</v>
      </c>
      <c r="C690" s="6">
        <v>18</v>
      </c>
      <c r="D690" s="25"/>
      <c r="E690" s="2">
        <v>4414101.950000003</v>
      </c>
      <c r="F690" s="26">
        <f>SUMIF('data-from-invoicing'!D:D,eslam.data!AP690,'data-from-invoicing'!E:E)</f>
        <v>8557464.6899999995</v>
      </c>
      <c r="G690" s="2">
        <f t="shared" si="104"/>
        <v>4143362.7399999965</v>
      </c>
      <c r="H690" s="23"/>
      <c r="I690" s="2">
        <f>SUMIF('collection only'!D:D,eslam.data!AO690,'collection only'!E:E)</f>
        <v>4265111</v>
      </c>
      <c r="J690" s="26">
        <f>SUMIF('data-from-invoicing'!D:D,eslam.data!AP690,'data-from-invoicing'!F:F)</f>
        <v>8046794.6243000003</v>
      </c>
      <c r="K690" s="2">
        <f t="shared" si="105"/>
        <v>3781683.6243000003</v>
      </c>
      <c r="O690" s="23"/>
      <c r="P690" s="2">
        <v>4458904.8600000003</v>
      </c>
      <c r="Q690" s="1">
        <v>45322</v>
      </c>
      <c r="R690" s="1">
        <v>45306</v>
      </c>
      <c r="S690" s="1">
        <v>45328</v>
      </c>
      <c r="T690">
        <v>28</v>
      </c>
      <c r="U690" s="1">
        <v>45356</v>
      </c>
      <c r="V690" s="1">
        <v>45344</v>
      </c>
      <c r="W690" s="2">
        <v>52957195.93</v>
      </c>
      <c r="AB690" s="2">
        <v>2647859.7949999999</v>
      </c>
      <c r="AC690" s="2">
        <v>2647859.7949999999</v>
      </c>
      <c r="AD690" s="2">
        <v>112541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 t="shared" si="106"/>
        <v>MDF Factory - Local Fabrication18</v>
      </c>
      <c r="AP690" s="2" t="str">
        <f t="shared" si="107"/>
        <v>MDF Factory18</v>
      </c>
    </row>
    <row r="691" spans="1:42" hidden="1" x14ac:dyDescent="0.3">
      <c r="A691" s="6" t="s">
        <v>88</v>
      </c>
      <c r="B691" s="6">
        <f>VLOOKUP(A691,Sheet1!A:B,2,0)</f>
        <v>1</v>
      </c>
      <c r="C691" s="6">
        <v>19</v>
      </c>
      <c r="D691" s="25"/>
      <c r="E691" s="2">
        <v>4220898.9399999976</v>
      </c>
      <c r="F691" s="26">
        <f>SUMIF('data-from-invoicing'!D:D,eslam.data!AP691,'data-from-invoicing'!E:E)</f>
        <v>18177972.440000001</v>
      </c>
      <c r="G691" s="2">
        <f t="shared" si="104"/>
        <v>13957073.500000004</v>
      </c>
      <c r="H691" s="23"/>
      <c r="I691" s="2">
        <f>SUMIF('collection only'!D:D,eslam.data!AO691,'collection only'!E:E)</f>
        <v>3358613</v>
      </c>
      <c r="J691" s="26">
        <f>SUMIF('data-from-invoicing'!D:D,eslam.data!AP691,'data-from-invoicing'!F:F)</f>
        <v>13406399.725</v>
      </c>
      <c r="K691" s="2">
        <f t="shared" si="105"/>
        <v>10047786.725</v>
      </c>
      <c r="O691" s="23"/>
      <c r="P691" s="2">
        <v>4456901.8</v>
      </c>
      <c r="Q691" s="1">
        <v>45351</v>
      </c>
      <c r="R691" s="1">
        <v>45366</v>
      </c>
      <c r="S691" s="1">
        <v>45371</v>
      </c>
      <c r="T691">
        <v>28</v>
      </c>
      <c r="U691" s="1">
        <v>45399</v>
      </c>
      <c r="V691" s="1">
        <v>45386</v>
      </c>
      <c r="W691" s="2">
        <v>57178094.869999997</v>
      </c>
      <c r="AB691" s="2">
        <v>2858904.5</v>
      </c>
      <c r="AC691" s="2">
        <v>2858904.5</v>
      </c>
      <c r="AD691" s="2">
        <v>882541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 t="shared" si="106"/>
        <v>MDF Factory - Local Fabrication19</v>
      </c>
      <c r="AP691" s="2" t="str">
        <f t="shared" si="107"/>
        <v>MDF Factory19</v>
      </c>
    </row>
    <row r="692" spans="1:42" hidden="1" x14ac:dyDescent="0.3">
      <c r="A692" s="6" t="s">
        <v>88</v>
      </c>
      <c r="B692" s="6">
        <f>VLOOKUP(A692,Sheet1!A:B,2,0)</f>
        <v>1</v>
      </c>
      <c r="C692" s="6">
        <v>20</v>
      </c>
      <c r="D692" s="25"/>
      <c r="E692" s="2">
        <v>1196029.3800000029</v>
      </c>
      <c r="F692" s="26">
        <f>SUMIF('data-from-invoicing'!D:D,eslam.data!AP692,'data-from-invoicing'!E:E)</f>
        <v>12424707.76</v>
      </c>
      <c r="G692" s="2">
        <f t="shared" si="104"/>
        <v>11228678.379999997</v>
      </c>
      <c r="H692" s="23"/>
      <c r="I692" s="2">
        <f>SUMIF('collection only'!D:D,eslam.data!AO692,'collection only'!E:E)</f>
        <v>0</v>
      </c>
      <c r="J692" s="26">
        <f>SUMIF('data-from-invoicing'!D:D,eslam.data!AP692,'data-from-invoicing'!F:F)</f>
        <v>3607979.0847</v>
      </c>
      <c r="K692" s="2">
        <f t="shared" si="105"/>
        <v>3607979.0847</v>
      </c>
      <c r="O692" s="23"/>
      <c r="P692" s="2">
        <v>2286278.7200000002</v>
      </c>
      <c r="Q692" s="1">
        <v>45443</v>
      </c>
      <c r="R692" s="1">
        <v>45427</v>
      </c>
      <c r="S692" s="1">
        <v>45476</v>
      </c>
      <c r="T692">
        <v>28</v>
      </c>
      <c r="U692" s="1">
        <v>45504</v>
      </c>
      <c r="V692" s="1">
        <v>45502</v>
      </c>
      <c r="W692" s="2">
        <v>58374124.25</v>
      </c>
      <c r="AB692" s="2">
        <v>2918706</v>
      </c>
      <c r="AC692" s="2">
        <v>2918706</v>
      </c>
      <c r="AD692" s="2">
        <v>66804</v>
      </c>
      <c r="AE692" s="14">
        <f>SUMIF('consultant-gross'!D:D,eslam.data!AO692,'consultant-gross'!F:F)</f>
        <v>0</v>
      </c>
      <c r="AF692" s="14">
        <f>SUMIF('consultant-gross'!D:D,eslam.data!AO692,'consultant-gross'!G:G)</f>
        <v>0</v>
      </c>
      <c r="AG692" s="14">
        <f>SUMIF('consultant-net'!D:D,eslam.data!AO692,'consultant-net'!F:F)</f>
        <v>0</v>
      </c>
      <c r="AH692" s="2" t="str">
        <f>VLOOKUP(A692,'eslam-to-invoicing'!A:B,2,0)</f>
        <v>MDF Factory</v>
      </c>
      <c r="AO692" s="2" t="str">
        <f t="shared" si="106"/>
        <v>MDF Factory - Local Fabrication20</v>
      </c>
      <c r="AP692" s="2" t="str">
        <f t="shared" si="107"/>
        <v>MDF Factory20</v>
      </c>
    </row>
    <row r="693" spans="1:42" hidden="1" x14ac:dyDescent="0.3">
      <c r="B693" s="6" t="e">
        <f>VLOOKUP(A693,Sheet1!A:B,2,0)</f>
        <v>#N/A</v>
      </c>
      <c r="D693" s="25"/>
      <c r="F693" s="26"/>
      <c r="H693" s="23"/>
      <c r="J693" s="26"/>
      <c r="O693" s="23"/>
    </row>
    <row r="694" spans="1:42" hidden="1" x14ac:dyDescent="0.3">
      <c r="A694" s="6" t="s">
        <v>141</v>
      </c>
      <c r="B694" s="6">
        <f>VLOOKUP(A694,Sheet1!A:B,2,0)</f>
        <v>1</v>
      </c>
      <c r="C694" s="6">
        <v>1</v>
      </c>
      <c r="D694" s="25"/>
      <c r="E694" s="2">
        <v>96641266.359999999</v>
      </c>
      <c r="F694" s="26">
        <f>SUMIF('data-from-invoicing'!D:D,eslam.data!AP694,'data-from-invoicing'!E:E)</f>
        <v>4758315.53</v>
      </c>
      <c r="G694" s="2">
        <f t="shared" ref="G694:G704" si="108">F694-E694</f>
        <v>-91882950.829999998</v>
      </c>
      <c r="H694" s="23"/>
      <c r="I694" s="2">
        <f>SUMIF('collection only'!D:D,eslam.data!AO694,'collection only'!E:E)</f>
        <v>15000000</v>
      </c>
      <c r="J694" s="26">
        <f>SUMIF('data-from-invoicing'!D:D,eslam.data!AP694,'data-from-invoicing'!F:F)</f>
        <v>3615843.9682</v>
      </c>
      <c r="K694" s="2">
        <f t="shared" ref="K694:K704" si="109">J694-I694</f>
        <v>-11384156.0318</v>
      </c>
      <c r="L694" s="2">
        <v>15000000</v>
      </c>
      <c r="O694" s="23"/>
      <c r="P694" s="2">
        <v>2845427.8</v>
      </c>
      <c r="Q694" s="1">
        <v>45322</v>
      </c>
      <c r="R694" s="1">
        <v>45322</v>
      </c>
      <c r="S694" s="1">
        <v>45413</v>
      </c>
      <c r="T694">
        <v>42</v>
      </c>
      <c r="U694" s="1">
        <v>45455</v>
      </c>
      <c r="V694" s="1">
        <v>45414</v>
      </c>
      <c r="W694" s="2">
        <v>96641266.359999999</v>
      </c>
      <c r="AD694" s="2">
        <v>0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EGAT Mechanical Installations</v>
      </c>
      <c r="AO694" s="2" t="str">
        <f t="shared" ref="AO694:AO704" si="110">A694&amp;C694</f>
        <v>Mechanical Installation1</v>
      </c>
      <c r="AP694" s="2" t="str">
        <f t="shared" ref="AP694:AP704" si="111">AH694&amp;C694</f>
        <v>EGAT Mechanical Installations1</v>
      </c>
    </row>
    <row r="695" spans="1:42" x14ac:dyDescent="0.3">
      <c r="A695" s="6" t="s">
        <v>141</v>
      </c>
      <c r="B695" s="6">
        <f>VLOOKUP(A695,Sheet1!A:B,2,0)</f>
        <v>1</v>
      </c>
      <c r="C695" s="6">
        <v>9</v>
      </c>
      <c r="D695" s="25"/>
      <c r="F695" s="26">
        <f>SUMIF('data-from-invoicing'!D:D,eslam.data!AP695,'data-from-invoicing'!E:E)</f>
        <v>0</v>
      </c>
      <c r="G695" s="2">
        <f t="shared" si="108"/>
        <v>0</v>
      </c>
      <c r="H695" s="23"/>
      <c r="I695" s="2">
        <f>SUMIF('collection only'!D:D,eslam.data!AO695,'collection only'!E:E)</f>
        <v>0</v>
      </c>
      <c r="J695" s="26">
        <f>SUMIF('data-from-invoicing'!D:D,eslam.data!AP695,'data-from-invoicing'!F:F)</f>
        <v>0</v>
      </c>
      <c r="K695" s="2">
        <f t="shared" si="109"/>
        <v>0</v>
      </c>
      <c r="O695" s="23"/>
      <c r="Q695" s="1">
        <v>45443</v>
      </c>
      <c r="R695" s="1">
        <v>45443</v>
      </c>
      <c r="S695" s="1">
        <v>45444</v>
      </c>
      <c r="T695">
        <v>42</v>
      </c>
      <c r="U695" s="1">
        <v>45486</v>
      </c>
      <c r="AD695" s="2">
        <v>0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EGAT Mechanical Installations</v>
      </c>
      <c r="AO695" s="2" t="str">
        <f t="shared" si="110"/>
        <v>Mechanical Installation9</v>
      </c>
      <c r="AP695" s="2" t="str">
        <f t="shared" si="111"/>
        <v>EGAT Mechanical Installations9</v>
      </c>
    </row>
    <row r="696" spans="1:42" hidden="1" x14ac:dyDescent="0.3">
      <c r="A696" s="6" t="s">
        <v>18</v>
      </c>
      <c r="B696" s="6">
        <f>VLOOKUP(A696,Sheet1!A:B,2,0)</f>
        <v>1</v>
      </c>
      <c r="C696" s="6">
        <v>1</v>
      </c>
      <c r="D696" s="25"/>
      <c r="E696" s="2">
        <v>26487256.440000001</v>
      </c>
      <c r="F696" s="26">
        <f>SUMIF('data-from-invoicing'!D:D,eslam.data!AP696,'data-from-invoicing'!E:E)</f>
        <v>0</v>
      </c>
      <c r="G696" s="2">
        <f t="shared" si="108"/>
        <v>-26487256.440000001</v>
      </c>
      <c r="H696" s="23"/>
      <c r="I696" s="2">
        <f>SUMIF('collection only'!D:D,eslam.data!AO696,'collection only'!E:E)</f>
        <v>15500000</v>
      </c>
      <c r="J696" s="26">
        <f>SUMIF('data-from-invoicing'!D:D,eslam.data!AP696,'data-from-invoicing'!F:F)</f>
        <v>0</v>
      </c>
      <c r="K696" s="2">
        <f t="shared" si="109"/>
        <v>-15500000</v>
      </c>
      <c r="L696" s="2">
        <v>10000000</v>
      </c>
      <c r="O696" s="23"/>
      <c r="P696" s="2">
        <v>2860852.09</v>
      </c>
      <c r="Q696" s="1">
        <v>43251</v>
      </c>
      <c r="R696" s="1">
        <v>43249</v>
      </c>
      <c r="S696" s="1">
        <v>43290</v>
      </c>
      <c r="T696">
        <v>15</v>
      </c>
      <c r="U696" s="1">
        <v>43305</v>
      </c>
      <c r="V696" s="1">
        <v>43361</v>
      </c>
      <c r="W696" s="2">
        <v>26487256.440000001</v>
      </c>
      <c r="X696" s="2">
        <v>0</v>
      </c>
      <c r="AD696" s="2">
        <v>17226261.897999998</v>
      </c>
      <c r="AE696" s="14">
        <f>SUMIF('consultant-gross'!D:D,eslam.data!AO696,'consultant-gross'!F:F)</f>
        <v>26487256.440000001</v>
      </c>
      <c r="AF696" s="14">
        <f>SUMIF('consultant-gross'!D:D,eslam.data!AO696,'consultant-gross'!G:G)</f>
        <v>26487256.440000001</v>
      </c>
      <c r="AG696" s="14">
        <f>SUMIF('consultant-net'!D:D,eslam.data!AO696,'consultant-net'!F:F)</f>
        <v>2860852.09</v>
      </c>
      <c r="AH696" s="2">
        <f>VLOOKUP(A696,'eslam-to-invoicing'!A:B,2,0)</f>
        <v>0</v>
      </c>
      <c r="AO696" s="2" t="str">
        <f t="shared" si="110"/>
        <v>Mintra1</v>
      </c>
      <c r="AP696" s="2" t="str">
        <f t="shared" si="111"/>
        <v>01</v>
      </c>
    </row>
    <row r="697" spans="1:42" hidden="1" x14ac:dyDescent="0.3">
      <c r="A697" s="6" t="s">
        <v>18</v>
      </c>
      <c r="B697" s="6">
        <f>VLOOKUP(A697,Sheet1!A:B,2,0)</f>
        <v>1</v>
      </c>
      <c r="C697" s="6">
        <v>2</v>
      </c>
      <c r="D697" s="25"/>
      <c r="E697" s="2">
        <v>16295714.9</v>
      </c>
      <c r="F697" s="26">
        <f>SUMIF('data-from-invoicing'!D:D,eslam.data!AP697,'data-from-invoicing'!E:E)</f>
        <v>0</v>
      </c>
      <c r="G697" s="2">
        <f t="shared" si="108"/>
        <v>-16295714.9</v>
      </c>
      <c r="H697" s="23"/>
      <c r="I697" s="2">
        <f>SUMIF('collection only'!D:D,eslam.data!AO697,'collection only'!E:E)</f>
        <v>3000000</v>
      </c>
      <c r="J697" s="26">
        <f>SUMIF('data-from-invoicing'!D:D,eslam.data!AP697,'data-from-invoicing'!F:F)</f>
        <v>0</v>
      </c>
      <c r="K697" s="2">
        <f t="shared" si="109"/>
        <v>-3000000</v>
      </c>
      <c r="O697" s="23"/>
      <c r="P697" s="2">
        <v>1791407.73</v>
      </c>
      <c r="Q697" s="1">
        <v>43312</v>
      </c>
      <c r="R697" s="1">
        <v>43302</v>
      </c>
      <c r="S697" s="1">
        <v>43306</v>
      </c>
      <c r="T697">
        <v>15</v>
      </c>
      <c r="U697" s="1">
        <v>43321</v>
      </c>
      <c r="V697" s="1">
        <v>43366</v>
      </c>
      <c r="W697" s="2">
        <v>42782971.340000004</v>
      </c>
      <c r="X697" s="2">
        <v>3426213</v>
      </c>
      <c r="AD697" s="2">
        <v>31002926.91</v>
      </c>
      <c r="AE697" s="14">
        <f>SUMIF('consultant-gross'!D:D,eslam.data!AO697,'consultant-gross'!F:F)</f>
        <v>16295714.900000002</v>
      </c>
      <c r="AF697" s="14">
        <f>SUMIF('consultant-gross'!D:D,eslam.data!AO697,'consultant-gross'!G:G)</f>
        <v>42782971.340000004</v>
      </c>
      <c r="AG697" s="14">
        <f>SUMIF('consultant-net'!D:D,eslam.data!AO697,'consultant-net'!F:F)</f>
        <v>1791407.73</v>
      </c>
      <c r="AH697" s="2">
        <f>VLOOKUP(A697,'eslam-to-invoicing'!A:B,2,0)</f>
        <v>0</v>
      </c>
      <c r="AO697" s="2" t="str">
        <f t="shared" si="110"/>
        <v>Mintra2</v>
      </c>
      <c r="AP697" s="2" t="str">
        <f t="shared" si="111"/>
        <v>02</v>
      </c>
    </row>
    <row r="698" spans="1:42" hidden="1" x14ac:dyDescent="0.3">
      <c r="A698" s="6" t="s">
        <v>18</v>
      </c>
      <c r="B698" s="6">
        <f>VLOOKUP(A698,Sheet1!A:B,2,0)</f>
        <v>1</v>
      </c>
      <c r="C698" s="6">
        <v>3</v>
      </c>
      <c r="D698" s="25"/>
      <c r="E698" s="2">
        <v>19469085.789999999</v>
      </c>
      <c r="F698" s="26">
        <f>SUMIF('data-from-invoicing'!D:D,eslam.data!AP698,'data-from-invoicing'!E:E)</f>
        <v>0</v>
      </c>
      <c r="G698" s="2">
        <f t="shared" si="108"/>
        <v>-19469085.789999999</v>
      </c>
      <c r="H698" s="23"/>
      <c r="I698" s="2">
        <f>SUMIF('collection only'!D:D,eslam.data!AO698,'collection only'!E:E)</f>
        <v>2220782.14</v>
      </c>
      <c r="J698" s="26">
        <f>SUMIF('data-from-invoicing'!D:D,eslam.data!AP698,'data-from-invoicing'!F:F)</f>
        <v>0</v>
      </c>
      <c r="K698" s="2">
        <f t="shared" si="109"/>
        <v>-2220782.14</v>
      </c>
      <c r="O698" s="23"/>
      <c r="P698" s="2">
        <v>2220782.14</v>
      </c>
      <c r="Q698" s="1">
        <v>43343</v>
      </c>
      <c r="R698" s="1">
        <v>43358</v>
      </c>
      <c r="S698" s="1">
        <v>43366</v>
      </c>
      <c r="T698">
        <v>15</v>
      </c>
      <c r="U698" s="1">
        <v>43381</v>
      </c>
      <c r="V698" s="1">
        <v>43388</v>
      </c>
      <c r="W698" s="2">
        <v>62252057.130000003</v>
      </c>
      <c r="X698" s="2">
        <v>0</v>
      </c>
      <c r="AD698" s="2">
        <v>41220014.700000003</v>
      </c>
      <c r="AE698" s="14">
        <f>SUMIF('consultant-gross'!D:D,eslam.data!AO698,'consultant-gross'!F:F)</f>
        <v>19469085.789999999</v>
      </c>
      <c r="AF698" s="14">
        <f>SUMIF('consultant-gross'!D:D,eslam.data!AO698,'consultant-gross'!G:G)</f>
        <v>62252057.130000003</v>
      </c>
      <c r="AG698" s="14">
        <f>SUMIF('consultant-net'!D:D,eslam.data!AO698,'consultant-net'!F:F)</f>
        <v>2220782.14</v>
      </c>
      <c r="AH698" s="2">
        <f>VLOOKUP(A698,'eslam-to-invoicing'!A:B,2,0)</f>
        <v>0</v>
      </c>
      <c r="AO698" s="2" t="str">
        <f t="shared" si="110"/>
        <v>Mintra3</v>
      </c>
      <c r="AP698" s="2" t="str">
        <f t="shared" si="111"/>
        <v>03</v>
      </c>
    </row>
    <row r="699" spans="1:42" hidden="1" x14ac:dyDescent="0.3">
      <c r="A699" s="6" t="s">
        <v>18</v>
      </c>
      <c r="B699" s="6">
        <f>VLOOKUP(A699,Sheet1!A:B,2,0)</f>
        <v>1</v>
      </c>
      <c r="C699" s="6">
        <v>4</v>
      </c>
      <c r="D699" s="25"/>
      <c r="E699" s="2">
        <v>9723925.4203725234</v>
      </c>
      <c r="F699" s="26">
        <f>SUMIF('data-from-invoicing'!D:D,eslam.data!AP699,'data-from-invoicing'!E:E)</f>
        <v>0</v>
      </c>
      <c r="G699" s="2">
        <f t="shared" si="108"/>
        <v>-9723925.4203725234</v>
      </c>
      <c r="H699" s="23"/>
      <c r="I699" s="2">
        <f>SUMIF('collection only'!D:D,eslam.data!AO699,'collection only'!E:E)</f>
        <v>3500000</v>
      </c>
      <c r="J699" s="26">
        <f>SUMIF('data-from-invoicing'!D:D,eslam.data!AP699,'data-from-invoicing'!F:F)</f>
        <v>0</v>
      </c>
      <c r="K699" s="2">
        <f t="shared" si="109"/>
        <v>-3500000</v>
      </c>
      <c r="O699" s="23"/>
      <c r="P699" s="2">
        <v>2907075.5801251451</v>
      </c>
      <c r="Q699" s="1">
        <v>43373</v>
      </c>
      <c r="R699" s="1">
        <v>43383</v>
      </c>
      <c r="S699" s="1">
        <v>43402</v>
      </c>
      <c r="T699">
        <v>15</v>
      </c>
      <c r="U699" s="1">
        <v>43417</v>
      </c>
      <c r="V699" s="1">
        <v>43422</v>
      </c>
      <c r="W699" s="2">
        <v>71975982.550372526</v>
      </c>
      <c r="AD699" s="2">
        <v>47988244.922022</v>
      </c>
      <c r="AE699" s="14">
        <f>SUMIF('consultant-gross'!D:D,eslam.data!AO699,'consultant-gross'!F:F)</f>
        <v>9723925.4203725234</v>
      </c>
      <c r="AF699" s="14">
        <f>SUMIF('consultant-gross'!D:D,eslam.data!AO699,'consultant-gross'!G:G)</f>
        <v>71975982.550372526</v>
      </c>
      <c r="AG699" s="14">
        <f>SUMIF('consultant-net'!D:D,eslam.data!AO699,'consultant-net'!F:F)</f>
        <v>2907075.5801251451</v>
      </c>
      <c r="AH699" s="2">
        <f>VLOOKUP(A699,'eslam-to-invoicing'!A:B,2,0)</f>
        <v>0</v>
      </c>
      <c r="AO699" s="2" t="str">
        <f t="shared" si="110"/>
        <v>Mintra4</v>
      </c>
      <c r="AP699" s="2" t="str">
        <f t="shared" si="111"/>
        <v>04</v>
      </c>
    </row>
    <row r="700" spans="1:42" x14ac:dyDescent="0.3">
      <c r="A700" s="6" t="s">
        <v>18</v>
      </c>
      <c r="B700" s="6">
        <f>VLOOKUP(A700,Sheet1!A:B,2,0)</f>
        <v>1</v>
      </c>
      <c r="C700" s="6">
        <v>5</v>
      </c>
      <c r="D700" s="25"/>
      <c r="F700" s="26">
        <f>SUMIF('data-from-invoicing'!D:D,eslam.data!AP700,'data-from-invoicing'!E:E)</f>
        <v>0</v>
      </c>
      <c r="G700" s="2">
        <f t="shared" si="108"/>
        <v>0</v>
      </c>
      <c r="H700" s="23"/>
      <c r="I700" s="2">
        <f>SUMIF('collection only'!D:D,eslam.data!AO700,'collection only'!E:E)</f>
        <v>8000000</v>
      </c>
      <c r="J700" s="26">
        <f>SUMIF('data-from-invoicing'!D:D,eslam.data!AP700,'data-from-invoicing'!F:F)</f>
        <v>0</v>
      </c>
      <c r="K700" s="2">
        <f t="shared" si="109"/>
        <v>-8000000</v>
      </c>
      <c r="O700" s="23"/>
      <c r="Q700" s="1">
        <v>43434</v>
      </c>
      <c r="R700" s="1">
        <v>43444</v>
      </c>
      <c r="S700" s="1">
        <v>43452</v>
      </c>
      <c r="T700">
        <v>15</v>
      </c>
      <c r="U700" s="1">
        <v>43467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>
        <f>VLOOKUP(A700,'eslam-to-invoicing'!A:B,2,0)</f>
        <v>0</v>
      </c>
      <c r="AO700" s="2" t="str">
        <f t="shared" si="110"/>
        <v>Mintra5</v>
      </c>
      <c r="AP700" s="2" t="str">
        <f t="shared" si="111"/>
        <v>05</v>
      </c>
    </row>
    <row r="701" spans="1:42" x14ac:dyDescent="0.3">
      <c r="A701" s="6" t="s">
        <v>18</v>
      </c>
      <c r="B701" s="6">
        <f>VLOOKUP(A701,Sheet1!A:B,2,0)</f>
        <v>1</v>
      </c>
      <c r="C701" s="6">
        <v>6</v>
      </c>
      <c r="D701" s="25"/>
      <c r="F701" s="26">
        <f>SUMIF('data-from-invoicing'!D:D,eslam.data!AP701,'data-from-invoicing'!E:E)</f>
        <v>0</v>
      </c>
      <c r="G701" s="2">
        <f t="shared" si="108"/>
        <v>0</v>
      </c>
      <c r="H701" s="23"/>
      <c r="I701" s="2">
        <f>SUMIF('collection only'!D:D,eslam.data!AO701,'collection only'!E:E)</f>
        <v>6000000</v>
      </c>
      <c r="J701" s="26">
        <f>SUMIF('data-from-invoicing'!D:D,eslam.data!AP701,'data-from-invoicing'!F:F)</f>
        <v>0</v>
      </c>
      <c r="K701" s="2">
        <f t="shared" si="109"/>
        <v>-6000000</v>
      </c>
      <c r="O701" s="23"/>
      <c r="Q701" s="1">
        <v>43555</v>
      </c>
      <c r="R701" s="1">
        <v>43552</v>
      </c>
      <c r="S701" s="1">
        <v>43570</v>
      </c>
      <c r="T701">
        <v>15</v>
      </c>
      <c r="U701" s="1">
        <v>43585</v>
      </c>
      <c r="AD701" s="2">
        <v>0</v>
      </c>
      <c r="AE701" s="14">
        <f>SUMIF('consultant-gross'!D:D,eslam.data!AO701,'consultant-gross'!F:F)</f>
        <v>0</v>
      </c>
      <c r="AF701" s="14">
        <f>SUMIF('consultant-gross'!D:D,eslam.data!AO701,'consultant-gross'!G:G)</f>
        <v>0</v>
      </c>
      <c r="AG701" s="14">
        <f>SUMIF('consultant-net'!D:D,eslam.data!AO701,'consultant-net'!F:F)</f>
        <v>0</v>
      </c>
      <c r="AH701" s="2">
        <f>VLOOKUP(A701,'eslam-to-invoicing'!A:B,2,0)</f>
        <v>0</v>
      </c>
      <c r="AO701" s="2" t="str">
        <f t="shared" si="110"/>
        <v>Mintra6</v>
      </c>
      <c r="AP701" s="2" t="str">
        <f t="shared" si="111"/>
        <v>06</v>
      </c>
    </row>
    <row r="702" spans="1:42" x14ac:dyDescent="0.3">
      <c r="A702" s="6" t="s">
        <v>18</v>
      </c>
      <c r="B702" s="6">
        <f>VLOOKUP(A702,Sheet1!A:B,2,0)</f>
        <v>1</v>
      </c>
      <c r="C702" s="6">
        <v>7</v>
      </c>
      <c r="D702" s="25"/>
      <c r="F702" s="26">
        <f>SUMIF('data-from-invoicing'!D:D,eslam.data!AP702,'data-from-invoicing'!E:E)</f>
        <v>0</v>
      </c>
      <c r="G702" s="2">
        <f t="shared" si="108"/>
        <v>0</v>
      </c>
      <c r="H702" s="23"/>
      <c r="I702" s="2">
        <f>SUMIF('collection only'!D:D,eslam.data!AO702,'collection only'!E:E)</f>
        <v>2005948.91</v>
      </c>
      <c r="J702" s="26">
        <f>SUMIF('data-from-invoicing'!D:D,eslam.data!AP702,'data-from-invoicing'!F:F)</f>
        <v>0</v>
      </c>
      <c r="K702" s="2">
        <f t="shared" si="109"/>
        <v>-2005948.91</v>
      </c>
      <c r="O702" s="23"/>
      <c r="Q702" s="1">
        <v>43738</v>
      </c>
      <c r="R702" s="1">
        <v>43786</v>
      </c>
      <c r="S702" s="1">
        <v>44230</v>
      </c>
      <c r="T702">
        <v>15</v>
      </c>
      <c r="U702" s="1">
        <v>44245</v>
      </c>
      <c r="AE702" s="14">
        <f>SUMIF('consultant-gross'!D:D,eslam.data!AO702,'consultant-gross'!F:F)</f>
        <v>0</v>
      </c>
      <c r="AF702" s="14">
        <f>SUMIF('consultant-gross'!D:D,eslam.data!AO702,'consultant-gross'!G:G)</f>
        <v>0</v>
      </c>
      <c r="AG702" s="14">
        <f>SUMIF('consultant-net'!D:D,eslam.data!AO702,'consultant-net'!F:F)</f>
        <v>0</v>
      </c>
      <c r="AH702" s="2">
        <f>VLOOKUP(A702,'eslam-to-invoicing'!A:B,2,0)</f>
        <v>0</v>
      </c>
      <c r="AO702" s="2" t="str">
        <f t="shared" si="110"/>
        <v>Mintra7</v>
      </c>
      <c r="AP702" s="2" t="str">
        <f t="shared" si="111"/>
        <v>07</v>
      </c>
    </row>
    <row r="703" spans="1:42" hidden="1" x14ac:dyDescent="0.3">
      <c r="A703" s="6" t="s">
        <v>25</v>
      </c>
      <c r="B703" s="6">
        <f>VLOOKUP(A703,Sheet1!A:B,2,0)</f>
        <v>1</v>
      </c>
      <c r="C703" s="6">
        <v>1</v>
      </c>
      <c r="D703" s="25"/>
      <c r="E703" s="2">
        <v>1411985.3420880761</v>
      </c>
      <c r="F703" s="26">
        <f>SUMIF('data-from-invoicing'!D:D,eslam.data!AP703,'data-from-invoicing'!E:E)</f>
        <v>0</v>
      </c>
      <c r="G703" s="2">
        <f t="shared" si="108"/>
        <v>-1411985.3420880761</v>
      </c>
      <c r="H703" s="23"/>
      <c r="I703" s="2">
        <f>SUMIF('collection only'!D:D,eslam.data!AO703,'collection only'!E:E)</f>
        <v>531998.67000000004</v>
      </c>
      <c r="J703" s="26">
        <f>SUMIF('data-from-invoicing'!D:D,eslam.data!AP703,'data-from-invoicing'!F:F)</f>
        <v>0</v>
      </c>
      <c r="K703" s="2">
        <f t="shared" si="109"/>
        <v>-531998.67000000004</v>
      </c>
      <c r="O703" s="23"/>
      <c r="P703" s="2">
        <v>531998.67208807613</v>
      </c>
      <c r="Q703" s="1">
        <v>43404</v>
      </c>
      <c r="R703" s="1">
        <v>43391</v>
      </c>
      <c r="S703" s="1">
        <v>43394</v>
      </c>
      <c r="T703">
        <v>15</v>
      </c>
      <c r="U703" s="1">
        <v>43409</v>
      </c>
      <c r="V703" s="1">
        <v>43402</v>
      </c>
      <c r="W703" s="2">
        <v>1411985.3420880761</v>
      </c>
      <c r="AD703" s="2">
        <v>879986.67</v>
      </c>
      <c r="AE703" s="14">
        <f>SUMIF('consultant-gross'!D:D,eslam.data!AO703,'consultant-gross'!F:F)</f>
        <v>1411985.3420880763</v>
      </c>
      <c r="AF703" s="14">
        <f>SUMIF('consultant-gross'!D:D,eslam.data!AO703,'consultant-gross'!G:G)</f>
        <v>1411985.3420880763</v>
      </c>
      <c r="AG703" s="14">
        <f>SUMIF('consultant-net'!D:D,eslam.data!AO703,'consultant-net'!F:F)</f>
        <v>531998.67208807613</v>
      </c>
      <c r="AH703" s="2">
        <f>VLOOKUP(A703,'eslam-to-invoicing'!A:B,2,0)</f>
        <v>0</v>
      </c>
      <c r="AO703" s="2" t="str">
        <f t="shared" si="110"/>
        <v>Mintra-Hanger 1200m21</v>
      </c>
      <c r="AP703" s="2" t="str">
        <f t="shared" si="111"/>
        <v>01</v>
      </c>
    </row>
    <row r="704" spans="1:42" x14ac:dyDescent="0.3">
      <c r="A704" s="6" t="s">
        <v>25</v>
      </c>
      <c r="B704" s="6">
        <f>VLOOKUP(A704,Sheet1!A:B,2,0)</f>
        <v>1</v>
      </c>
      <c r="C704" s="6">
        <v>2</v>
      </c>
      <c r="D704" s="25"/>
      <c r="F704" s="26">
        <f>SUMIF('data-from-invoicing'!D:D,eslam.data!AP704,'data-from-invoicing'!E:E)</f>
        <v>0</v>
      </c>
      <c r="G704" s="2">
        <f t="shared" si="108"/>
        <v>0</v>
      </c>
      <c r="H704" s="23"/>
      <c r="I704" s="2">
        <f>SUMIF('collection only'!D:D,eslam.data!AO704,'collection only'!E:E)</f>
        <v>-6217.18</v>
      </c>
      <c r="J704" s="26">
        <f>SUMIF('data-from-invoicing'!D:D,eslam.data!AP704,'data-from-invoicing'!F:F)</f>
        <v>0</v>
      </c>
      <c r="K704" s="2">
        <f t="shared" si="109"/>
        <v>6217.18</v>
      </c>
      <c r="O704" s="23"/>
      <c r="Q704" s="1">
        <v>43738</v>
      </c>
      <c r="R704" s="1">
        <v>43738</v>
      </c>
      <c r="S704" s="1">
        <v>44230</v>
      </c>
      <c r="T704">
        <v>15</v>
      </c>
      <c r="U704" s="1">
        <v>44245</v>
      </c>
      <c r="AD704" s="2">
        <v>0</v>
      </c>
      <c r="AE704" s="14">
        <f>SUMIF('consultant-gross'!D:D,eslam.data!AO704,'consultant-gross'!F:F)</f>
        <v>0</v>
      </c>
      <c r="AF704" s="14">
        <f>SUMIF('consultant-gross'!D:D,eslam.data!AO704,'consultant-gross'!G:G)</f>
        <v>0</v>
      </c>
      <c r="AG704" s="14">
        <f>SUMIF('consultant-net'!D:D,eslam.data!AO704,'consultant-net'!F:F)</f>
        <v>0</v>
      </c>
      <c r="AH704" s="2">
        <f>VLOOKUP(A704,'eslam-to-invoicing'!A:B,2,0)</f>
        <v>0</v>
      </c>
      <c r="AO704" s="2" t="str">
        <f t="shared" si="110"/>
        <v>Mintra-Hanger 1200m22</v>
      </c>
      <c r="AP704" s="2" t="str">
        <f t="shared" si="111"/>
        <v>02</v>
      </c>
    </row>
    <row r="705" spans="1:42" hidden="1" x14ac:dyDescent="0.3">
      <c r="B705" s="6" t="e">
        <f>VLOOKUP(A705,Sheet1!A:B,2,0)</f>
        <v>#N/A</v>
      </c>
      <c r="D705" s="25"/>
      <c r="F705" s="26"/>
      <c r="H705" s="23"/>
      <c r="J705" s="26"/>
      <c r="O705" s="23"/>
    </row>
    <row r="706" spans="1:42" x14ac:dyDescent="0.3">
      <c r="A706" s="6" t="s">
        <v>37</v>
      </c>
      <c r="B706" s="6">
        <f>VLOOKUP(A706,Sheet1!A:B,2,0)</f>
        <v>1</v>
      </c>
      <c r="C706" s="6">
        <v>1</v>
      </c>
      <c r="D706" s="25"/>
      <c r="E706" s="2">
        <v>4797449.5194000006</v>
      </c>
      <c r="F706" s="26">
        <f>SUMIF('data-from-invoicing'!D:D,eslam.data!AP706,'data-from-invoicing'!E:E)</f>
        <v>4797449.5199999996</v>
      </c>
      <c r="G706" s="2">
        <f t="shared" ref="G706:G737" si="112">F706-E706</f>
        <v>5.9999898076057434E-4</v>
      </c>
      <c r="H706" s="23"/>
      <c r="I706" s="2">
        <f>SUMIF('collection only'!D:D,eslam.data!AO706,'collection only'!E:E)</f>
        <v>18101272.325478669</v>
      </c>
      <c r="J706" s="26">
        <f>SUMIF('data-from-invoicing'!D:D,eslam.data!AP706,'data-from-invoicing'!F:F)</f>
        <v>2533668.0159999998</v>
      </c>
      <c r="K706" s="2">
        <f t="shared" ref="K706:K737" si="113">J706-I706</f>
        <v>-15567604.30947867</v>
      </c>
      <c r="L706" s="2">
        <v>15567604.300000001</v>
      </c>
      <c r="O706" s="23"/>
      <c r="P706" s="2">
        <v>2533668.025478669</v>
      </c>
      <c r="Q706" s="1">
        <v>43616</v>
      </c>
      <c r="R706" s="1">
        <v>43616</v>
      </c>
      <c r="S706" s="1">
        <v>43626</v>
      </c>
      <c r="T706">
        <v>40</v>
      </c>
      <c r="U706" s="1">
        <v>43666</v>
      </c>
      <c r="V706" s="1">
        <v>43643</v>
      </c>
      <c r="W706" s="2">
        <v>4797449.5194000006</v>
      </c>
      <c r="X706" s="2">
        <v>0</v>
      </c>
      <c r="AD706" s="2">
        <v>45335.897958330002</v>
      </c>
      <c r="AE706" s="14">
        <f>SUMIF('consultant-gross'!D:D,eslam.data!AO706,'consultant-gross'!F:F)</f>
        <v>4797449.5194000006</v>
      </c>
      <c r="AF706" s="14">
        <f>SUMIF('consultant-gross'!D:D,eslam.data!AO706,'consultant-gross'!G:G)</f>
        <v>4797449.5194000006</v>
      </c>
      <c r="AG706" s="14">
        <f>SUMIF('consultant-net'!D:D,eslam.data!AO706,'consultant-net'!F:F)</f>
        <v>2533668.0254786685</v>
      </c>
      <c r="AH706" s="2" t="str">
        <f>VLOOKUP(A706,'eslam-to-invoicing'!A:B,2,0)</f>
        <v>EMAAR- Pkg 140-ITP-Mivida</v>
      </c>
      <c r="AO706" s="2" t="str">
        <f t="shared" ref="AO706:AO737" si="114">A706&amp;C706</f>
        <v>Mivida-PK#1401</v>
      </c>
      <c r="AP706" s="2" t="str">
        <f t="shared" ref="AP706:AP737" si="115">AH706&amp;C706</f>
        <v>EMAAR- Pkg 140-ITP-Mivida1</v>
      </c>
    </row>
    <row r="707" spans="1:42" x14ac:dyDescent="0.3">
      <c r="A707" s="6" t="s">
        <v>37</v>
      </c>
      <c r="B707" s="6">
        <f>VLOOKUP(A707,Sheet1!A:B,2,0)</f>
        <v>1</v>
      </c>
      <c r="C707" s="6">
        <v>2</v>
      </c>
      <c r="D707" s="25"/>
      <c r="E707" s="2">
        <v>4911239.0805999991</v>
      </c>
      <c r="F707" s="26">
        <f>SUMIF('data-from-invoicing'!D:D,eslam.data!AP707,'data-from-invoicing'!E:E)</f>
        <v>4911239.08</v>
      </c>
      <c r="G707" s="2">
        <f t="shared" si="112"/>
        <v>-5.9999898076057434E-4</v>
      </c>
      <c r="H707" s="23"/>
      <c r="I707" s="2">
        <f>SUMIF('collection only'!D:D,eslam.data!AO707,'collection only'!E:E)</f>
        <v>9934857.7300000004</v>
      </c>
      <c r="J707" s="26">
        <f>SUMIF('data-from-invoicing'!D:D,eslam.data!AP707,'data-from-invoicing'!F:F)</f>
        <v>2620895.13</v>
      </c>
      <c r="K707" s="2">
        <f t="shared" si="113"/>
        <v>-7313962.6000000006</v>
      </c>
      <c r="L707" s="2">
        <v>7313962.5999999996</v>
      </c>
      <c r="O707" s="23"/>
      <c r="P707" s="2">
        <v>2620895.13</v>
      </c>
      <c r="Q707" s="1">
        <v>43646</v>
      </c>
      <c r="R707" s="1">
        <v>43646</v>
      </c>
      <c r="S707" s="1">
        <v>43650</v>
      </c>
      <c r="T707">
        <v>40</v>
      </c>
      <c r="U707" s="1">
        <v>43690</v>
      </c>
      <c r="V707" s="1">
        <v>43667</v>
      </c>
      <c r="W707" s="2">
        <v>9708688.5999999996</v>
      </c>
      <c r="AD707" s="2">
        <v>91747.11</v>
      </c>
      <c r="AE707" s="14">
        <f>SUMIF('consultant-gross'!D:D,eslam.data!AO707,'consultant-gross'!F:F)</f>
        <v>4911239.0805999991</v>
      </c>
      <c r="AF707" s="14">
        <f>SUMIF('consultant-gross'!D:D,eslam.data!AO707,'consultant-gross'!G:G)</f>
        <v>9708688.5999999996</v>
      </c>
      <c r="AG707" s="14">
        <f>SUMIF('consultant-net'!D:D,eslam.data!AO707,'consultant-net'!F:F)</f>
        <v>2620895.13</v>
      </c>
      <c r="AH707" s="2" t="str">
        <f>VLOOKUP(A707,'eslam-to-invoicing'!A:B,2,0)</f>
        <v>EMAAR- Pkg 140-ITP-Mivida</v>
      </c>
      <c r="AO707" s="2" t="str">
        <f t="shared" si="114"/>
        <v>Mivida-PK#1402</v>
      </c>
      <c r="AP707" s="2" t="str">
        <f t="shared" si="115"/>
        <v>EMAAR- Pkg 140-ITP-Mivida2</v>
      </c>
    </row>
    <row r="708" spans="1:42" hidden="1" x14ac:dyDescent="0.3">
      <c r="A708" s="6" t="s">
        <v>37</v>
      </c>
      <c r="B708" s="6">
        <f>VLOOKUP(A708,Sheet1!A:B,2,0)</f>
        <v>1</v>
      </c>
      <c r="C708" s="6">
        <v>3</v>
      </c>
      <c r="D708" s="25"/>
      <c r="E708" s="2">
        <v>6244069.8628576444</v>
      </c>
      <c r="F708" s="26">
        <f>SUMIF('data-from-invoicing'!D:D,eslam.data!AP708,'data-from-invoicing'!E:E)</f>
        <v>6247225.2300000004</v>
      </c>
      <c r="G708" s="2">
        <f t="shared" si="112"/>
        <v>3155.3671423560008</v>
      </c>
      <c r="H708" s="23"/>
      <c r="I708" s="2">
        <f>SUMIF('collection only'!D:D,eslam.data!AO708,'collection only'!E:E)</f>
        <v>4070832.3884527981</v>
      </c>
      <c r="J708" s="26">
        <f>SUMIF('data-from-invoicing'!D:D,eslam.data!AP708,'data-from-invoicing'!F:F)</f>
        <v>4070832.4</v>
      </c>
      <c r="K708" s="2">
        <f t="shared" si="113"/>
        <v>1.1547201778739691E-2</v>
      </c>
      <c r="O708" s="23"/>
      <c r="P708" s="2">
        <v>4070832.3884527981</v>
      </c>
      <c r="Q708" s="1">
        <v>43677</v>
      </c>
      <c r="R708" s="1">
        <v>43677</v>
      </c>
      <c r="S708" s="1">
        <v>43681</v>
      </c>
      <c r="T708">
        <v>40</v>
      </c>
      <c r="U708" s="1">
        <v>43721</v>
      </c>
      <c r="V708" s="1">
        <v>43697</v>
      </c>
      <c r="W708" s="2">
        <v>15952758.462857639</v>
      </c>
      <c r="X708" s="2">
        <v>207615.63149999999</v>
      </c>
      <c r="AD708" s="2">
        <v>152651.92637460309</v>
      </c>
      <c r="AE708" s="14">
        <f>SUMIF('consultant-gross'!D:D,eslam.data!AO708,'consultant-gross'!F:F)</f>
        <v>6244069.8628576435</v>
      </c>
      <c r="AF708" s="14">
        <f>SUMIF('consultant-gross'!D:D,eslam.data!AO708,'consultant-gross'!G:G)</f>
        <v>15952758.462857643</v>
      </c>
      <c r="AG708" s="14">
        <f>SUMIF('consultant-net'!D:D,eslam.data!AO708,'consultant-net'!F:F)</f>
        <v>4070832.3884527981</v>
      </c>
      <c r="AH708" s="2" t="str">
        <f>VLOOKUP(A708,'eslam-to-invoicing'!A:B,2,0)</f>
        <v>EMAAR- Pkg 140-ITP-Mivida</v>
      </c>
      <c r="AO708" s="2" t="str">
        <f t="shared" si="114"/>
        <v>Mivida-PK#1403</v>
      </c>
      <c r="AP708" s="2" t="str">
        <f t="shared" si="115"/>
        <v>EMAAR- Pkg 140-ITP-Mivida3</v>
      </c>
    </row>
    <row r="709" spans="1:42" x14ac:dyDescent="0.3">
      <c r="A709" s="6" t="s">
        <v>37</v>
      </c>
      <c r="B709" s="6">
        <f>VLOOKUP(A709,Sheet1!A:B,2,0)</f>
        <v>1</v>
      </c>
      <c r="C709" s="6">
        <v>4</v>
      </c>
      <c r="D709" s="25"/>
      <c r="E709" s="2">
        <v>2442385.768854735</v>
      </c>
      <c r="F709" s="26">
        <f>SUMIF('data-from-invoicing'!D:D,eslam.data!AP709,'data-from-invoicing'!E:E)</f>
        <v>2442385.7799999998</v>
      </c>
      <c r="G709" s="2">
        <f t="shared" si="112"/>
        <v>1.1145264841616154E-2</v>
      </c>
      <c r="H709" s="23"/>
      <c r="I709" s="2">
        <f>SUMIF('collection only'!D:D,eslam.data!AO709,'collection only'!E:E)</f>
        <v>999645.43982655928</v>
      </c>
      <c r="J709" s="26">
        <f>SUMIF('data-from-invoicing'!D:D,eslam.data!AP709,'data-from-invoicing'!F:F)</f>
        <v>999645.44</v>
      </c>
      <c r="K709" s="2">
        <f t="shared" si="113"/>
        <v>1.7344066873192787E-4</v>
      </c>
      <c r="O709" s="23"/>
      <c r="P709" s="2">
        <v>999645.43982655928</v>
      </c>
      <c r="Q709" s="1">
        <v>43708</v>
      </c>
      <c r="R709" s="1">
        <v>43708</v>
      </c>
      <c r="S709" s="1">
        <v>43709</v>
      </c>
      <c r="T709">
        <v>40</v>
      </c>
      <c r="U709" s="1">
        <v>43749</v>
      </c>
      <c r="V709" s="1">
        <v>43725</v>
      </c>
      <c r="W709" s="2">
        <v>18395144.231712379</v>
      </c>
      <c r="X709" s="2">
        <v>207615.63149999999</v>
      </c>
      <c r="AD709" s="2">
        <v>175732.4718902747</v>
      </c>
      <c r="AE709" s="14">
        <f>SUMIF('consultant-gross'!D:D,eslam.data!AO709,'consultant-gross'!F:F)</f>
        <v>2442385.7688547354</v>
      </c>
      <c r="AF709" s="14">
        <f>SUMIF('consultant-gross'!D:D,eslam.data!AO709,'consultant-gross'!G:G)</f>
        <v>18395144.231712379</v>
      </c>
      <c r="AG709" s="14">
        <f>SUMIF('consultant-net'!D:D,eslam.data!AO709,'consultant-net'!F:F)</f>
        <v>999645.43982655928</v>
      </c>
      <c r="AH709" s="2" t="str">
        <f>VLOOKUP(A709,'eslam-to-invoicing'!A:B,2,0)</f>
        <v>EMAAR- Pkg 140-ITP-Mivida</v>
      </c>
      <c r="AO709" s="2" t="str">
        <f t="shared" si="114"/>
        <v>Mivida-PK#1404</v>
      </c>
      <c r="AP709" s="2" t="str">
        <f t="shared" si="115"/>
        <v>EMAAR- Pkg 140-ITP-Mivida4</v>
      </c>
    </row>
    <row r="710" spans="1:42" x14ac:dyDescent="0.3">
      <c r="A710" s="6" t="s">
        <v>37</v>
      </c>
      <c r="B710" s="6">
        <f>VLOOKUP(A710,Sheet1!A:B,2,0)</f>
        <v>1</v>
      </c>
      <c r="C710" s="6">
        <v>5</v>
      </c>
      <c r="D710" s="25"/>
      <c r="E710" s="2">
        <v>1994559.838287618</v>
      </c>
      <c r="F710" s="26">
        <f>SUMIF('data-from-invoicing'!D:D,eslam.data!AP710,'data-from-invoicing'!E:E)</f>
        <v>1994559.84</v>
      </c>
      <c r="G710" s="2">
        <f t="shared" si="112"/>
        <v>1.7123820725828409E-3</v>
      </c>
      <c r="H710" s="23"/>
      <c r="I710" s="2">
        <f>SUMIF('collection only'!D:D,eslam.data!AO710,'collection only'!E:E)</f>
        <v>1337507.07</v>
      </c>
      <c r="J710" s="26">
        <f>SUMIF('data-from-invoicing'!D:D,eslam.data!AP710,'data-from-invoicing'!F:F)</f>
        <v>1337507.07</v>
      </c>
      <c r="K710" s="2">
        <f t="shared" si="113"/>
        <v>0</v>
      </c>
      <c r="O710" s="23"/>
      <c r="P710" s="2">
        <v>1337507.07</v>
      </c>
      <c r="Q710" s="1">
        <v>43738</v>
      </c>
      <c r="R710" s="1">
        <v>43738</v>
      </c>
      <c r="S710" s="1">
        <v>43740</v>
      </c>
      <c r="T710">
        <v>40</v>
      </c>
      <c r="U710" s="1">
        <v>43780</v>
      </c>
      <c r="V710" s="1">
        <v>43761</v>
      </c>
      <c r="W710" s="2">
        <v>20389704.07</v>
      </c>
      <c r="X710" s="2">
        <v>207615.63</v>
      </c>
      <c r="AD710" s="2">
        <v>194581.06</v>
      </c>
      <c r="AE710" s="14">
        <f>SUMIF('consultant-gross'!D:D,eslam.data!AO710,'consultant-gross'!F:F)</f>
        <v>1994559.838287618</v>
      </c>
      <c r="AF710" s="14">
        <f>SUMIF('consultant-gross'!D:D,eslam.data!AO710,'consultant-gross'!G:G)</f>
        <v>20389704.069999997</v>
      </c>
      <c r="AG710" s="14">
        <f>SUMIF('consultant-net'!D:D,eslam.data!AO710,'consultant-net'!F:F)</f>
        <v>1337507.07</v>
      </c>
      <c r="AH710" s="2" t="str">
        <f>VLOOKUP(A710,'eslam-to-invoicing'!A:B,2,0)</f>
        <v>EMAAR- Pkg 140-ITP-Mivida</v>
      </c>
      <c r="AO710" s="2" t="str">
        <f t="shared" si="114"/>
        <v>Mivida-PK#1405</v>
      </c>
      <c r="AP710" s="2" t="str">
        <f t="shared" si="115"/>
        <v>EMAAR- Pkg 140-ITP-Mivida5</v>
      </c>
    </row>
    <row r="711" spans="1:42" hidden="1" x14ac:dyDescent="0.3">
      <c r="A711" s="6" t="s">
        <v>37</v>
      </c>
      <c r="B711" s="6">
        <f>VLOOKUP(A711,Sheet1!A:B,2,0)</f>
        <v>1</v>
      </c>
      <c r="C711" s="6">
        <v>6</v>
      </c>
      <c r="D711" s="25"/>
      <c r="E711" s="2">
        <v>12232780.54000001</v>
      </c>
      <c r="F711" s="26">
        <f>SUMIF('data-from-invoicing'!D:D,eslam.data!AP711,'data-from-invoicing'!E:E)</f>
        <v>0</v>
      </c>
      <c r="G711" s="2">
        <f t="shared" si="112"/>
        <v>-12232780.54000001</v>
      </c>
      <c r="H711" s="23"/>
      <c r="I711" s="2">
        <f>SUMIF('collection only'!D:D,eslam.data!AO711,'collection only'!E:E)</f>
        <v>10719905.220000001</v>
      </c>
      <c r="J711" s="26">
        <f>SUMIF('data-from-invoicing'!D:D,eslam.data!AP711,'data-from-invoicing'!F:F)</f>
        <v>0</v>
      </c>
      <c r="K711" s="2">
        <f t="shared" si="113"/>
        <v>-10719905.220000001</v>
      </c>
      <c r="O711" s="23"/>
      <c r="P711" s="2">
        <v>10719905.239065539</v>
      </c>
      <c r="Q711" s="1">
        <v>43769</v>
      </c>
      <c r="R711" s="1">
        <v>43775</v>
      </c>
      <c r="S711" s="1">
        <v>43775</v>
      </c>
      <c r="T711">
        <v>40</v>
      </c>
      <c r="U711" s="1">
        <v>43815</v>
      </c>
      <c r="V711" s="1">
        <v>43809</v>
      </c>
      <c r="W711" s="2">
        <v>32622484.609999999</v>
      </c>
      <c r="X711" s="2">
        <v>1084016.352882205</v>
      </c>
      <c r="AD711" s="2">
        <v>318038.62677538203</v>
      </c>
      <c r="AE711" s="14">
        <f>SUMIF('consultant-gross'!D:D,eslam.data!AO711,'consultant-gross'!F:F)</f>
        <v>12232780.543697618</v>
      </c>
      <c r="AF711" s="14">
        <f>SUMIF('consultant-gross'!D:D,eslam.data!AO711,'consultant-gross'!G:G)</f>
        <v>32622484.613697615</v>
      </c>
      <c r="AG711" s="14">
        <f>SUMIF('consultant-net'!D:D,eslam.data!AO711,'consultant-net'!F:F)</f>
        <v>10719905.239065535</v>
      </c>
      <c r="AH711" s="2" t="str">
        <f>VLOOKUP(A711,'eslam-to-invoicing'!A:B,2,0)</f>
        <v>EMAAR- Pkg 140-ITP-Mivida</v>
      </c>
      <c r="AO711" s="2" t="str">
        <f t="shared" si="114"/>
        <v>Mivida-PK#1406</v>
      </c>
      <c r="AP711" s="2" t="str">
        <f t="shared" si="115"/>
        <v>EMAAR- Pkg 140-ITP-Mivida6</v>
      </c>
    </row>
    <row r="712" spans="1:42" hidden="1" x14ac:dyDescent="0.3">
      <c r="A712" s="6" t="s">
        <v>37</v>
      </c>
      <c r="B712" s="6">
        <f>VLOOKUP(A712,Sheet1!A:B,2,0)</f>
        <v>1</v>
      </c>
      <c r="C712" s="6">
        <v>7</v>
      </c>
      <c r="D712" s="25"/>
      <c r="E712" s="2">
        <v>7170532.1164471544</v>
      </c>
      <c r="F712" s="26">
        <f>SUMIF('data-from-invoicing'!D:D,eslam.data!AP712,'data-from-invoicing'!E:E)</f>
        <v>12232780.52</v>
      </c>
      <c r="G712" s="2">
        <f t="shared" si="112"/>
        <v>5062248.4035528451</v>
      </c>
      <c r="H712" s="23"/>
      <c r="I712" s="2">
        <f>SUMIF('collection only'!D:D,eslam.data!AO712,'collection only'!E:E)</f>
        <v>6547225.8200000003</v>
      </c>
      <c r="J712" s="26">
        <f>SUMIF('data-from-invoicing'!D:D,eslam.data!AP712,'data-from-invoicing'!F:F)</f>
        <v>10719905.220000001</v>
      </c>
      <c r="K712" s="2">
        <f t="shared" si="113"/>
        <v>4172679.4000000004</v>
      </c>
      <c r="O712" s="23"/>
      <c r="P712" s="2">
        <v>6547225.8222684124</v>
      </c>
      <c r="Q712" s="1">
        <v>43799</v>
      </c>
      <c r="R712" s="1">
        <v>43804</v>
      </c>
      <c r="S712" s="1">
        <v>43804</v>
      </c>
      <c r="T712">
        <v>40</v>
      </c>
      <c r="U712" s="1">
        <v>43844</v>
      </c>
      <c r="V712" s="1">
        <v>43818</v>
      </c>
      <c r="W712" s="2">
        <v>39793016.726447158</v>
      </c>
      <c r="X712" s="2">
        <v>1960077.2047612499</v>
      </c>
      <c r="AD712" s="2">
        <v>414859.70290777698</v>
      </c>
      <c r="AE712" s="14">
        <f>SUMIF('consultant-gross'!D:D,eslam.data!AO712,'consultant-gross'!F:F)</f>
        <v>7170532.1164471544</v>
      </c>
      <c r="AF712" s="14">
        <f>SUMIF('consultant-gross'!D:D,eslam.data!AO712,'consultant-gross'!G:G)</f>
        <v>39793016.726447158</v>
      </c>
      <c r="AG712" s="14">
        <f>SUMIF('consultant-net'!D:D,eslam.data!AO712,'consultant-net'!F:F)</f>
        <v>6547225.8222684115</v>
      </c>
      <c r="AH712" s="2" t="str">
        <f>VLOOKUP(A712,'eslam-to-invoicing'!A:B,2,0)</f>
        <v>EMAAR- Pkg 140-ITP-Mivida</v>
      </c>
      <c r="AO712" s="2" t="str">
        <f t="shared" si="114"/>
        <v>Mivida-PK#1407</v>
      </c>
      <c r="AP712" s="2" t="str">
        <f t="shared" si="115"/>
        <v>EMAAR- Pkg 140-ITP-Mivida7</v>
      </c>
    </row>
    <row r="713" spans="1:42" x14ac:dyDescent="0.3">
      <c r="A713" s="6" t="s">
        <v>37</v>
      </c>
      <c r="B713" s="6">
        <f>VLOOKUP(A713,Sheet1!A:B,2,0)</f>
        <v>1</v>
      </c>
      <c r="C713" s="6">
        <v>8</v>
      </c>
      <c r="D713" s="25"/>
      <c r="E713" s="2">
        <v>6113446.7535528392</v>
      </c>
      <c r="F713" s="26">
        <f>SUMIF('data-from-invoicing'!D:D,eslam.data!AP713,'data-from-invoicing'!E:E)</f>
        <v>6113446.7400000002</v>
      </c>
      <c r="G713" s="2">
        <f t="shared" si="112"/>
        <v>-1.3552838936448097E-2</v>
      </c>
      <c r="H713" s="23"/>
      <c r="I713" s="2">
        <f>SUMIF('collection only'!D:D,eslam.data!AO713,'collection only'!E:E)</f>
        <v>4740517.5525118411</v>
      </c>
      <c r="J713" s="26">
        <f>SUMIF('data-from-invoicing'!D:D,eslam.data!AP713,'data-from-invoicing'!F:F)</f>
        <v>5253107.1475</v>
      </c>
      <c r="K713" s="2">
        <f t="shared" si="113"/>
        <v>512589.5949881589</v>
      </c>
      <c r="O713" s="23"/>
      <c r="P713" s="2">
        <v>4740517.5525118411</v>
      </c>
      <c r="Q713" s="1">
        <v>43830</v>
      </c>
      <c r="R713" s="1">
        <v>43836</v>
      </c>
      <c r="S713" s="1">
        <v>43836</v>
      </c>
      <c r="T713">
        <v>40</v>
      </c>
      <c r="U713" s="1">
        <v>43876</v>
      </c>
      <c r="V713" s="1">
        <v>43874</v>
      </c>
      <c r="W713" s="2">
        <v>45906463.479999997</v>
      </c>
      <c r="X713" s="2">
        <v>1612694.671467131</v>
      </c>
      <c r="AD713" s="2">
        <v>473905.33190203301</v>
      </c>
      <c r="AE713" s="14">
        <f>SUMIF('consultant-gross'!D:D,eslam.data!AO713,'consultant-gross'!F:F)</f>
        <v>6113446.7506776005</v>
      </c>
      <c r="AF713" s="14">
        <f>SUMIF('consultant-gross'!D:D,eslam.data!AO713,'consultant-gross'!G:G)</f>
        <v>45906463.477124758</v>
      </c>
      <c r="AG713" s="14">
        <f>SUMIF('consultant-net'!D:D,eslam.data!AO713,'consultant-net'!F:F)</f>
        <v>4740517.5525118411</v>
      </c>
      <c r="AH713" s="2" t="str">
        <f>VLOOKUP(A713,'eslam-to-invoicing'!A:B,2,0)</f>
        <v>EMAAR- Pkg 140-ITP-Mivida</v>
      </c>
      <c r="AO713" s="2" t="str">
        <f t="shared" si="114"/>
        <v>Mivida-PK#1408</v>
      </c>
      <c r="AP713" s="2" t="str">
        <f t="shared" si="115"/>
        <v>EMAAR- Pkg 140-ITP-Mivida8</v>
      </c>
    </row>
    <row r="714" spans="1:42" x14ac:dyDescent="0.3">
      <c r="A714" s="6" t="s">
        <v>37</v>
      </c>
      <c r="B714" s="6">
        <f>VLOOKUP(A714,Sheet1!A:B,2,0)</f>
        <v>1</v>
      </c>
      <c r="C714" s="6">
        <v>9</v>
      </c>
      <c r="D714" s="25"/>
      <c r="E714" s="2">
        <v>4233335.7568048686</v>
      </c>
      <c r="F714" s="26">
        <f>SUMIF('data-from-invoicing'!D:D,eslam.data!AP714,'data-from-invoicing'!E:E)</f>
        <v>4233335.7699999996</v>
      </c>
      <c r="G714" s="2">
        <f t="shared" si="112"/>
        <v>1.3195130974054337E-2</v>
      </c>
      <c r="H714" s="23"/>
      <c r="I714" s="2">
        <f>SUMIF('collection only'!D:D,eslam.data!AO714,'collection only'!E:E)</f>
        <v>4559999.09</v>
      </c>
      <c r="J714" s="26">
        <f>SUMIF('data-from-invoicing'!D:D,eslam.data!AP714,'data-from-invoicing'!F:F)</f>
        <v>6237430.1584999999</v>
      </c>
      <c r="K714" s="2">
        <f t="shared" si="113"/>
        <v>1677431.0685000001</v>
      </c>
      <c r="O714" s="23"/>
      <c r="P714" s="2">
        <v>4559999.0725691086</v>
      </c>
      <c r="Q714" s="1">
        <v>43861</v>
      </c>
      <c r="R714" s="1">
        <v>43866</v>
      </c>
      <c r="S714" s="1">
        <v>43867</v>
      </c>
      <c r="T714">
        <v>40</v>
      </c>
      <c r="U714" s="1">
        <v>43907</v>
      </c>
      <c r="V714" s="1">
        <v>43908</v>
      </c>
      <c r="W714" s="2">
        <v>50139799.236804873</v>
      </c>
      <c r="X714" s="2">
        <v>3026730.605550088</v>
      </c>
      <c r="AD714" s="2">
        <v>545336.67823775706</v>
      </c>
      <c r="AE714" s="14">
        <f>SUMIF('consultant-gross'!D:D,eslam.data!AO714,'consultant-gross'!F:F)</f>
        <v>4233335.7568048686</v>
      </c>
      <c r="AF714" s="14">
        <f>SUMIF('consultant-gross'!D:D,eslam.data!AO714,'consultant-gross'!G:G)</f>
        <v>50139799.236804865</v>
      </c>
      <c r="AG714" s="14">
        <f>SUMIF('consultant-net'!D:D,eslam.data!AO714,'consultant-net'!F:F)</f>
        <v>4559999.0725691095</v>
      </c>
      <c r="AH714" s="2" t="str">
        <f>VLOOKUP(A714,'eslam-to-invoicing'!A:B,2,0)</f>
        <v>EMAAR- Pkg 140-ITP-Mivida</v>
      </c>
      <c r="AO714" s="2" t="str">
        <f t="shared" si="114"/>
        <v>Mivida-PK#1409</v>
      </c>
      <c r="AP714" s="2" t="str">
        <f t="shared" si="115"/>
        <v>EMAAR- Pkg 140-ITP-Mivida9</v>
      </c>
    </row>
    <row r="715" spans="1:42" x14ac:dyDescent="0.3">
      <c r="A715" s="6" t="s">
        <v>37</v>
      </c>
      <c r="B715" s="6">
        <f>VLOOKUP(A715,Sheet1!A:B,2,0)</f>
        <v>1</v>
      </c>
      <c r="C715" s="6">
        <v>10</v>
      </c>
      <c r="D715" s="25"/>
      <c r="E715" s="2">
        <v>6612227.7834342495</v>
      </c>
      <c r="F715" s="26">
        <f>SUMIF('data-from-invoicing'!D:D,eslam.data!AP715,'data-from-invoicing'!E:E)</f>
        <v>6612227.79</v>
      </c>
      <c r="G715" s="2">
        <f t="shared" si="112"/>
        <v>6.5657505765557289E-3</v>
      </c>
      <c r="H715" s="23"/>
      <c r="I715" s="2">
        <f>SUMIF('collection only'!D:D,eslam.data!AO715,'collection only'!E:E)</f>
        <v>5679423.0613567904</v>
      </c>
      <c r="J715" s="26">
        <f>SUMIF('data-from-invoicing'!D:D,eslam.data!AP715,'data-from-invoicing'!F:F)</f>
        <v>5679423.0694999993</v>
      </c>
      <c r="K715" s="2">
        <f t="shared" si="113"/>
        <v>8.143208920955658E-3</v>
      </c>
      <c r="O715" s="23"/>
      <c r="P715" s="2">
        <v>5679423.0613567904</v>
      </c>
      <c r="Q715" s="1">
        <v>43890</v>
      </c>
      <c r="R715" s="1">
        <v>43895</v>
      </c>
      <c r="S715" s="1">
        <v>43895</v>
      </c>
      <c r="T715">
        <v>40</v>
      </c>
      <c r="U715" s="1">
        <v>43935</v>
      </c>
      <c r="V715" s="1">
        <v>43950</v>
      </c>
      <c r="W715" s="2">
        <v>56752027.020239107</v>
      </c>
      <c r="X715" s="2">
        <v>3351448.8205800341</v>
      </c>
      <c r="AD715" s="2">
        <v>610744.69472647994</v>
      </c>
      <c r="AE715" s="14">
        <f>SUMIF('consultant-gross'!D:D,eslam.data!AO715,'consultant-gross'!F:F)</f>
        <v>6612227.7834342495</v>
      </c>
      <c r="AF715" s="14">
        <f>SUMIF('consultant-gross'!D:D,eslam.data!AO715,'consultant-gross'!G:G)</f>
        <v>56752027.020239115</v>
      </c>
      <c r="AG715" s="14">
        <f>SUMIF('consultant-net'!D:D,eslam.data!AO715,'consultant-net'!F:F)</f>
        <v>5679423.0613567904</v>
      </c>
      <c r="AH715" s="2" t="str">
        <f>VLOOKUP(A715,'eslam-to-invoicing'!A:B,2,0)</f>
        <v>EMAAR- Pkg 140-ITP-Mivida</v>
      </c>
      <c r="AO715" s="2" t="str">
        <f t="shared" si="114"/>
        <v>Mivida-PK#14010</v>
      </c>
      <c r="AP715" s="2" t="str">
        <f t="shared" si="115"/>
        <v>EMAAR- Pkg 140-ITP-Mivida10</v>
      </c>
    </row>
    <row r="716" spans="1:42" hidden="1" x14ac:dyDescent="0.3">
      <c r="A716" s="6" t="s">
        <v>37</v>
      </c>
      <c r="B716" s="6">
        <f>VLOOKUP(A716,Sheet1!A:B,2,0)</f>
        <v>1</v>
      </c>
      <c r="C716" s="6">
        <v>11</v>
      </c>
      <c r="D716" s="25"/>
      <c r="E716" s="2">
        <v>3124627.5927554742</v>
      </c>
      <c r="F716" s="26">
        <f>SUMIF('data-from-invoicing'!D:D,eslam.data!AP716,'data-from-invoicing'!E:E)</f>
        <v>3121472.23</v>
      </c>
      <c r="G716" s="2">
        <f t="shared" si="112"/>
        <v>-3155.3627554741688</v>
      </c>
      <c r="H716" s="23"/>
      <c r="I716" s="2">
        <f>SUMIF('collection only'!D:D,eslam.data!AO716,'collection only'!E:E)</f>
        <v>2647674.17</v>
      </c>
      <c r="J716" s="26">
        <f>SUMIF('data-from-invoicing'!D:D,eslam.data!AP716,'data-from-invoicing'!F:F)</f>
        <v>2644790.7215</v>
      </c>
      <c r="K716" s="2">
        <f t="shared" si="113"/>
        <v>-2883.4484999999404</v>
      </c>
      <c r="O716" s="23"/>
      <c r="P716" s="2">
        <v>2647674.179867744</v>
      </c>
      <c r="Q716" s="1">
        <v>43921</v>
      </c>
      <c r="R716" s="1">
        <v>43923</v>
      </c>
      <c r="S716" s="1">
        <v>43923</v>
      </c>
      <c r="T716">
        <v>40</v>
      </c>
      <c r="U716" s="1">
        <v>43963</v>
      </c>
      <c r="V716" s="1">
        <v>43950</v>
      </c>
      <c r="W716" s="2">
        <v>59876654.612994589</v>
      </c>
      <c r="X716" s="2">
        <v>3468836.9249781221</v>
      </c>
      <c r="AD716" s="2">
        <v>649303.91841760196</v>
      </c>
      <c r="AE716" s="14">
        <f>SUMIF('consultant-gross'!D:D,eslam.data!AO716,'consultant-gross'!F:F)</f>
        <v>3124627.5927554742</v>
      </c>
      <c r="AF716" s="14">
        <f>SUMIF('consultant-gross'!D:D,eslam.data!AO716,'consultant-gross'!G:G)</f>
        <v>59876654.612994589</v>
      </c>
      <c r="AG716" s="14">
        <f>SUMIF('consultant-net'!D:D,eslam.data!AO716,'consultant-net'!F:F)</f>
        <v>2647674.1798677444</v>
      </c>
      <c r="AH716" s="2" t="str">
        <f>VLOOKUP(A716,'eslam-to-invoicing'!A:B,2,0)</f>
        <v>EMAAR- Pkg 140-ITP-Mivida</v>
      </c>
      <c r="AO716" s="2" t="str">
        <f t="shared" si="114"/>
        <v>Mivida-PK#14011</v>
      </c>
      <c r="AP716" s="2" t="str">
        <f t="shared" si="115"/>
        <v>EMAAR- Pkg 140-ITP-Mivida11</v>
      </c>
    </row>
    <row r="717" spans="1:42" x14ac:dyDescent="0.3">
      <c r="A717" s="6" t="s">
        <v>37</v>
      </c>
      <c r="B717" s="6">
        <f>VLOOKUP(A717,Sheet1!A:B,2,0)</f>
        <v>1</v>
      </c>
      <c r="C717" s="6">
        <v>12</v>
      </c>
      <c r="D717" s="25"/>
      <c r="E717" s="2">
        <v>1875813.0480084571</v>
      </c>
      <c r="F717" s="26">
        <f>SUMIF('data-from-invoicing'!D:D,eslam.data!AP717,'data-from-invoicing'!E:E)</f>
        <v>1875812.84</v>
      </c>
      <c r="G717" s="2">
        <f t="shared" si="112"/>
        <v>-0.20800845697522163</v>
      </c>
      <c r="H717" s="23"/>
      <c r="I717" s="2">
        <f>SUMIF('collection only'!D:D,eslam.data!AO717,'collection only'!E:E)</f>
        <v>4687303.4400000004</v>
      </c>
      <c r="J717" s="26">
        <f>SUMIF('data-from-invoicing'!D:D,eslam.data!AP717,'data-from-invoicing'!F:F)</f>
        <v>4687303.2319999998</v>
      </c>
      <c r="K717" s="2">
        <f t="shared" si="113"/>
        <v>-0.20800000056624413</v>
      </c>
      <c r="O717" s="23"/>
      <c r="P717" s="2">
        <v>4687303.4253211915</v>
      </c>
      <c r="Q717" s="1">
        <v>43951</v>
      </c>
      <c r="R717" s="1">
        <v>43953</v>
      </c>
      <c r="S717" s="1">
        <v>43954</v>
      </c>
      <c r="T717">
        <v>40</v>
      </c>
      <c r="U717" s="1">
        <v>43994</v>
      </c>
      <c r="V717" s="1">
        <v>43972</v>
      </c>
      <c r="W717" s="2">
        <v>61752467.661003053</v>
      </c>
      <c r="X717" s="2">
        <v>7497245.0417494765</v>
      </c>
      <c r="AD717" s="2">
        <v>703286.02477222402</v>
      </c>
      <c r="AE717" s="14">
        <f>SUMIF('consultant-gross'!D:D,eslam.data!AO717,'consultant-gross'!F:F)</f>
        <v>1875813.0480084568</v>
      </c>
      <c r="AF717" s="14">
        <f>SUMIF('consultant-gross'!D:D,eslam.data!AO717,'consultant-gross'!G:G)</f>
        <v>61752467.661003046</v>
      </c>
      <c r="AG717" s="14">
        <f>SUMIF('consultant-net'!D:D,eslam.data!AO717,'consultant-net'!F:F)</f>
        <v>4687303.4253211915</v>
      </c>
      <c r="AH717" s="2" t="str">
        <f>VLOOKUP(A717,'eslam-to-invoicing'!A:B,2,0)</f>
        <v>EMAAR- Pkg 140-ITP-Mivida</v>
      </c>
      <c r="AO717" s="2" t="str">
        <f t="shared" si="114"/>
        <v>Mivida-PK#14012</v>
      </c>
      <c r="AP717" s="2" t="str">
        <f t="shared" si="115"/>
        <v>EMAAR- Pkg 140-ITP-Mivida12</v>
      </c>
    </row>
    <row r="718" spans="1:42" x14ac:dyDescent="0.3">
      <c r="A718" s="6" t="s">
        <v>37</v>
      </c>
      <c r="B718" s="6">
        <f>VLOOKUP(A718,Sheet1!A:B,2,0)</f>
        <v>1</v>
      </c>
      <c r="C718" s="6">
        <v>13</v>
      </c>
      <c r="D718" s="25"/>
      <c r="E718" s="2">
        <v>1425866.3089969531</v>
      </c>
      <c r="F718" s="26">
        <f>SUMIF('data-from-invoicing'!D:D,eslam.data!AP718,'data-from-invoicing'!E:E)</f>
        <v>1425866.3</v>
      </c>
      <c r="G718" s="2">
        <f t="shared" si="112"/>
        <v>-8.9969530235975981E-3</v>
      </c>
      <c r="H718" s="23"/>
      <c r="I718" s="2">
        <f>SUMIF('collection only'!D:D,eslam.data!AO718,'collection only'!E:E)</f>
        <v>1169770.6499999999</v>
      </c>
      <c r="J718" s="26">
        <f>SUMIF('data-from-invoicing'!D:D,eslam.data!AP718,'data-from-invoicing'!F:F)</f>
        <v>1169767.915</v>
      </c>
      <c r="K718" s="2">
        <f t="shared" si="113"/>
        <v>-2.7349999998696148</v>
      </c>
      <c r="O718" s="23"/>
      <c r="P718" s="2">
        <v>1169770.6499999999</v>
      </c>
      <c r="Q718" s="1">
        <v>43982</v>
      </c>
      <c r="R718" s="1">
        <v>43983</v>
      </c>
      <c r="S718" s="1">
        <v>43983</v>
      </c>
      <c r="T718">
        <v>40</v>
      </c>
      <c r="U718" s="1">
        <v>44023</v>
      </c>
      <c r="V718" s="1">
        <v>44003</v>
      </c>
      <c r="W718" s="2">
        <v>63178333.969999999</v>
      </c>
      <c r="X718" s="2">
        <v>7496958.4699999997</v>
      </c>
      <c r="AD718" s="2">
        <v>52250</v>
      </c>
      <c r="AE718" s="14">
        <f>SUMIF('consultant-gross'!D:D,eslam.data!AO718,'consultant-gross'!F:F)</f>
        <v>0</v>
      </c>
      <c r="AF718" s="14">
        <f>SUMIF('consultant-gross'!D:D,eslam.data!AO718,'consultant-gross'!G:G)</f>
        <v>0</v>
      </c>
      <c r="AG718" s="14">
        <f>SUMIF('consultant-net'!D:D,eslam.data!AO718,'consultant-net'!F:F)</f>
        <v>0</v>
      </c>
      <c r="AH718" s="2" t="str">
        <f>VLOOKUP(A718,'eslam-to-invoicing'!A:B,2,0)</f>
        <v>EMAAR- Pkg 140-ITP-Mivida</v>
      </c>
      <c r="AO718" s="2" t="str">
        <f t="shared" si="114"/>
        <v>Mivida-PK#14013</v>
      </c>
      <c r="AP718" s="2" t="str">
        <f t="shared" si="115"/>
        <v>EMAAR- Pkg 140-ITP-Mivida13</v>
      </c>
    </row>
    <row r="719" spans="1:42" x14ac:dyDescent="0.3">
      <c r="A719" s="6" t="s">
        <v>37</v>
      </c>
      <c r="B719" s="6">
        <f>VLOOKUP(A719,Sheet1!A:B,2,0)</f>
        <v>1</v>
      </c>
      <c r="C719" s="6">
        <v>14</v>
      </c>
      <c r="D719" s="25"/>
      <c r="E719" s="2">
        <v>2429362.3735546018</v>
      </c>
      <c r="F719" s="26">
        <f>SUMIF('data-from-invoicing'!D:D,eslam.data!AP719,'data-from-invoicing'!E:E)</f>
        <v>2429362.37</v>
      </c>
      <c r="G719" s="2">
        <f t="shared" si="112"/>
        <v>-3.5546016879379749E-3</v>
      </c>
      <c r="H719" s="23"/>
      <c r="I719" s="2">
        <f>SUMIF('collection only'!D:D,eslam.data!AO719,'collection only'!E:E)</f>
        <v>7336701.0999999996</v>
      </c>
      <c r="J719" s="26">
        <f>SUMIF('data-from-invoicing'!D:D,eslam.data!AP719,'data-from-invoicing'!F:F)</f>
        <v>7336701.0985000003</v>
      </c>
      <c r="K719" s="2">
        <f t="shared" si="113"/>
        <v>-1.4999993145465851E-3</v>
      </c>
      <c r="O719" s="23"/>
      <c r="P719" s="2">
        <v>7336701.0996783227</v>
      </c>
      <c r="Q719" s="1">
        <v>44012</v>
      </c>
      <c r="R719" s="1">
        <v>44013</v>
      </c>
      <c r="S719" s="1">
        <v>44018</v>
      </c>
      <c r="T719">
        <v>40</v>
      </c>
      <c r="U719" s="1">
        <v>44058</v>
      </c>
      <c r="V719" s="1">
        <v>44033</v>
      </c>
      <c r="W719" s="2">
        <v>65607696.343554601</v>
      </c>
      <c r="X719" s="2">
        <v>14334387.263642861</v>
      </c>
      <c r="AD719" s="2">
        <v>52250</v>
      </c>
      <c r="AE719" s="14">
        <f>SUMIF('consultant-gross'!D:D,eslam.data!AO719,'consultant-gross'!F:F)</f>
        <v>2429362.3735546023</v>
      </c>
      <c r="AF719" s="14">
        <f>SUMIF('consultant-gross'!D:D,eslam.data!AO719,'consultant-gross'!G:G)</f>
        <v>65607696.343554601</v>
      </c>
      <c r="AG719" s="14">
        <f>SUMIF('consultant-net'!D:D,eslam.data!AO719,'consultant-net'!F:F)</f>
        <v>7336701.0996783227</v>
      </c>
      <c r="AH719" s="2" t="str">
        <f>VLOOKUP(A719,'eslam-to-invoicing'!A:B,2,0)</f>
        <v>EMAAR- Pkg 140-ITP-Mivida</v>
      </c>
      <c r="AO719" s="2" t="str">
        <f t="shared" si="114"/>
        <v>Mivida-PK#14014</v>
      </c>
      <c r="AP719" s="2" t="str">
        <f t="shared" si="115"/>
        <v>EMAAR- Pkg 140-ITP-Mivida14</v>
      </c>
    </row>
    <row r="720" spans="1:42" x14ac:dyDescent="0.3">
      <c r="A720" s="6" t="s">
        <v>37</v>
      </c>
      <c r="B720" s="6">
        <f>VLOOKUP(A720,Sheet1!A:B,2,0)</f>
        <v>1</v>
      </c>
      <c r="C720" s="6">
        <v>15</v>
      </c>
      <c r="D720" s="25"/>
      <c r="E720" s="2">
        <v>16266667.67135912</v>
      </c>
      <c r="F720" s="26">
        <f>SUMIF('data-from-invoicing'!D:D,eslam.data!AP720,'data-from-invoicing'!E:E)</f>
        <v>16266667.66</v>
      </c>
      <c r="G720" s="2">
        <f t="shared" si="112"/>
        <v>-1.1359119787812233E-2</v>
      </c>
      <c r="H720" s="23"/>
      <c r="I720" s="2">
        <f>SUMIF('collection only'!D:D,eslam.data!AO720,'collection only'!E:E)</f>
        <v>10305723.52</v>
      </c>
      <c r="J720" s="26">
        <f>SUMIF('data-from-invoicing'!D:D,eslam.data!AP720,'data-from-invoicing'!F:F)</f>
        <v>10902262.273</v>
      </c>
      <c r="K720" s="2">
        <f t="shared" si="113"/>
        <v>596538.75300000049</v>
      </c>
      <c r="O720" s="23"/>
      <c r="P720" s="2">
        <v>10305723.52443767</v>
      </c>
      <c r="Q720" s="1">
        <v>44043</v>
      </c>
      <c r="R720" s="1">
        <v>44040</v>
      </c>
      <c r="S720" s="1">
        <v>44049</v>
      </c>
      <c r="T720">
        <v>40</v>
      </c>
      <c r="U720" s="1">
        <v>44089</v>
      </c>
      <c r="V720" s="1">
        <v>44067</v>
      </c>
      <c r="W720" s="2">
        <v>81874364.014913723</v>
      </c>
      <c r="X720" s="2">
        <v>10470685.886565439</v>
      </c>
      <c r="AD720" s="2">
        <v>74750</v>
      </c>
      <c r="AE720" s="14">
        <f>SUMIF('consultant-gross'!D:D,eslam.data!AO720,'consultant-gross'!F:F)</f>
        <v>16266667.671359122</v>
      </c>
      <c r="AF720" s="14">
        <f>SUMIF('consultant-gross'!D:D,eslam.data!AO720,'consultant-gross'!G:G)</f>
        <v>81874364.014913723</v>
      </c>
      <c r="AG720" s="14">
        <f>SUMIF('consultant-net'!D:D,eslam.data!AO720,'consultant-net'!F:F)</f>
        <v>10305723.524437666</v>
      </c>
      <c r="AH720" s="2" t="str">
        <f>VLOOKUP(A720,'eslam-to-invoicing'!A:B,2,0)</f>
        <v>EMAAR- Pkg 140-ITP-Mivida</v>
      </c>
      <c r="AO720" s="2" t="str">
        <f t="shared" si="114"/>
        <v>Mivida-PK#14015</v>
      </c>
      <c r="AP720" s="2" t="str">
        <f t="shared" si="115"/>
        <v>EMAAR- Pkg 140-ITP-Mivida15</v>
      </c>
    </row>
    <row r="721" spans="1:42" x14ac:dyDescent="0.3">
      <c r="A721" s="6" t="s">
        <v>37</v>
      </c>
      <c r="B721" s="6">
        <f>VLOOKUP(A721,Sheet1!A:B,2,0)</f>
        <v>1</v>
      </c>
      <c r="C721" s="6">
        <v>16</v>
      </c>
      <c r="D721" s="25"/>
      <c r="E721" s="2">
        <v>19380294.5983507</v>
      </c>
      <c r="F721" s="26">
        <f>SUMIF('data-from-invoicing'!D:D,eslam.data!AP721,'data-from-invoicing'!E:E)</f>
        <v>19380294.600000001</v>
      </c>
      <c r="G721" s="2">
        <f t="shared" si="112"/>
        <v>1.6493014991283417E-3</v>
      </c>
      <c r="H721" s="23"/>
      <c r="I721" s="2">
        <f>SUMIF('collection only'!D:D,eslam.data!AO721,'collection only'!E:E)</f>
        <v>10553431.24</v>
      </c>
      <c r="J721" s="26">
        <f>SUMIF('data-from-invoicing'!D:D,eslam.data!AP721,'data-from-invoicing'!F:F)</f>
        <v>13266917.76</v>
      </c>
      <c r="K721" s="2">
        <f t="shared" si="113"/>
        <v>2713486.5199999996</v>
      </c>
      <c r="O721" s="23"/>
      <c r="P721" s="2">
        <v>10553431.239390019</v>
      </c>
      <c r="Q721" s="1">
        <v>44074</v>
      </c>
      <c r="R721" s="1">
        <v>44075</v>
      </c>
      <c r="S721" s="1">
        <v>44075</v>
      </c>
      <c r="T721">
        <v>40</v>
      </c>
      <c r="U721" s="1">
        <v>44115</v>
      </c>
      <c r="V721" s="1">
        <v>44089</v>
      </c>
      <c r="W721" s="2">
        <v>101254658.6132644</v>
      </c>
      <c r="X721" s="2">
        <v>3625858.675608194</v>
      </c>
      <c r="AD721" s="2">
        <v>74750</v>
      </c>
      <c r="AE721" s="14">
        <f>SUMIF('consultant-gross'!D:D,eslam.data!AO721,'consultant-gross'!F:F)</f>
        <v>19380294.598350704</v>
      </c>
      <c r="AF721" s="14">
        <f>SUMIF('consultant-gross'!D:D,eslam.data!AO721,'consultant-gross'!G:G)</f>
        <v>101254658.61326443</v>
      </c>
      <c r="AG721" s="14">
        <f>SUMIF('consultant-net'!D:D,eslam.data!AO721,'consultant-net'!F:F)</f>
        <v>10553431.239390016</v>
      </c>
      <c r="AH721" s="2" t="str">
        <f>VLOOKUP(A721,'eslam-to-invoicing'!A:B,2,0)</f>
        <v>EMAAR- Pkg 140-ITP-Mivida</v>
      </c>
      <c r="AO721" s="2" t="str">
        <f t="shared" si="114"/>
        <v>Mivida-PK#14016</v>
      </c>
      <c r="AP721" s="2" t="str">
        <f t="shared" si="115"/>
        <v>EMAAR- Pkg 140-ITP-Mivida16</v>
      </c>
    </row>
    <row r="722" spans="1:42" x14ac:dyDescent="0.3">
      <c r="A722" s="6" t="s">
        <v>37</v>
      </c>
      <c r="B722" s="6">
        <f>VLOOKUP(A722,Sheet1!A:B,2,0)</f>
        <v>1</v>
      </c>
      <c r="C722" s="6">
        <v>17</v>
      </c>
      <c r="D722" s="25"/>
      <c r="E722" s="2">
        <v>16610857.33276418</v>
      </c>
      <c r="F722" s="26">
        <f>SUMIF('data-from-invoicing'!D:D,eslam.data!AP722,'data-from-invoicing'!E:E)</f>
        <v>16610857.339999998</v>
      </c>
      <c r="G722" s="2">
        <f t="shared" si="112"/>
        <v>7.2358176112174988E-3</v>
      </c>
      <c r="H722" s="23"/>
      <c r="I722" s="2">
        <f>SUMIF('collection only'!D:D,eslam.data!AO722,'collection only'!E:E)</f>
        <v>11726998.43</v>
      </c>
      <c r="J722" s="26">
        <f>SUMIF('data-from-invoicing'!D:D,eslam.data!AP722,'data-from-invoicing'!F:F)</f>
        <v>11726998.431499999</v>
      </c>
      <c r="K722" s="2">
        <f t="shared" si="113"/>
        <v>1.4999993145465851E-3</v>
      </c>
      <c r="O722" s="23"/>
      <c r="P722" s="2">
        <v>11726998.42658535</v>
      </c>
      <c r="Q722" s="1">
        <v>44104</v>
      </c>
      <c r="R722" s="1">
        <v>44105</v>
      </c>
      <c r="S722" s="1">
        <v>44108</v>
      </c>
      <c r="T722">
        <v>40</v>
      </c>
      <c r="U722" s="1">
        <v>44148</v>
      </c>
      <c r="V722" s="1">
        <v>44123</v>
      </c>
      <c r="W722" s="2">
        <v>117865515.94602861</v>
      </c>
      <c r="X722" s="2">
        <v>808207.31956038659</v>
      </c>
      <c r="AD722" s="2">
        <v>74750</v>
      </c>
      <c r="AE722" s="14">
        <f>SUMIF('consultant-gross'!D:D,eslam.data!AO722,'consultant-gross'!F:F)</f>
        <v>16610857.332764179</v>
      </c>
      <c r="AF722" s="14">
        <f>SUMIF('consultant-gross'!D:D,eslam.data!AO722,'consultant-gross'!G:G)</f>
        <v>117865515.94602861</v>
      </c>
      <c r="AG722" s="14">
        <f>SUMIF('consultant-net'!D:D,eslam.data!AO722,'consultant-net'!F:F)</f>
        <v>11726998.426585346</v>
      </c>
      <c r="AH722" s="2" t="str">
        <f>VLOOKUP(A722,'eslam-to-invoicing'!A:B,2,0)</f>
        <v>EMAAR- Pkg 140-ITP-Mivida</v>
      </c>
      <c r="AO722" s="2" t="str">
        <f t="shared" si="114"/>
        <v>Mivida-PK#14017</v>
      </c>
      <c r="AP722" s="2" t="str">
        <f t="shared" si="115"/>
        <v>EMAAR- Pkg 140-ITP-Mivida17</v>
      </c>
    </row>
    <row r="723" spans="1:42" x14ac:dyDescent="0.3">
      <c r="A723" s="6" t="s">
        <v>37</v>
      </c>
      <c r="B723" s="6">
        <f>VLOOKUP(A723,Sheet1!A:B,2,0)</f>
        <v>1</v>
      </c>
      <c r="C723" s="6">
        <v>18</v>
      </c>
      <c r="D723" s="25"/>
      <c r="E723" s="2">
        <v>4603925.7609414915</v>
      </c>
      <c r="F723" s="26">
        <f>SUMIF('data-from-invoicing'!D:D,eslam.data!AP723,'data-from-invoicing'!E:E)</f>
        <v>4603925.7699999996</v>
      </c>
      <c r="G723" s="2">
        <f t="shared" si="112"/>
        <v>9.0585080906748772E-3</v>
      </c>
      <c r="H723" s="23"/>
      <c r="I723" s="2">
        <f>SUMIF('collection only'!D:D,eslam.data!AO723,'collection only'!E:E)</f>
        <v>3831058.93</v>
      </c>
      <c r="J723" s="26">
        <f>SUMIF('data-from-invoicing'!D:D,eslam.data!AP723,'data-from-invoicing'!F:F)</f>
        <v>3831058.9284999999</v>
      </c>
      <c r="K723" s="2">
        <f t="shared" si="113"/>
        <v>-1.5000002458691597E-3</v>
      </c>
      <c r="O723" s="23"/>
      <c r="P723" s="2">
        <v>3831058.9300426389</v>
      </c>
      <c r="Q723" s="1">
        <v>44135</v>
      </c>
      <c r="R723" s="1">
        <v>44139</v>
      </c>
      <c r="S723" s="1">
        <v>44144</v>
      </c>
      <c r="T723">
        <v>40</v>
      </c>
      <c r="U723" s="1">
        <v>44184</v>
      </c>
      <c r="V723" s="1">
        <v>44164</v>
      </c>
      <c r="W723" s="2">
        <v>122469441.7069701</v>
      </c>
      <c r="X723" s="2">
        <v>876421.35800683463</v>
      </c>
      <c r="AD723" s="2">
        <v>74750</v>
      </c>
      <c r="AE723" s="14">
        <f>SUMIF('consultant-gross'!D:D,eslam.data!AO723,'consultant-gross'!F:F)</f>
        <v>4603925.7609414905</v>
      </c>
      <c r="AF723" s="14">
        <f>SUMIF('consultant-gross'!D:D,eslam.data!AO723,'consultant-gross'!G:G)</f>
        <v>122469441.7069701</v>
      </c>
      <c r="AG723" s="14">
        <f>SUMIF('consultant-net'!D:D,eslam.data!AO723,'consultant-net'!F:F)</f>
        <v>3831058.9300426394</v>
      </c>
      <c r="AH723" s="2" t="str">
        <f>VLOOKUP(A723,'eslam-to-invoicing'!A:B,2,0)</f>
        <v>EMAAR- Pkg 140-ITP-Mivida</v>
      </c>
      <c r="AO723" s="2" t="str">
        <f t="shared" si="114"/>
        <v>Mivida-PK#14018</v>
      </c>
      <c r="AP723" s="2" t="str">
        <f t="shared" si="115"/>
        <v>EMAAR- Pkg 140-ITP-Mivida18</v>
      </c>
    </row>
    <row r="724" spans="1:42" x14ac:dyDescent="0.3">
      <c r="A724" s="6" t="s">
        <v>37</v>
      </c>
      <c r="B724" s="6">
        <f>VLOOKUP(A724,Sheet1!A:B,2,0)</f>
        <v>1</v>
      </c>
      <c r="C724" s="6">
        <v>19</v>
      </c>
      <c r="D724" s="25"/>
      <c r="E724" s="2">
        <v>11459315.86360215</v>
      </c>
      <c r="F724" s="26">
        <f>SUMIF('data-from-invoicing'!D:D,eslam.data!AP724,'data-from-invoicing'!E:E)</f>
        <v>11459315.859999999</v>
      </c>
      <c r="G724" s="2">
        <f t="shared" si="112"/>
        <v>-3.6021508276462555E-3</v>
      </c>
      <c r="H724" s="23"/>
      <c r="I724" s="2">
        <f>SUMIF('collection only'!D:D,eslam.data!AO724,'collection only'!E:E)</f>
        <v>8885358.6199999992</v>
      </c>
      <c r="J724" s="26">
        <f>SUMIF('data-from-invoicing'!D:D,eslam.data!AP724,'data-from-invoicing'!F:F)</f>
        <v>8885358.6229999978</v>
      </c>
      <c r="K724" s="2">
        <f t="shared" si="113"/>
        <v>2.9999986290931702E-3</v>
      </c>
      <c r="O724" s="23"/>
      <c r="P724" s="2">
        <v>8885358.6191255152</v>
      </c>
      <c r="Q724" s="1">
        <v>44165</v>
      </c>
      <c r="R724" s="1">
        <v>44168</v>
      </c>
      <c r="S724" s="1">
        <v>44171</v>
      </c>
      <c r="T724">
        <v>40</v>
      </c>
      <c r="U724" s="1">
        <v>44211</v>
      </c>
      <c r="V724" s="1">
        <v>44186</v>
      </c>
      <c r="W724" s="2">
        <v>133928757.5705722</v>
      </c>
      <c r="X724" s="2">
        <v>214106.85750000001</v>
      </c>
      <c r="AD724" s="2">
        <v>74750</v>
      </c>
      <c r="AE724" s="14">
        <f>SUMIF('consultant-gross'!D:D,eslam.data!AO724,'consultant-gross'!F:F)</f>
        <v>11459315.863602147</v>
      </c>
      <c r="AF724" s="14">
        <f>SUMIF('consultant-gross'!D:D,eslam.data!AO724,'consultant-gross'!G:G)</f>
        <v>133928757.57057224</v>
      </c>
      <c r="AG724" s="14">
        <f>SUMIF('consultant-net'!D:D,eslam.data!AO724,'consultant-net'!F:F)</f>
        <v>8885358.6191255152</v>
      </c>
      <c r="AH724" s="2" t="str">
        <f>VLOOKUP(A724,'eslam-to-invoicing'!A:B,2,0)</f>
        <v>EMAAR- Pkg 140-ITP-Mivida</v>
      </c>
      <c r="AO724" s="2" t="str">
        <f t="shared" si="114"/>
        <v>Mivida-PK#14019</v>
      </c>
      <c r="AP724" s="2" t="str">
        <f t="shared" si="115"/>
        <v>EMAAR- Pkg 140-ITP-Mivida19</v>
      </c>
    </row>
    <row r="725" spans="1:42" x14ac:dyDescent="0.3">
      <c r="A725" s="6" t="s">
        <v>37</v>
      </c>
      <c r="B725" s="6">
        <f>VLOOKUP(A725,Sheet1!A:B,2,0)</f>
        <v>1</v>
      </c>
      <c r="C725" s="6">
        <v>20</v>
      </c>
      <c r="D725" s="25"/>
      <c r="E725" s="2">
        <v>5957491.0722286552</v>
      </c>
      <c r="F725" s="26">
        <f>SUMIF('data-from-invoicing'!D:D,eslam.data!AP725,'data-from-invoicing'!E:E)</f>
        <v>5957491.2800000003</v>
      </c>
      <c r="G725" s="2">
        <f t="shared" si="112"/>
        <v>0.20777134504169226</v>
      </c>
      <c r="H725" s="23"/>
      <c r="I725" s="2">
        <f>SUMIF('collection only'!D:D,eslam.data!AO725,'collection only'!E:E)</f>
        <v>5084359.83</v>
      </c>
      <c r="J725" s="26">
        <f>SUMIF('data-from-invoicing'!D:D,eslam.data!AP725,'data-from-invoicing'!F:F)</f>
        <v>6060664.0800000001</v>
      </c>
      <c r="K725" s="2">
        <f t="shared" si="113"/>
        <v>976304.25</v>
      </c>
      <c r="O725" s="23"/>
      <c r="P725" s="2">
        <v>5084359.8247633427</v>
      </c>
      <c r="Q725" s="1">
        <v>44196</v>
      </c>
      <c r="R725" s="1">
        <v>44196</v>
      </c>
      <c r="S725" s="1">
        <v>44201</v>
      </c>
      <c r="T725">
        <v>40</v>
      </c>
      <c r="U725" s="1">
        <v>44241</v>
      </c>
      <c r="V725" s="1">
        <v>44231</v>
      </c>
      <c r="W725" s="2">
        <v>139886248.6428009</v>
      </c>
      <c r="X725" s="2">
        <v>17194.8</v>
      </c>
      <c r="AD725" s="2">
        <v>85700</v>
      </c>
      <c r="AE725" s="14">
        <f>SUMIF('consultant-gross'!D:D,eslam.data!AO725,'consultant-gross'!F:F)</f>
        <v>5957491.0722286552</v>
      </c>
      <c r="AF725" s="14">
        <f>SUMIF('consultant-gross'!D:D,eslam.data!AO725,'consultant-gross'!G:G)</f>
        <v>139886248.6428009</v>
      </c>
      <c r="AG725" s="14">
        <f>SUMIF('consultant-net'!D:D,eslam.data!AO725,'consultant-net'!F:F)</f>
        <v>5084359.8247633427</v>
      </c>
      <c r="AH725" s="2" t="str">
        <f>VLOOKUP(A725,'eslam-to-invoicing'!A:B,2,0)</f>
        <v>EMAAR- Pkg 140-ITP-Mivida</v>
      </c>
      <c r="AO725" s="2" t="str">
        <f t="shared" si="114"/>
        <v>Mivida-PK#14020</v>
      </c>
      <c r="AP725" s="2" t="str">
        <f t="shared" si="115"/>
        <v>EMAAR- Pkg 140-ITP-Mivida20</v>
      </c>
    </row>
    <row r="726" spans="1:42" x14ac:dyDescent="0.3">
      <c r="A726" s="6" t="s">
        <v>37</v>
      </c>
      <c r="B726" s="6">
        <f>VLOOKUP(A726,Sheet1!A:B,2,0)</f>
        <v>1</v>
      </c>
      <c r="C726" s="6">
        <v>21</v>
      </c>
      <c r="D726" s="25"/>
      <c r="E726" s="2">
        <v>9991628.9771991074</v>
      </c>
      <c r="F726" s="26">
        <f>SUMIF('data-from-invoicing'!D:D,eslam.data!AP726,'data-from-invoicing'!E:E)</f>
        <v>9991628.9700000007</v>
      </c>
      <c r="G726" s="2">
        <f t="shared" si="112"/>
        <v>-7.1991067379713058E-3</v>
      </c>
      <c r="H726" s="23"/>
      <c r="I726" s="2">
        <f>SUMIF('collection only'!D:D,eslam.data!AO726,'collection only'!E:E)</f>
        <v>8185193.8300000001</v>
      </c>
      <c r="J726" s="26">
        <f>SUMIF('data-from-invoicing'!D:D,eslam.data!AP726,'data-from-invoicing'!F:F)</f>
        <v>8185193.8284999998</v>
      </c>
      <c r="K726" s="2">
        <f t="shared" si="113"/>
        <v>-1.5000002458691597E-3</v>
      </c>
      <c r="O726" s="23"/>
      <c r="P726" s="2">
        <v>8185193.8343963921</v>
      </c>
      <c r="Q726" s="1">
        <v>44227</v>
      </c>
      <c r="R726" s="1">
        <v>44231</v>
      </c>
      <c r="S726" s="1">
        <v>44234</v>
      </c>
      <c r="T726">
        <v>40</v>
      </c>
      <c r="U726" s="1">
        <v>44274</v>
      </c>
      <c r="V726" s="1">
        <v>44245</v>
      </c>
      <c r="W726" s="2">
        <v>149877877.62</v>
      </c>
      <c r="AD726" s="2">
        <v>85700</v>
      </c>
      <c r="AE726" s="14">
        <f>SUMIF('consultant-gross'!D:D,eslam.data!AO726,'consultant-gross'!F:F)</f>
        <v>9991628.9774986804</v>
      </c>
      <c r="AF726" s="14">
        <f>SUMIF('consultant-gross'!D:D,eslam.data!AO726,'consultant-gross'!G:G)</f>
        <v>149877877.62029958</v>
      </c>
      <c r="AG726" s="14">
        <f>SUMIF('consultant-net'!D:D,eslam.data!AO726,'consultant-net'!F:F)</f>
        <v>8185193.8343963921</v>
      </c>
      <c r="AH726" s="2" t="str">
        <f>VLOOKUP(A726,'eslam-to-invoicing'!A:B,2,0)</f>
        <v>EMAAR- Pkg 140-ITP-Mivida</v>
      </c>
      <c r="AO726" s="2" t="str">
        <f t="shared" si="114"/>
        <v>Mivida-PK#14021</v>
      </c>
      <c r="AP726" s="2" t="str">
        <f t="shared" si="115"/>
        <v>EMAAR- Pkg 140-ITP-Mivida21</v>
      </c>
    </row>
    <row r="727" spans="1:42" x14ac:dyDescent="0.3">
      <c r="A727" s="6" t="s">
        <v>37</v>
      </c>
      <c r="B727" s="6">
        <f>VLOOKUP(A727,Sheet1!A:B,2,0)</f>
        <v>1</v>
      </c>
      <c r="C727" s="6">
        <v>22</v>
      </c>
      <c r="D727" s="25"/>
      <c r="E727" s="2">
        <v>5467007.0699999928</v>
      </c>
      <c r="F727" s="26">
        <f>SUMIF('data-from-invoicing'!D:D,eslam.data!AP727,'data-from-invoicing'!E:E)</f>
        <v>5467007.0499999998</v>
      </c>
      <c r="G727" s="2">
        <f t="shared" si="112"/>
        <v>-1.9999993033707142E-2</v>
      </c>
      <c r="H727" s="23"/>
      <c r="I727" s="2">
        <f>SUMIF('collection only'!D:D,eslam.data!AO727,'collection only'!E:E)</f>
        <v>4603109.1399999997</v>
      </c>
      <c r="J727" s="26">
        <f>SUMIF('data-from-invoicing'!D:D,eslam.data!AP727,'data-from-invoicing'!F:F)</f>
        <v>4603109.1524999999</v>
      </c>
      <c r="K727" s="2">
        <f t="shared" si="113"/>
        <v>1.2500000186264515E-2</v>
      </c>
      <c r="O727" s="23"/>
      <c r="P727" s="2">
        <v>4603109.16</v>
      </c>
      <c r="Q727" s="1">
        <v>44255</v>
      </c>
      <c r="R727" s="1">
        <v>44259</v>
      </c>
      <c r="S727" s="1">
        <v>44270</v>
      </c>
      <c r="T727">
        <v>40</v>
      </c>
      <c r="U727" s="1">
        <v>44310</v>
      </c>
      <c r="V727" s="1">
        <v>44287</v>
      </c>
      <c r="W727" s="2">
        <v>155344884.69</v>
      </c>
      <c r="AD727" s="2">
        <v>85700</v>
      </c>
      <c r="AE727" s="14">
        <f>SUMIF('consultant-gross'!D:D,eslam.data!AO727,'consultant-gross'!F:F)</f>
        <v>0</v>
      </c>
      <c r="AF727" s="14">
        <f>SUMIF('consultant-gross'!D:D,eslam.data!AO727,'consultant-gross'!G:G)</f>
        <v>0</v>
      </c>
      <c r="AG727" s="14">
        <f>SUMIF('consultant-net'!D:D,eslam.data!AO727,'consultant-net'!F:F)</f>
        <v>0</v>
      </c>
      <c r="AH727" s="2" t="str">
        <f>VLOOKUP(A727,'eslam-to-invoicing'!A:B,2,0)</f>
        <v>EMAAR- Pkg 140-ITP-Mivida</v>
      </c>
      <c r="AO727" s="2" t="str">
        <f t="shared" si="114"/>
        <v>Mivida-PK#14022</v>
      </c>
      <c r="AP727" s="2" t="str">
        <f t="shared" si="115"/>
        <v>EMAAR- Pkg 140-ITP-Mivida22</v>
      </c>
    </row>
    <row r="728" spans="1:42" x14ac:dyDescent="0.3">
      <c r="A728" s="6" t="s">
        <v>37</v>
      </c>
      <c r="B728" s="6">
        <f>VLOOKUP(A728,Sheet1!A:B,2,0)</f>
        <v>1</v>
      </c>
      <c r="C728" s="6">
        <v>23</v>
      </c>
      <c r="D728" s="25"/>
      <c r="E728" s="2">
        <v>4716911.4399999976</v>
      </c>
      <c r="F728" s="26">
        <f>SUMIF('data-from-invoicing'!D:D,eslam.data!AP728,'data-from-invoicing'!E:E)</f>
        <v>4716911.47</v>
      </c>
      <c r="G728" s="2">
        <f t="shared" si="112"/>
        <v>3.000000212341547E-2</v>
      </c>
      <c r="H728" s="23"/>
      <c r="I728" s="2">
        <f>SUMIF('collection only'!D:D,eslam.data!AO728,'collection only'!E:E)</f>
        <v>3870461.7</v>
      </c>
      <c r="J728" s="26">
        <f>SUMIF('data-from-invoicing'!D:D,eslam.data!AP728,'data-from-invoicing'!F:F)</f>
        <v>3870461.7235000003</v>
      </c>
      <c r="K728" s="2">
        <f t="shared" si="113"/>
        <v>2.350000012665987E-2</v>
      </c>
      <c r="O728" s="23"/>
      <c r="P728" s="2">
        <v>3870461.69</v>
      </c>
      <c r="Q728" s="1">
        <v>44286</v>
      </c>
      <c r="R728" s="1">
        <v>44290</v>
      </c>
      <c r="S728" s="1">
        <v>44311</v>
      </c>
      <c r="T728">
        <v>40</v>
      </c>
      <c r="U728" s="1">
        <v>44351</v>
      </c>
      <c r="V728" s="1">
        <v>44342</v>
      </c>
      <c r="W728" s="2">
        <v>160061796.13</v>
      </c>
      <c r="AD728" s="2">
        <v>85700</v>
      </c>
      <c r="AE728" s="14">
        <f>SUMIF('consultant-gross'!D:D,eslam.data!AO728,'consultant-gross'!F:F)</f>
        <v>1777689.2862962484</v>
      </c>
      <c r="AF728" s="14">
        <f>SUMIF('consultant-gross'!D:D,eslam.data!AO728,'consultant-gross'!G:G)</f>
        <v>157122573.97629625</v>
      </c>
      <c r="AG728" s="14">
        <f>SUMIF('consultant-net'!D:D,eslam.data!AO728,'consultant-net'!F:F)</f>
        <v>1458682.9493849874</v>
      </c>
      <c r="AH728" s="2" t="str">
        <f>VLOOKUP(A728,'eslam-to-invoicing'!A:B,2,0)</f>
        <v>EMAAR- Pkg 140-ITP-Mivida</v>
      </c>
      <c r="AO728" s="2" t="str">
        <f t="shared" si="114"/>
        <v>Mivida-PK#14023</v>
      </c>
      <c r="AP728" s="2" t="str">
        <f t="shared" si="115"/>
        <v>EMAAR- Pkg 140-ITP-Mivida23</v>
      </c>
    </row>
    <row r="729" spans="1:42" x14ac:dyDescent="0.3">
      <c r="A729" s="6" t="s">
        <v>37</v>
      </c>
      <c r="B729" s="6">
        <f>VLOOKUP(A729,Sheet1!A:B,2,0)</f>
        <v>1</v>
      </c>
      <c r="C729" s="6">
        <v>24</v>
      </c>
      <c r="D729" s="25"/>
      <c r="E729" s="2">
        <v>4573435.8657481372</v>
      </c>
      <c r="F729" s="26">
        <f>SUMIF('data-from-invoicing'!D:D,eslam.data!AP729,'data-from-invoicing'!E:E)</f>
        <v>4573435.8600000003</v>
      </c>
      <c r="G729" s="2">
        <f t="shared" si="112"/>
        <v>-5.7481369003653526E-3</v>
      </c>
      <c r="H729" s="23"/>
      <c r="I729" s="2">
        <f>SUMIF('collection only'!D:D,eslam.data!AO729,'collection only'!E:E)</f>
        <v>3732732.7980726361</v>
      </c>
      <c r="J729" s="26">
        <f>SUMIF('data-from-invoicing'!D:D,eslam.data!AP729,'data-from-invoicing'!F:F)</f>
        <v>4604153.83</v>
      </c>
      <c r="K729" s="2">
        <f t="shared" si="113"/>
        <v>871421.03192736395</v>
      </c>
      <c r="O729" s="23"/>
      <c r="P729" s="2">
        <v>3732732.7980726361</v>
      </c>
      <c r="Q729" s="1">
        <v>44347</v>
      </c>
      <c r="R729" s="1">
        <v>44351</v>
      </c>
      <c r="S729" s="1">
        <v>44377</v>
      </c>
      <c r="T729">
        <v>40</v>
      </c>
      <c r="U729" s="1">
        <v>44417</v>
      </c>
      <c r="V729" s="1">
        <v>44392</v>
      </c>
      <c r="W729" s="2">
        <v>164635231.9957481</v>
      </c>
      <c r="AD729" s="2">
        <v>105700</v>
      </c>
      <c r="AE729" s="14">
        <f>SUMIF('consultant-gross'!D:D,eslam.data!AO729,'consultant-gross'!F:F)</f>
        <v>0</v>
      </c>
      <c r="AF729" s="14">
        <f>SUMIF('consultant-gross'!D:D,eslam.data!AO729,'consultant-gross'!G:G)</f>
        <v>0</v>
      </c>
      <c r="AG729" s="14">
        <f>SUMIF('consultant-net'!D:D,eslam.data!AO729,'consultant-net'!F:F)</f>
        <v>0</v>
      </c>
      <c r="AH729" s="2" t="str">
        <f>VLOOKUP(A729,'eslam-to-invoicing'!A:B,2,0)</f>
        <v>EMAAR- Pkg 140-ITP-Mivida</v>
      </c>
      <c r="AO729" s="2" t="str">
        <f t="shared" si="114"/>
        <v>Mivida-PK#14024</v>
      </c>
      <c r="AP729" s="2" t="str">
        <f t="shared" si="115"/>
        <v>EMAAR- Pkg 140-ITP-Mivida24</v>
      </c>
    </row>
    <row r="730" spans="1:42" x14ac:dyDescent="0.3">
      <c r="A730" s="6" t="s">
        <v>37</v>
      </c>
      <c r="B730" s="6">
        <f>VLOOKUP(A730,Sheet1!A:B,2,0)</f>
        <v>1</v>
      </c>
      <c r="C730" s="6">
        <v>25</v>
      </c>
      <c r="D730" s="25"/>
      <c r="E730" s="2">
        <v>5220299.9542518854</v>
      </c>
      <c r="F730" s="26">
        <f>SUMIF('data-from-invoicing'!D:D,eslam.data!AP730,'data-from-invoicing'!E:E)</f>
        <v>5220299.96</v>
      </c>
      <c r="G730" s="2">
        <f t="shared" si="112"/>
        <v>5.7481145486235619E-3</v>
      </c>
      <c r="H730" s="23"/>
      <c r="I730" s="2">
        <f>SUMIF('collection only'!D:D,eslam.data!AO730,'collection only'!E:E)</f>
        <v>9016182.2400000002</v>
      </c>
      <c r="J730" s="26">
        <f>SUMIF('data-from-invoicing'!D:D,eslam.data!AP730,'data-from-invoicing'!F:F)</f>
        <v>9290247.7980000004</v>
      </c>
      <c r="K730" s="2">
        <f t="shared" si="113"/>
        <v>274065.55800000019</v>
      </c>
      <c r="O730" s="23"/>
      <c r="P730" s="2">
        <v>9016182.2400000002</v>
      </c>
      <c r="Q730" s="1">
        <v>44377</v>
      </c>
      <c r="R730" s="1">
        <v>44376</v>
      </c>
      <c r="S730" s="1">
        <v>44426</v>
      </c>
      <c r="T730">
        <v>40</v>
      </c>
      <c r="U730" s="1">
        <v>44466</v>
      </c>
      <c r="V730" s="1">
        <v>44439</v>
      </c>
      <c r="W730" s="2">
        <v>169855531.94999999</v>
      </c>
      <c r="AD730" s="2">
        <v>623487.51</v>
      </c>
      <c r="AE730" s="14">
        <f>SUMIF('consultant-gross'!D:D,eslam.data!AO730,'consultant-gross'!F:F)</f>
        <v>0</v>
      </c>
      <c r="AF730" s="14">
        <f>SUMIF('consultant-gross'!D:D,eslam.data!AO730,'consultant-gross'!G:G)</f>
        <v>0</v>
      </c>
      <c r="AG730" s="14">
        <f>SUMIF('consultant-net'!D:D,eslam.data!AO730,'consultant-net'!F:F)</f>
        <v>0</v>
      </c>
      <c r="AH730" s="2" t="str">
        <f>VLOOKUP(A730,'eslam-to-invoicing'!A:B,2,0)</f>
        <v>EMAAR- Pkg 140-ITP-Mivida</v>
      </c>
      <c r="AO730" s="2" t="str">
        <f t="shared" si="114"/>
        <v>Mivida-PK#14025</v>
      </c>
      <c r="AP730" s="2" t="str">
        <f t="shared" si="115"/>
        <v>EMAAR- Pkg 140-ITP-Mivida25</v>
      </c>
    </row>
    <row r="731" spans="1:42" x14ac:dyDescent="0.3">
      <c r="A731" s="6" t="s">
        <v>37</v>
      </c>
      <c r="B731" s="6">
        <f>VLOOKUP(A731,Sheet1!A:B,2,0)</f>
        <v>1</v>
      </c>
      <c r="C731" s="6">
        <v>26</v>
      </c>
      <c r="D731" s="25"/>
      <c r="E731" s="2">
        <v>3380977.6200000048</v>
      </c>
      <c r="F731" s="26">
        <f>SUMIF('data-from-invoicing'!D:D,eslam.data!AP731,'data-from-invoicing'!E:E)</f>
        <v>3380977.62</v>
      </c>
      <c r="G731" s="2">
        <f t="shared" si="112"/>
        <v>-4.6566128730773926E-9</v>
      </c>
      <c r="H731" s="23"/>
      <c r="I731" s="2">
        <f>SUMIF('collection only'!D:D,eslam.data!AO731,'collection only'!E:E)</f>
        <v>3143991.8</v>
      </c>
      <c r="J731" s="26">
        <f>SUMIF('data-from-invoicing'!D:D,eslam.data!AP731,'data-from-invoicing'!F:F)</f>
        <v>3321493.111</v>
      </c>
      <c r="K731" s="2">
        <f t="shared" si="113"/>
        <v>177501.31100000022</v>
      </c>
      <c r="O731" s="23"/>
      <c r="P731" s="2">
        <v>3143991.79</v>
      </c>
      <c r="Q731" s="1">
        <v>44500</v>
      </c>
      <c r="R731" s="1">
        <v>44500</v>
      </c>
      <c r="S731" s="1">
        <v>44502</v>
      </c>
      <c r="T731">
        <v>40</v>
      </c>
      <c r="U731" s="1">
        <v>44542</v>
      </c>
      <c r="V731" s="1">
        <v>44521</v>
      </c>
      <c r="W731" s="2">
        <v>173236509.56999999</v>
      </c>
      <c r="AD731" s="2">
        <v>623487.51</v>
      </c>
      <c r="AE731" s="14">
        <f>SUMIF('consultant-gross'!D:D,eslam.data!AO731,'consultant-gross'!F:F)</f>
        <v>0</v>
      </c>
      <c r="AF731" s="14">
        <f>SUMIF('consultant-gross'!D:D,eslam.data!AO731,'consultant-gross'!G:G)</f>
        <v>0</v>
      </c>
      <c r="AG731" s="14">
        <f>SUMIF('consultant-net'!D:D,eslam.data!AO731,'consultant-net'!F:F)</f>
        <v>0</v>
      </c>
      <c r="AH731" s="2" t="str">
        <f>VLOOKUP(A731,'eslam-to-invoicing'!A:B,2,0)</f>
        <v>EMAAR- Pkg 140-ITP-Mivida</v>
      </c>
      <c r="AO731" s="2" t="str">
        <f t="shared" si="114"/>
        <v>Mivida-PK#14026</v>
      </c>
      <c r="AP731" s="2" t="str">
        <f t="shared" si="115"/>
        <v>EMAAR- Pkg 140-ITP-Mivida26</v>
      </c>
    </row>
    <row r="732" spans="1:42" x14ac:dyDescent="0.3">
      <c r="A732" s="6" t="s">
        <v>37</v>
      </c>
      <c r="B732" s="6">
        <f>VLOOKUP(A732,Sheet1!A:B,2,0)</f>
        <v>1</v>
      </c>
      <c r="C732" s="6">
        <v>27</v>
      </c>
      <c r="D732" s="25"/>
      <c r="E732" s="2">
        <v>825139.18957984447</v>
      </c>
      <c r="F732" s="26">
        <f>SUMIF('data-from-invoicing'!D:D,eslam.data!AP732,'data-from-invoicing'!E:E)</f>
        <v>825139.18</v>
      </c>
      <c r="G732" s="2">
        <f t="shared" si="112"/>
        <v>-9.5798444235697389E-3</v>
      </c>
      <c r="H732" s="23"/>
      <c r="I732" s="2">
        <f>SUMIF('collection only'!D:D,eslam.data!AO732,'collection only'!E:E)</f>
        <v>5157960.04</v>
      </c>
      <c r="J732" s="26">
        <f>SUMIF('data-from-invoicing'!D:D,eslam.data!AP732,'data-from-invoicing'!F:F)</f>
        <v>6499741.7089999998</v>
      </c>
      <c r="K732" s="2">
        <f t="shared" si="113"/>
        <v>1341781.6689999998</v>
      </c>
      <c r="O732" s="23"/>
      <c r="P732" s="2">
        <v>5157960.0561609864</v>
      </c>
      <c r="Q732" s="1">
        <v>44592</v>
      </c>
      <c r="R732" s="1">
        <v>44576</v>
      </c>
      <c r="S732" s="1">
        <v>44586</v>
      </c>
      <c r="T732">
        <v>40</v>
      </c>
      <c r="U732" s="1">
        <v>44626</v>
      </c>
      <c r="V732" s="1">
        <v>44621</v>
      </c>
      <c r="W732" s="2">
        <v>174061648.7595799</v>
      </c>
      <c r="AB732" s="2">
        <v>4569118.28</v>
      </c>
      <c r="AC732" s="2">
        <v>4569118.28</v>
      </c>
      <c r="AD732" s="2">
        <v>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 t="shared" si="114"/>
        <v>Mivida-PK#14027</v>
      </c>
      <c r="AP732" s="2" t="str">
        <f t="shared" si="115"/>
        <v>EMAAR- Pkg 140-ITP-Mivida27</v>
      </c>
    </row>
    <row r="733" spans="1:42" hidden="1" x14ac:dyDescent="0.3">
      <c r="A733" s="6" t="s">
        <v>37</v>
      </c>
      <c r="B733" s="6">
        <f>VLOOKUP(A733,Sheet1!A:B,2,0)</f>
        <v>1</v>
      </c>
      <c r="C733" s="6">
        <v>28</v>
      </c>
      <c r="D733" s="25"/>
      <c r="E733" s="2">
        <v>924592.0104201436</v>
      </c>
      <c r="F733" s="26">
        <f>SUMIF('data-from-invoicing'!D:D,eslam.data!AP733,'data-from-invoicing'!E:E)</f>
        <v>0</v>
      </c>
      <c r="G733" s="2">
        <f t="shared" si="112"/>
        <v>-924592.0104201436</v>
      </c>
      <c r="H733" s="23"/>
      <c r="I733" s="2">
        <f>SUMIF('collection only'!D:D,eslam.data!AO733,'collection only'!E:E)</f>
        <v>0</v>
      </c>
      <c r="J733" s="26">
        <f>SUMIF('data-from-invoicing'!D:D,eslam.data!AP733,'data-from-invoicing'!F:F)</f>
        <v>0</v>
      </c>
      <c r="K733" s="2">
        <f t="shared" si="113"/>
        <v>0</v>
      </c>
      <c r="O733" s="23"/>
      <c r="P733" s="2">
        <v>1576397.44</v>
      </c>
      <c r="Q733" s="1">
        <v>45077</v>
      </c>
      <c r="R733" s="1">
        <v>45077</v>
      </c>
      <c r="S733" s="1">
        <v>45085</v>
      </c>
      <c r="T733">
        <v>40</v>
      </c>
      <c r="U733" s="1">
        <v>45125</v>
      </c>
      <c r="V733" s="1">
        <v>45482</v>
      </c>
      <c r="W733" s="2">
        <v>174986240.77000001</v>
      </c>
      <c r="AB733" s="2">
        <v>4593388.82</v>
      </c>
      <c r="AC733" s="2">
        <v>4593388.82</v>
      </c>
      <c r="AD733" s="2">
        <v>909436.51</v>
      </c>
      <c r="AE733" s="14">
        <f>SUMIF('consultant-gross'!D:D,eslam.data!AO733,'consultant-gross'!F:F)</f>
        <v>924591.97042015195</v>
      </c>
      <c r="AF733" s="14">
        <f>SUMIF('consultant-gross'!D:D,eslam.data!AO733,'consultant-gross'!G:G)</f>
        <v>174986240.73000002</v>
      </c>
      <c r="AG733" s="14">
        <f>SUMIF('consultant-net'!D:D,eslam.data!AO733,'consultant-net'!F:F)</f>
        <v>1577397.44</v>
      </c>
      <c r="AH733" s="2" t="str">
        <f>VLOOKUP(A733,'eslam-to-invoicing'!A:B,2,0)</f>
        <v>EMAAR- Pkg 140-ITP-Mivida</v>
      </c>
      <c r="AO733" s="2" t="str">
        <f t="shared" si="114"/>
        <v>Mivida-PK#14028</v>
      </c>
      <c r="AP733" s="2" t="str">
        <f t="shared" si="115"/>
        <v>EMAAR- Pkg 140-ITP-Mivida28</v>
      </c>
    </row>
    <row r="734" spans="1:42" hidden="1" x14ac:dyDescent="0.3">
      <c r="A734" s="6" t="s">
        <v>94</v>
      </c>
      <c r="B734" s="6">
        <f>VLOOKUP(A734,Sheet1!A:B,2,0)</f>
        <v>1</v>
      </c>
      <c r="C734" s="6">
        <v>1</v>
      </c>
      <c r="D734" s="25"/>
      <c r="E734" s="2">
        <v>15323108.533333329</v>
      </c>
      <c r="F734" s="26">
        <f>SUMIF('data-from-invoicing'!D:D,eslam.data!AP734,'data-from-invoicing'!E:E)</f>
        <v>0</v>
      </c>
      <c r="G734" s="2">
        <f t="shared" si="112"/>
        <v>-15323108.533333329</v>
      </c>
      <c r="H734" s="23"/>
      <c r="I734" s="2">
        <f>SUMIF('collection only'!D:D,eslam.data!AO734,'collection only'!E:E)</f>
        <v>117695262.89</v>
      </c>
      <c r="J734" s="26">
        <f>SUMIF('data-from-invoicing'!D:D,eslam.data!AP734,'data-from-invoicing'!F:F)</f>
        <v>0</v>
      </c>
      <c r="K734" s="2">
        <f t="shared" si="113"/>
        <v>-117695262.89</v>
      </c>
      <c r="L734" s="2">
        <v>99600000</v>
      </c>
      <c r="O734" s="23"/>
      <c r="P734" s="2">
        <v>18095262.890000001</v>
      </c>
      <c r="Q734" s="1">
        <v>44712</v>
      </c>
      <c r="R734" s="1">
        <v>44706</v>
      </c>
      <c r="S734" s="1">
        <v>44707</v>
      </c>
      <c r="T734">
        <v>40</v>
      </c>
      <c r="U734" s="1">
        <v>44747</v>
      </c>
      <c r="V734" s="1">
        <v>44728</v>
      </c>
      <c r="W734" s="2">
        <v>15323108.533333329</v>
      </c>
      <c r="X734" s="2">
        <v>5493727.6399999997</v>
      </c>
      <c r="AB734" s="2">
        <v>559686.37</v>
      </c>
      <c r="AC734" s="2">
        <v>559686.37</v>
      </c>
      <c r="AD734" s="2">
        <v>100000</v>
      </c>
      <c r="AE734" s="14">
        <f>SUMIF('consultant-gross'!D:D,eslam.data!AO734,'consultant-gross'!F:F)</f>
        <v>15323108.533333333</v>
      </c>
      <c r="AF734" s="14">
        <f>SUMIF('consultant-gross'!D:D,eslam.data!AO734,'consultant-gross'!G:G)</f>
        <v>15323108.533333333</v>
      </c>
      <c r="AG734" s="14">
        <f>SUMIF('consultant-net'!D:D,eslam.data!AO734,'consultant-net'!F:F)</f>
        <v>18095262.890000001</v>
      </c>
      <c r="AH734" s="2" t="str">
        <f>VLOOKUP(A734,'eslam-to-invoicing'!A:B,2,0)</f>
        <v>Mivida BP#189</v>
      </c>
      <c r="AO734" s="2" t="str">
        <f t="shared" si="114"/>
        <v>Mivida-PK#1891</v>
      </c>
      <c r="AP734" s="2" t="str">
        <f t="shared" si="115"/>
        <v>Mivida BP#1891</v>
      </c>
    </row>
    <row r="735" spans="1:42" hidden="1" x14ac:dyDescent="0.3">
      <c r="A735" s="6" t="s">
        <v>94</v>
      </c>
      <c r="B735" s="6">
        <f>VLOOKUP(A735,Sheet1!A:B,2,0)</f>
        <v>1</v>
      </c>
      <c r="C735" s="6">
        <v>2</v>
      </c>
      <c r="D735" s="25"/>
      <c r="E735" s="2">
        <v>28497042.495238099</v>
      </c>
      <c r="F735" s="26">
        <f>SUMIF('data-from-invoicing'!D:D,eslam.data!AP735,'data-from-invoicing'!E:E)</f>
        <v>16089263.960000001</v>
      </c>
      <c r="G735" s="2">
        <f t="shared" si="112"/>
        <v>-12407778.535238098</v>
      </c>
      <c r="H735" s="23"/>
      <c r="I735" s="2">
        <f>SUMIF('collection only'!D:D,eslam.data!AO735,'collection only'!E:E)</f>
        <v>22529255.879999999</v>
      </c>
      <c r="J735" s="26">
        <f>SUMIF('data-from-invoicing'!D:D,eslam.data!AP735,'data-from-invoicing'!F:F)</f>
        <v>19214635.627999999</v>
      </c>
      <c r="K735" s="2">
        <f t="shared" si="113"/>
        <v>-3314620.2520000003</v>
      </c>
      <c r="O735" s="23"/>
      <c r="P735" s="2">
        <v>22529255.87640867</v>
      </c>
      <c r="Q735" s="1">
        <v>44742</v>
      </c>
      <c r="R735" s="1">
        <v>44742</v>
      </c>
      <c r="S735" s="1">
        <v>44747</v>
      </c>
      <c r="T735">
        <v>40</v>
      </c>
      <c r="U735" s="1">
        <v>44787</v>
      </c>
      <c r="V735" s="1">
        <v>44779</v>
      </c>
      <c r="W735" s="2">
        <v>43820151.028571427</v>
      </c>
      <c r="X735" s="2">
        <v>5215901.1900000004</v>
      </c>
      <c r="AA735" s="2">
        <v>1210923</v>
      </c>
      <c r="AB735" s="2">
        <v>1280676.4950000001</v>
      </c>
      <c r="AC735" s="2">
        <v>1280676.4950000001</v>
      </c>
      <c r="AD735" s="2">
        <v>108208.75</v>
      </c>
      <c r="AE735" s="14">
        <f>SUMIF('consultant-gross'!D:D,eslam.data!AO735,'consultant-gross'!F:F)</f>
        <v>28497042.495238096</v>
      </c>
      <c r="AF735" s="14">
        <f>SUMIF('consultant-gross'!D:D,eslam.data!AO735,'consultant-gross'!G:G)</f>
        <v>43820151.028571427</v>
      </c>
      <c r="AG735" s="14">
        <f>SUMIF('consultant-net'!D:D,eslam.data!AO735,'consultant-net'!F:F)</f>
        <v>22529255.876408666</v>
      </c>
      <c r="AH735" s="2" t="str">
        <f>VLOOKUP(A735,'eslam-to-invoicing'!A:B,2,0)</f>
        <v>Mivida BP#189</v>
      </c>
      <c r="AO735" s="2" t="str">
        <f t="shared" si="114"/>
        <v>Mivida-PK#1892</v>
      </c>
      <c r="AP735" s="2" t="str">
        <f t="shared" si="115"/>
        <v>Mivida BP#1892</v>
      </c>
    </row>
    <row r="736" spans="1:42" hidden="1" x14ac:dyDescent="0.3">
      <c r="A736" s="6" t="s">
        <v>94</v>
      </c>
      <c r="B736" s="6">
        <f>VLOOKUP(A736,Sheet1!A:B,2,0)</f>
        <v>1</v>
      </c>
      <c r="C736" s="6">
        <v>3</v>
      </c>
      <c r="D736" s="25"/>
      <c r="E736" s="2">
        <v>24279069.676190469</v>
      </c>
      <c r="F736" s="26">
        <f>SUMIF('data-from-invoicing'!D:D,eslam.data!AP736,'data-from-invoicing'!E:E)</f>
        <v>27730887.070000004</v>
      </c>
      <c r="G736" s="2">
        <f t="shared" si="112"/>
        <v>3451817.3938095346</v>
      </c>
      <c r="H736" s="23"/>
      <c r="I736" s="2">
        <f>SUMIF('collection only'!D:D,eslam.data!AO736,'collection only'!E:E)</f>
        <v>19800407.879999999</v>
      </c>
      <c r="J736" s="26">
        <f>SUMIF('data-from-invoicing'!D:D,eslam.data!AP736,'data-from-invoicing'!F:F)</f>
        <v>23971236.133499999</v>
      </c>
      <c r="K736" s="2">
        <f t="shared" si="113"/>
        <v>4170828.2534999996</v>
      </c>
      <c r="O736" s="23"/>
      <c r="P736" s="2">
        <v>19800407.879999999</v>
      </c>
      <c r="Q736" s="1">
        <v>44773</v>
      </c>
      <c r="R736" s="1">
        <v>44779</v>
      </c>
      <c r="S736" s="1">
        <v>44779</v>
      </c>
      <c r="T736">
        <v>40</v>
      </c>
      <c r="U736" s="1">
        <v>44819</v>
      </c>
      <c r="V736" s="1">
        <v>44808</v>
      </c>
      <c r="W736" s="2">
        <v>68099220.704761893</v>
      </c>
      <c r="X736" s="2">
        <v>5069769.75</v>
      </c>
      <c r="AA736" s="2">
        <v>4205865.5199999996</v>
      </c>
      <c r="AB736" s="2">
        <v>1914348.7849999999</v>
      </c>
      <c r="AC736" s="2">
        <v>1914348.7849999999</v>
      </c>
      <c r="AD736" s="2">
        <v>115793.25</v>
      </c>
      <c r="AE736" s="14">
        <f>SUMIF('consultant-gross'!D:D,eslam.data!AO736,'consultant-gross'!F:F)</f>
        <v>24279069.676190466</v>
      </c>
      <c r="AF736" s="14">
        <f>SUMIF('consultant-gross'!D:D,eslam.data!AO736,'consultant-gross'!G:G)</f>
        <v>68099220.704761893</v>
      </c>
      <c r="AG736" s="14">
        <f>SUMIF('consultant-net'!D:D,eslam.data!AO736,'consultant-net'!F:F)</f>
        <v>19800407.879999999</v>
      </c>
      <c r="AH736" s="2" t="str">
        <f>VLOOKUP(A736,'eslam-to-invoicing'!A:B,2,0)</f>
        <v>Mivida BP#189</v>
      </c>
      <c r="AO736" s="2" t="str">
        <f t="shared" si="114"/>
        <v>Mivida-PK#1893</v>
      </c>
      <c r="AP736" s="2" t="str">
        <f t="shared" si="115"/>
        <v>Mivida BP#1893</v>
      </c>
    </row>
    <row r="737" spans="1:42" hidden="1" x14ac:dyDescent="0.3">
      <c r="A737" s="6" t="s">
        <v>94</v>
      </c>
      <c r="B737" s="6">
        <f>VLOOKUP(A737,Sheet1!A:B,2,0)</f>
        <v>1</v>
      </c>
      <c r="C737" s="6">
        <v>4</v>
      </c>
      <c r="D737" s="25"/>
      <c r="E737" s="2">
        <v>28546026.84761906</v>
      </c>
      <c r="F737" s="26">
        <f>SUMIF('data-from-invoicing'!D:D,eslam.data!AP737,'data-from-invoicing'!E:E)</f>
        <v>24279069.679999996</v>
      </c>
      <c r="G737" s="2">
        <f t="shared" si="112"/>
        <v>-4266957.1676190645</v>
      </c>
      <c r="H737" s="23"/>
      <c r="I737" s="2">
        <f>SUMIF('collection only'!D:D,eslam.data!AO737,'collection only'!E:E)</f>
        <v>27644756.829999998</v>
      </c>
      <c r="J737" s="26">
        <f>SUMIF('data-from-invoicing'!D:D,eslam.data!AP737,'data-from-invoicing'!F:F)</f>
        <v>21067752.4505</v>
      </c>
      <c r="K737" s="2">
        <f t="shared" si="113"/>
        <v>-6577004.3794999979</v>
      </c>
      <c r="O737" s="23"/>
      <c r="P737" s="2">
        <v>27644756.829999998</v>
      </c>
      <c r="Q737" s="1">
        <v>44804</v>
      </c>
      <c r="R737" s="1">
        <v>44809</v>
      </c>
      <c r="S737" s="1">
        <v>44810</v>
      </c>
      <c r="T737">
        <v>40</v>
      </c>
      <c r="U737" s="1">
        <v>44850</v>
      </c>
      <c r="V737" s="1">
        <v>44843</v>
      </c>
      <c r="W737" s="2">
        <v>96645247.552380949</v>
      </c>
      <c r="X737" s="2">
        <v>10542311</v>
      </c>
      <c r="AA737" s="2">
        <v>4205865.5199999996</v>
      </c>
      <c r="AB737" s="2">
        <v>2800495.5350000001</v>
      </c>
      <c r="AC737" s="2">
        <v>2800495.5350000001</v>
      </c>
      <c r="AD737" s="2">
        <v>171139</v>
      </c>
      <c r="AE737" s="14">
        <f>SUMIF('consultant-gross'!D:D,eslam.data!AO737,'consultant-gross'!F:F)</f>
        <v>28546026.847619057</v>
      </c>
      <c r="AF737" s="14">
        <f>SUMIF('consultant-gross'!D:D,eslam.data!AO737,'consultant-gross'!G:G)</f>
        <v>96645247.552380949</v>
      </c>
      <c r="AG737" s="14">
        <f>SUMIF('consultant-net'!D:D,eslam.data!AO737,'consultant-net'!F:F)</f>
        <v>27644756.829999998</v>
      </c>
      <c r="AH737" s="2" t="str">
        <f>VLOOKUP(A737,'eslam-to-invoicing'!A:B,2,0)</f>
        <v>Mivida BP#189</v>
      </c>
      <c r="AO737" s="2" t="str">
        <f t="shared" si="114"/>
        <v>Mivida-PK#1894</v>
      </c>
      <c r="AP737" s="2" t="str">
        <f t="shared" si="115"/>
        <v>Mivida BP#1894</v>
      </c>
    </row>
    <row r="738" spans="1:42" hidden="1" x14ac:dyDescent="0.3">
      <c r="A738" s="6" t="s">
        <v>94</v>
      </c>
      <c r="B738" s="6">
        <f>VLOOKUP(A738,Sheet1!A:B,2,0)</f>
        <v>1</v>
      </c>
      <c r="C738" s="6">
        <v>5</v>
      </c>
      <c r="D738" s="25"/>
      <c r="E738" s="2">
        <v>57245166.787619047</v>
      </c>
      <c r="F738" s="26">
        <f>SUMIF('data-from-invoicing'!D:D,eslam.data!AP738,'data-from-invoicing'!E:E)</f>
        <v>28546026.850000001</v>
      </c>
      <c r="G738" s="2">
        <f t="shared" ref="G738:G769" si="116">F738-E738</f>
        <v>-28699139.937619045</v>
      </c>
      <c r="H738" s="23"/>
      <c r="I738" s="2">
        <f>SUMIF('collection only'!D:D,eslam.data!AO738,'collection only'!E:E)</f>
        <v>46638711.450000003</v>
      </c>
      <c r="J738" s="26">
        <f>SUMIF('data-from-invoicing'!D:D,eslam.data!AP738,'data-from-invoicing'!F:F)</f>
        <v>29417050.3325</v>
      </c>
      <c r="K738" s="2">
        <f t="shared" ref="K738:K769" si="117">J738-I738</f>
        <v>-17221661.117500003</v>
      </c>
      <c r="O738" s="23"/>
      <c r="P738" s="2">
        <v>46638711.450000003</v>
      </c>
      <c r="Q738" s="1">
        <v>44834</v>
      </c>
      <c r="R738" s="1">
        <v>44846</v>
      </c>
      <c r="S738" s="1">
        <v>44846</v>
      </c>
      <c r="T738">
        <v>40</v>
      </c>
      <c r="U738" s="1">
        <v>44886</v>
      </c>
      <c r="V738" s="1">
        <v>44870</v>
      </c>
      <c r="W738" s="2">
        <v>153890414.34</v>
      </c>
      <c r="X738" s="2">
        <v>10264387.5</v>
      </c>
      <c r="AA738" s="2">
        <v>12041167.310000001</v>
      </c>
      <c r="AB738" s="2">
        <v>4296233.0650000004</v>
      </c>
      <c r="AC738" s="2">
        <v>4296233.0650000004</v>
      </c>
      <c r="AD738" s="2">
        <v>287759</v>
      </c>
      <c r="AE738" s="14">
        <f>SUMIF('consultant-gross'!D:D,eslam.data!AO738,'consultant-gross'!F:F)</f>
        <v>57245166.787619054</v>
      </c>
      <c r="AF738" s="14">
        <f>SUMIF('consultant-gross'!D:D,eslam.data!AO738,'consultant-gross'!G:G)</f>
        <v>153890414.34</v>
      </c>
      <c r="AG738" s="14">
        <f>SUMIF('consultant-net'!D:D,eslam.data!AO738,'consultant-net'!F:F)</f>
        <v>46638711.450000003</v>
      </c>
      <c r="AH738" s="2" t="str">
        <f>VLOOKUP(A738,'eslam-to-invoicing'!A:B,2,0)</f>
        <v>Mivida BP#189</v>
      </c>
      <c r="AO738" s="2" t="str">
        <f t="shared" ref="AO738:AO772" si="118">A738&amp;C738</f>
        <v>Mivida-PK#1895</v>
      </c>
      <c r="AP738" s="2" t="str">
        <f t="shared" ref="AP738:AP772" si="119">AH738&amp;C738</f>
        <v>Mivida BP#1895</v>
      </c>
    </row>
    <row r="739" spans="1:42" hidden="1" x14ac:dyDescent="0.3">
      <c r="A739" s="6" t="s">
        <v>94</v>
      </c>
      <c r="B739" s="6">
        <f>VLOOKUP(A739,Sheet1!A:B,2,0)</f>
        <v>1</v>
      </c>
      <c r="C739" s="6">
        <v>6</v>
      </c>
      <c r="D739" s="25"/>
      <c r="E739" s="2">
        <v>-1E-4</v>
      </c>
      <c r="F739" s="26">
        <f>SUMIF('data-from-invoicing'!D:D,eslam.data!AP739,'data-from-invoicing'!E:E)</f>
        <v>57254690.600000001</v>
      </c>
      <c r="G739" s="2">
        <f t="shared" si="116"/>
        <v>57254690.600100003</v>
      </c>
      <c r="H739" s="23"/>
      <c r="I739" s="2">
        <f>SUMIF('collection only'!D:D,eslam.data!AO739,'collection only'!E:E)</f>
        <v>70000000</v>
      </c>
      <c r="J739" s="26">
        <f>SUMIF('data-from-invoicing'!D:D,eslam.data!AP739,'data-from-invoicing'!F:F)</f>
        <v>49630186.510000005</v>
      </c>
      <c r="K739" s="2">
        <f t="shared" si="117"/>
        <v>-20369813.489999995</v>
      </c>
      <c r="O739" s="23"/>
      <c r="P739" s="2">
        <v>70000000</v>
      </c>
      <c r="Q739" s="1">
        <v>44865</v>
      </c>
      <c r="R739" s="1">
        <v>44875</v>
      </c>
      <c r="S739" s="1">
        <v>44875</v>
      </c>
      <c r="T739">
        <v>40</v>
      </c>
      <c r="U739" s="1">
        <v>44915</v>
      </c>
      <c r="V739" s="1">
        <v>44900</v>
      </c>
      <c r="W739" s="2">
        <v>153890414.34</v>
      </c>
      <c r="X739" s="2">
        <v>10264387.5</v>
      </c>
      <c r="AA739" s="2">
        <v>12041167.310000001</v>
      </c>
      <c r="AB739" s="2">
        <v>4296233.0650000004</v>
      </c>
      <c r="AC739" s="2">
        <v>4296233.0650000004</v>
      </c>
      <c r="AD739" s="2">
        <v>287759</v>
      </c>
      <c r="AE739" s="14">
        <f>SUMIF('consultant-gross'!D:D,eslam.data!AO739,'consultant-gross'!F:F)</f>
        <v>-1E-4</v>
      </c>
      <c r="AF739" s="14">
        <f>SUMIF('consultant-gross'!D:D,eslam.data!AO739,'consultant-gross'!G:G)</f>
        <v>153890414.34</v>
      </c>
      <c r="AG739" s="14">
        <f>SUMIF('consultant-net'!D:D,eslam.data!AO739,'consultant-net'!F:F)</f>
        <v>70000000</v>
      </c>
      <c r="AH739" s="2" t="str">
        <f>VLOOKUP(A739,'eslam-to-invoicing'!A:B,2,0)</f>
        <v>Mivida BP#189</v>
      </c>
      <c r="AO739" s="2" t="str">
        <f t="shared" si="118"/>
        <v>Mivida-PK#1896</v>
      </c>
      <c r="AP739" s="2" t="str">
        <f t="shared" si="119"/>
        <v>Mivida BP#1896</v>
      </c>
    </row>
    <row r="740" spans="1:42" hidden="1" x14ac:dyDescent="0.3">
      <c r="A740" s="6" t="s">
        <v>94</v>
      </c>
      <c r="B740" s="6">
        <f>VLOOKUP(A740,Sheet1!A:B,2,0)</f>
        <v>1</v>
      </c>
      <c r="C740" s="6">
        <v>7</v>
      </c>
      <c r="D740" s="25"/>
      <c r="E740" s="2">
        <v>39773865.307619072</v>
      </c>
      <c r="F740" s="26">
        <f>SUMIF('data-from-invoicing'!D:D,eslam.data!AP740,'data-from-invoicing'!E:E)</f>
        <v>49447555.479999997</v>
      </c>
      <c r="G740" s="2">
        <f t="shared" si="116"/>
        <v>9673690.1723809242</v>
      </c>
      <c r="H740" s="23"/>
      <c r="I740" s="2">
        <f>SUMIF('collection only'!D:D,eslam.data!AO740,'collection only'!E:E)</f>
        <v>38664242.890000001</v>
      </c>
      <c r="J740" s="26">
        <f>SUMIF('data-from-invoicing'!D:D,eslam.data!AP740,'data-from-invoicing'!F:F)</f>
        <v>41131640.064000003</v>
      </c>
      <c r="K740" s="2">
        <f t="shared" si="117"/>
        <v>2467397.1740000024</v>
      </c>
      <c r="O740" s="23"/>
      <c r="P740" s="2">
        <v>38664242.899999999</v>
      </c>
      <c r="Q740" s="1">
        <v>44865</v>
      </c>
      <c r="R740" s="1">
        <v>44875</v>
      </c>
      <c r="S740" s="1">
        <v>44875</v>
      </c>
      <c r="T740">
        <v>40</v>
      </c>
      <c r="U740" s="1">
        <v>44915</v>
      </c>
      <c r="V740" s="1">
        <v>44900</v>
      </c>
      <c r="W740" s="2">
        <v>193664279.6476191</v>
      </c>
      <c r="X740" s="2">
        <v>7682397</v>
      </c>
      <c r="AA740" s="2">
        <v>14543436.550000001</v>
      </c>
      <c r="AB740" s="2">
        <v>5529931.6500000004</v>
      </c>
      <c r="AC740" s="2">
        <v>5529931.6500000004</v>
      </c>
      <c r="AD740" s="2">
        <v>187759</v>
      </c>
      <c r="AE740" s="14">
        <f>SUMIF('consultant-gross'!D:D,eslam.data!AO740,'consultant-gross'!F:F)</f>
        <v>39773865.307619065</v>
      </c>
      <c r="AF740" s="14">
        <f>SUMIF('consultant-gross'!D:D,eslam.data!AO740,'consultant-gross'!G:G)</f>
        <v>193664279.64761907</v>
      </c>
      <c r="AG740" s="14">
        <f>SUMIF('consultant-net'!D:D,eslam.data!AO740,'consultant-net'!F:F)</f>
        <v>38664242.899999999</v>
      </c>
      <c r="AH740" s="2" t="str">
        <f>VLOOKUP(A740,'eslam-to-invoicing'!A:B,2,0)</f>
        <v>Mivida BP#189</v>
      </c>
      <c r="AO740" s="2" t="str">
        <f t="shared" si="118"/>
        <v>Mivida-PK#1897</v>
      </c>
      <c r="AP740" s="2" t="str">
        <f t="shared" si="119"/>
        <v>Mivida BP#1897</v>
      </c>
    </row>
    <row r="741" spans="1:42" hidden="1" x14ac:dyDescent="0.3">
      <c r="A741" s="6" t="s">
        <v>94</v>
      </c>
      <c r="B741" s="6">
        <f>VLOOKUP(A741,Sheet1!A:B,2,0)</f>
        <v>1</v>
      </c>
      <c r="C741" s="6">
        <v>8</v>
      </c>
      <c r="D741" s="25"/>
      <c r="E741" s="2">
        <v>90047890.802380979</v>
      </c>
      <c r="F741" s="26">
        <f>SUMIF('data-from-invoicing'!D:D,eslam.data!AP741,'data-from-invoicing'!E:E)</f>
        <v>80364676.810000002</v>
      </c>
      <c r="G741" s="2">
        <f t="shared" si="116"/>
        <v>-9683213.9923809767</v>
      </c>
      <c r="H741" s="23"/>
      <c r="I741" s="2">
        <f>SUMIF('collection only'!D:D,eslam.data!AO741,'collection only'!E:E)</f>
        <v>62566272.799999997</v>
      </c>
      <c r="J741" s="26">
        <f>SUMIF('data-from-invoicing'!D:D,eslam.data!AP741,'data-from-invoicing'!F:F)</f>
        <v>66596247.207500003</v>
      </c>
      <c r="K741" s="2">
        <f t="shared" si="117"/>
        <v>4029974.4075000063</v>
      </c>
      <c r="O741" s="23"/>
      <c r="P741" s="2">
        <v>62566272.810000002</v>
      </c>
      <c r="Q741" s="1">
        <v>44895</v>
      </c>
      <c r="R741" s="1">
        <v>44907</v>
      </c>
      <c r="S741" s="1">
        <v>44909</v>
      </c>
      <c r="T741">
        <v>40</v>
      </c>
      <c r="U741" s="1">
        <v>44949</v>
      </c>
      <c r="V741" s="1">
        <v>44927</v>
      </c>
      <c r="W741" s="2">
        <v>283712170.44999999</v>
      </c>
      <c r="X741" s="2">
        <v>3898975.5</v>
      </c>
      <c r="AA741" s="2">
        <v>19923003.68</v>
      </c>
      <c r="AB741" s="2">
        <v>7544918.8600000003</v>
      </c>
      <c r="AC741" s="2">
        <v>7544918.8600000003</v>
      </c>
      <c r="AD741" s="2">
        <v>608067.35</v>
      </c>
      <c r="AE741" s="14">
        <f>SUMIF('consultant-gross'!D:D,eslam.data!AO741,'consultant-gross'!F:F)</f>
        <v>90047890.802380979</v>
      </c>
      <c r="AF741" s="14">
        <f>SUMIF('consultant-gross'!D:D,eslam.data!AO741,'consultant-gross'!G:G)</f>
        <v>283712170.45000005</v>
      </c>
      <c r="AG741" s="14">
        <f>SUMIF('consultant-net'!D:D,eslam.data!AO741,'consultant-net'!F:F)</f>
        <v>62566272.810000002</v>
      </c>
      <c r="AH741" s="2" t="str">
        <f>VLOOKUP(A741,'eslam-to-invoicing'!A:B,2,0)</f>
        <v>Mivida BP#189</v>
      </c>
      <c r="AO741" s="2" t="str">
        <f t="shared" si="118"/>
        <v>Mivida-PK#1898</v>
      </c>
      <c r="AP741" s="2" t="str">
        <f t="shared" si="119"/>
        <v>Mivida BP#1898</v>
      </c>
    </row>
    <row r="742" spans="1:42" x14ac:dyDescent="0.3">
      <c r="A742" s="6" t="s">
        <v>94</v>
      </c>
      <c r="B742" s="6">
        <f>VLOOKUP(A742,Sheet1!A:B,2,0)</f>
        <v>1</v>
      </c>
      <c r="C742" s="6">
        <v>9</v>
      </c>
      <c r="D742" s="25"/>
      <c r="E742" s="2">
        <v>42271935.089999966</v>
      </c>
      <c r="F742" s="26">
        <f>SUMIF('data-from-invoicing'!D:D,eslam.data!AP742,'data-from-invoicing'!E:E)</f>
        <v>42271935.100000001</v>
      </c>
      <c r="G742" s="2">
        <f t="shared" si="116"/>
        <v>1.0000035166740417E-2</v>
      </c>
      <c r="H742" s="23"/>
      <c r="I742" s="2">
        <f>SUMIF('collection only'!D:D,eslam.data!AO742,'collection only'!E:E)</f>
        <v>37089198</v>
      </c>
      <c r="J742" s="26">
        <f>SUMIF('data-from-invoicing'!D:D,eslam.data!AP742,'data-from-invoicing'!F:F)</f>
        <v>39465389.044999994</v>
      </c>
      <c r="K742" s="2">
        <f t="shared" si="117"/>
        <v>2376191.0449999943</v>
      </c>
      <c r="O742" s="23"/>
      <c r="P742" s="2">
        <v>37089197.560000002</v>
      </c>
      <c r="Q742" s="1">
        <v>44926</v>
      </c>
      <c r="R742" s="1">
        <v>44931</v>
      </c>
      <c r="S742" s="1">
        <v>44935</v>
      </c>
      <c r="T742">
        <v>40</v>
      </c>
      <c r="U742" s="1">
        <v>44975</v>
      </c>
      <c r="V742" s="1">
        <v>44950</v>
      </c>
      <c r="W742" s="2">
        <v>325984105.54000002</v>
      </c>
      <c r="X742" s="2">
        <v>7037273.25</v>
      </c>
      <c r="AA742" s="2">
        <v>24970230.920000002</v>
      </c>
      <c r="AB742" s="2">
        <v>8733014.5999999996</v>
      </c>
      <c r="AC742" s="2">
        <v>8733014.5999999996</v>
      </c>
      <c r="AD742" s="2">
        <v>657611</v>
      </c>
      <c r="AE742" s="14">
        <f>SUMIF('consultant-gross'!D:D,eslam.data!AO742,'consultant-gross'!F:F)</f>
        <v>42271935.089999974</v>
      </c>
      <c r="AF742" s="14">
        <f>SUMIF('consultant-gross'!D:D,eslam.data!AO742,'consultant-gross'!G:G)</f>
        <v>325984105.54000002</v>
      </c>
      <c r="AG742" s="14">
        <f>SUMIF('consultant-net'!D:D,eslam.data!AO742,'consultant-net'!F:F)</f>
        <v>37089197.560000002</v>
      </c>
      <c r="AH742" s="2" t="str">
        <f>VLOOKUP(A742,'eslam-to-invoicing'!A:B,2,0)</f>
        <v>Mivida BP#189</v>
      </c>
      <c r="AO742" s="2" t="str">
        <f t="shared" si="118"/>
        <v>Mivida-PK#1899</v>
      </c>
      <c r="AP742" s="2" t="str">
        <f t="shared" si="119"/>
        <v>Mivida BP#1899</v>
      </c>
    </row>
    <row r="743" spans="1:42" x14ac:dyDescent="0.3">
      <c r="A743" s="6" t="s">
        <v>94</v>
      </c>
      <c r="B743" s="6">
        <f>VLOOKUP(A743,Sheet1!A:B,2,0)</f>
        <v>1</v>
      </c>
      <c r="C743" s="6">
        <v>10</v>
      </c>
      <c r="D743" s="25"/>
      <c r="E743" s="2">
        <v>29038558.459999979</v>
      </c>
      <c r="F743" s="26">
        <f>SUMIF('data-from-invoicing'!D:D,eslam.data!AP743,'data-from-invoicing'!E:E)</f>
        <v>29038558.460000001</v>
      </c>
      <c r="G743" s="2">
        <f t="shared" si="116"/>
        <v>0</v>
      </c>
      <c r="H743" s="23"/>
      <c r="I743" s="2">
        <f>SUMIF('collection only'!D:D,eslam.data!AO743,'collection only'!E:E)</f>
        <v>22123110.41</v>
      </c>
      <c r="J743" s="26">
        <f>SUMIF('data-from-invoicing'!D:D,eslam.data!AP743,'data-from-invoicing'!F:F)</f>
        <v>23647399.753000002</v>
      </c>
      <c r="K743" s="2">
        <f t="shared" si="117"/>
        <v>1524289.3430000022</v>
      </c>
      <c r="O743" s="23"/>
      <c r="P743" s="2">
        <v>22123110.41</v>
      </c>
      <c r="Q743" s="1">
        <v>44957</v>
      </c>
      <c r="R743" s="1">
        <v>44958</v>
      </c>
      <c r="S743" s="1">
        <v>44958</v>
      </c>
      <c r="T743">
        <v>40</v>
      </c>
      <c r="U743" s="1">
        <v>44998</v>
      </c>
      <c r="V743" s="1">
        <v>44983</v>
      </c>
      <c r="W743" s="2">
        <v>355022664</v>
      </c>
      <c r="X743" s="2">
        <v>7032573.8300000001</v>
      </c>
      <c r="Z743" s="2">
        <v>285000</v>
      </c>
      <c r="AA743" s="2">
        <v>27238935.449999999</v>
      </c>
      <c r="AB743" s="2">
        <v>9495159.2750000004</v>
      </c>
      <c r="AC743" s="2">
        <v>9495159.2750000004</v>
      </c>
      <c r="AD743" s="2">
        <v>573417.35</v>
      </c>
      <c r="AE743" s="14">
        <f>SUMIF('consultant-gross'!D:D,eslam.data!AO743,'consultant-gross'!F:F)</f>
        <v>29038558.459999979</v>
      </c>
      <c r="AF743" s="14">
        <f>SUMIF('consultant-gross'!D:D,eslam.data!AO743,'consultant-gross'!G:G)</f>
        <v>355022664</v>
      </c>
      <c r="AG743" s="14">
        <f>SUMIF('consultant-net'!D:D,eslam.data!AO743,'consultant-net'!F:F)</f>
        <v>22123110.41</v>
      </c>
      <c r="AH743" s="2" t="str">
        <f>VLOOKUP(A743,'eslam-to-invoicing'!A:B,2,0)</f>
        <v>Mivida BP#189</v>
      </c>
      <c r="AO743" s="2" t="str">
        <f t="shared" si="118"/>
        <v>Mivida-PK#18910</v>
      </c>
      <c r="AP743" s="2" t="str">
        <f t="shared" si="119"/>
        <v>Mivida BP#18910</v>
      </c>
    </row>
    <row r="744" spans="1:42" x14ac:dyDescent="0.3">
      <c r="A744" s="6" t="s">
        <v>94</v>
      </c>
      <c r="B744" s="6">
        <f>VLOOKUP(A744,Sheet1!A:B,2,0)</f>
        <v>1</v>
      </c>
      <c r="C744" s="6">
        <v>11</v>
      </c>
      <c r="D744" s="25"/>
      <c r="E744" s="2">
        <v>23000800.559999999</v>
      </c>
      <c r="F744" s="26">
        <f>SUMIF('data-from-invoicing'!D:D,eslam.data!AP744,'data-from-invoicing'!E:E)</f>
        <v>23000800.559999999</v>
      </c>
      <c r="G744" s="2">
        <f t="shared" si="116"/>
        <v>0</v>
      </c>
      <c r="H744" s="23"/>
      <c r="I744" s="2">
        <f>SUMIF('collection only'!D:D,eslam.data!AO744,'collection only'!E:E)</f>
        <v>18794302.390000001</v>
      </c>
      <c r="J744" s="26">
        <f>SUMIF('data-from-invoicing'!D:D,eslam.data!AP744,'data-from-invoicing'!F:F)</f>
        <v>19983996.088</v>
      </c>
      <c r="K744" s="2">
        <f t="shared" si="117"/>
        <v>1189693.6979999989</v>
      </c>
      <c r="O744" s="23"/>
      <c r="P744" s="2">
        <v>18794302.379999999</v>
      </c>
      <c r="Q744" s="1">
        <v>44985</v>
      </c>
      <c r="R744" s="1">
        <v>44986</v>
      </c>
      <c r="S744" s="1">
        <v>44993</v>
      </c>
      <c r="T744">
        <v>40</v>
      </c>
      <c r="U744" s="1">
        <v>45033</v>
      </c>
      <c r="V744" s="1">
        <v>45026</v>
      </c>
      <c r="W744" s="2">
        <v>378023464.56</v>
      </c>
      <c r="X744" s="2">
        <v>6675607.4000000004</v>
      </c>
      <c r="Z744" s="2">
        <v>55000</v>
      </c>
      <c r="AA744" s="2">
        <v>34635720.710000001</v>
      </c>
      <c r="AB744" s="2">
        <v>10090006.130000001</v>
      </c>
      <c r="AC744" s="2">
        <v>10090006.130000001</v>
      </c>
      <c r="AD744" s="2">
        <v>603461</v>
      </c>
      <c r="AE744" s="14">
        <f>SUMIF('consultant-gross'!D:D,eslam.data!AO744,'consultant-gross'!F:F)</f>
        <v>23000800.560000002</v>
      </c>
      <c r="AF744" s="14">
        <f>SUMIF('consultant-gross'!D:D,eslam.data!AO744,'consultant-gross'!G:G)</f>
        <v>378023464.56</v>
      </c>
      <c r="AG744" s="14">
        <f>SUMIF('consultant-net'!D:D,eslam.data!AO744,'consultant-net'!F:F)</f>
        <v>18794302.379999999</v>
      </c>
      <c r="AH744" s="2" t="str">
        <f>VLOOKUP(A744,'eslam-to-invoicing'!A:B,2,0)</f>
        <v>Mivida BP#189</v>
      </c>
      <c r="AO744" s="2" t="str">
        <f t="shared" si="118"/>
        <v>Mivida-PK#18911</v>
      </c>
      <c r="AP744" s="2" t="str">
        <f t="shared" si="119"/>
        <v>Mivida BP#18911</v>
      </c>
    </row>
    <row r="745" spans="1:42" x14ac:dyDescent="0.3">
      <c r="A745" s="6" t="s">
        <v>94</v>
      </c>
      <c r="B745" s="6">
        <f>VLOOKUP(A745,Sheet1!A:B,2,0)</f>
        <v>1</v>
      </c>
      <c r="C745" s="6">
        <v>12</v>
      </c>
      <c r="D745" s="25"/>
      <c r="E745" s="2">
        <v>15682494.859999949</v>
      </c>
      <c r="F745" s="26">
        <f>SUMIF('data-from-invoicing'!D:D,eslam.data!AP745,'data-from-invoicing'!E:E)</f>
        <v>15682494.859999999</v>
      </c>
      <c r="G745" s="2">
        <f t="shared" si="116"/>
        <v>5.029141902923584E-8</v>
      </c>
      <c r="H745" s="23"/>
      <c r="I745" s="2">
        <f>SUMIF('collection only'!D:D,eslam.data!AO745,'collection only'!E:E)</f>
        <v>16890748.059999999</v>
      </c>
      <c r="J745" s="26">
        <f>SUMIF('data-from-invoicing'!D:D,eslam.data!AP745,'data-from-invoicing'!F:F)</f>
        <v>17976827.489999998</v>
      </c>
      <c r="K745" s="2">
        <f t="shared" si="117"/>
        <v>1086079.4299999997</v>
      </c>
      <c r="O745" s="23"/>
      <c r="P745" s="2">
        <v>16890748.07</v>
      </c>
      <c r="Q745" s="1">
        <v>45016</v>
      </c>
      <c r="R745" s="1">
        <v>45017</v>
      </c>
      <c r="S745" s="1">
        <v>45025</v>
      </c>
      <c r="T745">
        <v>40</v>
      </c>
      <c r="U745" s="1">
        <v>45065</v>
      </c>
      <c r="V745" s="1">
        <v>45054</v>
      </c>
      <c r="W745" s="2">
        <v>393705959.42000002</v>
      </c>
      <c r="X745" s="2">
        <v>11930576.4</v>
      </c>
      <c r="Z745" s="2">
        <v>90000</v>
      </c>
      <c r="AA745" s="2">
        <v>36499853.399999999</v>
      </c>
      <c r="AB745" s="2">
        <v>10633045.845000001</v>
      </c>
      <c r="AC745" s="2">
        <v>10633045.845000001</v>
      </c>
      <c r="AD745" s="2">
        <v>652617.35</v>
      </c>
      <c r="AE745" s="14">
        <f>SUMIF('consultant-gross'!D:D,eslam.data!AO745,'consultant-gross'!F:F)</f>
        <v>15682494.859999955</v>
      </c>
      <c r="AF745" s="14">
        <f>SUMIF('consultant-gross'!D:D,eslam.data!AO745,'consultant-gross'!G:G)</f>
        <v>393705959.41999996</v>
      </c>
      <c r="AG745" s="14">
        <f>SUMIF('consultant-net'!D:D,eslam.data!AO745,'consultant-net'!F:F)</f>
        <v>16890748.07</v>
      </c>
      <c r="AH745" s="2" t="str">
        <f>VLOOKUP(A745,'eslam-to-invoicing'!A:B,2,0)</f>
        <v>Mivida BP#189</v>
      </c>
      <c r="AO745" s="2" t="str">
        <f t="shared" si="118"/>
        <v>Mivida-PK#18912</v>
      </c>
      <c r="AP745" s="2" t="str">
        <f t="shared" si="119"/>
        <v>Mivida BP#18912</v>
      </c>
    </row>
    <row r="746" spans="1:42" x14ac:dyDescent="0.3">
      <c r="A746" s="6" t="s">
        <v>94</v>
      </c>
      <c r="B746" s="6">
        <f>VLOOKUP(A746,Sheet1!A:B,2,0)</f>
        <v>1</v>
      </c>
      <c r="C746" s="6">
        <v>13</v>
      </c>
      <c r="D746" s="25"/>
      <c r="E746" s="2">
        <v>16636045.76000005</v>
      </c>
      <c r="F746" s="26">
        <f>SUMIF('data-from-invoicing'!D:D,eslam.data!AP746,'data-from-invoicing'!E:E)</f>
        <v>16636045.76</v>
      </c>
      <c r="G746" s="2">
        <f t="shared" si="116"/>
        <v>-5.029141902923584E-8</v>
      </c>
      <c r="H746" s="23"/>
      <c r="I746" s="2">
        <f>SUMIF('collection only'!D:D,eslam.data!AO746,'collection only'!E:E)</f>
        <v>50032149.109999999</v>
      </c>
      <c r="J746" s="26">
        <f>SUMIF('data-from-invoicing'!D:D,eslam.data!AP746,'data-from-invoicing'!F:F)</f>
        <v>53623446.997999996</v>
      </c>
      <c r="K746" s="2">
        <f t="shared" si="117"/>
        <v>3591297.8879999965</v>
      </c>
      <c r="O746" s="23"/>
      <c r="P746" s="2">
        <v>50032149.100000001</v>
      </c>
      <c r="Q746" s="1">
        <v>45046</v>
      </c>
      <c r="R746" s="1">
        <v>45051</v>
      </c>
      <c r="S746" s="1">
        <v>45055</v>
      </c>
      <c r="T746">
        <v>40</v>
      </c>
      <c r="U746" s="1">
        <v>45095</v>
      </c>
      <c r="V746" s="1">
        <v>45083</v>
      </c>
      <c r="W746" s="2">
        <v>410342005.18000001</v>
      </c>
      <c r="X746" s="2">
        <v>58593047.950000003</v>
      </c>
      <c r="Y746" s="2">
        <v>1714555.5</v>
      </c>
      <c r="Z746" s="2">
        <v>140000</v>
      </c>
      <c r="AA746" s="2">
        <v>38456764.670000002</v>
      </c>
      <c r="AB746" s="2">
        <v>12236303.835000001</v>
      </c>
      <c r="AC746" s="2">
        <v>12236303.835000001</v>
      </c>
      <c r="AD746" s="2">
        <v>686786.1</v>
      </c>
      <c r="AE746" s="14">
        <f>SUMIF('consultant-gross'!D:D,eslam.data!AO746,'consultant-gross'!F:F)</f>
        <v>16636045.76000005</v>
      </c>
      <c r="AF746" s="14">
        <f>SUMIF('consultant-gross'!D:D,eslam.data!AO746,'consultant-gross'!G:G)</f>
        <v>410342005.18000001</v>
      </c>
      <c r="AG746" s="14">
        <f>SUMIF('consultant-net'!D:D,eslam.data!AO746,'consultant-net'!F:F)</f>
        <v>50032149.100000001</v>
      </c>
      <c r="AH746" s="2" t="str">
        <f>VLOOKUP(A746,'eslam-to-invoicing'!A:B,2,0)</f>
        <v>Mivida BP#189</v>
      </c>
      <c r="AO746" s="2" t="str">
        <f t="shared" si="118"/>
        <v>Mivida-PK#18913</v>
      </c>
      <c r="AP746" s="2" t="str">
        <f t="shared" si="119"/>
        <v>Mivida BP#18913</v>
      </c>
    </row>
    <row r="747" spans="1:42" x14ac:dyDescent="0.3">
      <c r="A747" s="6" t="s">
        <v>94</v>
      </c>
      <c r="B747" s="6">
        <f>VLOOKUP(A747,Sheet1!A:B,2,0)</f>
        <v>1</v>
      </c>
      <c r="C747" s="6">
        <v>14</v>
      </c>
      <c r="D747" s="25"/>
      <c r="E747" s="2">
        <v>22729528.92000002</v>
      </c>
      <c r="F747" s="26">
        <f>SUMIF('data-from-invoicing'!D:D,eslam.data!AP747,'data-from-invoicing'!E:E)</f>
        <v>22729528.920000002</v>
      </c>
      <c r="G747" s="2">
        <f t="shared" si="116"/>
        <v>0</v>
      </c>
      <c r="H747" s="23"/>
      <c r="I747" s="2">
        <f>SUMIF('collection only'!D:D,eslam.data!AO747,'collection only'!E:E)</f>
        <v>22045664.399999999</v>
      </c>
      <c r="J747" s="26">
        <f>SUMIF('data-from-invoicing'!D:D,eslam.data!AP747,'data-from-invoicing'!F:F)</f>
        <v>23637153.386</v>
      </c>
      <c r="K747" s="2">
        <f t="shared" si="117"/>
        <v>1591488.9860000014</v>
      </c>
      <c r="O747" s="23"/>
      <c r="P747" s="2">
        <v>22045664.399999999</v>
      </c>
      <c r="Q747" s="1">
        <v>45077</v>
      </c>
      <c r="R747" s="1">
        <v>45082</v>
      </c>
      <c r="S747" s="1">
        <v>45082</v>
      </c>
      <c r="T747">
        <v>40</v>
      </c>
      <c r="U747" s="1">
        <v>45122</v>
      </c>
      <c r="V747" s="1">
        <v>45122</v>
      </c>
      <c r="W747" s="2">
        <v>433071534.10000002</v>
      </c>
      <c r="X747" s="2">
        <v>63146488.899999999</v>
      </c>
      <c r="Y747" s="2">
        <v>3995594.72</v>
      </c>
      <c r="Z747" s="2">
        <v>240000</v>
      </c>
      <c r="AA747" s="2">
        <v>42393533.939999998</v>
      </c>
      <c r="AB747" s="2">
        <v>12946789.994999999</v>
      </c>
      <c r="AC747" s="2">
        <v>12946789.994999999</v>
      </c>
      <c r="AD747" s="2">
        <v>750242.35</v>
      </c>
      <c r="AE747" s="14">
        <f>SUMIF('consultant-gross'!D:D,eslam.data!AO747,'consultant-gross'!F:F)</f>
        <v>22729528.920000017</v>
      </c>
      <c r="AF747" s="14">
        <f>SUMIF('consultant-gross'!D:D,eslam.data!AO747,'consultant-gross'!G:G)</f>
        <v>433071534.10000002</v>
      </c>
      <c r="AG747" s="14">
        <f>SUMIF('consultant-net'!D:D,eslam.data!AO747,'consultant-net'!F:F)</f>
        <v>22045664.399999999</v>
      </c>
      <c r="AH747" s="2" t="str">
        <f>VLOOKUP(A747,'eslam-to-invoicing'!A:B,2,0)</f>
        <v>Mivida BP#189</v>
      </c>
      <c r="AO747" s="2" t="str">
        <f t="shared" si="118"/>
        <v>Mivida-PK#18914</v>
      </c>
      <c r="AP747" s="2" t="str">
        <f t="shared" si="119"/>
        <v>Mivida BP#18914</v>
      </c>
    </row>
    <row r="748" spans="1:42" x14ac:dyDescent="0.3">
      <c r="A748" s="6" t="s">
        <v>94</v>
      </c>
      <c r="B748" s="6">
        <f>VLOOKUP(A748,Sheet1!A:B,2,0)</f>
        <v>1</v>
      </c>
      <c r="C748" s="6">
        <v>15</v>
      </c>
      <c r="D748" s="25"/>
      <c r="E748" s="2">
        <v>18379426.48999995</v>
      </c>
      <c r="F748" s="26">
        <f>SUMIF('data-from-invoicing'!D:D,eslam.data!AP748,'data-from-invoicing'!E:E)</f>
        <v>18379426.48</v>
      </c>
      <c r="G748" s="2">
        <f t="shared" si="116"/>
        <v>-9.9999494850635529E-3</v>
      </c>
      <c r="H748" s="23"/>
      <c r="I748" s="2">
        <f>SUMIF('collection only'!D:D,eslam.data!AO748,'collection only'!E:E)</f>
        <v>20013901.02</v>
      </c>
      <c r="J748" s="26">
        <f>SUMIF('data-from-invoicing'!D:D,eslam.data!AP748,'data-from-invoicing'!F:F)</f>
        <v>20013901.013999999</v>
      </c>
      <c r="K748" s="2">
        <f t="shared" si="117"/>
        <v>-6.0000009834766388E-3</v>
      </c>
      <c r="O748" s="23"/>
      <c r="P748" s="2">
        <v>20013901.030000001</v>
      </c>
      <c r="Q748" s="1">
        <v>45107</v>
      </c>
      <c r="R748" s="1">
        <v>45120</v>
      </c>
      <c r="S748" s="1">
        <v>45125</v>
      </c>
      <c r="T748">
        <v>40</v>
      </c>
      <c r="U748" s="1">
        <v>45165</v>
      </c>
      <c r="V748" s="1">
        <v>45145</v>
      </c>
      <c r="W748" s="2">
        <v>451450960.58999997</v>
      </c>
      <c r="X748" s="2">
        <v>71534780.439999998</v>
      </c>
      <c r="Y748" s="2">
        <v>7645358.0300000003</v>
      </c>
      <c r="Z748" s="2">
        <v>330000</v>
      </c>
      <c r="AA748" s="2">
        <v>45605336.829999998</v>
      </c>
      <c r="AB748" s="2">
        <v>13638957.225</v>
      </c>
      <c r="AC748" s="2">
        <v>13638957.225</v>
      </c>
      <c r="AD748" s="2">
        <v>782829.85</v>
      </c>
      <c r="AE748" s="14">
        <f>SUMIF('consultant-gross'!D:D,eslam.data!AO748,'consultant-gross'!F:F)</f>
        <v>18379426.48999995</v>
      </c>
      <c r="AF748" s="14">
        <f>SUMIF('consultant-gross'!D:D,eslam.data!AO748,'consultant-gross'!G:G)</f>
        <v>451450960.58999997</v>
      </c>
      <c r="AG748" s="14">
        <f>SUMIF('consultant-net'!D:D,eslam.data!AO748,'consultant-net'!F:F)</f>
        <v>20013901.030000001</v>
      </c>
      <c r="AH748" s="2" t="str">
        <f>VLOOKUP(A748,'eslam-to-invoicing'!A:B,2,0)</f>
        <v>Mivida BP#189</v>
      </c>
      <c r="AO748" s="2" t="str">
        <f t="shared" si="118"/>
        <v>Mivida-PK#18915</v>
      </c>
      <c r="AP748" s="2" t="str">
        <f t="shared" si="119"/>
        <v>Mivida BP#18915</v>
      </c>
    </row>
    <row r="749" spans="1:42" x14ac:dyDescent="0.3">
      <c r="A749" s="6" t="s">
        <v>94</v>
      </c>
      <c r="B749" s="6">
        <f>VLOOKUP(A749,Sheet1!A:B,2,0)</f>
        <v>1</v>
      </c>
      <c r="C749" s="6">
        <v>16</v>
      </c>
      <c r="D749" s="25"/>
      <c r="E749" s="2">
        <v>24459783.776241958</v>
      </c>
      <c r="F749" s="26">
        <f>SUMIF('data-from-invoicing'!D:D,eslam.data!AP749,'data-from-invoicing'!E:E)</f>
        <v>24459783.780000001</v>
      </c>
      <c r="G749" s="2">
        <f t="shared" si="116"/>
        <v>3.7580430507659912E-3</v>
      </c>
      <c r="H749" s="23"/>
      <c r="I749" s="2">
        <f>SUMIF('collection only'!D:D,eslam.data!AO749,'collection only'!E:E)</f>
        <v>22512171.879999999</v>
      </c>
      <c r="J749" s="26">
        <f>SUMIF('data-from-invoicing'!D:D,eslam.data!AP749,'data-from-invoicing'!F:F)</f>
        <v>22512171.879000001</v>
      </c>
      <c r="K749" s="2">
        <f t="shared" si="117"/>
        <v>-9.999983012676239E-4</v>
      </c>
      <c r="O749" s="23"/>
      <c r="P749" s="2">
        <v>22512171.87279642</v>
      </c>
      <c r="Q749" s="1">
        <v>45138</v>
      </c>
      <c r="R749" s="1">
        <v>45153</v>
      </c>
      <c r="S749" s="1">
        <v>45155</v>
      </c>
      <c r="T749">
        <v>40</v>
      </c>
      <c r="U749" s="1">
        <v>45195</v>
      </c>
      <c r="V749" s="1">
        <v>45189</v>
      </c>
      <c r="W749" s="2">
        <v>475910744.36624187</v>
      </c>
      <c r="X749" s="2">
        <v>78434225.187611565</v>
      </c>
      <c r="Y749" s="2">
        <v>8773118.97066666</v>
      </c>
      <c r="Z749" s="2">
        <v>230000</v>
      </c>
      <c r="AA749" s="2">
        <v>50069955.091729634</v>
      </c>
      <c r="AB749" s="2">
        <v>14453512.664999999</v>
      </c>
      <c r="AC749" s="2">
        <v>14453512.664999999</v>
      </c>
      <c r="AD749" s="2">
        <v>832885.35</v>
      </c>
      <c r="AE749" s="14">
        <f>SUMIF('consultant-gross'!D:D,eslam.data!AO749,'consultant-gross'!F:F)</f>
        <v>24459783.776241958</v>
      </c>
      <c r="AF749" s="14">
        <f>SUMIF('consultant-gross'!D:D,eslam.data!AO749,'consultant-gross'!G:G)</f>
        <v>475910744.36624193</v>
      </c>
      <c r="AG749" s="14">
        <f>SUMIF('consultant-net'!D:D,eslam.data!AO749,'consultant-net'!F:F)</f>
        <v>22512171.872796416</v>
      </c>
      <c r="AH749" s="2" t="str">
        <f>VLOOKUP(A749,'eslam-to-invoicing'!A:B,2,0)</f>
        <v>Mivida BP#189</v>
      </c>
      <c r="AO749" s="2" t="str">
        <f t="shared" si="118"/>
        <v>Mivida-PK#18916</v>
      </c>
      <c r="AP749" s="2" t="str">
        <f t="shared" si="119"/>
        <v>Mivida BP#18916</v>
      </c>
    </row>
    <row r="750" spans="1:42" x14ac:dyDescent="0.3">
      <c r="A750" s="6" t="s">
        <v>94</v>
      </c>
      <c r="B750" s="6">
        <f>VLOOKUP(A750,Sheet1!A:B,2,0)</f>
        <v>1</v>
      </c>
      <c r="C750" s="6">
        <v>17</v>
      </c>
      <c r="D750" s="25"/>
      <c r="E750" s="2">
        <v>30434807.733758029</v>
      </c>
      <c r="F750" s="26">
        <f>SUMIF('data-from-invoicing'!D:D,eslam.data!AP750,'data-from-invoicing'!E:E)</f>
        <v>30434807.73</v>
      </c>
      <c r="G750" s="2">
        <f t="shared" si="116"/>
        <v>-3.7580281496047974E-3</v>
      </c>
      <c r="H750" s="23"/>
      <c r="I750" s="2">
        <f>SUMIF('collection only'!D:D,eslam.data!AO750,'collection only'!E:E)</f>
        <v>47104890.056280002</v>
      </c>
      <c r="J750" s="26">
        <f>SUMIF('data-from-invoicing'!D:D,eslam.data!AP750,'data-from-invoicing'!F:F)</f>
        <v>47104890.056500003</v>
      </c>
      <c r="K750" s="2">
        <f t="shared" si="117"/>
        <v>2.200007438659668E-4</v>
      </c>
      <c r="O750" s="23"/>
      <c r="P750" s="2">
        <v>47104890.060000002</v>
      </c>
      <c r="Q750" s="1">
        <v>45199</v>
      </c>
      <c r="R750" s="1">
        <v>45194</v>
      </c>
      <c r="S750" s="1">
        <v>45196</v>
      </c>
      <c r="T750">
        <v>40</v>
      </c>
      <c r="U750" s="1">
        <v>45236</v>
      </c>
      <c r="V750" s="1">
        <v>45216</v>
      </c>
      <c r="W750" s="2">
        <v>506345552.10000002</v>
      </c>
      <c r="X750" s="2">
        <v>73723080.150000006</v>
      </c>
      <c r="Y750" s="2">
        <v>9982715.5500000007</v>
      </c>
      <c r="Z750" s="2">
        <v>390000</v>
      </c>
      <c r="AA750" s="2">
        <v>53354142.270000003</v>
      </c>
      <c r="AB750" s="2">
        <v>15134647.744999999</v>
      </c>
      <c r="AC750" s="2">
        <v>15134647.744999999</v>
      </c>
      <c r="AD750" s="2">
        <v>859629.1</v>
      </c>
      <c r="AE750" s="14">
        <f>SUMIF('consultant-gross'!D:D,eslam.data!AO750,'consultant-gross'!F:F)</f>
        <v>30434807.733758032</v>
      </c>
      <c r="AF750" s="14">
        <f>SUMIF('consultant-gross'!D:D,eslam.data!AO750,'consultant-gross'!G:G)</f>
        <v>506345552.09999996</v>
      </c>
      <c r="AG750" s="14">
        <f>SUMIF('consultant-net'!D:D,eslam.data!AO750,'consultant-net'!F:F)</f>
        <v>47104890.060000002</v>
      </c>
      <c r="AH750" s="2" t="str">
        <f>VLOOKUP(A750,'eslam-to-invoicing'!A:B,2,0)</f>
        <v>Mivida BP#189</v>
      </c>
      <c r="AO750" s="2" t="str">
        <f t="shared" si="118"/>
        <v>Mivida-PK#18917</v>
      </c>
      <c r="AP750" s="2" t="str">
        <f t="shared" si="119"/>
        <v>Mivida BP#18917</v>
      </c>
    </row>
    <row r="751" spans="1:42" hidden="1" x14ac:dyDescent="0.3">
      <c r="A751" s="6" t="s">
        <v>94</v>
      </c>
      <c r="B751" s="6">
        <f>VLOOKUP(A751,Sheet1!A:B,2,0)</f>
        <v>1</v>
      </c>
      <c r="C751" s="6">
        <v>18</v>
      </c>
      <c r="D751" s="25"/>
      <c r="E751" s="2">
        <v>18563752.60000008</v>
      </c>
      <c r="F751" s="26">
        <f>SUMIF('data-from-invoicing'!D:D,eslam.data!AP751,'data-from-invoicing'!E:E)</f>
        <v>37127505.200000003</v>
      </c>
      <c r="G751" s="2">
        <f t="shared" si="116"/>
        <v>18563752.599999923</v>
      </c>
      <c r="H751" s="23"/>
      <c r="I751" s="2">
        <f>SUMIF('collection only'!D:D,eslam.data!AO751,'collection only'!E:E)</f>
        <v>20024965.620000001</v>
      </c>
      <c r="J751" s="26">
        <f>SUMIF('data-from-invoicing'!D:D,eslam.data!AP751,'data-from-invoicing'!F:F)</f>
        <v>20024965.620000001</v>
      </c>
      <c r="K751" s="2">
        <f t="shared" si="117"/>
        <v>0</v>
      </c>
      <c r="O751" s="23"/>
      <c r="P751" s="2">
        <v>20024965.620000001</v>
      </c>
      <c r="Q751" s="1">
        <v>45230</v>
      </c>
      <c r="R751" s="1">
        <v>45230</v>
      </c>
      <c r="S751" s="1">
        <v>45230</v>
      </c>
      <c r="T751">
        <v>40</v>
      </c>
      <c r="U751" s="1">
        <v>45270</v>
      </c>
      <c r="V751" s="1">
        <v>45262</v>
      </c>
      <c r="W751" s="2">
        <v>524909304.69999999</v>
      </c>
      <c r="X751" s="2">
        <v>79805243.599999994</v>
      </c>
      <c r="Y751" s="2">
        <v>11738051.380000001</v>
      </c>
      <c r="Z751" s="2">
        <v>340000</v>
      </c>
      <c r="AA751" s="2">
        <v>54783582.600000001</v>
      </c>
      <c r="AB751" s="2">
        <v>15774000.34</v>
      </c>
      <c r="AC751" s="2">
        <v>15774000.34</v>
      </c>
      <c r="AD751" s="2">
        <v>870216.6</v>
      </c>
      <c r="AE751" s="14">
        <f>SUMIF('consultant-gross'!D:D,eslam.data!AO751,'consultant-gross'!F:F)</f>
        <v>18563752.600000083</v>
      </c>
      <c r="AF751" s="14">
        <f>SUMIF('consultant-gross'!D:D,eslam.data!AO751,'consultant-gross'!G:G)</f>
        <v>524909304.70000005</v>
      </c>
      <c r="AG751" s="14">
        <f>SUMIF('consultant-net'!D:D,eslam.data!AO751,'consultant-net'!F:F)</f>
        <v>20024965.620000001</v>
      </c>
      <c r="AH751" s="2" t="str">
        <f>VLOOKUP(A751,'eslam-to-invoicing'!A:B,2,0)</f>
        <v>Mivida BP#189</v>
      </c>
      <c r="AO751" s="2" t="str">
        <f t="shared" si="118"/>
        <v>Mivida-PK#18918</v>
      </c>
      <c r="AP751" s="2" t="str">
        <f t="shared" si="119"/>
        <v>Mivida BP#18918</v>
      </c>
    </row>
    <row r="752" spans="1:42" x14ac:dyDescent="0.3">
      <c r="A752" s="6" t="s">
        <v>94</v>
      </c>
      <c r="B752" s="6">
        <f>VLOOKUP(A752,Sheet1!A:B,2,0)</f>
        <v>1</v>
      </c>
      <c r="C752" s="6">
        <v>19</v>
      </c>
      <c r="D752" s="25"/>
      <c r="E752" s="2">
        <v>21710553.309523702</v>
      </c>
      <c r="F752" s="26">
        <f>SUMIF('data-from-invoicing'!D:D,eslam.data!AP752,'data-from-invoicing'!E:E)</f>
        <v>21710553.309999999</v>
      </c>
      <c r="G752" s="2">
        <f t="shared" si="116"/>
        <v>4.7629699110984802E-4</v>
      </c>
      <c r="H752" s="23"/>
      <c r="I752" s="2">
        <f>SUMIF('collection only'!D:D,eslam.data!AO752,'collection only'!E:E)</f>
        <v>23323710.109999999</v>
      </c>
      <c r="J752" s="26">
        <f>SUMIF('data-from-invoicing'!D:D,eslam.data!AP752,'data-from-invoicing'!F:F)</f>
        <v>23323710.105500001</v>
      </c>
      <c r="K752" s="2">
        <f t="shared" si="117"/>
        <v>-4.4999979436397552E-3</v>
      </c>
      <c r="O752" s="23"/>
      <c r="P752" s="2">
        <v>23323710.100000001</v>
      </c>
      <c r="Q752" s="1">
        <v>45260</v>
      </c>
      <c r="R752" s="1">
        <v>45255</v>
      </c>
      <c r="S752" s="1">
        <v>45262</v>
      </c>
      <c r="T752">
        <v>40</v>
      </c>
      <c r="U752" s="1">
        <v>45302</v>
      </c>
      <c r="V752" s="1">
        <v>45293</v>
      </c>
      <c r="W752" s="2">
        <v>546619858.00952375</v>
      </c>
      <c r="X752" s="2">
        <v>86630343.530000001</v>
      </c>
      <c r="Y752" s="2">
        <v>13959126.25</v>
      </c>
      <c r="Z752" s="2">
        <v>160000</v>
      </c>
      <c r="AA752" s="2">
        <v>57001636.729999997</v>
      </c>
      <c r="AB752" s="2">
        <v>16514529.859999999</v>
      </c>
      <c r="AC752" s="2">
        <v>16514529.859999999</v>
      </c>
      <c r="AD752" s="2">
        <v>874754.1</v>
      </c>
      <c r="AE752" s="14">
        <f>SUMIF('consultant-gross'!D:D,eslam.data!AO752,'consultant-gross'!F:F)</f>
        <v>21710553.309523702</v>
      </c>
      <c r="AF752" s="14">
        <f>SUMIF('consultant-gross'!D:D,eslam.data!AO752,'consultant-gross'!G:G)</f>
        <v>546619858.00952375</v>
      </c>
      <c r="AG752" s="14">
        <f>SUMIF('consultant-net'!D:D,eslam.data!AO752,'consultant-net'!F:F)</f>
        <v>23323710.100000001</v>
      </c>
      <c r="AH752" s="2" t="str">
        <f>VLOOKUP(A752,'eslam-to-invoicing'!A:B,2,0)</f>
        <v>Mivida BP#189</v>
      </c>
      <c r="AO752" s="2" t="str">
        <f t="shared" si="118"/>
        <v>Mivida-PK#18919</v>
      </c>
      <c r="AP752" s="2" t="str">
        <f t="shared" si="119"/>
        <v>Mivida BP#18919</v>
      </c>
    </row>
    <row r="753" spans="1:42" x14ac:dyDescent="0.3">
      <c r="A753" s="6" t="s">
        <v>94</v>
      </c>
      <c r="B753" s="6">
        <f>VLOOKUP(A753,Sheet1!A:B,2,0)</f>
        <v>1</v>
      </c>
      <c r="C753" s="6">
        <v>20</v>
      </c>
      <c r="D753" s="25"/>
      <c r="E753" s="2">
        <v>-2.9999999999999997E-4</v>
      </c>
      <c r="F753" s="26">
        <f>SUMIF('data-from-invoicing'!D:D,eslam.data!AP753,'data-from-invoicing'!E:E)</f>
        <v>0</v>
      </c>
      <c r="G753" s="2">
        <f t="shared" si="116"/>
        <v>2.9999999999999997E-4</v>
      </c>
      <c r="H753" s="23"/>
      <c r="I753" s="2">
        <f>SUMIF('collection only'!D:D,eslam.data!AO753,'collection only'!E:E)</f>
        <v>135145955</v>
      </c>
      <c r="J753" s="26">
        <f>SUMIF('data-from-invoicing'!D:D,eslam.data!AP753,'data-from-invoicing'!F:F)</f>
        <v>0</v>
      </c>
      <c r="K753" s="2">
        <f t="shared" si="117"/>
        <v>-135145955</v>
      </c>
      <c r="M753" s="2">
        <v>135145955</v>
      </c>
      <c r="O753" s="23"/>
      <c r="Q753" s="1">
        <v>45260</v>
      </c>
      <c r="R753" s="1">
        <v>45255</v>
      </c>
      <c r="S753" s="1">
        <v>45293</v>
      </c>
      <c r="T753">
        <v>40</v>
      </c>
      <c r="U753" s="1">
        <v>45333</v>
      </c>
      <c r="V753" s="1">
        <v>45302</v>
      </c>
      <c r="W753" s="2">
        <v>546619858.00952375</v>
      </c>
      <c r="X753" s="2">
        <v>86630343.530000001</v>
      </c>
      <c r="Y753" s="2">
        <v>13959126.25</v>
      </c>
      <c r="Z753" s="2">
        <v>160000</v>
      </c>
      <c r="AA753" s="2">
        <v>57001636.729999997</v>
      </c>
      <c r="AB753" s="2">
        <v>16514529.859999999</v>
      </c>
      <c r="AC753" s="2">
        <v>16514529.859999999</v>
      </c>
      <c r="AD753" s="2">
        <v>874754.1</v>
      </c>
      <c r="AE753" s="14">
        <f>SUMIF('consultant-gross'!D:D,eslam.data!AO753,'consultant-gross'!F:F)</f>
        <v>-2.9999999999999997E-4</v>
      </c>
      <c r="AF753" s="14">
        <f>SUMIF('consultant-gross'!D:D,eslam.data!AO753,'consultant-gross'!G:G)</f>
        <v>546619858.00952375</v>
      </c>
      <c r="AG753" s="14">
        <f>SUMIF('consultant-net'!D:D,eslam.data!AO753,'consultant-net'!F:F)</f>
        <v>0</v>
      </c>
      <c r="AH753" s="2" t="str">
        <f>VLOOKUP(A753,'eslam-to-invoicing'!A:B,2,0)</f>
        <v>Mivida BP#189</v>
      </c>
      <c r="AO753" s="2" t="str">
        <f t="shared" si="118"/>
        <v>Mivida-PK#18920</v>
      </c>
      <c r="AP753" s="2" t="str">
        <f t="shared" si="119"/>
        <v>Mivida BP#18920</v>
      </c>
    </row>
    <row r="754" spans="1:42" x14ac:dyDescent="0.3">
      <c r="A754" s="6" t="s">
        <v>94</v>
      </c>
      <c r="B754" s="6">
        <f>VLOOKUP(A754,Sheet1!A:B,2,0)</f>
        <v>1</v>
      </c>
      <c r="C754" s="6">
        <v>21</v>
      </c>
      <c r="D754" s="25"/>
      <c r="E754" s="2">
        <v>22586754.704761978</v>
      </c>
      <c r="F754" s="26">
        <f>SUMIF('data-from-invoicing'!D:D,eslam.data!AP754,'data-from-invoicing'!E:E)</f>
        <v>22586754.170000002</v>
      </c>
      <c r="G754" s="2">
        <f t="shared" si="116"/>
        <v>-0.53476197645068169</v>
      </c>
      <c r="H754" s="23"/>
      <c r="I754" s="2">
        <f>SUMIF('collection only'!D:D,eslam.data!AO754,'collection only'!E:E)</f>
        <v>14476604.629999999</v>
      </c>
      <c r="J754" s="26">
        <f>SUMIF('data-from-invoicing'!D:D,eslam.data!AP754,'data-from-invoicing'!F:F)</f>
        <v>14476604.058499999</v>
      </c>
      <c r="K754" s="2">
        <f t="shared" si="117"/>
        <v>-0.57149999961256981</v>
      </c>
      <c r="O754" s="23"/>
      <c r="P754" s="2">
        <v>14476604.630000001</v>
      </c>
      <c r="Q754" s="1">
        <v>45291</v>
      </c>
      <c r="R754" s="1">
        <v>45285</v>
      </c>
      <c r="S754" s="1">
        <v>45293</v>
      </c>
      <c r="T754">
        <v>40</v>
      </c>
      <c r="U754" s="1">
        <v>45333</v>
      </c>
      <c r="V754" s="1">
        <v>45315</v>
      </c>
      <c r="W754" s="2">
        <v>569206612.71428573</v>
      </c>
      <c r="X754" s="2">
        <v>81314246.260000005</v>
      </c>
      <c r="Y754" s="2">
        <v>16546391.27</v>
      </c>
      <c r="Z754" s="2">
        <v>130000</v>
      </c>
      <c r="AA754" s="2">
        <v>59318989.420000002</v>
      </c>
      <c r="AB754" s="2">
        <v>16974529.739999998</v>
      </c>
      <c r="AC754" s="2">
        <v>16974529.739999998</v>
      </c>
      <c r="AD754" s="2">
        <v>807307.6</v>
      </c>
      <c r="AE754" s="14">
        <f>SUMIF('consultant-gross'!D:D,eslam.data!AO754,'consultant-gross'!F:F)</f>
        <v>22586754.704761982</v>
      </c>
      <c r="AF754" s="14">
        <f>SUMIF('consultant-gross'!D:D,eslam.data!AO754,'consultant-gross'!G:G)</f>
        <v>569206612.71428573</v>
      </c>
      <c r="AG754" s="14">
        <f>SUMIF('consultant-net'!D:D,eslam.data!AO754,'consultant-net'!F:F)</f>
        <v>14476604.630000001</v>
      </c>
      <c r="AH754" s="2" t="str">
        <f>VLOOKUP(A754,'eslam-to-invoicing'!A:B,2,0)</f>
        <v>Mivida BP#189</v>
      </c>
      <c r="AO754" s="2" t="str">
        <f t="shared" si="118"/>
        <v>Mivida-PK#18921</v>
      </c>
      <c r="AP754" s="2" t="str">
        <f t="shared" si="119"/>
        <v>Mivida BP#18921</v>
      </c>
    </row>
    <row r="755" spans="1:42" x14ac:dyDescent="0.3">
      <c r="A755" s="6" t="s">
        <v>94</v>
      </c>
      <c r="B755" s="6">
        <f>VLOOKUP(A755,Sheet1!A:B,2,0)</f>
        <v>1</v>
      </c>
      <c r="C755" s="6">
        <v>22</v>
      </c>
      <c r="D755" s="25"/>
      <c r="E755" s="2">
        <v>23140993.535714269</v>
      </c>
      <c r="F755" s="26">
        <f>SUMIF('data-from-invoicing'!D:D,eslam.data!AP755,'data-from-invoicing'!E:E)</f>
        <v>23140993.329999998</v>
      </c>
      <c r="G755" s="2">
        <f t="shared" si="116"/>
        <v>-0.20571427047252655</v>
      </c>
      <c r="H755" s="23"/>
      <c r="I755" s="2">
        <f>SUMIF('collection only'!D:D,eslam.data!AO755,'collection only'!E:E)</f>
        <v>17552608.990000002</v>
      </c>
      <c r="J755" s="26">
        <f>SUMIF('data-from-invoicing'!D:D,eslam.data!AP755,'data-from-invoicing'!F:F)</f>
        <v>17552608.8365</v>
      </c>
      <c r="K755" s="2">
        <f t="shared" si="117"/>
        <v>-0.15350000187754631</v>
      </c>
      <c r="O755" s="23"/>
      <c r="P755" s="2">
        <v>17552609</v>
      </c>
      <c r="Q755" s="1">
        <v>45322</v>
      </c>
      <c r="R755" s="1">
        <v>45321</v>
      </c>
      <c r="S755" s="1">
        <v>45326</v>
      </c>
      <c r="T755">
        <v>40</v>
      </c>
      <c r="U755" s="1">
        <v>45366</v>
      </c>
      <c r="V755" s="1">
        <v>45349</v>
      </c>
      <c r="W755" s="2">
        <v>592347606.25</v>
      </c>
      <c r="X755" s="2">
        <v>88194427.700000003</v>
      </c>
      <c r="Y755" s="2">
        <v>17630743.309999999</v>
      </c>
      <c r="Z755" s="2">
        <v>130000</v>
      </c>
      <c r="AA755" s="2">
        <v>61582414.390000001</v>
      </c>
      <c r="AB755" s="2">
        <v>17753985.355</v>
      </c>
      <c r="AC755" s="2">
        <v>17753985.355</v>
      </c>
      <c r="AD755" s="2">
        <v>900122.85</v>
      </c>
      <c r="AE755" s="14">
        <f>SUMIF('consultant-gross'!D:D,eslam.data!AO755,'consultant-gross'!F:F)</f>
        <v>23140993.535714269</v>
      </c>
      <c r="AF755" s="14">
        <f>SUMIF('consultant-gross'!D:D,eslam.data!AO755,'consultant-gross'!G:G)</f>
        <v>592347606.25</v>
      </c>
      <c r="AG755" s="14">
        <f>SUMIF('consultant-net'!D:D,eslam.data!AO755,'consultant-net'!F:F)</f>
        <v>17552609</v>
      </c>
      <c r="AH755" s="2" t="str">
        <f>VLOOKUP(A755,'eslam-to-invoicing'!A:B,2,0)</f>
        <v>Mivida BP#189</v>
      </c>
      <c r="AO755" s="2" t="str">
        <f t="shared" si="118"/>
        <v>Mivida-PK#18922</v>
      </c>
      <c r="AP755" s="2" t="str">
        <f t="shared" si="119"/>
        <v>Mivida BP#18922</v>
      </c>
    </row>
    <row r="756" spans="1:42" x14ac:dyDescent="0.3">
      <c r="A756" s="6" t="s">
        <v>94</v>
      </c>
      <c r="B756" s="6">
        <f>VLOOKUP(A756,Sheet1!A:B,2,0)</f>
        <v>1</v>
      </c>
      <c r="C756" s="6">
        <v>23</v>
      </c>
      <c r="D756" s="25"/>
      <c r="E756" s="2">
        <v>30858954.269999981</v>
      </c>
      <c r="F756" s="26">
        <f>SUMIF('data-from-invoicing'!D:D,eslam.data!AP756,'data-from-invoicing'!E:E)</f>
        <v>30858954.290000003</v>
      </c>
      <c r="G756" s="2">
        <f t="shared" si="116"/>
        <v>2.0000021904706955E-2</v>
      </c>
      <c r="H756" s="23"/>
      <c r="I756" s="2">
        <f>SUMIF('collection only'!D:D,eslam.data!AO756,'collection only'!E:E)</f>
        <v>14242173.09</v>
      </c>
      <c r="J756" s="26">
        <f>SUMIF('data-from-invoicing'!D:D,eslam.data!AP756,'data-from-invoicing'!F:F)</f>
        <v>14242173.0845</v>
      </c>
      <c r="K756" s="2">
        <f t="shared" si="117"/>
        <v>-5.4999999701976776E-3</v>
      </c>
      <c r="O756" s="23"/>
      <c r="P756" s="2">
        <v>14242173.08</v>
      </c>
      <c r="Q756" s="1">
        <v>45351</v>
      </c>
      <c r="R756" s="1">
        <v>45351</v>
      </c>
      <c r="S756" s="1">
        <v>45357</v>
      </c>
      <c r="T756">
        <v>40</v>
      </c>
      <c r="U756" s="1">
        <v>45397</v>
      </c>
      <c r="V756" s="1">
        <v>45403</v>
      </c>
      <c r="W756" s="2">
        <v>623206560.51999998</v>
      </c>
      <c r="X756" s="2">
        <v>84128553.280000001</v>
      </c>
      <c r="Y756" s="2">
        <v>31879195.039999999</v>
      </c>
      <c r="Z756" s="2">
        <v>260000</v>
      </c>
      <c r="AA756" s="2">
        <v>64992287.149999999</v>
      </c>
      <c r="AB756" s="2">
        <v>18462386.045000002</v>
      </c>
      <c r="AC756" s="2">
        <v>18462386.045000002</v>
      </c>
      <c r="AD756" s="2">
        <v>912222.85</v>
      </c>
      <c r="AE756" s="14">
        <f>SUMIF('consultant-gross'!D:D,eslam.data!AO756,'consultant-gross'!F:F)</f>
        <v>30858954.269999981</v>
      </c>
      <c r="AF756" s="14">
        <f>SUMIF('consultant-gross'!D:D,eslam.data!AO756,'consultant-gross'!G:G)</f>
        <v>623206560.51999998</v>
      </c>
      <c r="AG756" s="14">
        <f>SUMIF('consultant-net'!D:D,eslam.data!AO756,'consultant-net'!F:F)</f>
        <v>14242173.08</v>
      </c>
      <c r="AH756" s="2" t="str">
        <f>VLOOKUP(A756,'eslam-to-invoicing'!A:B,2,0)</f>
        <v>Mivida BP#189</v>
      </c>
      <c r="AO756" s="2" t="str">
        <f t="shared" si="118"/>
        <v>Mivida-PK#18923</v>
      </c>
      <c r="AP756" s="2" t="str">
        <f t="shared" si="119"/>
        <v>Mivida BP#18923</v>
      </c>
    </row>
    <row r="757" spans="1:42" x14ac:dyDescent="0.3">
      <c r="A757" s="6" t="s">
        <v>94</v>
      </c>
      <c r="B757" s="6">
        <f>VLOOKUP(A757,Sheet1!A:B,2,0)</f>
        <v>1</v>
      </c>
      <c r="C757" s="6">
        <v>24</v>
      </c>
      <c r="D757" s="25"/>
      <c r="E757" s="2">
        <v>16112816.118095281</v>
      </c>
      <c r="F757" s="26">
        <f>SUMIF('data-from-invoicing'!D:D,eslam.data!AP757,'data-from-invoicing'!E:E)</f>
        <v>16112816.1</v>
      </c>
      <c r="G757" s="2">
        <f t="shared" si="116"/>
        <v>-1.8095280975103378E-2</v>
      </c>
      <c r="H757" s="23"/>
      <c r="I757" s="2">
        <f>SUMIF('collection only'!D:D,eslam.data!AO757,'collection only'!E:E)</f>
        <v>13803484.92</v>
      </c>
      <c r="J757" s="26">
        <f>SUMIF('data-from-invoicing'!D:D,eslam.data!AP757,'data-from-invoicing'!F:F)</f>
        <v>13803484.914999999</v>
      </c>
      <c r="K757" s="2">
        <f t="shared" si="117"/>
        <v>-5.0000008195638657E-3</v>
      </c>
      <c r="O757" s="23"/>
      <c r="P757" s="2">
        <v>13803484.93</v>
      </c>
      <c r="Q757" s="1">
        <v>45382</v>
      </c>
      <c r="R757" s="1">
        <v>45382</v>
      </c>
      <c r="S757" s="1">
        <v>45295</v>
      </c>
      <c r="T757">
        <v>40</v>
      </c>
      <c r="U757" s="1">
        <v>45335</v>
      </c>
      <c r="V757" s="1">
        <v>45434</v>
      </c>
      <c r="W757" s="2">
        <v>639319376.63809526</v>
      </c>
      <c r="X757" s="2">
        <v>96423729.780000001</v>
      </c>
      <c r="Y757" s="2">
        <v>32655160.100000001</v>
      </c>
      <c r="Z757" s="2">
        <v>130000</v>
      </c>
      <c r="AA757" s="2">
        <v>66746916.670000002</v>
      </c>
      <c r="AB757" s="2">
        <v>19192726.879999999</v>
      </c>
      <c r="AC757" s="2">
        <v>19192726.879999999</v>
      </c>
      <c r="AD757" s="2">
        <v>1304406.8500000001</v>
      </c>
      <c r="AE757" s="14">
        <f>SUMIF('consultant-gross'!D:D,eslam.data!AO757,'consultant-gross'!F:F)</f>
        <v>16112816.118095279</v>
      </c>
      <c r="AF757" s="14">
        <f>SUMIF('consultant-gross'!D:D,eslam.data!AO757,'consultant-gross'!G:G)</f>
        <v>639319376.63809526</v>
      </c>
      <c r="AG757" s="14">
        <f>SUMIF('consultant-net'!D:D,eslam.data!AO757,'consultant-net'!F:F)</f>
        <v>13803484.93</v>
      </c>
      <c r="AH757" s="2" t="str">
        <f>VLOOKUP(A757,'eslam-to-invoicing'!A:B,2,0)</f>
        <v>Mivida BP#189</v>
      </c>
      <c r="AO757" s="2" t="str">
        <f t="shared" si="118"/>
        <v>Mivida-PK#18924</v>
      </c>
      <c r="AP757" s="2" t="str">
        <f t="shared" si="119"/>
        <v>Mivida BP#18924</v>
      </c>
    </row>
    <row r="758" spans="1:42" x14ac:dyDescent="0.3">
      <c r="A758" s="6" t="s">
        <v>94</v>
      </c>
      <c r="B758" s="6">
        <f>VLOOKUP(A758,Sheet1!A:B,2,0)</f>
        <v>1</v>
      </c>
      <c r="C758" s="6">
        <v>25</v>
      </c>
      <c r="D758" s="25"/>
      <c r="E758" s="2">
        <v>29437278.311904792</v>
      </c>
      <c r="F758" s="26">
        <f>SUMIF('data-from-invoicing'!D:D,eslam.data!AP758,'data-from-invoicing'!E:E)</f>
        <v>29437278.32</v>
      </c>
      <c r="G758" s="2">
        <f t="shared" si="116"/>
        <v>8.0952085554599762E-3</v>
      </c>
      <c r="H758" s="23"/>
      <c r="I758" s="2">
        <f>SUMIF('collection only'!D:D,eslam.data!AO758,'collection only'!E:E)</f>
        <v>28360739.449999999</v>
      </c>
      <c r="J758" s="26">
        <f>SUMIF('data-from-invoicing'!D:D,eslam.data!AP758,'data-from-invoicing'!F:F)</f>
        <v>28360739.445999999</v>
      </c>
      <c r="K758" s="2">
        <f t="shared" si="117"/>
        <v>-4.0000006556510925E-3</v>
      </c>
      <c r="O758" s="23"/>
      <c r="P758" s="2">
        <v>28360739.449999999</v>
      </c>
      <c r="Q758" s="1">
        <v>45412</v>
      </c>
      <c r="R758" s="1">
        <v>45412</v>
      </c>
      <c r="S758" s="1">
        <v>45421</v>
      </c>
      <c r="T758">
        <v>40</v>
      </c>
      <c r="U758" s="1">
        <v>45461</v>
      </c>
      <c r="V758" s="1">
        <v>45449</v>
      </c>
      <c r="W758" s="2">
        <v>668756654.95000005</v>
      </c>
      <c r="X758" s="2">
        <v>101680151.25</v>
      </c>
      <c r="Y758" s="2">
        <v>44526060.5</v>
      </c>
      <c r="Z758" s="2">
        <v>30000</v>
      </c>
      <c r="AA758" s="2">
        <v>69988148.310000002</v>
      </c>
      <c r="AB758" s="2">
        <v>20096865.975000001</v>
      </c>
      <c r="AC758" s="2">
        <v>20096865.975000001</v>
      </c>
      <c r="AD758" s="2">
        <v>1306194.3500000001</v>
      </c>
      <c r="AE758" s="14">
        <f>SUMIF('consultant-gross'!D:D,eslam.data!AO758,'consultant-gross'!F:F)</f>
        <v>29437278.311904788</v>
      </c>
      <c r="AF758" s="14">
        <f>SUMIF('consultant-gross'!D:D,eslam.data!AO758,'consultant-gross'!G:G)</f>
        <v>668756654.95000005</v>
      </c>
      <c r="AG758" s="14">
        <f>SUMIF('consultant-net'!D:D,eslam.data!AO758,'consultant-net'!F:F)</f>
        <v>28360739.449999999</v>
      </c>
      <c r="AH758" s="2" t="str">
        <f>VLOOKUP(A758,'eslam-to-invoicing'!A:B,2,0)</f>
        <v>Mivida BP#189</v>
      </c>
      <c r="AO758" s="2" t="str">
        <f t="shared" si="118"/>
        <v>Mivida-PK#18925</v>
      </c>
      <c r="AP758" s="2" t="str">
        <f t="shared" si="119"/>
        <v>Mivida BP#18925</v>
      </c>
    </row>
    <row r="759" spans="1:42" x14ac:dyDescent="0.3">
      <c r="A759" s="6" t="s">
        <v>94</v>
      </c>
      <c r="B759" s="6">
        <f>VLOOKUP(A759,Sheet1!A:B,2,0)</f>
        <v>1</v>
      </c>
      <c r="C759" s="6">
        <v>26</v>
      </c>
      <c r="D759" s="25"/>
      <c r="E759" s="2">
        <v>16876594.419999961</v>
      </c>
      <c r="F759" s="26">
        <f>SUMIF('data-from-invoicing'!D:D,eslam.data!AP759,'data-from-invoicing'!E:E)</f>
        <v>16876594.440000001</v>
      </c>
      <c r="G759" s="2">
        <f t="shared" si="116"/>
        <v>2.0000040531158447E-2</v>
      </c>
      <c r="H759" s="23"/>
      <c r="I759" s="2">
        <f>SUMIF('collection only'!D:D,eslam.data!AO759,'collection only'!E:E)</f>
        <v>14177811.26</v>
      </c>
      <c r="J759" s="26">
        <f>SUMIF('data-from-invoicing'!D:D,eslam.data!AP759,'data-from-invoicing'!F:F)</f>
        <v>14177811.26</v>
      </c>
      <c r="K759" s="2">
        <f t="shared" si="117"/>
        <v>0</v>
      </c>
      <c r="O759" s="23"/>
      <c r="P759" s="2">
        <v>14177811.24</v>
      </c>
      <c r="Q759" s="1">
        <v>45443</v>
      </c>
      <c r="R759" s="1">
        <v>45442</v>
      </c>
      <c r="S759" s="1">
        <v>45444</v>
      </c>
      <c r="T759">
        <v>40</v>
      </c>
      <c r="U759" s="1">
        <v>45484</v>
      </c>
      <c r="V759" s="1">
        <v>45476</v>
      </c>
      <c r="W759" s="2">
        <v>685633249.37</v>
      </c>
      <c r="X759" s="2">
        <v>113839940.34999999</v>
      </c>
      <c r="Y759" s="2">
        <v>49627280.829999998</v>
      </c>
      <c r="Z759" s="2">
        <v>230000</v>
      </c>
      <c r="AA759" s="2">
        <v>71860776.180000007</v>
      </c>
      <c r="AB759" s="2">
        <v>20843871.305</v>
      </c>
      <c r="AC759" s="2">
        <v>20843871.305</v>
      </c>
      <c r="AD759" s="2">
        <v>1314994.3500000001</v>
      </c>
      <c r="AE759" s="14">
        <f>SUMIF('consultant-gross'!D:D,eslam.data!AO759,'consultant-gross'!F:F)</f>
        <v>16876594.419999957</v>
      </c>
      <c r="AF759" s="14">
        <f>SUMIF('consultant-gross'!D:D,eslam.data!AO759,'consultant-gross'!G:G)</f>
        <v>685633249.37</v>
      </c>
      <c r="AG759" s="14">
        <f>SUMIF('consultant-net'!D:D,eslam.data!AO759,'consultant-net'!F:F)</f>
        <v>14177811.24</v>
      </c>
      <c r="AH759" s="2" t="str">
        <f>VLOOKUP(A759,'eslam-to-invoicing'!A:B,2,0)</f>
        <v>Mivida BP#189</v>
      </c>
      <c r="AO759" s="2" t="str">
        <f t="shared" si="118"/>
        <v>Mivida-PK#18926</v>
      </c>
      <c r="AP759" s="2" t="str">
        <f t="shared" si="119"/>
        <v>Mivida BP#18926</v>
      </c>
    </row>
    <row r="760" spans="1:42" x14ac:dyDescent="0.3">
      <c r="A760" s="6" t="s">
        <v>94</v>
      </c>
      <c r="B760" s="6">
        <f>VLOOKUP(A760,Sheet1!A:B,2,0)</f>
        <v>1</v>
      </c>
      <c r="C760" s="6">
        <v>27</v>
      </c>
      <c r="D760" s="25"/>
      <c r="E760" s="2">
        <v>14919836.130000001</v>
      </c>
      <c r="F760" s="26">
        <f>SUMIF('data-from-invoicing'!D:D,eslam.data!AP760,'data-from-invoicing'!E:E)</f>
        <v>14919836.119999999</v>
      </c>
      <c r="G760" s="2">
        <f t="shared" si="116"/>
        <v>-1.0000001639127731E-2</v>
      </c>
      <c r="H760" s="23"/>
      <c r="I760" s="2">
        <f>SUMIF('collection only'!D:D,eslam.data!AO760,'collection only'!E:E)</f>
        <v>4389859.04</v>
      </c>
      <c r="J760" s="26">
        <f>SUMIF('data-from-invoicing'!D:D,eslam.data!AP760,'data-from-invoicing'!F:F)</f>
        <v>4389859.0360000003</v>
      </c>
      <c r="K760" s="2">
        <f t="shared" si="117"/>
        <v>-3.9999997243285179E-3</v>
      </c>
      <c r="O760" s="23"/>
      <c r="P760" s="2">
        <v>4389859.04</v>
      </c>
      <c r="Q760" s="1">
        <v>45473</v>
      </c>
      <c r="R760" s="1">
        <v>45473</v>
      </c>
      <c r="S760" s="1">
        <v>45474</v>
      </c>
      <c r="T760">
        <v>40</v>
      </c>
      <c r="U760" s="1">
        <v>45514</v>
      </c>
      <c r="V760" s="1">
        <v>45505</v>
      </c>
      <c r="W760" s="2">
        <v>700553085.5</v>
      </c>
      <c r="X760" s="2">
        <v>115715406.16</v>
      </c>
      <c r="Y760" s="2">
        <v>55352768.729999997</v>
      </c>
      <c r="Z760" s="2">
        <v>130000</v>
      </c>
      <c r="AA760" s="2">
        <v>73509397.760000005</v>
      </c>
      <c r="AB760" s="2">
        <v>21282403.649999999</v>
      </c>
      <c r="AC760" s="2">
        <v>21282403.649999999</v>
      </c>
      <c r="AD760" s="2">
        <v>5470850.5999999996</v>
      </c>
      <c r="AE760" s="14">
        <f>SUMIF('consultant-gross'!D:D,eslam.data!AO760,'consultant-gross'!F:F)</f>
        <v>14919836.129999995</v>
      </c>
      <c r="AF760" s="14">
        <f>SUMIF('consultant-gross'!D:D,eslam.data!AO760,'consultant-gross'!G:G)</f>
        <v>700553085.5</v>
      </c>
      <c r="AG760" s="14">
        <f>SUMIF('consultant-net'!D:D,eslam.data!AO760,'consultant-net'!F:F)</f>
        <v>4389859.04</v>
      </c>
      <c r="AH760" s="2" t="str">
        <f>VLOOKUP(A760,'eslam-to-invoicing'!A:B,2,0)</f>
        <v>Mivida BP#189</v>
      </c>
      <c r="AO760" s="2" t="str">
        <f t="shared" si="118"/>
        <v>Mivida-PK#18927</v>
      </c>
      <c r="AP760" s="2" t="str">
        <f t="shared" si="119"/>
        <v>Mivida BP#18927</v>
      </c>
    </row>
    <row r="761" spans="1:42" x14ac:dyDescent="0.3">
      <c r="A761" s="6" t="s">
        <v>94</v>
      </c>
      <c r="B761" s="6">
        <f>VLOOKUP(A761,Sheet1!A:B,2,0)</f>
        <v>1</v>
      </c>
      <c r="C761" s="6">
        <v>28</v>
      </c>
      <c r="D761" s="25"/>
      <c r="E761" s="2">
        <v>3487392.6600000858</v>
      </c>
      <c r="F761" s="26">
        <f>SUMIF('data-from-invoicing'!D:D,eslam.data!AP761,'data-from-invoicing'!E:E)</f>
        <v>3487392.64</v>
      </c>
      <c r="G761" s="2">
        <f t="shared" si="116"/>
        <v>-2.0000085700303316E-2</v>
      </c>
      <c r="H761" s="23"/>
      <c r="I761" s="2">
        <f>SUMIF('collection only'!D:D,eslam.data!AO761,'collection only'!E:E)</f>
        <v>2409288.21</v>
      </c>
      <c r="J761" s="26">
        <f>SUMIF('data-from-invoicing'!D:D,eslam.data!AP761,'data-from-invoicing'!F:F)</f>
        <v>2409288.1919999998</v>
      </c>
      <c r="K761" s="2">
        <f t="shared" si="117"/>
        <v>-1.8000000156462193E-2</v>
      </c>
      <c r="O761" s="23"/>
      <c r="P761" s="2">
        <v>2409288.21</v>
      </c>
      <c r="Q761" s="1">
        <v>45504</v>
      </c>
      <c r="R761" s="1">
        <v>45503</v>
      </c>
      <c r="S761" s="1">
        <v>45505</v>
      </c>
      <c r="T761">
        <v>40</v>
      </c>
      <c r="U761" s="1">
        <v>45545</v>
      </c>
      <c r="V761" s="1">
        <v>45535</v>
      </c>
      <c r="W761" s="2">
        <v>704040478.16000009</v>
      </c>
      <c r="X761" s="2">
        <v>115148780.66</v>
      </c>
      <c r="Y761" s="2">
        <v>49698695.439999998</v>
      </c>
      <c r="Z761" s="2">
        <v>130000</v>
      </c>
      <c r="AA761" s="2">
        <v>73901796.569999993</v>
      </c>
      <c r="AB761" s="2">
        <v>21359782.07</v>
      </c>
      <c r="AC761" s="2">
        <v>21359782.07</v>
      </c>
      <c r="AD761" s="2">
        <v>5480338.0999999996</v>
      </c>
      <c r="AE761" s="14">
        <f>SUMIF('consultant-gross'!D:D,eslam.data!AO761,'consultant-gross'!F:F)</f>
        <v>3487392.6600000858</v>
      </c>
      <c r="AF761" s="14">
        <f>SUMIF('consultant-gross'!D:D,eslam.data!AO761,'consultant-gross'!G:G)</f>
        <v>704040478.16000009</v>
      </c>
      <c r="AG761" s="14">
        <f>SUMIF('consultant-net'!D:D,eslam.data!AO761,'consultant-net'!F:F)</f>
        <v>2409288.21</v>
      </c>
      <c r="AH761" s="2" t="str">
        <f>VLOOKUP(A761,'eslam-to-invoicing'!A:B,2,0)</f>
        <v>Mivida BP#189</v>
      </c>
      <c r="AO761" s="2" t="str">
        <f t="shared" si="118"/>
        <v>Mivida-PK#18928</v>
      </c>
      <c r="AP761" s="2" t="str">
        <f t="shared" si="119"/>
        <v>Mivida BP#18928</v>
      </c>
    </row>
    <row r="762" spans="1:42" x14ac:dyDescent="0.3">
      <c r="A762" s="6" t="s">
        <v>94</v>
      </c>
      <c r="B762" s="6">
        <f>VLOOKUP(A762,Sheet1!A:B,2,0)</f>
        <v>1</v>
      </c>
      <c r="C762" s="6">
        <v>29</v>
      </c>
      <c r="D762" s="25"/>
      <c r="E762" s="2">
        <v>369049.78999996191</v>
      </c>
      <c r="F762" s="26">
        <f>SUMIF('data-from-invoicing'!D:D,eslam.data!AP762,'data-from-invoicing'!E:E)</f>
        <v>369049.79</v>
      </c>
      <c r="G762" s="2">
        <f t="shared" si="116"/>
        <v>3.8067810237407684E-8</v>
      </c>
      <c r="H762" s="23"/>
      <c r="I762" s="2">
        <f>SUMIF('collection only'!D:D,eslam.data!AO762,'collection only'!E:E)</f>
        <v>2690517.47</v>
      </c>
      <c r="J762" s="26">
        <f>SUMIF('data-from-invoicing'!D:D,eslam.data!AP762,'data-from-invoicing'!F:F)</f>
        <v>2690517.4594999999</v>
      </c>
      <c r="K762" s="2">
        <f t="shared" si="117"/>
        <v>-1.0500000324100256E-2</v>
      </c>
      <c r="O762" s="23"/>
      <c r="P762" s="2">
        <v>2690517.47</v>
      </c>
      <c r="Q762" s="1">
        <v>45535</v>
      </c>
      <c r="R762" s="1">
        <v>45535</v>
      </c>
      <c r="S762" s="1">
        <v>45553</v>
      </c>
      <c r="T762">
        <v>40</v>
      </c>
      <c r="U762" s="1">
        <v>45593</v>
      </c>
      <c r="V762" s="1">
        <v>45561</v>
      </c>
      <c r="W762" s="2">
        <v>704409527.95000005</v>
      </c>
      <c r="X762" s="2">
        <v>118334746.14</v>
      </c>
      <c r="Y762" s="2">
        <v>36219473.079999998</v>
      </c>
      <c r="Z762" s="2">
        <v>230000</v>
      </c>
      <c r="AA762" s="2">
        <v>73927905.129999995</v>
      </c>
      <c r="AB762" s="2">
        <v>21449118.760000002</v>
      </c>
      <c r="AC762" s="2">
        <v>21449118.760000002</v>
      </c>
      <c r="AD762" s="2">
        <v>5482400</v>
      </c>
      <c r="AE762" s="14">
        <f>SUMIF('consultant-gross'!D:D,eslam.data!AO762,'consultant-gross'!F:F)</f>
        <v>369049.78999996185</v>
      </c>
      <c r="AF762" s="14">
        <f>SUMIF('consultant-gross'!D:D,eslam.data!AO762,'consultant-gross'!G:G)</f>
        <v>704409527.95000005</v>
      </c>
      <c r="AG762" s="14">
        <f>SUMIF('consultant-net'!D:D,eslam.data!AO762,'consultant-net'!F:F)</f>
        <v>2690517.47</v>
      </c>
      <c r="AH762" s="2" t="str">
        <f>VLOOKUP(A762,'eslam-to-invoicing'!A:B,2,0)</f>
        <v>Mivida BP#189</v>
      </c>
      <c r="AO762" s="2" t="str">
        <f t="shared" si="118"/>
        <v>Mivida-PK#18929</v>
      </c>
      <c r="AP762" s="2" t="str">
        <f t="shared" si="119"/>
        <v>Mivida BP#18929</v>
      </c>
    </row>
    <row r="763" spans="1:42" hidden="1" x14ac:dyDescent="0.3">
      <c r="A763" s="6" t="s">
        <v>94</v>
      </c>
      <c r="B763" s="6">
        <f>VLOOKUP(A763,Sheet1!A:B,2,0)</f>
        <v>1</v>
      </c>
      <c r="C763" s="6">
        <v>30</v>
      </c>
      <c r="D763" s="25"/>
      <c r="E763" s="2">
        <v>17653522.65999997</v>
      </c>
      <c r="F763" s="26">
        <f>SUMIF('data-from-invoicing'!D:D,eslam.data!AP763,'data-from-invoicing'!E:E)</f>
        <v>22415427.41</v>
      </c>
      <c r="G763" s="2">
        <f t="shared" si="116"/>
        <v>4761904.7500000298</v>
      </c>
      <c r="H763" s="23"/>
      <c r="I763" s="2">
        <f>SUMIF('collection only'!D:D,eslam.data!AO763,'collection only'!E:E)</f>
        <v>14412191.120000001</v>
      </c>
      <c r="J763" s="26">
        <f>SUMIF('data-from-invoicing'!D:D,eslam.data!AP763,'data-from-invoicing'!F:F)</f>
        <v>14412191.1105</v>
      </c>
      <c r="K763" s="2">
        <f t="shared" si="117"/>
        <v>-9.5000006258487701E-3</v>
      </c>
      <c r="O763" s="23"/>
      <c r="P763" s="2">
        <v>14412191.130000001</v>
      </c>
      <c r="Q763" s="1">
        <v>45565</v>
      </c>
      <c r="R763" s="1">
        <v>45565</v>
      </c>
      <c r="S763" s="1">
        <v>45574</v>
      </c>
      <c r="T763">
        <v>40</v>
      </c>
      <c r="U763" s="1">
        <v>45614</v>
      </c>
      <c r="V763" s="1">
        <v>45608</v>
      </c>
      <c r="W763" s="2">
        <v>722063050.61000001</v>
      </c>
      <c r="X763" s="2">
        <v>118972314.89</v>
      </c>
      <c r="Y763" s="2">
        <v>37380637.32</v>
      </c>
      <c r="Z763" s="2">
        <v>230000</v>
      </c>
      <c r="AA763" s="2">
        <v>80926432.969999999</v>
      </c>
      <c r="AB763" s="2">
        <v>22053462.949999999</v>
      </c>
      <c r="AC763" s="2">
        <v>22053462.949999999</v>
      </c>
      <c r="AD763" s="2">
        <v>9961433.2400000002</v>
      </c>
      <c r="AE763" s="14">
        <f>SUMIF('consultant-gross'!D:D,eslam.data!AO763,'consultant-gross'!F:F)</f>
        <v>17653522.659999967</v>
      </c>
      <c r="AF763" s="14">
        <f>SUMIF('consultant-gross'!D:D,eslam.data!AO763,'consultant-gross'!G:G)</f>
        <v>722063050.61000001</v>
      </c>
      <c r="AG763" s="14">
        <f>SUMIF('consultant-net'!D:D,eslam.data!AO763,'consultant-net'!F:F)</f>
        <v>14412191.130000001</v>
      </c>
      <c r="AH763" s="2" t="str">
        <f>VLOOKUP(A763,'eslam-to-invoicing'!A:B,2,0)</f>
        <v>Mivida BP#189</v>
      </c>
      <c r="AO763" s="2" t="str">
        <f t="shared" si="118"/>
        <v>Mivida-PK#18930</v>
      </c>
      <c r="AP763" s="2" t="str">
        <f t="shared" si="119"/>
        <v>Mivida BP#18930</v>
      </c>
    </row>
    <row r="764" spans="1:42" hidden="1" x14ac:dyDescent="0.3">
      <c r="A764" s="6" t="s">
        <v>94</v>
      </c>
      <c r="B764" s="6">
        <f>VLOOKUP(A764,Sheet1!A:B,2,0)</f>
        <v>1</v>
      </c>
      <c r="C764" s="6">
        <v>31</v>
      </c>
      <c r="D764" s="25"/>
      <c r="F764" s="26">
        <f>SUMIF('data-from-invoicing'!D:D,eslam.data!AP764,'data-from-invoicing'!E:E)</f>
        <v>19514716.969999999</v>
      </c>
      <c r="G764" s="2">
        <f t="shared" si="116"/>
        <v>19514716.969999999</v>
      </c>
      <c r="H764" s="23"/>
      <c r="I764" s="2">
        <f>SUMIF('collection only'!D:D,eslam.data!AO764,'collection only'!E:E)</f>
        <v>0</v>
      </c>
      <c r="J764" s="26">
        <f>SUMIF('data-from-invoicing'!D:D,eslam.data!AP764,'data-from-invoicing'!F:F)</f>
        <v>0</v>
      </c>
      <c r="K764" s="2">
        <f t="shared" si="117"/>
        <v>0</v>
      </c>
      <c r="O764" s="23"/>
      <c r="Q764" s="1">
        <v>45596</v>
      </c>
      <c r="R764" s="1">
        <v>45596</v>
      </c>
      <c r="S764" s="1">
        <v>45597</v>
      </c>
      <c r="T764">
        <v>40</v>
      </c>
      <c r="U764" s="1">
        <v>45637</v>
      </c>
      <c r="AD764" s="2">
        <v>0</v>
      </c>
      <c r="AE764" s="14">
        <f>SUMIF('consultant-gross'!D:D,eslam.data!AO764,'consultant-gross'!F:F)</f>
        <v>0</v>
      </c>
      <c r="AF764" s="14">
        <f>SUMIF('consultant-gross'!D:D,eslam.data!AO764,'consultant-gross'!G:G)</f>
        <v>0</v>
      </c>
      <c r="AG764" s="14">
        <f>SUMIF('consultant-net'!D:D,eslam.data!AO764,'consultant-net'!F:F)</f>
        <v>0</v>
      </c>
      <c r="AH764" s="2" t="str">
        <f>VLOOKUP(A764,'eslam-to-invoicing'!A:B,2,0)</f>
        <v>Mivida BP#189</v>
      </c>
      <c r="AO764" s="2" t="str">
        <f t="shared" si="118"/>
        <v>Mivida-PK#18931</v>
      </c>
      <c r="AP764" s="2" t="str">
        <f t="shared" si="119"/>
        <v>Mivida BP#18931</v>
      </c>
    </row>
    <row r="765" spans="1:42" hidden="1" x14ac:dyDescent="0.3">
      <c r="A765" s="6" t="s">
        <v>142</v>
      </c>
      <c r="B765" s="6">
        <f>VLOOKUP(A765,Sheet1!A:B,2,0)</f>
        <v>0</v>
      </c>
      <c r="C765" s="6">
        <v>1</v>
      </c>
      <c r="D765" s="25"/>
      <c r="E765" s="2">
        <v>3847983.19</v>
      </c>
      <c r="F765" s="26">
        <f>SUMIF('data-from-invoicing'!D:D,eslam.data!AP765,'data-from-invoicing'!E:E)</f>
        <v>0</v>
      </c>
      <c r="G765" s="2">
        <f t="shared" si="116"/>
        <v>-3847983.19</v>
      </c>
      <c r="H765" s="23"/>
      <c r="I765" s="2">
        <f>SUMIF('collection only'!D:D,eslam.data!AO765,'collection only'!E:E)</f>
        <v>0</v>
      </c>
      <c r="J765" s="26">
        <f>SUMIF('data-from-invoicing'!D:D,eslam.data!AP765,'data-from-invoicing'!F:F)</f>
        <v>0</v>
      </c>
      <c r="K765" s="2">
        <f t="shared" si="117"/>
        <v>0</v>
      </c>
      <c r="O765" s="23"/>
      <c r="P765" s="2">
        <v>475188.5</v>
      </c>
      <c r="Q765" s="1">
        <v>45322</v>
      </c>
      <c r="R765" s="1">
        <v>45322</v>
      </c>
      <c r="S765" s="1">
        <v>45350</v>
      </c>
      <c r="T765">
        <v>42</v>
      </c>
      <c r="U765" s="1">
        <v>45392</v>
      </c>
      <c r="V765" s="1">
        <v>45350</v>
      </c>
      <c r="W765" s="2">
        <v>3847983.19</v>
      </c>
      <c r="AD765" s="2">
        <v>0</v>
      </c>
      <c r="AE765" s="14">
        <f>SUMIF('consultant-gross'!D:D,eslam.data!AO765,'consultant-gross'!F:F)</f>
        <v>0</v>
      </c>
      <c r="AF765" s="14">
        <f>SUMIF('consultant-gross'!D:D,eslam.data!AO765,'consultant-gross'!G:G)</f>
        <v>0</v>
      </c>
      <c r="AG765" s="14">
        <f>SUMIF('consultant-net'!D:D,eslam.data!AO765,'consultant-net'!F:F)</f>
        <v>0</v>
      </c>
      <c r="AH765" s="2">
        <f>VLOOKUP(A765,'eslam-to-invoicing'!A:B,2,0)</f>
        <v>0</v>
      </c>
      <c r="AO765" s="2" t="str">
        <f t="shared" si="118"/>
        <v>Mobilization1</v>
      </c>
      <c r="AP765" s="2" t="str">
        <f t="shared" si="119"/>
        <v>01</v>
      </c>
    </row>
    <row r="766" spans="1:42" hidden="1" x14ac:dyDescent="0.3">
      <c r="A766" s="6" t="s">
        <v>148</v>
      </c>
      <c r="B766" s="6">
        <f>VLOOKUP(A766,Sheet1!A:B,2,0)</f>
        <v>1</v>
      </c>
      <c r="C766" s="6">
        <v>1</v>
      </c>
      <c r="D766" s="25"/>
      <c r="F766" s="26">
        <f>SUMIF('data-from-invoicing'!D:D,eslam.data!AP766,'data-from-invoicing'!E:E)</f>
        <v>32863813</v>
      </c>
      <c r="G766" s="2">
        <f t="shared" si="116"/>
        <v>32863813</v>
      </c>
      <c r="H766" s="23"/>
      <c r="I766" s="2">
        <f>SUMIF('collection only'!D:D,eslam.data!AO766,'collection only'!E:E)</f>
        <v>33350000</v>
      </c>
      <c r="J766" s="26">
        <f>SUMIF('data-from-invoicing'!D:D,eslam.data!AP766,'data-from-invoicing'!F:F)</f>
        <v>0</v>
      </c>
      <c r="K766" s="2">
        <f t="shared" si="117"/>
        <v>-33350000</v>
      </c>
      <c r="O766" s="23"/>
      <c r="Q766" s="1">
        <v>45443</v>
      </c>
      <c r="R766" s="1">
        <v>45451</v>
      </c>
      <c r="S766" s="1">
        <v>45417</v>
      </c>
      <c r="T766">
        <v>40</v>
      </c>
      <c r="U766" s="1">
        <v>45457</v>
      </c>
      <c r="AD766" s="2">
        <v>0</v>
      </c>
      <c r="AE766" s="14">
        <f>SUMIF('consultant-gross'!D:D,eslam.data!AO766,'consultant-gross'!F:F)</f>
        <v>0</v>
      </c>
      <c r="AF766" s="14">
        <f>SUMIF('consultant-gross'!D:D,eslam.data!AO766,'consultant-gross'!G:G)</f>
        <v>0</v>
      </c>
      <c r="AG766" s="14">
        <f>SUMIF('consultant-net'!D:D,eslam.data!AO766,'consultant-net'!F:F)</f>
        <v>0</v>
      </c>
      <c r="AH766" s="2" t="str">
        <f>VLOOKUP(A766,'eslam-to-invoicing'!A:B,2,0)</f>
        <v>MOC HQ at Diriyah</v>
      </c>
      <c r="AO766" s="2" t="str">
        <f t="shared" si="118"/>
        <v>MOC1</v>
      </c>
      <c r="AP766" s="2" t="str">
        <f t="shared" si="119"/>
        <v>MOC HQ at Diriyah1</v>
      </c>
    </row>
    <row r="767" spans="1:42" hidden="1" x14ac:dyDescent="0.3">
      <c r="A767" s="6" t="s">
        <v>148</v>
      </c>
      <c r="B767" s="6">
        <f>VLOOKUP(A767,Sheet1!A:B,2,0)</f>
        <v>1</v>
      </c>
      <c r="C767" s="6">
        <v>2</v>
      </c>
      <c r="D767" s="25"/>
      <c r="F767" s="26">
        <f>SUMIF('data-from-invoicing'!D:D,eslam.data!AP767,'data-from-invoicing'!E:E)</f>
        <v>2521761.64</v>
      </c>
      <c r="G767" s="2">
        <f t="shared" si="116"/>
        <v>2521761.64</v>
      </c>
      <c r="H767" s="23"/>
      <c r="I767" s="2">
        <f>SUMIF('collection only'!D:D,eslam.data!AO767,'collection only'!E:E)</f>
        <v>0</v>
      </c>
      <c r="J767" s="26">
        <f>SUMIF('data-from-invoicing'!D:D,eslam.data!AP767,'data-from-invoicing'!F:F)</f>
        <v>0</v>
      </c>
      <c r="K767" s="2">
        <f t="shared" si="117"/>
        <v>0</v>
      </c>
      <c r="O767" s="23"/>
      <c r="Q767" s="1">
        <v>45473</v>
      </c>
      <c r="R767" s="1">
        <v>45488</v>
      </c>
      <c r="S767" s="1">
        <v>45488</v>
      </c>
      <c r="T767">
        <v>40</v>
      </c>
      <c r="U767" s="1">
        <v>45528</v>
      </c>
      <c r="AD767" s="2">
        <v>0</v>
      </c>
      <c r="AE767" s="14">
        <f>SUMIF('consultant-gross'!D:D,eslam.data!AO767,'consultant-gross'!F:F)</f>
        <v>0</v>
      </c>
      <c r="AF767" s="14">
        <f>SUMIF('consultant-gross'!D:D,eslam.data!AO767,'consultant-gross'!G:G)</f>
        <v>0</v>
      </c>
      <c r="AG767" s="14">
        <f>SUMIF('consultant-net'!D:D,eslam.data!AO767,'consultant-net'!F:F)</f>
        <v>0</v>
      </c>
      <c r="AH767" s="2" t="str">
        <f>VLOOKUP(A767,'eslam-to-invoicing'!A:B,2,0)</f>
        <v>MOC HQ at Diriyah</v>
      </c>
      <c r="AO767" s="2" t="str">
        <f t="shared" si="118"/>
        <v>MOC2</v>
      </c>
      <c r="AP767" s="2" t="str">
        <f t="shared" si="119"/>
        <v>MOC HQ at Diriyah2</v>
      </c>
    </row>
    <row r="768" spans="1:42" hidden="1" x14ac:dyDescent="0.3">
      <c r="A768" s="6" t="s">
        <v>136</v>
      </c>
      <c r="B768" s="6">
        <f>VLOOKUP(A768,Sheet1!A:B,2,0)</f>
        <v>1</v>
      </c>
      <c r="C768" s="6">
        <v>1</v>
      </c>
      <c r="D768" s="25"/>
      <c r="F768" s="26">
        <f>SUMIF('data-from-invoicing'!D:D,eslam.data!AP768,'data-from-invoicing'!E:E)</f>
        <v>32863813</v>
      </c>
      <c r="G768" s="2">
        <f t="shared" si="116"/>
        <v>32863813</v>
      </c>
      <c r="H768" s="23"/>
      <c r="I768" s="2">
        <f>SUMIF('collection only'!D:D,eslam.data!AO768,'collection only'!E:E)</f>
        <v>0</v>
      </c>
      <c r="J768" s="26">
        <f>SUMIF('data-from-invoicing'!D:D,eslam.data!AP768,'data-from-invoicing'!F:F)</f>
        <v>0</v>
      </c>
      <c r="K768" s="2">
        <f t="shared" si="117"/>
        <v>0</v>
      </c>
      <c r="O768" s="23"/>
      <c r="Q768" s="1">
        <v>45412</v>
      </c>
      <c r="R768" s="1">
        <v>45383</v>
      </c>
      <c r="S768" s="1">
        <v>45383</v>
      </c>
      <c r="T768">
        <v>40</v>
      </c>
      <c r="U768" s="1">
        <v>45423</v>
      </c>
      <c r="AD768" s="2">
        <v>0</v>
      </c>
      <c r="AE768" s="14">
        <f>SUMIF('consultant-gross'!D:D,eslam.data!AO768,'consultant-gross'!F:F)</f>
        <v>0</v>
      </c>
      <c r="AF768" s="14">
        <f>SUMIF('consultant-gross'!D:D,eslam.data!AO768,'consultant-gross'!G:G)</f>
        <v>0</v>
      </c>
      <c r="AG768" s="14">
        <f>SUMIF('consultant-net'!D:D,eslam.data!AO768,'consultant-net'!F:F)</f>
        <v>0</v>
      </c>
      <c r="AH768" s="2" t="str">
        <f>VLOOKUP(A768,'eslam-to-invoicing'!A:B,2,0)</f>
        <v>MOC HQ at Diriyah</v>
      </c>
      <c r="AO768" s="2" t="str">
        <f t="shared" si="118"/>
        <v>MOC - DP1</v>
      </c>
      <c r="AP768" s="2" t="str">
        <f t="shared" si="119"/>
        <v>MOC HQ at Diriyah1</v>
      </c>
    </row>
    <row r="769" spans="1:42" hidden="1" x14ac:dyDescent="0.3">
      <c r="A769" s="6" t="s">
        <v>112</v>
      </c>
      <c r="B769" s="6">
        <f>VLOOKUP(A769,Sheet1!A:B,2,0)</f>
        <v>1</v>
      </c>
      <c r="C769" s="6">
        <v>1</v>
      </c>
      <c r="D769" s="25"/>
      <c r="E769" s="2">
        <v>3190160</v>
      </c>
      <c r="F769" s="26">
        <f>SUMIF('data-from-invoicing'!D:D,eslam.data!AP769,'data-from-invoicing'!E:E)</f>
        <v>34312846.590000004</v>
      </c>
      <c r="G769" s="2">
        <f t="shared" si="116"/>
        <v>31122686.590000004</v>
      </c>
      <c r="H769" s="23"/>
      <c r="I769" s="2">
        <f>SUMIF('collection only'!D:D,eslam.data!AO769,'collection only'!E:E)</f>
        <v>2201210.4</v>
      </c>
      <c r="J769" s="26">
        <f>SUMIF('data-from-invoicing'!D:D,eslam.data!AP769,'data-from-invoicing'!F:F)</f>
        <v>24876813.769500002</v>
      </c>
      <c r="K769" s="2">
        <f t="shared" si="117"/>
        <v>22675603.369500004</v>
      </c>
      <c r="O769" s="23"/>
      <c r="P769" s="2">
        <v>2360718.4</v>
      </c>
      <c r="Q769" s="1">
        <v>45230</v>
      </c>
      <c r="R769" s="1">
        <v>45230</v>
      </c>
      <c r="S769" s="1">
        <v>45232</v>
      </c>
      <c r="T769">
        <v>42</v>
      </c>
      <c r="U769" s="1">
        <v>45274</v>
      </c>
      <c r="V769" s="1">
        <v>45232</v>
      </c>
      <c r="W769" s="2">
        <v>3190160</v>
      </c>
      <c r="AD769" s="2">
        <v>0</v>
      </c>
      <c r="AE769" s="14">
        <f>SUMIF('consultant-gross'!D:D,eslam.data!AO769,'consultant-gross'!F:F)</f>
        <v>3190160</v>
      </c>
      <c r="AF769" s="14">
        <f>SUMIF('consultant-gross'!D:D,eslam.data!AO769,'consultant-gross'!G:G)</f>
        <v>3190160</v>
      </c>
      <c r="AG769" s="14">
        <f>SUMIF('consultant-net'!D:D,eslam.data!AO769,'consultant-net'!F:F)</f>
        <v>2360718.4</v>
      </c>
      <c r="AH769" s="2" t="str">
        <f>VLOOKUP(A769,'eslam-to-invoicing'!A:B,2,0)</f>
        <v>New Giza Teaching Hospital</v>
      </c>
      <c r="AO769" s="2" t="str">
        <f t="shared" si="118"/>
        <v>New Gas Station1</v>
      </c>
      <c r="AP769" s="2" t="str">
        <f t="shared" si="119"/>
        <v>New Giza Teaching Hospital1</v>
      </c>
    </row>
    <row r="770" spans="1:42" hidden="1" x14ac:dyDescent="0.3">
      <c r="A770" s="6" t="s">
        <v>112</v>
      </c>
      <c r="B770" s="6">
        <f>VLOOKUP(A770,Sheet1!A:B,2,0)</f>
        <v>1</v>
      </c>
      <c r="C770" s="6">
        <v>2</v>
      </c>
      <c r="D770" s="25"/>
      <c r="F770" s="26">
        <f>SUMIF('data-from-invoicing'!D:D,eslam.data!AP770,'data-from-invoicing'!E:E)</f>
        <v>20687718.129999999</v>
      </c>
      <c r="G770" s="2">
        <f t="shared" ref="G770:G801" si="120">F770-E770</f>
        <v>20687718.129999999</v>
      </c>
      <c r="H770" s="23"/>
      <c r="I770" s="2">
        <f>SUMIF('collection only'!D:D,eslam.data!AO770,'collection only'!E:E)</f>
        <v>1419355.25</v>
      </c>
      <c r="J770" s="26">
        <f>SUMIF('data-from-invoicing'!D:D,eslam.data!AP770,'data-from-invoicing'!F:F)</f>
        <v>14998595.646500001</v>
      </c>
      <c r="K770" s="2">
        <f t="shared" ref="K770:K801" si="121">J770-I770</f>
        <v>13579240.396500001</v>
      </c>
      <c r="O770" s="23"/>
      <c r="Q770" s="1">
        <v>45291</v>
      </c>
      <c r="R770" s="1">
        <v>45291</v>
      </c>
      <c r="S770" s="1">
        <v>45292</v>
      </c>
      <c r="T770">
        <v>42</v>
      </c>
      <c r="U770" s="1">
        <v>45334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 t="str">
        <f>VLOOKUP(A770,'eslam-to-invoicing'!A:B,2,0)</f>
        <v>New Giza Teaching Hospital</v>
      </c>
      <c r="AO770" s="2" t="str">
        <f t="shared" si="118"/>
        <v>New Gas Station2</v>
      </c>
      <c r="AP770" s="2" t="str">
        <f t="shared" si="119"/>
        <v>New Giza Teaching Hospital2</v>
      </c>
    </row>
    <row r="771" spans="1:42" hidden="1" x14ac:dyDescent="0.3">
      <c r="A771" s="6" t="s">
        <v>112</v>
      </c>
      <c r="B771" s="6">
        <f>VLOOKUP(A771,Sheet1!A:B,2,0)</f>
        <v>1</v>
      </c>
      <c r="C771" s="6">
        <v>3</v>
      </c>
      <c r="D771" s="25"/>
      <c r="E771" s="2">
        <v>2793703.2</v>
      </c>
      <c r="F771" s="26">
        <f>SUMIF('data-from-invoicing'!D:D,eslam.data!AP771,'data-from-invoicing'!E:E)</f>
        <v>7560552.29</v>
      </c>
      <c r="G771" s="2">
        <f t="shared" si="120"/>
        <v>4766849.09</v>
      </c>
      <c r="H771" s="23"/>
      <c r="I771" s="2">
        <f>SUMIF('collection only'!D:D,eslam.data!AO771,'collection only'!E:E)</f>
        <v>0</v>
      </c>
      <c r="J771" s="26">
        <f>SUMIF('data-from-invoicing'!D:D,eslam.data!AP771,'data-from-invoicing'!F:F)</f>
        <v>7466045.3844999997</v>
      </c>
      <c r="K771" s="2">
        <f t="shared" si="121"/>
        <v>7466045.3844999997</v>
      </c>
      <c r="O771" s="23"/>
      <c r="P771" s="2">
        <v>1433129.44</v>
      </c>
      <c r="Q771" s="1">
        <v>45322</v>
      </c>
      <c r="R771" s="1">
        <v>45323</v>
      </c>
      <c r="S771" s="1">
        <v>45323</v>
      </c>
      <c r="T771">
        <v>42</v>
      </c>
      <c r="U771" s="1">
        <v>45365</v>
      </c>
      <c r="V771" s="1">
        <v>45329</v>
      </c>
      <c r="W771" s="2">
        <v>7183858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New Giza Teaching Hospital</v>
      </c>
      <c r="AO771" s="2" t="str">
        <f t="shared" si="118"/>
        <v>New Gas Station3</v>
      </c>
      <c r="AP771" s="2" t="str">
        <f t="shared" si="119"/>
        <v>New Giza Teaching Hospital3</v>
      </c>
    </row>
    <row r="772" spans="1:42" hidden="1" x14ac:dyDescent="0.3">
      <c r="A772" s="6" t="s">
        <v>112</v>
      </c>
      <c r="B772" s="6">
        <f>VLOOKUP(A772,Sheet1!A:B,2,0)</f>
        <v>1</v>
      </c>
      <c r="C772" s="6">
        <v>4</v>
      </c>
      <c r="D772" s="25"/>
      <c r="E772" s="2">
        <v>6707619.9900000002</v>
      </c>
      <c r="F772" s="26">
        <f>SUMIF('data-from-invoicing'!D:D,eslam.data!AP772,'data-from-invoicing'!E:E)</f>
        <v>36077726.420000002</v>
      </c>
      <c r="G772" s="2">
        <f t="shared" si="120"/>
        <v>29370106.43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27335611.780999999</v>
      </c>
      <c r="K772" s="2">
        <f t="shared" si="121"/>
        <v>27335611.780999999</v>
      </c>
      <c r="O772" s="23"/>
      <c r="P772" s="2">
        <v>4963638.79</v>
      </c>
      <c r="Q772" s="1">
        <v>45412</v>
      </c>
      <c r="R772" s="1">
        <v>45403</v>
      </c>
      <c r="S772" s="1">
        <v>45403</v>
      </c>
      <c r="T772">
        <v>42</v>
      </c>
      <c r="U772" s="1">
        <v>45445</v>
      </c>
      <c r="V772" s="1">
        <v>45410</v>
      </c>
      <c r="W772" s="2">
        <v>13891477.99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New Giza Teaching Hospital</v>
      </c>
      <c r="AO772" s="2" t="str">
        <f t="shared" si="118"/>
        <v>New Gas Station4</v>
      </c>
      <c r="AP772" s="2" t="str">
        <f t="shared" si="119"/>
        <v>New Giza Teaching Hospital4</v>
      </c>
    </row>
    <row r="773" spans="1:42" hidden="1" x14ac:dyDescent="0.3">
      <c r="B773" s="6" t="e">
        <f>VLOOKUP(A773,Sheet1!A:B,2,0)</f>
        <v>#N/A</v>
      </c>
      <c r="D773" s="25"/>
      <c r="F773" s="26"/>
      <c r="H773" s="23"/>
      <c r="J773" s="26"/>
      <c r="O773" s="23"/>
    </row>
    <row r="774" spans="1:42" x14ac:dyDescent="0.3">
      <c r="A774" s="6" t="s">
        <v>84</v>
      </c>
      <c r="B774" s="6">
        <f>VLOOKUP(A774,Sheet1!A:B,2,0)</f>
        <v>1</v>
      </c>
      <c r="C774" s="6">
        <v>1</v>
      </c>
      <c r="D774" s="25"/>
      <c r="E774" s="2">
        <v>34312846.600000001</v>
      </c>
      <c r="F774" s="26">
        <f>SUMIF('data-from-invoicing'!D:D,eslam.data!AP774,'data-from-invoicing'!E:E)</f>
        <v>34312846.590000004</v>
      </c>
      <c r="G774" s="2">
        <f t="shared" ref="G774:G805" si="122">F774-E774</f>
        <v>-9.9999979138374329E-3</v>
      </c>
      <c r="H774" s="23"/>
      <c r="I774" s="2">
        <f>SUMIF('collection only'!D:D,eslam.data!AO774,'collection only'!E:E)</f>
        <v>111673736</v>
      </c>
      <c r="J774" s="26">
        <f>SUMIF('data-from-invoicing'!D:D,eslam.data!AP774,'data-from-invoicing'!F:F)</f>
        <v>24876813.769500002</v>
      </c>
      <c r="K774" s="2">
        <f t="shared" ref="K774:K805" si="123">J774-I774</f>
        <v>-86796922.230499998</v>
      </c>
      <c r="L774" s="2">
        <v>73512565</v>
      </c>
      <c r="O774" s="23"/>
      <c r="P774" s="2">
        <v>23504299.920000002</v>
      </c>
      <c r="Q774" s="1">
        <v>44592</v>
      </c>
      <c r="R774" s="1">
        <v>44591</v>
      </c>
      <c r="S774" s="1">
        <v>44593</v>
      </c>
      <c r="T774">
        <v>51</v>
      </c>
      <c r="U774" s="1">
        <v>44644</v>
      </c>
      <c r="V774" s="1">
        <v>44606</v>
      </c>
      <c r="W774" s="2">
        <v>34312846.600000001</v>
      </c>
      <c r="AD774" s="2">
        <v>0</v>
      </c>
      <c r="AE774" s="14">
        <f>SUMIF('consultant-gross'!D:D,eslam.data!AO774,'consultant-gross'!F:F)</f>
        <v>34312846.600000001</v>
      </c>
      <c r="AF774" s="14">
        <f>SUMIF('consultant-gross'!D:D,eslam.data!AO774,'consultant-gross'!G:G)</f>
        <v>34312846.600000001</v>
      </c>
      <c r="AG774" s="14">
        <f>SUMIF('consultant-net'!D:D,eslam.data!AO774,'consultant-net'!F:F)</f>
        <v>23504299.920000002</v>
      </c>
      <c r="AH774" s="2" t="str">
        <f>VLOOKUP(A774,'eslam-to-invoicing'!A:B,2,0)</f>
        <v>New Giza Teaching Hospital</v>
      </c>
      <c r="AO774" s="2" t="str">
        <f t="shared" ref="AO774:AO805" si="124">A774&amp;C774</f>
        <v>New Giza Hospital1</v>
      </c>
      <c r="AP774" s="2" t="str">
        <f t="shared" ref="AP774:AP805" si="125">AH774&amp;C774</f>
        <v>New Giza Teaching Hospital1</v>
      </c>
    </row>
    <row r="775" spans="1:42" hidden="1" x14ac:dyDescent="0.3">
      <c r="A775" s="6" t="s">
        <v>84</v>
      </c>
      <c r="B775" s="6">
        <f>VLOOKUP(A775,Sheet1!A:B,2,0)</f>
        <v>1</v>
      </c>
      <c r="C775" s="6">
        <v>2</v>
      </c>
      <c r="D775" s="25"/>
      <c r="E775" s="2">
        <v>20701192.620000001</v>
      </c>
      <c r="F775" s="26">
        <f>SUMIF('data-from-invoicing'!D:D,eslam.data!AP775,'data-from-invoicing'!E:E)</f>
        <v>20687718.129999999</v>
      </c>
      <c r="G775" s="2">
        <f t="shared" si="122"/>
        <v>-13474.490000002086</v>
      </c>
      <c r="H775" s="23"/>
      <c r="I775" s="2">
        <f>SUMIF('collection only'!D:D,eslam.data!AO775,'collection only'!E:E)</f>
        <v>16948027.172380954</v>
      </c>
      <c r="J775" s="26">
        <f>SUMIF('data-from-invoicing'!D:D,eslam.data!AP775,'data-from-invoicing'!F:F)</f>
        <v>14998595.646500001</v>
      </c>
      <c r="K775" s="2">
        <f t="shared" si="123"/>
        <v>-1949431.5258809533</v>
      </c>
      <c r="O775" s="23"/>
      <c r="P775" s="2">
        <v>13966904.630000001</v>
      </c>
      <c r="Q775" s="1">
        <v>44620</v>
      </c>
      <c r="R775" s="1">
        <v>44620</v>
      </c>
      <c r="S775" s="1">
        <v>44625</v>
      </c>
      <c r="T775">
        <v>51</v>
      </c>
      <c r="U775" s="1">
        <v>44676</v>
      </c>
      <c r="V775" s="1">
        <v>44641</v>
      </c>
      <c r="W775" s="2">
        <v>55014039.219999999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 t="shared" si="124"/>
        <v>New Giza Hospital2</v>
      </c>
      <c r="AP775" s="2" t="str">
        <f t="shared" si="125"/>
        <v>New Giza Teaching Hospital2</v>
      </c>
    </row>
    <row r="776" spans="1:42" hidden="1" x14ac:dyDescent="0.3">
      <c r="A776" s="6" t="s">
        <v>84</v>
      </c>
      <c r="B776" s="6">
        <f>VLOOKUP(A776,Sheet1!A:B,2,0)</f>
        <v>1</v>
      </c>
      <c r="C776" s="6">
        <v>3</v>
      </c>
      <c r="D776" s="25"/>
      <c r="E776" s="2">
        <v>-1E-4</v>
      </c>
      <c r="F776" s="26">
        <f>SUMIF('data-from-invoicing'!D:D,eslam.data!AP776,'data-from-invoicing'!E:E)</f>
        <v>7560552.29</v>
      </c>
      <c r="G776" s="2">
        <f t="shared" si="122"/>
        <v>7560552.2900999999</v>
      </c>
      <c r="H776" s="23"/>
      <c r="I776" s="2">
        <f>SUMIF('collection only'!D:D,eslam.data!AO776,'collection only'!E:E)</f>
        <v>7088017</v>
      </c>
      <c r="J776" s="26">
        <f>SUMIF('data-from-invoicing'!D:D,eslam.data!AP776,'data-from-invoicing'!F:F)</f>
        <v>7466045.3844999997</v>
      </c>
      <c r="K776" s="2">
        <f t="shared" si="123"/>
        <v>378028.38449999969</v>
      </c>
      <c r="O776" s="23"/>
      <c r="P776" s="2">
        <v>7088017.7699999996</v>
      </c>
      <c r="Q776" s="1">
        <v>44651</v>
      </c>
      <c r="R776" s="1">
        <v>44635</v>
      </c>
      <c r="S776" s="1">
        <v>44640</v>
      </c>
      <c r="T776">
        <v>51</v>
      </c>
      <c r="U776" s="1">
        <v>44691</v>
      </c>
      <c r="V776" s="1">
        <v>44648</v>
      </c>
      <c r="W776" s="2">
        <v>55014039.219999999</v>
      </c>
      <c r="AB776" s="2">
        <v>1642229.32</v>
      </c>
      <c r="AC776" s="2">
        <v>1642229.32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 t="shared" si="124"/>
        <v>New Giza Hospital3</v>
      </c>
      <c r="AP776" s="2" t="str">
        <f t="shared" si="125"/>
        <v>New Giza Teaching Hospital3</v>
      </c>
    </row>
    <row r="777" spans="1:42" hidden="1" x14ac:dyDescent="0.3">
      <c r="A777" s="6" t="s">
        <v>84</v>
      </c>
      <c r="B777" s="6">
        <f>VLOOKUP(A777,Sheet1!A:B,2,0)</f>
        <v>1</v>
      </c>
      <c r="C777" s="6">
        <v>4</v>
      </c>
      <c r="D777" s="25"/>
      <c r="E777" s="2">
        <v>43472048.710000008</v>
      </c>
      <c r="F777" s="26">
        <f>SUMIF('data-from-invoicing'!D:D,eslam.data!AP777,'data-from-invoicing'!E:E)</f>
        <v>36077726.420000002</v>
      </c>
      <c r="G777" s="2">
        <f t="shared" si="122"/>
        <v>-7394322.2900000066</v>
      </c>
      <c r="H777" s="23"/>
      <c r="I777" s="2">
        <f>SUMIF('collection only'!D:D,eslam.data!AO777,'collection only'!E:E)</f>
        <v>25531752</v>
      </c>
      <c r="J777" s="26">
        <f>SUMIF('data-from-invoicing'!D:D,eslam.data!AP777,'data-from-invoicing'!F:F)</f>
        <v>27335611.780999999</v>
      </c>
      <c r="K777" s="2">
        <f t="shared" si="123"/>
        <v>1803859.7809999995</v>
      </c>
      <c r="O777" s="23"/>
      <c r="P777" s="2">
        <v>25608972.359999999</v>
      </c>
      <c r="Q777" s="1">
        <v>44651</v>
      </c>
      <c r="R777" s="1">
        <v>44651</v>
      </c>
      <c r="S777" s="1">
        <v>44657</v>
      </c>
      <c r="T777">
        <v>51</v>
      </c>
      <c r="U777" s="1">
        <v>44708</v>
      </c>
      <c r="V777" s="1">
        <v>44675</v>
      </c>
      <c r="W777" s="2">
        <v>98486087.930000007</v>
      </c>
      <c r="AB777" s="2">
        <v>2584225.375</v>
      </c>
      <c r="AC777" s="2">
        <v>2584225.375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 t="shared" si="124"/>
        <v>New Giza Hospital4</v>
      </c>
      <c r="AP777" s="2" t="str">
        <f t="shared" si="125"/>
        <v>New Giza Teaching Hospital4</v>
      </c>
    </row>
    <row r="778" spans="1:42" hidden="1" x14ac:dyDescent="0.3">
      <c r="A778" s="6" t="s">
        <v>84</v>
      </c>
      <c r="B778" s="6">
        <f>VLOOKUP(A778,Sheet1!A:B,2,0)</f>
        <v>1</v>
      </c>
      <c r="C778" s="6">
        <v>5</v>
      </c>
      <c r="D778" s="25"/>
      <c r="E778" s="2">
        <v>15040366.169999991</v>
      </c>
      <c r="F778" s="26">
        <f>SUMIF('data-from-invoicing'!D:D,eslam.data!AP778,'data-from-invoicing'!E:E)</f>
        <v>14819091.380000001</v>
      </c>
      <c r="G778" s="2">
        <f t="shared" si="122"/>
        <v>-221274.78999998979</v>
      </c>
      <c r="H778" s="23"/>
      <c r="I778" s="2">
        <f>SUMIF('collection only'!D:D,eslam.data!AO778,'collection only'!E:E)</f>
        <v>9692684</v>
      </c>
      <c r="J778" s="26">
        <f>SUMIF('data-from-invoicing'!D:D,eslam.data!AP778,'data-from-invoicing'!F:F)</f>
        <v>10433639.459000001</v>
      </c>
      <c r="K778" s="2">
        <f t="shared" si="123"/>
        <v>740955.45900000073</v>
      </c>
      <c r="O778" s="23"/>
      <c r="P778" s="2">
        <v>10219240.4</v>
      </c>
      <c r="Q778" s="1">
        <v>44681</v>
      </c>
      <c r="R778" s="1">
        <v>44691</v>
      </c>
      <c r="S778" s="1">
        <v>44691</v>
      </c>
      <c r="T778">
        <v>51</v>
      </c>
      <c r="U778" s="1">
        <v>44742</v>
      </c>
      <c r="V778" s="1">
        <v>44706</v>
      </c>
      <c r="W778" s="2">
        <v>113526454.09999999</v>
      </c>
      <c r="AA778" s="2">
        <v>12821619</v>
      </c>
      <c r="AB778" s="2">
        <v>2978829.6349999998</v>
      </c>
      <c r="AC778" s="2">
        <v>2978829.6349999998</v>
      </c>
      <c r="AD778" s="2">
        <v>447088.63</v>
      </c>
      <c r="AE778" s="14">
        <f>SUMIF('consultant-gross'!D:D,eslam.data!AO778,'consultant-gross'!F:F)</f>
        <v>0</v>
      </c>
      <c r="AF778" s="14">
        <f>SUMIF('consultant-gross'!D:D,eslam.data!AO778,'consultant-gross'!G:G)</f>
        <v>0</v>
      </c>
      <c r="AG778" s="14">
        <f>SUMIF('consultant-net'!D:D,eslam.data!AO778,'consultant-net'!F:F)</f>
        <v>0</v>
      </c>
      <c r="AH778" s="2" t="str">
        <f>VLOOKUP(A778,'eslam-to-invoicing'!A:B,2,0)</f>
        <v>New Giza Teaching Hospital</v>
      </c>
      <c r="AO778" s="2" t="str">
        <f t="shared" si="124"/>
        <v>New Giza Hospital5</v>
      </c>
      <c r="AP778" s="2" t="str">
        <f t="shared" si="125"/>
        <v>New Giza Teaching Hospital5</v>
      </c>
    </row>
    <row r="779" spans="1:42" hidden="1" x14ac:dyDescent="0.3">
      <c r="A779" s="6" t="s">
        <v>84</v>
      </c>
      <c r="B779" s="6">
        <f>VLOOKUP(A779,Sheet1!A:B,2,0)</f>
        <v>1</v>
      </c>
      <c r="C779" s="6">
        <v>6</v>
      </c>
      <c r="D779" s="25"/>
      <c r="E779" s="2">
        <v>21219859.00000003</v>
      </c>
      <c r="F779" s="26">
        <f>SUMIF('data-from-invoicing'!D:D,eslam.data!AP779,'data-from-invoicing'!E:E)</f>
        <v>21174583.68</v>
      </c>
      <c r="G779" s="2">
        <f t="shared" si="122"/>
        <v>-45275.3200000301</v>
      </c>
      <c r="H779" s="23"/>
      <c r="I779" s="2">
        <f>SUMIF('collection only'!D:D,eslam.data!AO779,'collection only'!E:E)</f>
        <v>12645886</v>
      </c>
      <c r="J779" s="26">
        <f>SUMIF('data-from-invoicing'!D:D,eslam.data!AP779,'data-from-invoicing'!F:F)</f>
        <v>13704613.323999999</v>
      </c>
      <c r="K779" s="2">
        <f t="shared" si="123"/>
        <v>1058727.3239999991</v>
      </c>
      <c r="O779" s="23"/>
      <c r="P779" s="2">
        <v>14292844</v>
      </c>
      <c r="Q779" s="1">
        <v>44712</v>
      </c>
      <c r="R779" s="1">
        <v>44712</v>
      </c>
      <c r="S779" s="1">
        <v>44727</v>
      </c>
      <c r="T779">
        <v>51</v>
      </c>
      <c r="U779" s="1">
        <v>44778</v>
      </c>
      <c r="V779" s="1">
        <v>44733</v>
      </c>
      <c r="W779" s="2">
        <v>134746313.09999999</v>
      </c>
      <c r="AA779" s="2">
        <v>12821619</v>
      </c>
      <c r="AB779" s="2">
        <v>3534103.5950000002</v>
      </c>
      <c r="AC779" s="2">
        <v>3534103.5950000002</v>
      </c>
      <c r="AD779" s="2">
        <v>0</v>
      </c>
      <c r="AE779" s="14">
        <f>SUMIF('consultant-gross'!D:D,eslam.data!AO779,'consultant-gross'!F:F)</f>
        <v>0</v>
      </c>
      <c r="AF779" s="14">
        <f>SUMIF('consultant-gross'!D:D,eslam.data!AO779,'consultant-gross'!G:G)</f>
        <v>0</v>
      </c>
      <c r="AG779" s="14">
        <f>SUMIF('consultant-net'!D:D,eslam.data!AO779,'consultant-net'!F:F)</f>
        <v>0</v>
      </c>
      <c r="AH779" s="2" t="str">
        <f>VLOOKUP(A779,'eslam-to-invoicing'!A:B,2,0)</f>
        <v>New Giza Teaching Hospital</v>
      </c>
      <c r="AO779" s="2" t="str">
        <f t="shared" si="124"/>
        <v>New Giza Hospital6</v>
      </c>
      <c r="AP779" s="2" t="str">
        <f t="shared" si="125"/>
        <v>New Giza Teaching Hospital6</v>
      </c>
    </row>
    <row r="780" spans="1:42" hidden="1" x14ac:dyDescent="0.3">
      <c r="A780" s="6" t="s">
        <v>84</v>
      </c>
      <c r="B780" s="6">
        <f>VLOOKUP(A780,Sheet1!A:B,2,0)</f>
        <v>1</v>
      </c>
      <c r="C780" s="6">
        <v>7</v>
      </c>
      <c r="D780" s="25"/>
      <c r="E780" s="2">
        <v>20073764.279999971</v>
      </c>
      <c r="F780" s="26">
        <f>SUMIF('data-from-invoicing'!D:D,eslam.data!AP780,'data-from-invoicing'!E:E)</f>
        <v>20034184.420000002</v>
      </c>
      <c r="G780" s="2">
        <f t="shared" si="122"/>
        <v>-39579.859999969602</v>
      </c>
      <c r="H780" s="23"/>
      <c r="I780" s="2">
        <f>SUMIF('collection only'!D:D,eslam.data!AO780,'collection only'!E:E)</f>
        <v>12694720</v>
      </c>
      <c r="J780" s="26">
        <f>SUMIF('data-from-invoicing'!D:D,eslam.data!AP780,'data-from-invoicing'!F:F)</f>
        <v>13696429.151000001</v>
      </c>
      <c r="K780" s="2">
        <f t="shared" si="123"/>
        <v>1001709.1510000005</v>
      </c>
      <c r="O780" s="23"/>
      <c r="P780" s="2">
        <v>13315074.93</v>
      </c>
      <c r="Q780" s="1">
        <v>44742</v>
      </c>
      <c r="R780" s="1">
        <v>44742</v>
      </c>
      <c r="S780" s="1">
        <v>44735</v>
      </c>
      <c r="T780">
        <v>51</v>
      </c>
      <c r="U780" s="1">
        <v>44786</v>
      </c>
      <c r="V780" s="1">
        <v>44746</v>
      </c>
      <c r="W780" s="2">
        <v>154820077.38</v>
      </c>
      <c r="AA780" s="2">
        <v>12821619.84</v>
      </c>
      <c r="AB780" s="2">
        <v>4060000.94</v>
      </c>
      <c r="AC780" s="2">
        <v>4060000.94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 t="shared" si="124"/>
        <v>New Giza Hospital7</v>
      </c>
      <c r="AP780" s="2" t="str">
        <f t="shared" si="125"/>
        <v>New Giza Teaching Hospital7</v>
      </c>
    </row>
    <row r="781" spans="1:42" hidden="1" x14ac:dyDescent="0.3">
      <c r="A781" s="6" t="s">
        <v>84</v>
      </c>
      <c r="B781" s="6">
        <f>VLOOKUP(A781,Sheet1!A:B,2,0)</f>
        <v>1</v>
      </c>
      <c r="C781" s="6">
        <v>8</v>
      </c>
      <c r="D781" s="25"/>
      <c r="E781" s="2">
        <v>18180164.070000019</v>
      </c>
      <c r="F781" s="26">
        <f>SUMIF('data-from-invoicing'!D:D,eslam.data!AP781,'data-from-invoicing'!E:E)</f>
        <v>18146654.719999999</v>
      </c>
      <c r="G781" s="2">
        <f t="shared" si="122"/>
        <v>-33509.350000020117</v>
      </c>
      <c r="H781" s="23"/>
      <c r="I781" s="2">
        <f>SUMIF('collection only'!D:D,eslam.data!AO781,'collection only'!E:E)</f>
        <v>11865059</v>
      </c>
      <c r="J781" s="26">
        <f>SUMIF('data-from-invoicing'!D:D,eslam.data!AP781,'data-from-invoicing'!F:F)</f>
        <v>12772392.376</v>
      </c>
      <c r="K781" s="2">
        <f t="shared" si="123"/>
        <v>907333.37600000016</v>
      </c>
      <c r="O781" s="23"/>
      <c r="P781" s="2">
        <v>12573205.029999999</v>
      </c>
      <c r="Q781" s="1">
        <v>44773</v>
      </c>
      <c r="R781" s="1">
        <v>44780</v>
      </c>
      <c r="S781" s="1">
        <v>44796</v>
      </c>
      <c r="T781">
        <v>51</v>
      </c>
      <c r="U781" s="1">
        <v>44847</v>
      </c>
      <c r="V781" s="1">
        <v>44801</v>
      </c>
      <c r="W781" s="2">
        <v>173000241.44999999</v>
      </c>
      <c r="AA781" s="2">
        <v>12821619</v>
      </c>
      <c r="AB781" s="2">
        <v>4536350.625</v>
      </c>
      <c r="AC781" s="2">
        <v>4536350.625</v>
      </c>
      <c r="AD781" s="2">
        <v>2987283.85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 t="shared" si="124"/>
        <v>New Giza Hospital8</v>
      </c>
      <c r="AP781" s="2" t="str">
        <f t="shared" si="125"/>
        <v>New Giza Teaching Hospital8</v>
      </c>
    </row>
    <row r="782" spans="1:42" hidden="1" x14ac:dyDescent="0.3">
      <c r="A782" s="6" t="s">
        <v>84</v>
      </c>
      <c r="B782" s="6">
        <f>VLOOKUP(A782,Sheet1!A:B,2,0)</f>
        <v>1</v>
      </c>
      <c r="C782" s="6">
        <v>9</v>
      </c>
      <c r="D782" s="25"/>
      <c r="E782" s="2">
        <v>23318711.119999971</v>
      </c>
      <c r="F782" s="26">
        <f>SUMIF('data-from-invoicing'!D:D,eslam.data!AP782,'data-from-invoicing'!E:E)</f>
        <v>23282485.079999998</v>
      </c>
      <c r="G782" s="2">
        <f t="shared" si="122"/>
        <v>-36226.039999973029</v>
      </c>
      <c r="H782" s="23"/>
      <c r="I782" s="2">
        <f>SUMIF('collection only'!D:D,eslam.data!AO782,'collection only'!E:E)</f>
        <v>15594713</v>
      </c>
      <c r="J782" s="26">
        <f>SUMIF('data-from-invoicing'!D:D,eslam.data!AP782,'data-from-invoicing'!F:F)</f>
        <v>16758838.084000001</v>
      </c>
      <c r="K782" s="2">
        <f t="shared" si="123"/>
        <v>1164125.0840000007</v>
      </c>
      <c r="O782" s="23"/>
      <c r="P782" s="2">
        <v>15620677.42</v>
      </c>
      <c r="Q782" s="1">
        <v>44804</v>
      </c>
      <c r="R782" s="1">
        <v>44815</v>
      </c>
      <c r="S782" s="1">
        <v>44818</v>
      </c>
      <c r="T782">
        <v>51</v>
      </c>
      <c r="U782" s="1">
        <v>44869</v>
      </c>
      <c r="V782" s="1">
        <v>44826</v>
      </c>
      <c r="W782" s="2">
        <v>196318952.56999999</v>
      </c>
      <c r="AA782" s="2">
        <v>12821619.84</v>
      </c>
      <c r="AB782" s="2">
        <v>5147515.8600000003</v>
      </c>
      <c r="AC782" s="2">
        <v>5147515.8600000003</v>
      </c>
      <c r="AD782" s="2">
        <v>3790429.25</v>
      </c>
      <c r="AE782" s="14">
        <f>SUMIF('consultant-gross'!D:D,eslam.data!AO782,'consultant-gross'!F:F)</f>
        <v>23318711.119999975</v>
      </c>
      <c r="AF782" s="14">
        <f>SUMIF('consultant-gross'!D:D,eslam.data!AO782,'consultant-gross'!G:G)</f>
        <v>196318952.56999999</v>
      </c>
      <c r="AG782" s="14">
        <f>SUMIF('consultant-net'!D:D,eslam.data!AO782,'consultant-net'!F:F)</f>
        <v>15620677.42</v>
      </c>
      <c r="AH782" s="2" t="str">
        <f>VLOOKUP(A782,'eslam-to-invoicing'!A:B,2,0)</f>
        <v>New Giza Teaching Hospital</v>
      </c>
      <c r="AO782" s="2" t="str">
        <f t="shared" si="124"/>
        <v>New Giza Hospital9</v>
      </c>
      <c r="AP782" s="2" t="str">
        <f t="shared" si="125"/>
        <v>New Giza Teaching Hospital9</v>
      </c>
    </row>
    <row r="783" spans="1:42" hidden="1" x14ac:dyDescent="0.3">
      <c r="A783" s="6" t="s">
        <v>84</v>
      </c>
      <c r="B783" s="6">
        <f>VLOOKUP(A783,Sheet1!A:B,2,0)</f>
        <v>1</v>
      </c>
      <c r="C783" s="6">
        <v>10</v>
      </c>
      <c r="D783" s="25"/>
      <c r="E783" s="2">
        <v>22254898.639999989</v>
      </c>
      <c r="F783" s="26">
        <f>SUMIF('data-from-invoicing'!D:D,eslam.data!AP783,'data-from-invoicing'!E:E)</f>
        <v>22234302.84</v>
      </c>
      <c r="G783" s="2">
        <f t="shared" si="122"/>
        <v>-20595.799999989569</v>
      </c>
      <c r="H783" s="23"/>
      <c r="I783" s="2">
        <f>SUMIF('collection only'!D:D,eslam.data!AO783,'collection only'!E:E)</f>
        <v>14931468</v>
      </c>
      <c r="J783" s="26">
        <f>SUMIF('data-from-invoicing'!D:D,eslam.data!AP783,'data-from-invoicing'!F:F)</f>
        <v>16043183.482000001</v>
      </c>
      <c r="K783" s="2">
        <f t="shared" si="123"/>
        <v>1111715.4820000008</v>
      </c>
      <c r="O783" s="23"/>
      <c r="P783" s="2">
        <v>14944068.34</v>
      </c>
      <c r="Q783" s="1">
        <v>44834</v>
      </c>
      <c r="R783" s="1">
        <v>44849</v>
      </c>
      <c r="S783" s="1">
        <v>44852</v>
      </c>
      <c r="T783">
        <v>51</v>
      </c>
      <c r="U783" s="1">
        <v>44903</v>
      </c>
      <c r="V783" s="1">
        <v>44868</v>
      </c>
      <c r="W783" s="2">
        <v>218573851.21000001</v>
      </c>
      <c r="AA783" s="2">
        <v>12821619.84</v>
      </c>
      <c r="AB783" s="2">
        <v>5731166.3049999997</v>
      </c>
      <c r="AC783" s="2">
        <v>5731166.3049999997</v>
      </c>
      <c r="AD783" s="2">
        <v>3910342.85</v>
      </c>
      <c r="AE783" s="14">
        <f>SUMIF('consultant-gross'!D:D,eslam.data!AO783,'consultant-gross'!F:F)</f>
        <v>22254898.639999986</v>
      </c>
      <c r="AF783" s="14">
        <f>SUMIF('consultant-gross'!D:D,eslam.data!AO783,'consultant-gross'!G:G)</f>
        <v>218573851.20999998</v>
      </c>
      <c r="AG783" s="14">
        <f>SUMIF('consultant-net'!D:D,eslam.data!AO783,'consultant-net'!F:F)</f>
        <v>14944068.34</v>
      </c>
      <c r="AH783" s="2" t="str">
        <f>VLOOKUP(A783,'eslam-to-invoicing'!A:B,2,0)</f>
        <v>New Giza Teaching Hospital</v>
      </c>
      <c r="AO783" s="2" t="str">
        <f t="shared" si="124"/>
        <v>New Giza Hospital10</v>
      </c>
      <c r="AP783" s="2" t="str">
        <f t="shared" si="125"/>
        <v>New Giza Teaching Hospital10</v>
      </c>
    </row>
    <row r="784" spans="1:42" hidden="1" x14ac:dyDescent="0.3">
      <c r="A784" s="6" t="s">
        <v>84</v>
      </c>
      <c r="B784" s="6">
        <f>VLOOKUP(A784,Sheet1!A:B,2,0)</f>
        <v>1</v>
      </c>
      <c r="C784" s="6">
        <v>11</v>
      </c>
      <c r="D784" s="25"/>
      <c r="E784" s="2">
        <v>29701638.200000022</v>
      </c>
      <c r="F784" s="26">
        <f>SUMIF('data-from-invoicing'!D:D,eslam.data!AP784,'data-from-invoicing'!E:E)</f>
        <v>29644027.199999999</v>
      </c>
      <c r="G784" s="2">
        <f t="shared" si="122"/>
        <v>-57611.000000022352</v>
      </c>
      <c r="H784" s="23"/>
      <c r="I784" s="2">
        <f>SUMIF('collection only'!D:D,eslam.data!AO784,'collection only'!E:E)</f>
        <v>19979218</v>
      </c>
      <c r="J784" s="26">
        <f>SUMIF('data-from-invoicing'!D:D,eslam.data!AP784,'data-from-invoicing'!F:F)</f>
        <v>21461419.719999999</v>
      </c>
      <c r="K784" s="2">
        <f t="shared" si="123"/>
        <v>1482201.7199999988</v>
      </c>
      <c r="O784" s="23"/>
      <c r="P784" s="2">
        <v>19999087.829999998</v>
      </c>
      <c r="Q784" s="1">
        <v>44865</v>
      </c>
      <c r="R784" s="1">
        <v>44875</v>
      </c>
      <c r="S784" s="1">
        <v>44875</v>
      </c>
      <c r="T784">
        <v>51</v>
      </c>
      <c r="U784" s="1">
        <v>44926</v>
      </c>
      <c r="V784" s="1">
        <v>44902</v>
      </c>
      <c r="W784" s="2">
        <v>248275489.41</v>
      </c>
      <c r="Y784" s="2">
        <v>47447.199999999997</v>
      </c>
      <c r="AA784" s="2">
        <v>12821619.84</v>
      </c>
      <c r="AB784" s="2">
        <v>6509322.0199999996</v>
      </c>
      <c r="AC784" s="2">
        <v>6509322.0199999996</v>
      </c>
      <c r="AD784" s="2">
        <v>3819797.85</v>
      </c>
      <c r="AE784" s="14">
        <f>SUMIF('consultant-gross'!D:D,eslam.data!AO784,'consultant-gross'!F:F)</f>
        <v>29701638.200000018</v>
      </c>
      <c r="AF784" s="14">
        <f>SUMIF('consultant-gross'!D:D,eslam.data!AO784,'consultant-gross'!G:G)</f>
        <v>248275489.41</v>
      </c>
      <c r="AG784" s="14">
        <f>SUMIF('consultant-net'!D:D,eslam.data!AO784,'consultant-net'!F:F)</f>
        <v>19999087.829999998</v>
      </c>
      <c r="AH784" s="2" t="str">
        <f>VLOOKUP(A784,'eslam-to-invoicing'!A:B,2,0)</f>
        <v>New Giza Teaching Hospital</v>
      </c>
      <c r="AO784" s="2" t="str">
        <f t="shared" si="124"/>
        <v>New Giza Hospital11</v>
      </c>
      <c r="AP784" s="2" t="str">
        <f t="shared" si="125"/>
        <v>New Giza Teaching Hospital11</v>
      </c>
    </row>
    <row r="785" spans="1:42" hidden="1" x14ac:dyDescent="0.3">
      <c r="A785" s="6" t="s">
        <v>84</v>
      </c>
      <c r="B785" s="6">
        <f>VLOOKUP(A785,Sheet1!A:B,2,0)</f>
        <v>1</v>
      </c>
      <c r="C785" s="6">
        <v>12</v>
      </c>
      <c r="D785" s="25"/>
      <c r="E785" s="2">
        <v>25988546.640000019</v>
      </c>
      <c r="F785" s="26">
        <f>SUMIF('data-from-invoicing'!D:D,eslam.data!AP785,'data-from-invoicing'!E:E)</f>
        <v>30417445.780000001</v>
      </c>
      <c r="G785" s="2">
        <f t="shared" si="122"/>
        <v>4428899.139999982</v>
      </c>
      <c r="H785" s="23"/>
      <c r="I785" s="2">
        <f>SUMIF('collection only'!D:D,eslam.data!AO785,'collection only'!E:E)</f>
        <v>21023839</v>
      </c>
      <c r="J785" s="26">
        <f>SUMIF('data-from-invoicing'!D:D,eslam.data!AP785,'data-from-invoicing'!F:F)</f>
        <v>22544712.249000002</v>
      </c>
      <c r="K785" s="2">
        <f t="shared" si="123"/>
        <v>1520873.2490000017</v>
      </c>
      <c r="O785" s="23"/>
      <c r="P785" s="2">
        <v>21046664.640000001</v>
      </c>
      <c r="Q785" s="1">
        <v>44895</v>
      </c>
      <c r="R785" s="1">
        <v>44901</v>
      </c>
      <c r="S785" s="1">
        <v>44903</v>
      </c>
      <c r="T785">
        <v>51</v>
      </c>
      <c r="U785" s="1">
        <v>44954</v>
      </c>
      <c r="V785" s="1">
        <v>44924</v>
      </c>
      <c r="W785" s="2">
        <v>274264036.05000001</v>
      </c>
      <c r="X785" s="2">
        <v>4878335.3</v>
      </c>
      <c r="Y785" s="2">
        <v>1113844.57</v>
      </c>
      <c r="AA785" s="2">
        <v>12821619.84</v>
      </c>
      <c r="AB785" s="2">
        <v>7307779.5</v>
      </c>
      <c r="AC785" s="2">
        <v>7307779.5</v>
      </c>
      <c r="AD785" s="2">
        <v>3966447.85</v>
      </c>
      <c r="AE785" s="14">
        <f>SUMIF('consultant-gross'!D:D,eslam.data!AO785,'consultant-gross'!F:F)</f>
        <v>25988546.640000015</v>
      </c>
      <c r="AF785" s="14">
        <f>SUMIF('consultant-gross'!D:D,eslam.data!AO785,'consultant-gross'!G:G)</f>
        <v>274264036.05000001</v>
      </c>
      <c r="AG785" s="14">
        <f>SUMIF('consultant-net'!D:D,eslam.data!AO785,'consultant-net'!F:F)</f>
        <v>21046664.640000001</v>
      </c>
      <c r="AH785" s="2" t="str">
        <f>VLOOKUP(A785,'eslam-to-invoicing'!A:B,2,0)</f>
        <v>New Giza Teaching Hospital</v>
      </c>
      <c r="AO785" s="2" t="str">
        <f t="shared" si="124"/>
        <v>New Giza Hospital12</v>
      </c>
      <c r="AP785" s="2" t="str">
        <f t="shared" si="125"/>
        <v>New Giza Teaching Hospital12</v>
      </c>
    </row>
    <row r="786" spans="1:42" hidden="1" x14ac:dyDescent="0.3">
      <c r="A786" s="6" t="s">
        <v>84</v>
      </c>
      <c r="B786" s="6">
        <f>VLOOKUP(A786,Sheet1!A:B,2,0)</f>
        <v>1</v>
      </c>
      <c r="C786" s="6">
        <v>13</v>
      </c>
      <c r="D786" s="25"/>
      <c r="E786" s="2">
        <v>24670486.269999981</v>
      </c>
      <c r="F786" s="26">
        <f>SUMIF('data-from-invoicing'!D:D,eslam.data!AP786,'data-from-invoicing'!E:E)</f>
        <v>26683802.780000001</v>
      </c>
      <c r="G786" s="2">
        <f t="shared" si="122"/>
        <v>2013316.5100000203</v>
      </c>
      <c r="H786" s="23"/>
      <c r="I786" s="2">
        <f>SUMIF('collection only'!D:D,eslam.data!AO786,'collection only'!E:E)</f>
        <v>17903308</v>
      </c>
      <c r="J786" s="26">
        <f>SUMIF('data-from-invoicing'!D:D,eslam.data!AP786,'data-from-invoicing'!F:F)</f>
        <v>19237495.901000001</v>
      </c>
      <c r="K786" s="2">
        <f t="shared" si="123"/>
        <v>1334187.9010000005</v>
      </c>
      <c r="O786" s="23"/>
      <c r="P786" s="2">
        <v>18169651.25</v>
      </c>
      <c r="Q786" s="1">
        <v>44926</v>
      </c>
      <c r="R786" s="1">
        <v>44931</v>
      </c>
      <c r="S786" s="1">
        <v>44934</v>
      </c>
      <c r="T786">
        <v>51</v>
      </c>
      <c r="U786" s="1">
        <v>44985</v>
      </c>
      <c r="V786" s="1">
        <v>44963</v>
      </c>
      <c r="W786" s="2">
        <v>298934522.31999999</v>
      </c>
      <c r="X786" s="2">
        <v>7074573</v>
      </c>
      <c r="Y786" s="2">
        <v>1237105.25</v>
      </c>
      <c r="AA786" s="2">
        <v>12821619.84</v>
      </c>
      <c r="AB786" s="2">
        <v>8008229.7949999999</v>
      </c>
      <c r="AC786" s="2">
        <v>8008229.7949999999</v>
      </c>
      <c r="AD786" s="2">
        <v>3886497.85</v>
      </c>
      <c r="AE786" s="14">
        <f>SUMIF('consultant-gross'!D:D,eslam.data!AO786,'consultant-gross'!F:F)</f>
        <v>24670486.269999981</v>
      </c>
      <c r="AF786" s="14">
        <f>SUMIF('consultant-gross'!D:D,eslam.data!AO786,'consultant-gross'!G:G)</f>
        <v>298934522.31999999</v>
      </c>
      <c r="AG786" s="14">
        <f>SUMIF('consultant-net'!D:D,eslam.data!AO786,'consultant-net'!F:F)</f>
        <v>18169651.25</v>
      </c>
      <c r="AH786" s="2" t="str">
        <f>VLOOKUP(A786,'eslam-to-invoicing'!A:B,2,0)</f>
        <v>New Giza Teaching Hospital</v>
      </c>
      <c r="AO786" s="2" t="str">
        <f t="shared" si="124"/>
        <v>New Giza Hospital13</v>
      </c>
      <c r="AP786" s="2" t="str">
        <f t="shared" si="125"/>
        <v>New Giza Teaching Hospital13</v>
      </c>
    </row>
    <row r="787" spans="1:42" hidden="1" x14ac:dyDescent="0.3">
      <c r="A787" s="6" t="s">
        <v>84</v>
      </c>
      <c r="B787" s="6">
        <f>VLOOKUP(A787,Sheet1!A:B,2,0)</f>
        <v>1</v>
      </c>
      <c r="C787" s="6">
        <v>14</v>
      </c>
      <c r="D787" s="25"/>
      <c r="E787" s="2">
        <v>21692266.85000002</v>
      </c>
      <c r="F787" s="26">
        <f>SUMIF('data-from-invoicing'!D:D,eslam.data!AP787,'data-from-invoicing'!E:E)</f>
        <v>21572565.800000001</v>
      </c>
      <c r="G787" s="2">
        <f t="shared" si="122"/>
        <v>-119701.05000001937</v>
      </c>
      <c r="H787" s="23"/>
      <c r="I787" s="2">
        <f>SUMIF('collection only'!D:D,eslam.data!AO787,'collection only'!E:E)</f>
        <v>15197022</v>
      </c>
      <c r="J787" s="26">
        <f>SUMIF('data-from-invoicing'!D:D,eslam.data!AP787,'data-from-invoicing'!F:F)</f>
        <v>16275653.050000001</v>
      </c>
      <c r="K787" s="2">
        <f t="shared" si="123"/>
        <v>1078631.0500000007</v>
      </c>
      <c r="O787" s="23"/>
      <c r="P787" s="2">
        <v>14731551.619999999</v>
      </c>
      <c r="Q787" s="1">
        <v>44957</v>
      </c>
      <c r="R787" s="1">
        <v>44968</v>
      </c>
      <c r="S787" s="1">
        <v>44966</v>
      </c>
      <c r="T787">
        <v>51</v>
      </c>
      <c r="U787" s="1">
        <v>45017</v>
      </c>
      <c r="V787" s="1">
        <v>44999</v>
      </c>
      <c r="W787" s="2">
        <v>320626789.17000002</v>
      </c>
      <c r="X787" s="2">
        <v>6879606.0899999999</v>
      </c>
      <c r="Y787" s="2">
        <v>1773014.33</v>
      </c>
      <c r="AA787" s="2">
        <v>12821619.84</v>
      </c>
      <c r="AB787" s="2">
        <v>8574509.6600000001</v>
      </c>
      <c r="AC787" s="2">
        <v>8574509.6600000001</v>
      </c>
      <c r="AD787" s="2">
        <v>4107797.85</v>
      </c>
      <c r="AE787" s="14">
        <f>SUMIF('consultant-gross'!D:D,eslam.data!AO787,'consultant-gross'!F:F)</f>
        <v>21692266.850000024</v>
      </c>
      <c r="AF787" s="14">
        <f>SUMIF('consultant-gross'!D:D,eslam.data!AO787,'consultant-gross'!G:G)</f>
        <v>320626789.17000002</v>
      </c>
      <c r="AG787" s="14">
        <f>SUMIF('consultant-net'!D:D,eslam.data!AO787,'consultant-net'!F:F)</f>
        <v>14731551.619999999</v>
      </c>
      <c r="AH787" s="2" t="str">
        <f>VLOOKUP(A787,'eslam-to-invoicing'!A:B,2,0)</f>
        <v>New Giza Teaching Hospital</v>
      </c>
      <c r="AO787" s="2" t="str">
        <f t="shared" si="124"/>
        <v>New Giza Hospital14</v>
      </c>
      <c r="AP787" s="2" t="str">
        <f t="shared" si="125"/>
        <v>New Giza Teaching Hospital14</v>
      </c>
    </row>
    <row r="788" spans="1:42" hidden="1" x14ac:dyDescent="0.3">
      <c r="A788" s="6" t="s">
        <v>84</v>
      </c>
      <c r="B788" s="6">
        <f>VLOOKUP(A788,Sheet1!A:B,2,0)</f>
        <v>1</v>
      </c>
      <c r="C788" s="6">
        <v>15</v>
      </c>
      <c r="D788" s="25"/>
      <c r="E788" s="2">
        <v>23725978.809999939</v>
      </c>
      <c r="F788" s="26">
        <f>SUMIF('data-from-invoicing'!D:D,eslam.data!AP788,'data-from-invoicing'!E:E)</f>
        <v>22076508.27</v>
      </c>
      <c r="G788" s="2">
        <f t="shared" si="122"/>
        <v>-1649470.5399999395</v>
      </c>
      <c r="H788" s="23"/>
      <c r="I788" s="2">
        <f>SUMIF('collection only'!D:D,eslam.data!AO788,'collection only'!E:E)</f>
        <v>7535461</v>
      </c>
      <c r="J788" s="26">
        <f>SUMIF('data-from-invoicing'!D:D,eslam.data!AP788,'data-from-invoicing'!F:F)</f>
        <v>8639287.3434999995</v>
      </c>
      <c r="K788" s="2">
        <f t="shared" si="123"/>
        <v>1103826.3434999995</v>
      </c>
      <c r="O788" s="23"/>
      <c r="P788" s="2">
        <v>14839693.08</v>
      </c>
      <c r="Q788" s="1">
        <v>44985</v>
      </c>
      <c r="R788" s="1">
        <v>44999</v>
      </c>
      <c r="S788" s="1">
        <v>45001</v>
      </c>
      <c r="T788">
        <v>51</v>
      </c>
      <c r="U788" s="1">
        <v>45052</v>
      </c>
      <c r="V788" s="1">
        <v>45034</v>
      </c>
      <c r="W788" s="2">
        <v>344352767.98000002</v>
      </c>
      <c r="X788" s="2">
        <v>5193267.92</v>
      </c>
      <c r="Y788" s="2">
        <v>2584321.3199999998</v>
      </c>
      <c r="AA788" s="2">
        <v>12821619.84</v>
      </c>
      <c r="AB788" s="2">
        <v>9154018.0050000008</v>
      </c>
      <c r="AC788" s="2">
        <v>9154018.0050000008</v>
      </c>
      <c r="AD788" s="2">
        <v>4143497.85</v>
      </c>
      <c r="AE788" s="14">
        <f>SUMIF('consultant-gross'!D:D,eslam.data!AO788,'consultant-gross'!F:F)</f>
        <v>23725978.809999943</v>
      </c>
      <c r="AF788" s="14">
        <f>SUMIF('consultant-gross'!D:D,eslam.data!AO788,'consultant-gross'!G:G)</f>
        <v>344352767.97999996</v>
      </c>
      <c r="AG788" s="14">
        <f>SUMIF('consultant-net'!D:D,eslam.data!AO788,'consultant-net'!F:F)</f>
        <v>14839693.08</v>
      </c>
      <c r="AH788" s="2" t="str">
        <f>VLOOKUP(A788,'eslam-to-invoicing'!A:B,2,0)</f>
        <v>New Giza Teaching Hospital</v>
      </c>
      <c r="AO788" s="2" t="str">
        <f t="shared" si="124"/>
        <v>New Giza Hospital15</v>
      </c>
      <c r="AP788" s="2" t="str">
        <f t="shared" si="125"/>
        <v>New Giza Teaching Hospital15</v>
      </c>
    </row>
    <row r="789" spans="1:42" hidden="1" x14ac:dyDescent="0.3">
      <c r="A789" s="6" t="s">
        <v>84</v>
      </c>
      <c r="B789" s="6">
        <f>VLOOKUP(A789,Sheet1!A:B,2,0)</f>
        <v>1</v>
      </c>
      <c r="C789" s="6">
        <v>16</v>
      </c>
      <c r="D789" s="25"/>
      <c r="E789" s="2">
        <v>22492246.099999961</v>
      </c>
      <c r="F789" s="26">
        <f>SUMIF('data-from-invoicing'!D:D,eslam.data!AP789,'data-from-invoicing'!E:E)</f>
        <v>22109235.449999999</v>
      </c>
      <c r="G789" s="2">
        <f t="shared" si="122"/>
        <v>-383010.64999996126</v>
      </c>
      <c r="H789" s="23"/>
      <c r="I789" s="2">
        <f>SUMIF('collection only'!D:D,eslam.data!AO789,'collection only'!E:E)</f>
        <v>7643976</v>
      </c>
      <c r="J789" s="26">
        <f>SUMIF('data-from-invoicing'!D:D,eslam.data!AP789,'data-from-invoicing'!F:F)</f>
        <v>8749433.6064999998</v>
      </c>
      <c r="K789" s="2">
        <f t="shared" si="123"/>
        <v>1105457.6064999998</v>
      </c>
      <c r="O789" s="23"/>
      <c r="P789" s="2">
        <v>15222233.720000001</v>
      </c>
      <c r="Q789" s="1">
        <v>45046</v>
      </c>
      <c r="R789" s="1">
        <v>45035</v>
      </c>
      <c r="S789" s="1">
        <v>45046</v>
      </c>
      <c r="T789">
        <v>51</v>
      </c>
      <c r="U789" s="1">
        <v>45097</v>
      </c>
      <c r="V789" s="1">
        <v>45060</v>
      </c>
      <c r="W789" s="2">
        <v>366845014.07999992</v>
      </c>
      <c r="X789" s="2">
        <v>4834698.32</v>
      </c>
      <c r="Y789" s="2">
        <v>3206608.76</v>
      </c>
      <c r="AA789" s="2">
        <v>12821619.84</v>
      </c>
      <c r="AB789" s="2">
        <v>9734385.4350000005</v>
      </c>
      <c r="AC789" s="2">
        <v>9734385.4350000005</v>
      </c>
      <c r="AD789" s="2">
        <v>3938997.85</v>
      </c>
      <c r="AE789" s="14">
        <f>SUMIF('consultant-gross'!D:D,eslam.data!AO789,'consultant-gross'!F:F)</f>
        <v>22492246.099999964</v>
      </c>
      <c r="AF789" s="14">
        <f>SUMIF('consultant-gross'!D:D,eslam.data!AO789,'consultant-gross'!G:G)</f>
        <v>366845014.07999992</v>
      </c>
      <c r="AG789" s="14">
        <f>SUMIF('consultant-net'!D:D,eslam.data!AO789,'consultant-net'!F:F)</f>
        <v>15222233.720000001</v>
      </c>
      <c r="AH789" s="2" t="str">
        <f>VLOOKUP(A789,'eslam-to-invoicing'!A:B,2,0)</f>
        <v>New Giza Teaching Hospital</v>
      </c>
      <c r="AO789" s="2" t="str">
        <f t="shared" si="124"/>
        <v>New Giza Hospital16</v>
      </c>
      <c r="AP789" s="2" t="str">
        <f t="shared" si="125"/>
        <v>New Giza Teaching Hospital16</v>
      </c>
    </row>
    <row r="790" spans="1:42" hidden="1" x14ac:dyDescent="0.3">
      <c r="A790" s="6" t="s">
        <v>84</v>
      </c>
      <c r="B790" s="6">
        <f>VLOOKUP(A790,Sheet1!A:B,2,0)</f>
        <v>1</v>
      </c>
      <c r="C790" s="6">
        <v>17</v>
      </c>
      <c r="D790" s="25"/>
      <c r="E790" s="2">
        <v>21612019.5200001</v>
      </c>
      <c r="F790" s="26">
        <f>SUMIF('data-from-invoicing'!D:D,eslam.data!AP790,'data-from-invoicing'!E:E)</f>
        <v>21552600.91</v>
      </c>
      <c r="G790" s="2">
        <f t="shared" si="122"/>
        <v>-59418.610000099987</v>
      </c>
      <c r="H790" s="23"/>
      <c r="I790" s="2">
        <f>SUMIF('collection only'!D:D,eslam.data!AO790,'collection only'!E:E)</f>
        <v>0</v>
      </c>
      <c r="J790" s="26">
        <f>SUMIF('data-from-invoicing'!D:D,eslam.data!AP790,'data-from-invoicing'!F:F)</f>
        <v>1077630.05</v>
      </c>
      <c r="K790" s="2">
        <f t="shared" si="123"/>
        <v>1077630.05</v>
      </c>
      <c r="O790" s="23"/>
      <c r="P790" s="2">
        <v>12680990.84</v>
      </c>
      <c r="Q790" s="1">
        <v>45077</v>
      </c>
      <c r="R790" s="1">
        <v>45077</v>
      </c>
      <c r="S790" s="1">
        <v>45080</v>
      </c>
      <c r="T790">
        <v>51</v>
      </c>
      <c r="U790" s="1">
        <v>45131</v>
      </c>
      <c r="V790" s="1">
        <v>45111</v>
      </c>
      <c r="W790" s="2">
        <v>388457033.60000002</v>
      </c>
      <c r="X790" s="2">
        <v>4817538.46</v>
      </c>
      <c r="Y790" s="2">
        <v>3364840.52</v>
      </c>
      <c r="AA790" s="2">
        <v>12821619.84</v>
      </c>
      <c r="AB790" s="2">
        <v>10300141.210000001</v>
      </c>
      <c r="AC790" s="2">
        <v>10300141.210000001</v>
      </c>
      <c r="AD790" s="2">
        <v>6117327.71</v>
      </c>
      <c r="AE790" s="14">
        <f>SUMIF('consultant-gross'!D:D,eslam.data!AO790,'consultant-gross'!F:F)</f>
        <v>21612019.5200001</v>
      </c>
      <c r="AF790" s="14">
        <f>SUMIF('consultant-gross'!D:D,eslam.data!AO790,'consultant-gross'!G:G)</f>
        <v>388457033.60000002</v>
      </c>
      <c r="AG790" s="14">
        <f>SUMIF('consultant-net'!D:D,eslam.data!AO790,'consultant-net'!F:F)</f>
        <v>12680990.84</v>
      </c>
      <c r="AH790" s="2" t="str">
        <f>VLOOKUP(A790,'eslam-to-invoicing'!A:B,2,0)</f>
        <v>New Giza Teaching Hospital</v>
      </c>
      <c r="AO790" s="2" t="str">
        <f t="shared" si="124"/>
        <v>New Giza Hospital17</v>
      </c>
      <c r="AP790" s="2" t="str">
        <f t="shared" si="125"/>
        <v>New Giza Teaching Hospital17</v>
      </c>
    </row>
    <row r="791" spans="1:42" hidden="1" x14ac:dyDescent="0.3">
      <c r="A791" s="6" t="s">
        <v>84</v>
      </c>
      <c r="B791" s="6">
        <f>VLOOKUP(A791,Sheet1!A:B,2,0)</f>
        <v>1</v>
      </c>
      <c r="C791" s="6">
        <v>18</v>
      </c>
      <c r="D791" s="25"/>
      <c r="E791" s="2">
        <v>9332664.7799999714</v>
      </c>
      <c r="F791" s="26">
        <f>SUMIF('data-from-invoicing'!D:D,eslam.data!AP791,'data-from-invoicing'!E:E)</f>
        <v>24967998.039999999</v>
      </c>
      <c r="G791" s="2">
        <f t="shared" si="122"/>
        <v>15635333.260000028</v>
      </c>
      <c r="H791" s="23"/>
      <c r="I791" s="2">
        <f>SUMIF('collection only'!D:D,eslam.data!AO791,'collection only'!E:E)</f>
        <v>14511461</v>
      </c>
      <c r="J791" s="26">
        <f>SUMIF('data-from-invoicing'!D:D,eslam.data!AP791,'data-from-invoicing'!F:F)</f>
        <v>15759862.1875</v>
      </c>
      <c r="K791" s="2">
        <f t="shared" si="123"/>
        <v>1248401.1875</v>
      </c>
      <c r="O791" s="23"/>
      <c r="P791" s="2">
        <v>14934202.65</v>
      </c>
      <c r="Q791" s="1">
        <v>45107</v>
      </c>
      <c r="R791" s="1">
        <v>45116</v>
      </c>
      <c r="S791" s="1">
        <v>45119</v>
      </c>
      <c r="T791">
        <v>51</v>
      </c>
      <c r="U791" s="1">
        <v>45170</v>
      </c>
      <c r="V791" s="1">
        <v>45144</v>
      </c>
      <c r="W791" s="2">
        <v>397789698.38</v>
      </c>
      <c r="X791" s="2">
        <v>21298296.550000001</v>
      </c>
      <c r="Y791" s="2">
        <v>3366900.3</v>
      </c>
      <c r="AA791" s="2">
        <v>12821619.84</v>
      </c>
      <c r="AB791" s="2">
        <v>10955551.154999999</v>
      </c>
      <c r="AC791" s="2">
        <v>10955551.154999999</v>
      </c>
      <c r="AD791" s="2">
        <v>6117327.71</v>
      </c>
      <c r="AE791" s="14">
        <f>SUMIF('consultant-gross'!D:D,eslam.data!AO791,'consultant-gross'!F:F)</f>
        <v>9332664.7799999714</v>
      </c>
      <c r="AF791" s="14">
        <f>SUMIF('consultant-gross'!D:D,eslam.data!AO791,'consultant-gross'!G:G)</f>
        <v>397789698.38</v>
      </c>
      <c r="AG791" s="14">
        <f>SUMIF('consultant-net'!D:D,eslam.data!AO791,'consultant-net'!F:F)</f>
        <v>14934202.65</v>
      </c>
      <c r="AH791" s="2" t="str">
        <f>VLOOKUP(A791,'eslam-to-invoicing'!A:B,2,0)</f>
        <v>New Giza Teaching Hospital</v>
      </c>
      <c r="AO791" s="2" t="str">
        <f t="shared" si="124"/>
        <v>New Giza Hospital18</v>
      </c>
      <c r="AP791" s="2" t="str">
        <f t="shared" si="125"/>
        <v>New Giza Teaching Hospital18</v>
      </c>
    </row>
    <row r="792" spans="1:42" hidden="1" x14ac:dyDescent="0.3">
      <c r="A792" s="6" t="s">
        <v>84</v>
      </c>
      <c r="B792" s="6">
        <f>VLOOKUP(A792,Sheet1!A:B,2,0)</f>
        <v>1</v>
      </c>
      <c r="C792" s="6">
        <v>19</v>
      </c>
      <c r="D792" s="25"/>
      <c r="E792" s="2">
        <v>18985757.50999999</v>
      </c>
      <c r="F792" s="26">
        <f>SUMIF('data-from-invoicing'!D:D,eslam.data!AP792,'data-from-invoicing'!E:E)</f>
        <v>8254281.5</v>
      </c>
      <c r="G792" s="2">
        <f t="shared" si="122"/>
        <v>-10731476.00999999</v>
      </c>
      <c r="H792" s="23"/>
      <c r="I792" s="2">
        <f>SUMIF('collection only'!D:D,eslam.data!AO792,'collection only'!E:E)</f>
        <v>3705542</v>
      </c>
      <c r="J792" s="26">
        <f>SUMIF('data-from-invoicing'!D:D,eslam.data!AP792,'data-from-invoicing'!F:F)</f>
        <v>4118256.08</v>
      </c>
      <c r="K792" s="2">
        <f t="shared" si="123"/>
        <v>412714.08000000007</v>
      </c>
      <c r="O792" s="23"/>
      <c r="P792" s="2">
        <v>5705542.3600000003</v>
      </c>
      <c r="Q792" s="1">
        <v>45169</v>
      </c>
      <c r="R792" s="1">
        <v>45150</v>
      </c>
      <c r="S792" s="1">
        <v>45151</v>
      </c>
      <c r="T792">
        <v>51</v>
      </c>
      <c r="U792" s="1">
        <v>45202</v>
      </c>
      <c r="V792" s="1">
        <v>45183</v>
      </c>
      <c r="W792" s="2">
        <v>416775455.88999999</v>
      </c>
      <c r="X792" s="2">
        <v>10041623.17</v>
      </c>
      <c r="Y792" s="2">
        <v>3890054.47</v>
      </c>
      <c r="AA792" s="2">
        <v>12821619.84</v>
      </c>
      <c r="AB792" s="2">
        <v>11172226.045</v>
      </c>
      <c r="AC792" s="2">
        <v>11172226.045</v>
      </c>
      <c r="AD792" s="2">
        <v>6117327.71</v>
      </c>
      <c r="AE792" s="14">
        <f>SUMIF('consultant-gross'!D:D,eslam.data!AO792,'consultant-gross'!F:F)</f>
        <v>18985757.50999999</v>
      </c>
      <c r="AF792" s="14">
        <f>SUMIF('consultant-gross'!D:D,eslam.data!AO792,'consultant-gross'!G:G)</f>
        <v>416775455.88999999</v>
      </c>
      <c r="AG792" s="14">
        <f>SUMIF('consultant-net'!D:D,eslam.data!AO792,'consultant-net'!F:F)</f>
        <v>5705542.3600000003</v>
      </c>
      <c r="AH792" s="2" t="str">
        <f>VLOOKUP(A792,'eslam-to-invoicing'!A:B,2,0)</f>
        <v>New Giza Teaching Hospital</v>
      </c>
      <c r="AO792" s="2" t="str">
        <f t="shared" si="124"/>
        <v>New Giza Hospital19</v>
      </c>
      <c r="AP792" s="2" t="str">
        <f t="shared" si="125"/>
        <v>New Giza Teaching Hospital19</v>
      </c>
    </row>
    <row r="793" spans="1:42" x14ac:dyDescent="0.3">
      <c r="A793" s="6" t="s">
        <v>84</v>
      </c>
      <c r="B793" s="6">
        <f>VLOOKUP(A793,Sheet1!A:B,2,0)</f>
        <v>1</v>
      </c>
      <c r="C793" s="6">
        <v>20</v>
      </c>
      <c r="D793" s="25"/>
      <c r="E793" s="2">
        <v>-9.9999999999999995E-8</v>
      </c>
      <c r="F793" s="26">
        <f>SUMIF('data-from-invoicing'!D:D,eslam.data!AP793,'data-from-invoicing'!E:E)</f>
        <v>0</v>
      </c>
      <c r="G793" s="2">
        <f t="shared" si="122"/>
        <v>9.9999999999999995E-8</v>
      </c>
      <c r="H793" s="23"/>
      <c r="I793" s="2">
        <f>SUMIF('collection only'!D:D,eslam.data!AO793,'collection only'!E:E)</f>
        <v>18995740</v>
      </c>
      <c r="J793" s="26">
        <f>SUMIF('data-from-invoicing'!D:D,eslam.data!AP793,'data-from-invoicing'!F:F)</f>
        <v>0</v>
      </c>
      <c r="K793" s="2">
        <f t="shared" si="123"/>
        <v>-18995740</v>
      </c>
      <c r="O793" s="23"/>
      <c r="P793" s="2">
        <v>18995740.420000002</v>
      </c>
      <c r="Q793" s="1">
        <v>45199</v>
      </c>
      <c r="R793" s="1">
        <v>45199</v>
      </c>
      <c r="S793" s="1">
        <v>45196</v>
      </c>
      <c r="T793">
        <v>51</v>
      </c>
      <c r="U793" s="1">
        <v>45247</v>
      </c>
      <c r="V793" s="1">
        <v>45202</v>
      </c>
      <c r="W793" s="2">
        <v>416775455.88999999</v>
      </c>
      <c r="X793" s="2">
        <v>10041623.17</v>
      </c>
      <c r="Y793" s="2">
        <v>3890054.47</v>
      </c>
      <c r="AA793" s="2">
        <v>12821619.84</v>
      </c>
      <c r="AB793" s="2">
        <v>22344452.09</v>
      </c>
      <c r="AD793" s="2">
        <v>6117327.71</v>
      </c>
      <c r="AE793" s="14">
        <f>SUMIF('consultant-gross'!D:D,eslam.data!AO793,'consultant-gross'!F:F)</f>
        <v>-9.9999999999999995E-8</v>
      </c>
      <c r="AF793" s="14">
        <f>SUMIF('consultant-gross'!D:D,eslam.data!AO793,'consultant-gross'!G:G)</f>
        <v>416775455.88999999</v>
      </c>
      <c r="AG793" s="14">
        <f>SUMIF('consultant-net'!D:D,eslam.data!AO793,'consultant-net'!F:F)</f>
        <v>18995740.420000002</v>
      </c>
      <c r="AH793" s="2" t="str">
        <f>VLOOKUP(A793,'eslam-to-invoicing'!A:B,2,0)</f>
        <v>New Giza Teaching Hospital</v>
      </c>
      <c r="AO793" s="2" t="str">
        <f t="shared" si="124"/>
        <v>New Giza Hospital20</v>
      </c>
      <c r="AP793" s="2" t="str">
        <f t="shared" si="125"/>
        <v>New Giza Teaching Hospital20</v>
      </c>
    </row>
    <row r="794" spans="1:42" hidden="1" x14ac:dyDescent="0.3">
      <c r="A794" s="6" t="s">
        <v>84</v>
      </c>
      <c r="B794" s="6">
        <f>VLOOKUP(A794,Sheet1!A:B,2,0)</f>
        <v>1</v>
      </c>
      <c r="C794" s="6">
        <v>21</v>
      </c>
      <c r="D794" s="25"/>
      <c r="E794" s="2">
        <v>12758386.30000001</v>
      </c>
      <c r="F794" s="26">
        <f>SUMIF('data-from-invoicing'!D:D,eslam.data!AP794,'data-from-invoicing'!E:E)</f>
        <v>12130160.82</v>
      </c>
      <c r="G794" s="2">
        <f t="shared" si="122"/>
        <v>-628225.48000000976</v>
      </c>
      <c r="H794" s="23"/>
      <c r="I794" s="2">
        <f>SUMIF('collection only'!D:D,eslam.data!AO794,'collection only'!E:E)</f>
        <v>4008305</v>
      </c>
      <c r="J794" s="26">
        <f>SUMIF('data-from-invoicing'!D:D,eslam.data!AP794,'data-from-invoicing'!F:F)</f>
        <v>4614812.92</v>
      </c>
      <c r="K794" s="2">
        <f t="shared" si="123"/>
        <v>606507.91999999993</v>
      </c>
      <c r="O794" s="23"/>
      <c r="P794" s="2">
        <v>8010369.2400000002</v>
      </c>
      <c r="Q794" s="1">
        <v>45199</v>
      </c>
      <c r="R794" s="1">
        <v>45199</v>
      </c>
      <c r="S794" s="1">
        <v>45215</v>
      </c>
      <c r="T794">
        <v>51</v>
      </c>
      <c r="U794" s="1">
        <v>45266</v>
      </c>
      <c r="V794" s="1">
        <v>45215</v>
      </c>
      <c r="W794" s="2">
        <v>429533842.19</v>
      </c>
      <c r="X794" s="2">
        <v>9402295.5299999993</v>
      </c>
      <c r="Y794" s="2">
        <v>3259999.96</v>
      </c>
      <c r="AA794" s="2">
        <v>12821619</v>
      </c>
      <c r="AB794" s="2">
        <v>22981285.530000001</v>
      </c>
      <c r="AD794" s="2">
        <v>6117327.71</v>
      </c>
      <c r="AE794" s="14">
        <f>SUMIF('consultant-gross'!D:D,eslam.data!AO794,'consultant-gross'!F:F)</f>
        <v>12758386.300000012</v>
      </c>
      <c r="AF794" s="14">
        <f>SUMIF('consultant-gross'!D:D,eslam.data!AO794,'consultant-gross'!G:G)</f>
        <v>429533842.19</v>
      </c>
      <c r="AG794" s="14">
        <f>SUMIF('consultant-net'!D:D,eslam.data!AO794,'consultant-net'!F:F)</f>
        <v>8010369.2400000002</v>
      </c>
      <c r="AH794" s="2" t="str">
        <f>VLOOKUP(A794,'eslam-to-invoicing'!A:B,2,0)</f>
        <v>New Giza Teaching Hospital</v>
      </c>
      <c r="AO794" s="2" t="str">
        <f t="shared" si="124"/>
        <v>New Giza Hospital21</v>
      </c>
      <c r="AP794" s="2" t="str">
        <f t="shared" si="125"/>
        <v>New Giza Teaching Hospital21</v>
      </c>
    </row>
    <row r="795" spans="1:42" hidden="1" x14ac:dyDescent="0.3">
      <c r="A795" s="6" t="s">
        <v>84</v>
      </c>
      <c r="B795" s="6">
        <f>VLOOKUP(A795,Sheet1!A:B,2,0)</f>
        <v>1</v>
      </c>
      <c r="C795" s="6">
        <v>22</v>
      </c>
      <c r="D795" s="25"/>
      <c r="E795" s="2">
        <v>18598623.83999991</v>
      </c>
      <c r="F795" s="26">
        <f>SUMIF('data-from-invoicing'!D:D,eslam.data!AP795,'data-from-invoicing'!E:E)</f>
        <v>12179338.16</v>
      </c>
      <c r="G795" s="2">
        <f t="shared" si="122"/>
        <v>-6419285.6799999103</v>
      </c>
      <c r="H795" s="23"/>
      <c r="I795" s="2">
        <f>SUMIF('collection only'!D:D,eslam.data!AO795,'collection only'!E:E)</f>
        <v>6681249</v>
      </c>
      <c r="J795" s="26">
        <f>SUMIF('data-from-invoicing'!D:D,eslam.data!AP795,'data-from-invoicing'!F:F)</f>
        <v>7290216.108</v>
      </c>
      <c r="K795" s="2">
        <f t="shared" si="123"/>
        <v>608967.10800000001</v>
      </c>
      <c r="O795" s="23"/>
      <c r="P795" s="2">
        <v>8695249.5999999996</v>
      </c>
      <c r="Q795" s="1">
        <v>45230</v>
      </c>
      <c r="R795" s="1">
        <v>45235</v>
      </c>
      <c r="S795" s="1">
        <v>45238</v>
      </c>
      <c r="T795">
        <v>51</v>
      </c>
      <c r="U795" s="1">
        <v>45289</v>
      </c>
      <c r="V795" s="1">
        <v>45260</v>
      </c>
      <c r="W795" s="2">
        <v>448132466.02999991</v>
      </c>
      <c r="X795" s="2">
        <v>2678290.23</v>
      </c>
      <c r="Y795" s="2">
        <v>4983458.07</v>
      </c>
      <c r="AA795" s="2">
        <v>12821619.84</v>
      </c>
      <c r="AB795" s="2">
        <v>23620700.789999999</v>
      </c>
      <c r="AD795" s="2">
        <v>6119391.71</v>
      </c>
      <c r="AE795" s="14">
        <f>SUMIF('consultant-gross'!D:D,eslam.data!AO795,'consultant-gross'!F:F)</f>
        <v>18598623.839999914</v>
      </c>
      <c r="AF795" s="14">
        <f>SUMIF('consultant-gross'!D:D,eslam.data!AO795,'consultant-gross'!G:G)</f>
        <v>448132466.02999991</v>
      </c>
      <c r="AG795" s="14">
        <f>SUMIF('consultant-net'!D:D,eslam.data!AO795,'consultant-net'!F:F)</f>
        <v>8695249.5999999996</v>
      </c>
      <c r="AH795" s="2" t="str">
        <f>VLOOKUP(A795,'eslam-to-invoicing'!A:B,2,0)</f>
        <v>New Giza Teaching Hospital</v>
      </c>
      <c r="AO795" s="2" t="str">
        <f t="shared" si="124"/>
        <v>New Giza Hospital22</v>
      </c>
      <c r="AP795" s="2" t="str">
        <f t="shared" si="125"/>
        <v>New Giza Teaching Hospital22</v>
      </c>
    </row>
    <row r="796" spans="1:42" hidden="1" x14ac:dyDescent="0.3">
      <c r="A796" s="6" t="s">
        <v>84</v>
      </c>
      <c r="B796" s="6">
        <f>VLOOKUP(A796,Sheet1!A:B,2,0)</f>
        <v>1</v>
      </c>
      <c r="C796" s="6">
        <v>23</v>
      </c>
      <c r="D796" s="25"/>
      <c r="E796" s="2">
        <v>9056705.7100000381</v>
      </c>
      <c r="F796" s="26">
        <f>SUMIF('data-from-invoicing'!D:D,eslam.data!AP796,'data-from-invoicing'!E:E)</f>
        <v>8466924.0999999996</v>
      </c>
      <c r="G796" s="2">
        <f t="shared" si="122"/>
        <v>-589781.61000003852</v>
      </c>
      <c r="H796" s="23"/>
      <c r="I796" s="2">
        <f>SUMIF('collection only'!D:D,eslam.data!AO796,'collection only'!E:E)</f>
        <v>3104562</v>
      </c>
      <c r="J796" s="26">
        <f>SUMIF('data-from-invoicing'!D:D,eslam.data!AP796,'data-from-invoicing'!F:F)</f>
        <v>3527907.892</v>
      </c>
      <c r="K796" s="2">
        <f t="shared" si="123"/>
        <v>423345.89199999999</v>
      </c>
      <c r="O796" s="23"/>
      <c r="P796" s="2">
        <v>4604562.68</v>
      </c>
      <c r="Q796" s="1">
        <v>45260</v>
      </c>
      <c r="R796" s="1">
        <v>45270</v>
      </c>
      <c r="S796" s="1">
        <v>45272</v>
      </c>
      <c r="T796">
        <v>51</v>
      </c>
      <c r="U796" s="1">
        <v>45323</v>
      </c>
      <c r="V796" s="1">
        <v>45318</v>
      </c>
      <c r="W796" s="2">
        <v>457189171.73999989</v>
      </c>
      <c r="X796" s="2">
        <v>2083276.16</v>
      </c>
      <c r="Y796" s="2">
        <v>4983458.07</v>
      </c>
      <c r="AA796" s="2">
        <v>12821619.84</v>
      </c>
      <c r="AB796" s="2">
        <v>24065214.300000001</v>
      </c>
      <c r="AD796" s="2">
        <v>6133391.71</v>
      </c>
      <c r="AE796" s="14">
        <f>SUMIF('consultant-gross'!D:D,eslam.data!AO796,'consultant-gross'!F:F)</f>
        <v>9056705.7100000381</v>
      </c>
      <c r="AF796" s="14">
        <f>SUMIF('consultant-gross'!D:D,eslam.data!AO796,'consultant-gross'!G:G)</f>
        <v>457189171.73999995</v>
      </c>
      <c r="AG796" s="14">
        <f>SUMIF('consultant-net'!D:D,eslam.data!AO796,'consultant-net'!F:F)</f>
        <v>4604562.68</v>
      </c>
      <c r="AH796" s="2" t="str">
        <f>VLOOKUP(A796,'eslam-to-invoicing'!A:B,2,0)</f>
        <v>New Giza Teaching Hospital</v>
      </c>
      <c r="AO796" s="2" t="str">
        <f t="shared" si="124"/>
        <v>New Giza Hospital23</v>
      </c>
      <c r="AP796" s="2" t="str">
        <f t="shared" si="125"/>
        <v>New Giza Teaching Hospital23</v>
      </c>
    </row>
    <row r="797" spans="1:42" hidden="1" x14ac:dyDescent="0.3">
      <c r="A797" s="6" t="s">
        <v>84</v>
      </c>
      <c r="B797" s="6">
        <f>VLOOKUP(A797,Sheet1!A:B,2,0)</f>
        <v>1</v>
      </c>
      <c r="C797" s="6">
        <v>24</v>
      </c>
      <c r="D797" s="25"/>
      <c r="E797" s="2">
        <v>30645299.930000011</v>
      </c>
      <c r="F797" s="26">
        <f>SUMIF('data-from-invoicing'!D:D,eslam.data!AP797,'data-from-invoicing'!E:E)</f>
        <v>29604524.129999999</v>
      </c>
      <c r="G797" s="2">
        <f t="shared" si="122"/>
        <v>-1040775.8000000119</v>
      </c>
      <c r="H797" s="23"/>
      <c r="I797" s="2">
        <f>SUMIF('collection only'!D:D,eslam.data!AO797,'collection only'!E:E)</f>
        <v>4494905.88</v>
      </c>
      <c r="J797" s="26">
        <f>SUMIF('data-from-invoicing'!D:D,eslam.data!AP797,'data-from-invoicing'!F:F)</f>
        <v>4494905.8664999995</v>
      </c>
      <c r="K797" s="2">
        <f t="shared" si="123"/>
        <v>-1.3500000350177288E-2</v>
      </c>
      <c r="O797" s="23"/>
      <c r="P797" s="2">
        <v>5494905.7800000003</v>
      </c>
      <c r="Q797" s="1">
        <v>45322</v>
      </c>
      <c r="R797" s="1">
        <v>45334</v>
      </c>
      <c r="S797" s="1">
        <v>45335</v>
      </c>
      <c r="T797">
        <v>51</v>
      </c>
      <c r="U797" s="1">
        <v>45386</v>
      </c>
      <c r="V797" s="1">
        <v>45383</v>
      </c>
      <c r="W797" s="2">
        <v>487834471.67000002</v>
      </c>
      <c r="X797" s="2">
        <v>1034048.23</v>
      </c>
      <c r="Y797" s="2">
        <v>5018947.83</v>
      </c>
      <c r="AA797" s="2">
        <v>12821619.84</v>
      </c>
      <c r="AB797" s="2">
        <v>25619451</v>
      </c>
      <c r="AD797" s="2">
        <v>8956130</v>
      </c>
      <c r="AE797" s="14">
        <f>SUMIF('consultant-gross'!D:D,eslam.data!AO797,'consultant-gross'!F:F)</f>
        <v>30645299.930000007</v>
      </c>
      <c r="AF797" s="14">
        <f>SUMIF('consultant-gross'!D:D,eslam.data!AO797,'consultant-gross'!G:G)</f>
        <v>487834471.66999996</v>
      </c>
      <c r="AG797" s="14">
        <f>SUMIF('consultant-net'!D:D,eslam.data!AO797,'consultant-net'!F:F)</f>
        <v>5494905.7800000003</v>
      </c>
      <c r="AH797" s="2" t="str">
        <f>VLOOKUP(A797,'eslam-to-invoicing'!A:B,2,0)</f>
        <v>New Giza Teaching Hospital</v>
      </c>
      <c r="AO797" s="2" t="str">
        <f t="shared" si="124"/>
        <v>New Giza Hospital24</v>
      </c>
      <c r="AP797" s="2" t="str">
        <f t="shared" si="125"/>
        <v>New Giza Teaching Hospital24</v>
      </c>
    </row>
    <row r="798" spans="1:42" hidden="1" x14ac:dyDescent="0.3">
      <c r="A798" s="6" t="s">
        <v>84</v>
      </c>
      <c r="B798" s="6">
        <f>VLOOKUP(A798,Sheet1!A:B,2,0)</f>
        <v>1</v>
      </c>
      <c r="C798" s="6">
        <v>25</v>
      </c>
      <c r="D798" s="25"/>
      <c r="E798" s="2">
        <v>12955562.119999999</v>
      </c>
      <c r="F798" s="26">
        <f>SUMIF('data-from-invoicing'!D:D,eslam.data!AP798,'data-from-invoicing'!E:E)</f>
        <v>12359506.460000001</v>
      </c>
      <c r="G798" s="2">
        <f t="shared" si="122"/>
        <v>-596055.65999999829</v>
      </c>
      <c r="H798" s="23"/>
      <c r="I798" s="2">
        <f>SUMIF('collection only'!D:D,eslam.data!AO798,'collection only'!E:E)</f>
        <v>10195246</v>
      </c>
      <c r="J798" s="26">
        <f>SUMIF('data-from-invoicing'!D:D,eslam.data!AP798,'data-from-invoicing'!F:F)</f>
        <v>10195246.193</v>
      </c>
      <c r="K798" s="2">
        <f t="shared" si="123"/>
        <v>0.19299999997019768</v>
      </c>
      <c r="O798" s="23"/>
      <c r="P798" s="2">
        <v>10195246.279999999</v>
      </c>
      <c r="Q798" s="1">
        <v>45382</v>
      </c>
      <c r="R798" s="1">
        <v>45388</v>
      </c>
      <c r="S798" s="1">
        <v>45389</v>
      </c>
      <c r="T798">
        <v>51</v>
      </c>
      <c r="U798" s="1">
        <v>45440</v>
      </c>
      <c r="V798" s="1">
        <v>45296</v>
      </c>
      <c r="W798" s="2">
        <v>500790033.79000002</v>
      </c>
      <c r="X798" s="2">
        <v>421352.25</v>
      </c>
      <c r="Y798" s="2">
        <v>12168583.449999999</v>
      </c>
      <c r="AA798" s="2">
        <v>12821619.84</v>
      </c>
      <c r="AB798" s="2">
        <v>26268325.91</v>
      </c>
      <c r="AD798" s="2">
        <v>8956130.8000000007</v>
      </c>
      <c r="AE798" s="14">
        <f>SUMIF('consultant-gross'!D:D,eslam.data!AO798,'consultant-gross'!F:F)</f>
        <v>12955562.120000005</v>
      </c>
      <c r="AF798" s="14">
        <f>SUMIF('consultant-gross'!D:D,eslam.data!AO798,'consultant-gross'!G:G)</f>
        <v>500790033.78999996</v>
      </c>
      <c r="AG798" s="14">
        <f>SUMIF('consultant-net'!D:D,eslam.data!AO798,'consultant-net'!F:F)</f>
        <v>10195246.279999999</v>
      </c>
      <c r="AH798" s="2" t="str">
        <f>VLOOKUP(A798,'eslam-to-invoicing'!A:B,2,0)</f>
        <v>New Giza Teaching Hospital</v>
      </c>
      <c r="AO798" s="2" t="str">
        <f t="shared" si="124"/>
        <v>New Giza Hospital25</v>
      </c>
      <c r="AP798" s="2" t="str">
        <f t="shared" si="125"/>
        <v>New Giza Teaching Hospital25</v>
      </c>
    </row>
    <row r="799" spans="1:42" hidden="1" x14ac:dyDescent="0.3">
      <c r="A799" s="6" t="s">
        <v>84</v>
      </c>
      <c r="B799" s="6">
        <f>VLOOKUP(A799,Sheet1!A:B,2,0)</f>
        <v>1</v>
      </c>
      <c r="C799" s="6">
        <v>26</v>
      </c>
      <c r="D799" s="25"/>
      <c r="E799" s="2">
        <v>15191903.430000011</v>
      </c>
      <c r="F799" s="26">
        <f>SUMIF('data-from-invoicing'!D:D,eslam.data!AP799,'data-from-invoicing'!E:E)</f>
        <v>68532450.219999999</v>
      </c>
      <c r="G799" s="2">
        <f t="shared" si="122"/>
        <v>53340546.789999992</v>
      </c>
      <c r="H799" s="23"/>
      <c r="I799" s="2">
        <f>SUMIF('collection only'!D:D,eslam.data!AO799,'collection only'!E:E)</f>
        <v>18129119.172380954</v>
      </c>
      <c r="J799" s="26">
        <f>SUMIF('data-from-invoicing'!D:D,eslam.data!AP799,'data-from-invoicing'!F:F)</f>
        <v>16494091.450999999</v>
      </c>
      <c r="K799" s="2">
        <f t="shared" si="123"/>
        <v>-1635027.7213809546</v>
      </c>
      <c r="O799" s="23"/>
      <c r="P799" s="2">
        <v>17232986.300000001</v>
      </c>
      <c r="Q799" s="1">
        <v>45412</v>
      </c>
      <c r="R799" s="1">
        <v>45424</v>
      </c>
      <c r="S799" s="1">
        <v>45441</v>
      </c>
      <c r="T799">
        <v>51</v>
      </c>
      <c r="U799" s="1">
        <v>45492</v>
      </c>
      <c r="V799" s="1">
        <v>45456</v>
      </c>
      <c r="W799" s="2">
        <v>515981937.22000003</v>
      </c>
      <c r="X799" s="2">
        <v>268661.25</v>
      </c>
      <c r="Y799" s="2">
        <v>14260202.710000001</v>
      </c>
      <c r="AB799" s="2">
        <v>27057529.550000001</v>
      </c>
      <c r="AD799" s="2">
        <v>23641604</v>
      </c>
      <c r="AE799" s="14">
        <f>SUMIF('consultant-gross'!D:D,eslam.data!AO799,'consultant-gross'!F:F)</f>
        <v>15191903.430000007</v>
      </c>
      <c r="AF799" s="14">
        <f>SUMIF('consultant-gross'!D:D,eslam.data!AO799,'consultant-gross'!G:G)</f>
        <v>515981937.21999997</v>
      </c>
      <c r="AG799" s="14">
        <f>SUMIF('consultant-net'!D:D,eslam.data!AO799,'consultant-net'!F:F)</f>
        <v>17232986.300000001</v>
      </c>
      <c r="AH799" s="2" t="str">
        <f>VLOOKUP(A799,'eslam-to-invoicing'!A:B,2,0)</f>
        <v>New Giza Teaching Hospital</v>
      </c>
      <c r="AO799" s="2" t="str">
        <f t="shared" si="124"/>
        <v>New Giza Hospital26</v>
      </c>
      <c r="AP799" s="2" t="str">
        <f t="shared" si="125"/>
        <v>New Giza Teaching Hospital26</v>
      </c>
    </row>
    <row r="800" spans="1:42" hidden="1" x14ac:dyDescent="0.3">
      <c r="A800" s="6" t="s">
        <v>84</v>
      </c>
      <c r="B800" s="6">
        <f>VLOOKUP(A800,Sheet1!A:B,2,0)</f>
        <v>1</v>
      </c>
      <c r="C800" s="6">
        <v>27</v>
      </c>
      <c r="D800" s="25"/>
      <c r="E800" s="2">
        <v>16227230.20000005</v>
      </c>
      <c r="F800" s="26">
        <f>SUMIF('data-from-invoicing'!D:D,eslam.data!AP800,'data-from-invoicing'!E:E)</f>
        <v>16173467.300000001</v>
      </c>
      <c r="G800" s="2">
        <f t="shared" si="122"/>
        <v>-53762.900000048801</v>
      </c>
      <c r="H800" s="23"/>
      <c r="I800" s="2">
        <f>SUMIF('collection only'!D:D,eslam.data!AO800,'collection only'!E:E)</f>
        <v>2051894</v>
      </c>
      <c r="J800" s="26">
        <f>SUMIF('data-from-invoicing'!D:D,eslam.data!AP800,'data-from-invoicing'!F:F)</f>
        <v>3376911.6150000002</v>
      </c>
      <c r="K800" s="2">
        <f t="shared" si="123"/>
        <v>1325017.6150000002</v>
      </c>
      <c r="O800" s="23"/>
      <c r="P800" s="2">
        <v>13715277.6</v>
      </c>
      <c r="Q800" s="1">
        <v>45473</v>
      </c>
      <c r="R800" s="1">
        <v>45487</v>
      </c>
      <c r="S800" s="1">
        <v>45489</v>
      </c>
      <c r="T800">
        <v>51</v>
      </c>
      <c r="U800" s="1">
        <v>45540</v>
      </c>
      <c r="V800" s="1">
        <v>45522</v>
      </c>
      <c r="W800" s="2">
        <v>532209167.42000002</v>
      </c>
      <c r="X800" s="2">
        <v>268661.25</v>
      </c>
      <c r="Y800" s="2">
        <v>14260202</v>
      </c>
      <c r="AA800" s="2">
        <v>56175000</v>
      </c>
      <c r="AB800" s="2">
        <v>30715749</v>
      </c>
      <c r="AD800" s="2">
        <v>20879747</v>
      </c>
      <c r="AE800" s="14">
        <f>SUMIF('consultant-gross'!D:D,eslam.data!AO800,'consultant-gross'!F:F)</f>
        <v>16227230.200000048</v>
      </c>
      <c r="AF800" s="14">
        <f>SUMIF('consultant-gross'!D:D,eslam.data!AO800,'consultant-gross'!G:G)</f>
        <v>532209167.42000002</v>
      </c>
      <c r="AG800" s="14">
        <f>SUMIF('consultant-net'!D:D,eslam.data!AO800,'consultant-net'!F:F)</f>
        <v>13715277.6</v>
      </c>
      <c r="AH800" s="2" t="str">
        <f>VLOOKUP(A800,'eslam-to-invoicing'!A:B,2,0)</f>
        <v>New Giza Teaching Hospital</v>
      </c>
      <c r="AO800" s="2" t="str">
        <f t="shared" si="124"/>
        <v>New Giza Hospital27</v>
      </c>
      <c r="AP800" s="2" t="str">
        <f t="shared" si="125"/>
        <v>New Giza Teaching Hospital27</v>
      </c>
    </row>
    <row r="801" spans="1:42" hidden="1" x14ac:dyDescent="0.3">
      <c r="A801" s="6" t="s">
        <v>84</v>
      </c>
      <c r="B801" s="6">
        <f>VLOOKUP(A801,Sheet1!A:B,2,0)</f>
        <v>1</v>
      </c>
      <c r="C801" s="6">
        <v>28</v>
      </c>
      <c r="D801" s="25"/>
      <c r="E801" s="2">
        <v>69437921.359999955</v>
      </c>
      <c r="F801" s="26">
        <f>SUMIF('data-from-invoicing'!D:D,eslam.data!AP801,'data-from-invoicing'!E:E)</f>
        <v>12973500.18</v>
      </c>
      <c r="G801" s="2">
        <f t="shared" si="122"/>
        <v>-56464421.179999955</v>
      </c>
      <c r="H801" s="23"/>
      <c r="I801" s="2">
        <f>SUMIF('collection only'!D:D,eslam.data!AO801,'collection only'!E:E)</f>
        <v>5534314</v>
      </c>
      <c r="J801" s="26">
        <f>SUMIF('data-from-invoicing'!D:D,eslam.data!AP801,'data-from-invoicing'!F:F)</f>
        <v>5534314</v>
      </c>
      <c r="K801" s="2">
        <f t="shared" si="123"/>
        <v>0</v>
      </c>
      <c r="O801" s="23"/>
      <c r="P801" s="2">
        <v>6800969.2400000002</v>
      </c>
      <c r="Q801" s="1">
        <v>45535</v>
      </c>
      <c r="R801" s="1">
        <v>45546</v>
      </c>
      <c r="S801" s="1">
        <v>45547</v>
      </c>
      <c r="T801">
        <v>51</v>
      </c>
      <c r="U801" s="1">
        <v>45598</v>
      </c>
      <c r="V801" s="1">
        <v>45568</v>
      </c>
      <c r="W801" s="2">
        <v>601647088.77999997</v>
      </c>
      <c r="X801" s="2">
        <v>268661</v>
      </c>
      <c r="Y801" s="2">
        <v>18531949</v>
      </c>
      <c r="AA801" s="2">
        <v>56175000</v>
      </c>
      <c r="AB801" s="2">
        <v>15698247.5</v>
      </c>
      <c r="AC801" s="2">
        <v>15698247.5</v>
      </c>
      <c r="AD801" s="2">
        <v>9038450</v>
      </c>
      <c r="AE801" s="14">
        <f>SUMIF('consultant-gross'!D:D,eslam.data!AO801,'consultant-gross'!F:F)</f>
        <v>69437921.359999955</v>
      </c>
      <c r="AF801" s="14">
        <f>SUMIF('consultant-gross'!D:D,eslam.data!AO801,'consultant-gross'!G:G)</f>
        <v>601647088.77999997</v>
      </c>
      <c r="AG801" s="14">
        <f>SUMIF('consultant-net'!D:D,eslam.data!AO801,'consultant-net'!F:F)</f>
        <v>6800969.2400000002</v>
      </c>
      <c r="AH801" s="2" t="str">
        <f>VLOOKUP(A801,'eslam-to-invoicing'!A:B,2,0)</f>
        <v>New Giza Teaching Hospital</v>
      </c>
      <c r="AO801" s="2" t="str">
        <f t="shared" si="124"/>
        <v>New Giza Hospital28</v>
      </c>
      <c r="AP801" s="2" t="str">
        <f t="shared" si="125"/>
        <v>New Giza Teaching Hospital28</v>
      </c>
    </row>
    <row r="802" spans="1:42" x14ac:dyDescent="0.3">
      <c r="A802" s="6" t="s">
        <v>84</v>
      </c>
      <c r="B802" s="6">
        <f>VLOOKUP(A802,Sheet1!A:B,2,0)</f>
        <v>1</v>
      </c>
      <c r="C802" s="6">
        <v>29</v>
      </c>
      <c r="D802" s="25"/>
      <c r="F802" s="26">
        <f>SUMIF('data-from-invoicing'!D:D,eslam.data!AP802,'data-from-invoicing'!E:E)</f>
        <v>0</v>
      </c>
      <c r="G802" s="2">
        <f t="shared" si="122"/>
        <v>0</v>
      </c>
      <c r="H802" s="23"/>
      <c r="I802" s="2">
        <f>SUMIF('collection only'!D:D,eslam.data!AO802,'collection only'!E:E)</f>
        <v>0</v>
      </c>
      <c r="J802" s="26">
        <f>SUMIF('data-from-invoicing'!D:D,eslam.data!AP802,'data-from-invoicing'!F:F)</f>
        <v>0</v>
      </c>
      <c r="K802" s="2">
        <f t="shared" si="123"/>
        <v>0</v>
      </c>
      <c r="O802" s="23"/>
      <c r="Q802" s="1">
        <v>45596</v>
      </c>
      <c r="R802" s="1">
        <v>45582</v>
      </c>
      <c r="S802" s="1">
        <v>45584</v>
      </c>
      <c r="T802">
        <v>51</v>
      </c>
      <c r="U802" s="1">
        <v>45635</v>
      </c>
      <c r="AD802" s="2">
        <v>0</v>
      </c>
      <c r="AE802" s="14">
        <f>SUMIF('consultant-gross'!D:D,eslam.data!AO802,'consultant-gross'!F:F)</f>
        <v>0</v>
      </c>
      <c r="AF802" s="14">
        <f>SUMIF('consultant-gross'!D:D,eslam.data!AO802,'consultant-gross'!G:G)</f>
        <v>0</v>
      </c>
      <c r="AG802" s="14">
        <f>SUMIF('consultant-net'!D:D,eslam.data!AO802,'consultant-net'!F:F)</f>
        <v>0</v>
      </c>
      <c r="AH802" s="2" t="str">
        <f>VLOOKUP(A802,'eslam-to-invoicing'!A:B,2,0)</f>
        <v>New Giza Teaching Hospital</v>
      </c>
      <c r="AO802" s="2" t="str">
        <f t="shared" si="124"/>
        <v>New Giza Hospital29</v>
      </c>
      <c r="AP802" s="2" t="str">
        <f t="shared" si="125"/>
        <v>New Giza Teaching Hospital29</v>
      </c>
    </row>
    <row r="803" spans="1:42" hidden="1" x14ac:dyDescent="0.3">
      <c r="A803" s="6" t="s">
        <v>13</v>
      </c>
      <c r="B803" s="6">
        <f>VLOOKUP(A803,Sheet1!A:B,2,0)</f>
        <v>1</v>
      </c>
      <c r="C803" s="6">
        <v>25</v>
      </c>
      <c r="D803" s="25"/>
      <c r="E803" s="2">
        <v>3430150</v>
      </c>
      <c r="F803" s="26">
        <f>SUMIF('data-from-invoicing'!D:D,eslam.data!AP803,'data-from-invoicing'!E:E)</f>
        <v>0</v>
      </c>
      <c r="G803" s="2">
        <f t="shared" si="122"/>
        <v>-3430150</v>
      </c>
      <c r="H803" s="23"/>
      <c r="I803" s="2">
        <f>SUMIF('collection only'!D:D,eslam.data!AO803,'collection only'!E:E)</f>
        <v>2468493.7000000002</v>
      </c>
      <c r="J803" s="26">
        <f>SUMIF('data-from-invoicing'!D:D,eslam.data!AP803,'data-from-invoicing'!F:F)</f>
        <v>0</v>
      </c>
      <c r="K803" s="2">
        <f t="shared" si="123"/>
        <v>-2468493.7000000002</v>
      </c>
      <c r="O803" s="23"/>
      <c r="Q803" s="1">
        <v>43008</v>
      </c>
      <c r="R803" s="1">
        <v>43009</v>
      </c>
      <c r="S803" s="1">
        <v>42994</v>
      </c>
      <c r="T803">
        <v>28</v>
      </c>
      <c r="U803" s="1">
        <v>43022</v>
      </c>
      <c r="V803" s="1">
        <v>43019</v>
      </c>
      <c r="W803" s="2">
        <v>140490291</v>
      </c>
      <c r="X803" s="2">
        <v>1675290.17</v>
      </c>
      <c r="AD803" s="2">
        <v>807366.83477800002</v>
      </c>
      <c r="AE803" s="14">
        <f>SUMIF('consultant-gross'!D:D,eslam.data!AO803,'consultant-gross'!F:F)</f>
        <v>0</v>
      </c>
      <c r="AF803" s="14">
        <f>SUMIF('consultant-gross'!D:D,eslam.data!AO803,'consultant-gross'!G:G)</f>
        <v>0</v>
      </c>
      <c r="AG803" s="14">
        <f>SUMIF('consultant-net'!D:D,eslam.data!AO803,'consultant-net'!F:F)</f>
        <v>0</v>
      </c>
      <c r="AH803" s="2" t="str">
        <f>VLOOKUP(A803,'eslam-to-invoicing'!A:B,2,0)</f>
        <v>New Giza 2</v>
      </c>
      <c r="AO803" s="2" t="str">
        <f t="shared" si="124"/>
        <v>NGU 225</v>
      </c>
      <c r="AP803" s="2" t="str">
        <f t="shared" si="125"/>
        <v>New Giza 225</v>
      </c>
    </row>
    <row r="804" spans="1:42" hidden="1" x14ac:dyDescent="0.3">
      <c r="A804" s="6" t="s">
        <v>13</v>
      </c>
      <c r="B804" s="6">
        <f>VLOOKUP(A804,Sheet1!A:B,2,0)</f>
        <v>1</v>
      </c>
      <c r="C804" s="6">
        <v>26</v>
      </c>
      <c r="D804" s="25"/>
      <c r="E804" s="2">
        <v>10391625.25000003</v>
      </c>
      <c r="F804" s="26">
        <f>SUMIF('data-from-invoicing'!D:D,eslam.data!AP804,'data-from-invoicing'!E:E)</f>
        <v>6396673.25</v>
      </c>
      <c r="G804" s="2">
        <f t="shared" si="122"/>
        <v>-3994952.0000000298</v>
      </c>
      <c r="H804" s="23"/>
      <c r="I804" s="2">
        <f>SUMIF('collection only'!D:D,eslam.data!AO804,'collection only'!E:E)</f>
        <v>4990186</v>
      </c>
      <c r="J804" s="26">
        <f>SUMIF('data-from-invoicing'!D:D,eslam.data!AP804,'data-from-invoicing'!F:F)</f>
        <v>4990687.1404999997</v>
      </c>
      <c r="K804" s="2">
        <f t="shared" si="123"/>
        <v>501.14049999974668</v>
      </c>
      <c r="O804" s="23"/>
      <c r="P804" s="2">
        <v>6719251.5999999996</v>
      </c>
      <c r="Q804" s="1">
        <v>43069</v>
      </c>
      <c r="R804" s="1">
        <v>43069</v>
      </c>
      <c r="S804" s="1">
        <v>43123</v>
      </c>
      <c r="T804">
        <v>28</v>
      </c>
      <c r="U804" s="1">
        <v>43151</v>
      </c>
      <c r="V804" s="1">
        <v>43243</v>
      </c>
      <c r="W804" s="2">
        <v>150881916.25</v>
      </c>
      <c r="X804" s="2">
        <v>0</v>
      </c>
      <c r="AD804" s="2">
        <v>699355.46477800002</v>
      </c>
      <c r="AE804" s="14">
        <f>SUMIF('consultant-gross'!D:D,eslam.data!AO804,'consultant-gross'!F:F)</f>
        <v>6579666.5394753218</v>
      </c>
      <c r="AF804" s="14">
        <f>SUMIF('consultant-gross'!D:D,eslam.data!AO804,'consultant-gross'!G:G)</f>
        <v>147069957.53947529</v>
      </c>
      <c r="AG804" s="14">
        <f>SUMIF('consultant-net'!D:D,eslam.data!AO804,'consultant-net'!F:F)</f>
        <v>3027155.9789475799</v>
      </c>
      <c r="AH804" s="2" t="str">
        <f>VLOOKUP(A804,'eslam-to-invoicing'!A:B,2,0)</f>
        <v>New Giza 2</v>
      </c>
      <c r="AO804" s="2" t="str">
        <f t="shared" si="124"/>
        <v>NGU 226</v>
      </c>
      <c r="AP804" s="2" t="str">
        <f t="shared" si="125"/>
        <v>New Giza 226</v>
      </c>
    </row>
    <row r="805" spans="1:42" hidden="1" x14ac:dyDescent="0.3">
      <c r="A805" s="6" t="s">
        <v>13</v>
      </c>
      <c r="B805" s="6">
        <f>VLOOKUP(A805,Sheet1!A:B,2,0)</f>
        <v>1</v>
      </c>
      <c r="C805" s="6">
        <v>27</v>
      </c>
      <c r="D805" s="25"/>
      <c r="E805" s="2">
        <v>3035230.3681249921</v>
      </c>
      <c r="F805" s="26">
        <f>SUMIF('data-from-invoicing'!D:D,eslam.data!AP805,'data-from-invoicing'!E:E)</f>
        <v>6000000</v>
      </c>
      <c r="G805" s="2">
        <f t="shared" si="122"/>
        <v>2964769.6318750079</v>
      </c>
      <c r="H805" s="23"/>
      <c r="I805" s="2">
        <f>SUMIF('collection only'!D:D,eslam.data!AO805,'collection only'!E:E)</f>
        <v>2104161</v>
      </c>
      <c r="J805" s="26">
        <f>SUMIF('data-from-invoicing'!D:D,eslam.data!AP805,'data-from-invoicing'!F:F)</f>
        <v>6000000</v>
      </c>
      <c r="K805" s="2">
        <f t="shared" si="123"/>
        <v>3895839</v>
      </c>
      <c r="O805" s="23"/>
      <c r="P805" s="2">
        <v>1589855.1266846659</v>
      </c>
      <c r="Q805" s="1">
        <v>43646</v>
      </c>
      <c r="R805" s="1">
        <v>43646</v>
      </c>
      <c r="S805" s="1">
        <v>43650</v>
      </c>
      <c r="T805">
        <v>28</v>
      </c>
      <c r="U805" s="1">
        <v>43678</v>
      </c>
      <c r="V805" s="1">
        <v>43771</v>
      </c>
      <c r="W805" s="2">
        <v>153917146.61812499</v>
      </c>
      <c r="X805" s="2">
        <v>734008.68</v>
      </c>
      <c r="AD805" s="2">
        <v>0</v>
      </c>
      <c r="AE805" s="14">
        <f>SUMIF('consultant-gross'!D:D,eslam.data!AO805,'consultant-gross'!F:F)</f>
        <v>0</v>
      </c>
      <c r="AF805" s="14">
        <f>SUMIF('consultant-gross'!D:D,eslam.data!AO805,'consultant-gross'!G:G)</f>
        <v>0</v>
      </c>
      <c r="AG805" s="14">
        <f>SUMIF('consultant-net'!D:D,eslam.data!AO805,'consultant-net'!F:F)</f>
        <v>2440072.7284633964</v>
      </c>
      <c r="AH805" s="2" t="str">
        <f>VLOOKUP(A805,'eslam-to-invoicing'!A:B,2,0)</f>
        <v>New Giza 2</v>
      </c>
      <c r="AO805" s="2" t="str">
        <f t="shared" si="124"/>
        <v>NGU 227</v>
      </c>
      <c r="AP805" s="2" t="str">
        <f t="shared" si="125"/>
        <v>New Giza 227</v>
      </c>
    </row>
    <row r="806" spans="1:42" hidden="1" x14ac:dyDescent="0.3">
      <c r="B806" s="6" t="e">
        <f>VLOOKUP(A806,Sheet1!A:B,2,0)</f>
        <v>#N/A</v>
      </c>
      <c r="D806" s="25"/>
      <c r="F806" s="26"/>
      <c r="H806" s="23"/>
      <c r="J806" s="26"/>
      <c r="O806" s="23"/>
    </row>
    <row r="807" spans="1:42" x14ac:dyDescent="0.3">
      <c r="A807" s="6" t="s">
        <v>59</v>
      </c>
      <c r="B807" s="6">
        <f>VLOOKUP(A807,Sheet1!A:B,2,0)</f>
        <v>1</v>
      </c>
      <c r="C807" s="6">
        <v>1</v>
      </c>
      <c r="D807" s="25"/>
      <c r="E807" s="2">
        <v>2407390.5714285709</v>
      </c>
      <c r="F807" s="26">
        <f>SUMIF('data-from-invoicing'!D:D,eslam.data!AP807,'data-from-invoicing'!E:E)</f>
        <v>2407390.5699999998</v>
      </c>
      <c r="G807" s="2">
        <f t="shared" ref="G807:G838" si="126">F807-E807</f>
        <v>-1.4285710640251637E-3</v>
      </c>
      <c r="H807" s="23"/>
      <c r="I807" s="2">
        <f>SUMIF('collection only'!D:D,eslam.data!AO807,'collection only'!E:E)</f>
        <v>101168059.78999999</v>
      </c>
      <c r="J807" s="26">
        <f>SUMIF('data-from-invoicing'!D:D,eslam.data!AP807,'data-from-invoicing'!F:F)</f>
        <v>10377230.159999998</v>
      </c>
      <c r="K807" s="2">
        <f t="shared" ref="K807:K838" si="127">J807-I807</f>
        <v>-90790829.629999995</v>
      </c>
      <c r="O807" s="23"/>
      <c r="P807" s="2">
        <v>10345156.800000001</v>
      </c>
      <c r="Q807" s="1">
        <v>44165</v>
      </c>
      <c r="R807" s="1">
        <v>44160</v>
      </c>
      <c r="S807" s="1">
        <v>44157</v>
      </c>
      <c r="T807">
        <v>56</v>
      </c>
      <c r="U807" s="1">
        <v>44213</v>
      </c>
      <c r="V807" s="1">
        <v>44213</v>
      </c>
      <c r="W807" s="2">
        <v>2407390.5714285709</v>
      </c>
      <c r="X807" s="2">
        <v>9271107.1999999993</v>
      </c>
      <c r="AD807" s="2">
        <v>0</v>
      </c>
      <c r="AE807" s="14">
        <f>SUMIF('consultant-gross'!D:D,eslam.data!AO807,'consultant-gross'!F:F)</f>
        <v>2407390.5714285714</v>
      </c>
      <c r="AF807" s="14">
        <f>SUMIF('consultant-gross'!D:D,eslam.data!AO807,'consultant-gross'!G:G)</f>
        <v>2407390.5714285714</v>
      </c>
      <c r="AG807" s="14">
        <f>SUMIF('consultant-net'!D:D,eslam.data!AO807,'consultant-net'!F:F)</f>
        <v>10345156.800000001</v>
      </c>
      <c r="AH807" s="2" t="str">
        <f>VLOOKUP(A807,'eslam-to-invoicing'!A:B,2,0)</f>
        <v>ORA ZED - Ph 01B - Pkgs A&amp;D</v>
      </c>
      <c r="AO807" s="2" t="str">
        <f t="shared" ref="AO807:AO838" si="128">A807&amp;C807</f>
        <v>ORA - ZED1</v>
      </c>
      <c r="AP807" s="2" t="str">
        <f t="shared" ref="AP807:AP838" si="129">AH807&amp;C807</f>
        <v>ORA ZED - Ph 01B - Pkgs A&amp;D1</v>
      </c>
    </row>
    <row r="808" spans="1:42" x14ac:dyDescent="0.3">
      <c r="A808" s="6" t="s">
        <v>59</v>
      </c>
      <c r="B808" s="6">
        <f>VLOOKUP(A808,Sheet1!A:B,2,0)</f>
        <v>1</v>
      </c>
      <c r="C808" s="6">
        <v>2</v>
      </c>
      <c r="D808" s="25"/>
      <c r="E808" s="2">
        <v>45205427.076190472</v>
      </c>
      <c r="F808" s="26">
        <f>SUMIF('data-from-invoicing'!D:D,eslam.data!AP808,'data-from-invoicing'!E:E)</f>
        <v>45205416.45000001</v>
      </c>
      <c r="G808" s="2">
        <f t="shared" si="126"/>
        <v>-10.626190461218357</v>
      </c>
      <c r="H808" s="23"/>
      <c r="I808" s="2">
        <f>SUMIF('collection only'!D:D,eslam.data!AO808,'collection only'!E:E)</f>
        <v>293983829</v>
      </c>
      <c r="J808" s="26">
        <f>SUMIF('data-from-invoicing'!D:D,eslam.data!AP808,'data-from-invoicing'!F:F)</f>
        <v>39936351.702500001</v>
      </c>
      <c r="K808" s="2">
        <f t="shared" si="127"/>
        <v>-254047477.29750001</v>
      </c>
      <c r="M808" s="2">
        <v>256451321</v>
      </c>
      <c r="O808" s="23"/>
      <c r="P808" s="2">
        <v>37532508</v>
      </c>
      <c r="Q808" s="1">
        <v>44196</v>
      </c>
      <c r="R808" s="1">
        <v>44196</v>
      </c>
      <c r="S808" s="1">
        <v>44187</v>
      </c>
      <c r="T808">
        <v>56</v>
      </c>
      <c r="U808" s="1">
        <v>44243</v>
      </c>
      <c r="V808" s="1">
        <v>44202</v>
      </c>
      <c r="W808" s="2">
        <v>47612817.647619054</v>
      </c>
      <c r="X808" s="2">
        <v>9882492.6300000008</v>
      </c>
      <c r="AD808" s="2">
        <v>10718.864799999999</v>
      </c>
      <c r="AE808" s="14">
        <f>SUMIF('consultant-gross'!D:D,eslam.data!AO808,'consultant-gross'!F:F)</f>
        <v>43865060.088615134</v>
      </c>
      <c r="AF808" s="14">
        <f>SUMIF('consultant-gross'!D:D,eslam.data!AO808,'consultant-gross'!G:G)</f>
        <v>46272450.660043709</v>
      </c>
      <c r="AG808" s="14">
        <f>SUMIF('consultant-net'!D:D,eslam.data!AO808,'consultant-net'!F:F)</f>
        <v>37827388.660140298</v>
      </c>
      <c r="AH808" s="2" t="str">
        <f>VLOOKUP(A808,'eslam-to-invoicing'!A:B,2,0)</f>
        <v>ORA ZED - Ph 01B - Pkgs A&amp;D</v>
      </c>
      <c r="AO808" s="2" t="str">
        <f t="shared" si="128"/>
        <v>ORA - ZED2</v>
      </c>
      <c r="AP808" s="2" t="str">
        <f t="shared" si="129"/>
        <v>ORA ZED - Ph 01B - Pkgs A&amp;D2</v>
      </c>
    </row>
    <row r="809" spans="1:42" x14ac:dyDescent="0.3">
      <c r="A809" s="6" t="s">
        <v>59</v>
      </c>
      <c r="B809" s="6">
        <f>VLOOKUP(A809,Sheet1!A:B,2,0)</f>
        <v>1</v>
      </c>
      <c r="C809" s="6">
        <v>3</v>
      </c>
      <c r="D809" s="25"/>
      <c r="E809" s="2">
        <v>26768107.447619058</v>
      </c>
      <c r="F809" s="26">
        <f>SUMIF('data-from-invoicing'!D:D,eslam.data!AP809,'data-from-invoicing'!E:E)</f>
        <v>26768118.079999998</v>
      </c>
      <c r="G809" s="2">
        <f t="shared" si="126"/>
        <v>10.632380940020084</v>
      </c>
      <c r="H809" s="23"/>
      <c r="I809" s="2">
        <f>SUMIF('collection only'!D:D,eslam.data!AO809,'collection only'!E:E)</f>
        <v>78068925.86300002</v>
      </c>
      <c r="J809" s="26">
        <f>SUMIF('data-from-invoicing'!D:D,eslam.data!AP809,'data-from-invoicing'!F:F)</f>
        <v>29651159.333999999</v>
      </c>
      <c r="K809" s="2">
        <f t="shared" si="127"/>
        <v>-48417766.529000022</v>
      </c>
      <c r="M809" s="2">
        <v>50172571.86300002</v>
      </c>
      <c r="O809" s="23"/>
      <c r="P809" s="2">
        <v>27896354</v>
      </c>
      <c r="Q809" s="1">
        <v>44227</v>
      </c>
      <c r="R809" s="1">
        <v>44230</v>
      </c>
      <c r="S809" s="1">
        <v>44227</v>
      </c>
      <c r="T809">
        <v>56</v>
      </c>
      <c r="U809" s="1">
        <v>44283</v>
      </c>
      <c r="V809" s="1">
        <v>44244</v>
      </c>
      <c r="W809" s="2">
        <v>74380925.095238104</v>
      </c>
      <c r="X809" s="2">
        <v>17071953.359999999</v>
      </c>
      <c r="AD809" s="2">
        <v>24994.28</v>
      </c>
      <c r="AE809" s="14">
        <f>SUMIF('consultant-gross'!D:D,eslam.data!AO809,'consultant-gross'!F:F)</f>
        <v>23073312.52380953</v>
      </c>
      <c r="AF809" s="14">
        <f>SUMIF('consultant-gross'!D:D,eslam.data!AO809,'consultant-gross'!G:G)</f>
        <v>70686130.171428576</v>
      </c>
      <c r="AG809" s="14">
        <f>SUMIF('consultant-net'!D:D,eslam.data!AO809,'consultant-net'!F:F)</f>
        <v>28404325.826000001</v>
      </c>
      <c r="AH809" s="2" t="str">
        <f>VLOOKUP(A809,'eslam-to-invoicing'!A:B,2,0)</f>
        <v>ORA ZED - Ph 01B - Pkgs A&amp;D</v>
      </c>
      <c r="AO809" s="2" t="str">
        <f t="shared" si="128"/>
        <v>ORA - ZED3</v>
      </c>
      <c r="AP809" s="2" t="str">
        <f t="shared" si="129"/>
        <v>ORA ZED - Ph 01B - Pkgs A&amp;D3</v>
      </c>
    </row>
    <row r="810" spans="1:42" x14ac:dyDescent="0.3">
      <c r="A810" s="6" t="s">
        <v>59</v>
      </c>
      <c r="B810" s="6">
        <f>VLOOKUP(A810,Sheet1!A:B,2,0)</f>
        <v>1</v>
      </c>
      <c r="C810" s="6">
        <v>4</v>
      </c>
      <c r="D810" s="25"/>
      <c r="E810" s="2">
        <v>26593168.54285714</v>
      </c>
      <c r="F810" s="26">
        <f>SUMIF('data-from-invoicing'!D:D,eslam.data!AP810,'data-from-invoicing'!E:E)</f>
        <v>26593168.540000003</v>
      </c>
      <c r="G810" s="2">
        <f t="shared" si="126"/>
        <v>-2.8571374714374542E-3</v>
      </c>
      <c r="H810" s="23"/>
      <c r="I810" s="2">
        <f>SUMIF('collection only'!D:D,eslam.data!AO810,'collection only'!E:E)</f>
        <v>45888247.392999999</v>
      </c>
      <c r="J810" s="26">
        <f>SUMIF('data-from-invoicing'!D:D,eslam.data!AP810,'data-from-invoicing'!F:F)</f>
        <v>26411905.937000003</v>
      </c>
      <c r="K810" s="2">
        <f t="shared" si="127"/>
        <v>-19476341.455999997</v>
      </c>
      <c r="M810" s="2">
        <v>25000000</v>
      </c>
      <c r="O810" s="23"/>
      <c r="P810" s="2">
        <v>20888247.392999999</v>
      </c>
      <c r="Q810" s="1">
        <v>44255</v>
      </c>
      <c r="R810" s="1">
        <v>44255</v>
      </c>
      <c r="S810" s="1">
        <v>44262</v>
      </c>
      <c r="T810">
        <v>56</v>
      </c>
      <c r="U810" s="1">
        <v>44318</v>
      </c>
      <c r="V810" s="1">
        <v>44279</v>
      </c>
      <c r="W810" s="2">
        <v>100974093.6380952</v>
      </c>
      <c r="X810" s="2">
        <v>20604136.5</v>
      </c>
      <c r="AD810" s="2">
        <v>50275.41</v>
      </c>
      <c r="AE810" s="14">
        <f>SUMIF('consultant-gross'!D:D,eslam.data!AO810,'consultant-gross'!F:F)</f>
        <v>21833038.371428564</v>
      </c>
      <c r="AF810" s="14">
        <f>SUMIF('consultant-gross'!D:D,eslam.data!AO810,'consultant-gross'!G:G)</f>
        <v>96213963.466666669</v>
      </c>
      <c r="AG810" s="14">
        <f>SUMIF('consultant-net'!D:D,eslam.data!AO810,'consultant-net'!F:F)</f>
        <v>21185755.528000001</v>
      </c>
      <c r="AH810" s="2" t="str">
        <f>VLOOKUP(A810,'eslam-to-invoicing'!A:B,2,0)</f>
        <v>ORA ZED - Ph 01B - Pkgs A&amp;D</v>
      </c>
      <c r="AO810" s="2" t="str">
        <f t="shared" si="128"/>
        <v>ORA - ZED4</v>
      </c>
      <c r="AP810" s="2" t="str">
        <f t="shared" si="129"/>
        <v>ORA ZED - Ph 01B - Pkgs A&amp;D4</v>
      </c>
    </row>
    <row r="811" spans="1:42" hidden="1" x14ac:dyDescent="0.3">
      <c r="A811" s="6" t="s">
        <v>59</v>
      </c>
      <c r="B811" s="6">
        <f>VLOOKUP(A811,Sheet1!A:B,2,0)</f>
        <v>1</v>
      </c>
      <c r="C811" s="6">
        <v>5</v>
      </c>
      <c r="D811" s="25"/>
      <c r="E811" s="2">
        <v>39594206.704761907</v>
      </c>
      <c r="F811" s="26">
        <f>SUMIF('data-from-invoicing'!D:D,eslam.data!AP811,'data-from-invoicing'!E:E)</f>
        <v>41442903.700000003</v>
      </c>
      <c r="G811" s="2">
        <f t="shared" si="126"/>
        <v>1848696.9952380955</v>
      </c>
      <c r="H811" s="23"/>
      <c r="I811" s="2">
        <f>SUMIF('collection only'!D:D,eslam.data!AO811,'collection only'!E:E)</f>
        <v>83744386.153999999</v>
      </c>
      <c r="J811" s="26">
        <f>SUMIF('data-from-invoicing'!D:D,eslam.data!AP811,'data-from-invoicing'!F:F)</f>
        <v>33310478.504999999</v>
      </c>
      <c r="K811" s="2">
        <f t="shared" si="127"/>
        <v>-50433907.649000004</v>
      </c>
      <c r="M811" s="2">
        <v>50000000</v>
      </c>
      <c r="O811" s="23"/>
      <c r="P811" s="2">
        <v>33744386.153999999</v>
      </c>
      <c r="Q811" s="1">
        <v>44286</v>
      </c>
      <c r="R811" s="1">
        <v>44286</v>
      </c>
      <c r="S811" s="1">
        <v>44292</v>
      </c>
      <c r="T811">
        <v>56</v>
      </c>
      <c r="U811" s="1">
        <v>44348</v>
      </c>
      <c r="V811" s="1">
        <v>44327</v>
      </c>
      <c r="W811" s="2">
        <v>140568300.34285721</v>
      </c>
      <c r="X811" s="2">
        <v>16740725.26</v>
      </c>
      <c r="AD811" s="2">
        <v>66054.264800000004</v>
      </c>
      <c r="AE811" s="14">
        <f>SUMIF('consultant-gross'!D:D,eslam.data!AO811,'consultant-gross'!F:F)</f>
        <v>41442903.705501899</v>
      </c>
      <c r="AF811" s="14">
        <f>SUMIF('consultant-gross'!D:D,eslam.data!AO811,'consultant-gross'!G:G)</f>
        <v>142416997.34359714</v>
      </c>
      <c r="AG811" s="14">
        <f>SUMIF('consultant-net'!D:D,eslam.data!AO811,'consultant-net'!F:F)</f>
        <v>35278804.663693979</v>
      </c>
      <c r="AH811" s="2" t="str">
        <f>VLOOKUP(A811,'eslam-to-invoicing'!A:B,2,0)</f>
        <v>ORA ZED - Ph 01B - Pkgs A&amp;D</v>
      </c>
      <c r="AO811" s="2" t="str">
        <f t="shared" si="128"/>
        <v>ORA - ZED5</v>
      </c>
      <c r="AP811" s="2" t="str">
        <f t="shared" si="129"/>
        <v>ORA ZED - Ph 01B - Pkgs A&amp;D5</v>
      </c>
    </row>
    <row r="812" spans="1:42" hidden="1" x14ac:dyDescent="0.3">
      <c r="A812" s="6" t="s">
        <v>59</v>
      </c>
      <c r="B812" s="6">
        <f>VLOOKUP(A812,Sheet1!A:B,2,0)</f>
        <v>1</v>
      </c>
      <c r="C812" s="6">
        <v>6</v>
      </c>
      <c r="D812" s="25"/>
      <c r="E812" s="2">
        <v>13625124.49354911</v>
      </c>
      <c r="F812" s="26">
        <f>SUMIF('data-from-invoicing'!D:D,eslam.data!AP812,'data-from-invoicing'!E:E)</f>
        <v>13829636.33</v>
      </c>
      <c r="G812" s="2">
        <f t="shared" si="126"/>
        <v>204511.83645088971</v>
      </c>
      <c r="H812" s="23"/>
      <c r="I812" s="2">
        <f>SUMIF('collection only'!D:D,eslam.data!AO812,'collection only'!E:E)</f>
        <v>14374377.190000001</v>
      </c>
      <c r="J812" s="26">
        <f>SUMIF('data-from-invoicing'!D:D,eslam.data!AP812,'data-from-invoicing'!F:F)</f>
        <v>4832623.5364999995</v>
      </c>
      <c r="K812" s="2">
        <f t="shared" si="127"/>
        <v>-9541753.6535000019</v>
      </c>
      <c r="M812" s="2">
        <v>10000000</v>
      </c>
      <c r="O812" s="23"/>
      <c r="P812" s="2">
        <v>4374377.1900000004</v>
      </c>
      <c r="Q812" s="1">
        <v>44316</v>
      </c>
      <c r="R812" s="1">
        <v>44311</v>
      </c>
      <c r="S812" s="1">
        <v>44326</v>
      </c>
      <c r="T812">
        <v>56</v>
      </c>
      <c r="U812" s="1">
        <v>44382</v>
      </c>
      <c r="V812" s="1">
        <v>44355</v>
      </c>
      <c r="W812" s="2">
        <v>154193424.83640629</v>
      </c>
      <c r="X812" s="2">
        <v>7989637.5617734194</v>
      </c>
      <c r="AD812" s="2">
        <v>83003.934800000003</v>
      </c>
      <c r="AE812" s="14">
        <f>SUMIF('consultant-gross'!D:D,eslam.data!AO812,'consultant-gross'!F:F)</f>
        <v>15678333.32856667</v>
      </c>
      <c r="AF812" s="14">
        <f>SUMIF('consultant-gross'!D:D,eslam.data!AO812,'consultant-gross'!G:G)</f>
        <v>156246633.67142382</v>
      </c>
      <c r="AG812" s="14">
        <f>SUMIF('consultant-net'!D:D,eslam.data!AO812,'consultant-net'!F:F)</f>
        <v>4544122.0162255466</v>
      </c>
      <c r="AH812" s="2" t="str">
        <f>VLOOKUP(A812,'eslam-to-invoicing'!A:B,2,0)</f>
        <v>ORA ZED - Ph 01B - Pkgs A&amp;D</v>
      </c>
      <c r="AO812" s="2" t="str">
        <f t="shared" si="128"/>
        <v>ORA - ZED6</v>
      </c>
      <c r="AP812" s="2" t="str">
        <f t="shared" si="129"/>
        <v>ORA ZED - Ph 01B - Pkgs A&amp;D6</v>
      </c>
    </row>
    <row r="813" spans="1:42" hidden="1" x14ac:dyDescent="0.3">
      <c r="A813" s="6" t="s">
        <v>59</v>
      </c>
      <c r="B813" s="6">
        <f>VLOOKUP(A813,Sheet1!A:B,2,0)</f>
        <v>1</v>
      </c>
      <c r="C813" s="6">
        <v>7</v>
      </c>
      <c r="D813" s="25"/>
      <c r="E813" s="2">
        <v>11321353.5159747</v>
      </c>
      <c r="F813" s="26">
        <f>SUMIF('data-from-invoicing'!D:D,eslam.data!AP813,'data-from-invoicing'!E:E)</f>
        <v>9268144.6799999997</v>
      </c>
      <c r="G813" s="2">
        <f t="shared" si="126"/>
        <v>-2053208.8359747007</v>
      </c>
      <c r="H813" s="23"/>
      <c r="I813" s="2">
        <f>SUMIF('collection only'!D:D,eslam.data!AO813,'collection only'!E:E)</f>
        <v>10782895.780000001</v>
      </c>
      <c r="J813" s="26">
        <f>SUMIF('data-from-invoicing'!D:D,eslam.data!AP813,'data-from-invoicing'!F:F)</f>
        <v>4340903.0240000002</v>
      </c>
      <c r="K813" s="2">
        <f t="shared" si="127"/>
        <v>-6441992.756000001</v>
      </c>
      <c r="M813" s="2">
        <v>5000000</v>
      </c>
      <c r="O813" s="23"/>
      <c r="P813" s="2">
        <v>5782895.7800000003</v>
      </c>
      <c r="Q813" s="1">
        <v>44347</v>
      </c>
      <c r="R813" s="1">
        <v>44341</v>
      </c>
      <c r="S813" s="1">
        <v>44356</v>
      </c>
      <c r="T813">
        <v>56</v>
      </c>
      <c r="U813" s="1">
        <v>44412</v>
      </c>
      <c r="V813" s="1">
        <v>44392</v>
      </c>
      <c r="W813" s="2">
        <v>165514778.35238099</v>
      </c>
      <c r="X813" s="2">
        <v>3501497.22</v>
      </c>
      <c r="AD813" s="2">
        <v>99063.49</v>
      </c>
      <c r="AE813" s="14">
        <f>SUMIF('consultant-gross'!D:D,eslam.data!AO813,'consultant-gross'!F:F)</f>
        <v>0</v>
      </c>
      <c r="AF813" s="14">
        <f>SUMIF('consultant-gross'!D:D,eslam.data!AO813,'consultant-gross'!G:G)</f>
        <v>0</v>
      </c>
      <c r="AG813" s="14">
        <f>SUMIF('consultant-net'!D:D,eslam.data!AO813,'consultant-net'!F:F)</f>
        <v>0</v>
      </c>
      <c r="AH813" s="2" t="str">
        <f>VLOOKUP(A813,'eslam-to-invoicing'!A:B,2,0)</f>
        <v>ORA ZED - Ph 01B - Pkgs A&amp;D</v>
      </c>
      <c r="AO813" s="2" t="str">
        <f t="shared" si="128"/>
        <v>ORA - ZED7</v>
      </c>
      <c r="AP813" s="2" t="str">
        <f t="shared" si="129"/>
        <v>ORA ZED - Ph 01B - Pkgs A&amp;D7</v>
      </c>
    </row>
    <row r="814" spans="1:42" x14ac:dyDescent="0.3">
      <c r="A814" s="6" t="s">
        <v>59</v>
      </c>
      <c r="B814" s="6">
        <f>VLOOKUP(A814,Sheet1!A:B,2,0)</f>
        <v>1</v>
      </c>
      <c r="C814" s="6">
        <v>8</v>
      </c>
      <c r="D814" s="25"/>
      <c r="E814" s="2">
        <v>26950096.619047642</v>
      </c>
      <c r="F814" s="26">
        <f>SUMIF('data-from-invoicing'!D:D,eslam.data!AP814,'data-from-invoicing'!E:E)</f>
        <v>26950096.620000001</v>
      </c>
      <c r="G814" s="2">
        <f t="shared" si="126"/>
        <v>9.5235928893089294E-4</v>
      </c>
      <c r="H814" s="23"/>
      <c r="I814" s="2">
        <f>SUMIF('collection only'!D:D,eslam.data!AO814,'collection only'!E:E)</f>
        <v>24387331.100000001</v>
      </c>
      <c r="J814" s="26">
        <f>SUMIF('data-from-invoicing'!D:D,eslam.data!AP814,'data-from-invoicing'!F:F)</f>
        <v>25931572.791000001</v>
      </c>
      <c r="K814" s="2">
        <f t="shared" si="127"/>
        <v>1544241.6909999996</v>
      </c>
      <c r="O814" s="23"/>
      <c r="P814" s="2">
        <v>24387331.100000001</v>
      </c>
      <c r="Q814" s="1">
        <v>44377</v>
      </c>
      <c r="R814" s="1">
        <v>44372</v>
      </c>
      <c r="S814" s="1">
        <v>44377</v>
      </c>
      <c r="T814">
        <v>56</v>
      </c>
      <c r="U814" s="1">
        <v>44433</v>
      </c>
      <c r="V814" s="1">
        <v>44420</v>
      </c>
      <c r="W814" s="2">
        <v>192464874.9714286</v>
      </c>
      <c r="X814" s="2">
        <v>6088729.6399999997</v>
      </c>
      <c r="AD814" s="2">
        <v>175458.21</v>
      </c>
      <c r="AE814" s="14">
        <f>SUMIF('consultant-gross'!D:D,eslam.data!AO814,'consultant-gross'!F:F)</f>
        <v>0</v>
      </c>
      <c r="AF814" s="14">
        <f>SUMIF('consultant-gross'!D:D,eslam.data!AO814,'consultant-gross'!G:G)</f>
        <v>0</v>
      </c>
      <c r="AG814" s="14">
        <f>SUMIF('consultant-net'!D:D,eslam.data!AO814,'consultant-net'!F:F)</f>
        <v>0</v>
      </c>
      <c r="AH814" s="2" t="str">
        <f>VLOOKUP(A814,'eslam-to-invoicing'!A:B,2,0)</f>
        <v>ORA ZED - Ph 01B - Pkgs A&amp;D</v>
      </c>
      <c r="AO814" s="2" t="str">
        <f t="shared" si="128"/>
        <v>ORA - ZED8</v>
      </c>
      <c r="AP814" s="2" t="str">
        <f t="shared" si="129"/>
        <v>ORA ZED - Ph 01B - Pkgs A&amp;D8</v>
      </c>
    </row>
    <row r="815" spans="1:42" x14ac:dyDescent="0.3">
      <c r="A815" s="6" t="s">
        <v>59</v>
      </c>
      <c r="B815" s="6">
        <f>VLOOKUP(A815,Sheet1!A:B,2,0)</f>
        <v>1</v>
      </c>
      <c r="C815" s="6">
        <v>9</v>
      </c>
      <c r="D815" s="25"/>
      <c r="E815" s="2">
        <v>27403398.028571401</v>
      </c>
      <c r="F815" s="26">
        <f>SUMIF('data-from-invoicing'!D:D,eslam.data!AP815,'data-from-invoicing'!E:E)</f>
        <v>27403398.030000001</v>
      </c>
      <c r="G815" s="2">
        <f t="shared" si="126"/>
        <v>1.428600400686264E-3</v>
      </c>
      <c r="H815" s="23"/>
      <c r="I815" s="2">
        <f>SUMIF('collection only'!D:D,eslam.data!AO815,'collection only'!E:E)</f>
        <v>22624923.969999999</v>
      </c>
      <c r="J815" s="26">
        <f>SUMIF('data-from-invoicing'!D:D,eslam.data!AP815,'data-from-invoicing'!F:F)</f>
        <v>24054179.0515</v>
      </c>
      <c r="K815" s="2">
        <f t="shared" si="127"/>
        <v>1429255.0815000013</v>
      </c>
      <c r="O815" s="23"/>
      <c r="P815" s="2">
        <v>22624923.969999999</v>
      </c>
      <c r="Q815" s="1">
        <v>44408</v>
      </c>
      <c r="R815" s="1">
        <v>44402</v>
      </c>
      <c r="S815" s="1">
        <v>44418</v>
      </c>
      <c r="T815">
        <v>56</v>
      </c>
      <c r="U815" s="1">
        <v>44474</v>
      </c>
      <c r="V815" s="1">
        <v>44459</v>
      </c>
      <c r="W815" s="2">
        <v>219868273</v>
      </c>
      <c r="X815" s="2">
        <v>5900263.6699999999</v>
      </c>
      <c r="AD815" s="2">
        <v>146376.75</v>
      </c>
      <c r="AE815" s="14">
        <f>SUMIF('consultant-gross'!D:D,eslam.data!AO815,'consultant-gross'!F:F)</f>
        <v>29833656.45714283</v>
      </c>
      <c r="AF815" s="14">
        <f>SUMIF('consultant-gross'!D:D,eslam.data!AO815,'consultant-gross'!G:G)</f>
        <v>222298531.42857143</v>
      </c>
      <c r="AG815" s="14">
        <f>SUMIF('consultant-net'!D:D,eslam.data!AO815,'consultant-net'!F:F)</f>
        <v>26728065.129999999</v>
      </c>
      <c r="AH815" s="2" t="str">
        <f>VLOOKUP(A815,'eslam-to-invoicing'!A:B,2,0)</f>
        <v>ORA ZED - Ph 01B - Pkgs A&amp;D</v>
      </c>
      <c r="AO815" s="2" t="str">
        <f t="shared" si="128"/>
        <v>ORA - ZED9</v>
      </c>
      <c r="AP815" s="2" t="str">
        <f t="shared" si="129"/>
        <v>ORA ZED - Ph 01B - Pkgs A&amp;D9</v>
      </c>
    </row>
    <row r="816" spans="1:42" x14ac:dyDescent="0.3">
      <c r="A816" s="6" t="s">
        <v>59</v>
      </c>
      <c r="B816" s="6">
        <f>VLOOKUP(A816,Sheet1!A:B,2,0)</f>
        <v>1</v>
      </c>
      <c r="C816" s="6">
        <v>10</v>
      </c>
      <c r="D816" s="25"/>
      <c r="E816" s="2">
        <v>32858070.066666629</v>
      </c>
      <c r="F816" s="26">
        <f>SUMIF('data-from-invoicing'!D:D,eslam.data!AP816,'data-from-invoicing'!E:E)</f>
        <v>32858070.070000004</v>
      </c>
      <c r="G816" s="2">
        <f t="shared" si="126"/>
        <v>3.3333748579025269E-3</v>
      </c>
      <c r="H816" s="23"/>
      <c r="I816" s="2">
        <f>SUMIF('collection only'!D:D,eslam.data!AO816,'collection only'!E:E)</f>
        <v>29047725.550000001</v>
      </c>
      <c r="J816" s="26">
        <f>SUMIF('data-from-invoicing'!D:D,eslam.data!AP816,'data-from-invoicing'!F:F)</f>
        <v>30886238.843499999</v>
      </c>
      <c r="K816" s="2">
        <f t="shared" si="127"/>
        <v>1838513.2934999987</v>
      </c>
      <c r="O816" s="23"/>
      <c r="P816" s="2">
        <v>29047725.550000001</v>
      </c>
      <c r="Q816" s="1">
        <v>44439</v>
      </c>
      <c r="R816" s="1">
        <v>44433</v>
      </c>
      <c r="S816" s="1">
        <v>44448</v>
      </c>
      <c r="T816">
        <v>56</v>
      </c>
      <c r="U816" s="1">
        <v>44504</v>
      </c>
      <c r="V816" s="1">
        <v>44465</v>
      </c>
      <c r="W816" s="2">
        <v>252726343.0666666</v>
      </c>
      <c r="X816" s="2">
        <v>8169556.0599999996</v>
      </c>
      <c r="AD816" s="2">
        <v>164670.96</v>
      </c>
      <c r="AE816" s="14">
        <f>SUMIF('consultant-gross'!D:D,eslam.data!AO816,'consultant-gross'!F:F)</f>
        <v>32858070.066666633</v>
      </c>
      <c r="AF816" s="14">
        <f>SUMIF('consultant-gross'!D:D,eslam.data!AO816,'consultant-gross'!G:G)</f>
        <v>252726343.06666663</v>
      </c>
      <c r="AG816" s="14">
        <f>SUMIF('consultant-net'!D:D,eslam.data!AO816,'consultant-net'!F:F)</f>
        <v>29047725.550000001</v>
      </c>
      <c r="AH816" s="2" t="str">
        <f>VLOOKUP(A816,'eslam-to-invoicing'!A:B,2,0)</f>
        <v>ORA ZED - Ph 01B - Pkgs A&amp;D</v>
      </c>
      <c r="AO816" s="2" t="str">
        <f t="shared" si="128"/>
        <v>ORA - ZED10</v>
      </c>
      <c r="AP816" s="2" t="str">
        <f t="shared" si="129"/>
        <v>ORA ZED - Ph 01B - Pkgs A&amp;D10</v>
      </c>
    </row>
    <row r="817" spans="1:42" x14ac:dyDescent="0.3">
      <c r="A817" s="6" t="s">
        <v>59</v>
      </c>
      <c r="B817" s="6">
        <f>VLOOKUP(A817,Sheet1!A:B,2,0)</f>
        <v>1</v>
      </c>
      <c r="C817" s="6">
        <v>11</v>
      </c>
      <c r="D817" s="25"/>
      <c r="E817" s="2">
        <v>34769848.599999987</v>
      </c>
      <c r="F817" s="26">
        <f>SUMIF('data-from-invoicing'!D:D,eslam.data!AP817,'data-from-invoicing'!E:E)</f>
        <v>34769848.600000001</v>
      </c>
      <c r="G817" s="2">
        <f t="shared" si="126"/>
        <v>0</v>
      </c>
      <c r="H817" s="23"/>
      <c r="I817" s="2">
        <f>SUMIF('collection only'!D:D,eslam.data!AO817,'collection only'!E:E)</f>
        <v>0</v>
      </c>
      <c r="J817" s="26">
        <f>SUMIF('data-from-invoicing'!D:D,eslam.data!AP817,'data-from-invoicing'!F:F)</f>
        <v>33022101.84</v>
      </c>
      <c r="K817" s="2">
        <f t="shared" si="127"/>
        <v>33022101.84</v>
      </c>
      <c r="O817" s="23"/>
      <c r="P817" s="2">
        <v>31056565.550000001</v>
      </c>
      <c r="Q817" s="1">
        <v>44469</v>
      </c>
      <c r="R817" s="1">
        <v>44464</v>
      </c>
      <c r="S817" s="1">
        <v>44483</v>
      </c>
      <c r="T817">
        <v>56</v>
      </c>
      <c r="U817" s="1">
        <v>44539</v>
      </c>
      <c r="V817" s="1">
        <v>44518</v>
      </c>
      <c r="W817" s="2">
        <v>287496191.66666663</v>
      </c>
      <c r="X817" s="2">
        <v>10971940.82</v>
      </c>
      <c r="AD817" s="2">
        <v>182298.18</v>
      </c>
      <c r="AE817" s="14">
        <f>SUMIF('consultant-gross'!D:D,eslam.data!AO817,'consultant-gross'!F:F)</f>
        <v>0</v>
      </c>
      <c r="AF817" s="14">
        <f>SUMIF('consultant-gross'!D:D,eslam.data!AO817,'consultant-gross'!G:G)</f>
        <v>0</v>
      </c>
      <c r="AG817" s="14">
        <f>SUMIF('consultant-net'!D:D,eslam.data!AO817,'consultant-net'!F:F)</f>
        <v>0</v>
      </c>
      <c r="AH817" s="2" t="str">
        <f>VLOOKUP(A817,'eslam-to-invoicing'!A:B,2,0)</f>
        <v>ORA ZED - Ph 01B - Pkgs A&amp;D</v>
      </c>
      <c r="AO817" s="2" t="str">
        <f t="shared" si="128"/>
        <v>ORA - ZED11</v>
      </c>
      <c r="AP817" s="2" t="str">
        <f t="shared" si="129"/>
        <v>ORA ZED - Ph 01B - Pkgs A&amp;D11</v>
      </c>
    </row>
    <row r="818" spans="1:42" x14ac:dyDescent="0.3">
      <c r="A818" s="6" t="s">
        <v>59</v>
      </c>
      <c r="B818" s="6">
        <f>VLOOKUP(A818,Sheet1!A:B,2,0)</f>
        <v>1</v>
      </c>
      <c r="C818" s="6">
        <v>12</v>
      </c>
      <c r="D818" s="25"/>
      <c r="E818" s="2">
        <v>33050531.676190499</v>
      </c>
      <c r="F818" s="26">
        <f>SUMIF('data-from-invoicing'!D:D,eslam.data!AP818,'data-from-invoicing'!E:E)</f>
        <v>33050531.68</v>
      </c>
      <c r="G818" s="2">
        <f t="shared" si="126"/>
        <v>3.8095004856586456E-3</v>
      </c>
      <c r="H818" s="23"/>
      <c r="I818" s="2">
        <f>SUMIF('collection only'!D:D,eslam.data!AO818,'collection only'!E:E)</f>
        <v>0</v>
      </c>
      <c r="J818" s="26">
        <f>SUMIF('data-from-invoicing'!D:D,eslam.data!AP818,'data-from-invoicing'!F:F)</f>
        <v>26088449.723999999</v>
      </c>
      <c r="K818" s="2">
        <f t="shared" si="127"/>
        <v>26088449.723999999</v>
      </c>
      <c r="O818" s="23"/>
      <c r="P818" s="2">
        <v>24536445.629999999</v>
      </c>
      <c r="Q818" s="1">
        <v>44500</v>
      </c>
      <c r="R818" s="1">
        <v>44494</v>
      </c>
      <c r="S818" s="1">
        <v>44524</v>
      </c>
      <c r="T818">
        <v>56</v>
      </c>
      <c r="U818" s="1">
        <v>44580</v>
      </c>
      <c r="V818" s="1">
        <v>44537</v>
      </c>
      <c r="W818" s="2">
        <v>320546723.34285712</v>
      </c>
      <c r="X818" s="2">
        <v>7308964.3799999999</v>
      </c>
      <c r="AD818" s="2">
        <v>182298.18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 t="shared" si="128"/>
        <v>ORA - ZED12</v>
      </c>
      <c r="AP818" s="2" t="str">
        <f t="shared" si="129"/>
        <v>ORA ZED - Ph 01B - Pkgs A&amp;D12</v>
      </c>
    </row>
    <row r="819" spans="1:42" x14ac:dyDescent="0.3">
      <c r="A819" s="6" t="s">
        <v>59</v>
      </c>
      <c r="B819" s="6">
        <f>VLOOKUP(A819,Sheet1!A:B,2,0)</f>
        <v>1</v>
      </c>
      <c r="C819" s="6">
        <v>13</v>
      </c>
      <c r="D819" s="25"/>
      <c r="E819" s="2">
        <v>30511414.971428569</v>
      </c>
      <c r="F819" s="26">
        <f>SUMIF('data-from-invoicing'!D:D,eslam.data!AP819,'data-from-invoicing'!E:E)</f>
        <v>30511414.969999999</v>
      </c>
      <c r="G819" s="2">
        <f t="shared" si="126"/>
        <v>-1.4285705983638763E-3</v>
      </c>
      <c r="H819" s="23"/>
      <c r="I819" s="2">
        <f>SUMIF('collection only'!D:D,eslam.data!AO819,'collection only'!E:E)</f>
        <v>0</v>
      </c>
      <c r="J819" s="26">
        <f>SUMIF('data-from-invoicing'!D:D,eslam.data!AP819,'data-from-invoicing'!F:F)</f>
        <v>25426794.808499999</v>
      </c>
      <c r="K819" s="2">
        <f t="shared" si="127"/>
        <v>25426794.808499999</v>
      </c>
      <c r="O819" s="23"/>
      <c r="P819" s="2">
        <v>23914152.624000002</v>
      </c>
      <c r="Q819" s="1">
        <v>44530</v>
      </c>
      <c r="R819" s="1">
        <v>44525</v>
      </c>
      <c r="S819" s="1">
        <v>44544</v>
      </c>
      <c r="T819">
        <v>56</v>
      </c>
      <c r="U819" s="1">
        <v>44600</v>
      </c>
      <c r="V819" s="1">
        <v>44551</v>
      </c>
      <c r="W819" s="2">
        <v>351058138.3142857</v>
      </c>
      <c r="X819" s="2">
        <v>5524822.3399999999</v>
      </c>
      <c r="AD819" s="2">
        <v>182298.18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 t="shared" si="128"/>
        <v>ORA - ZED13</v>
      </c>
      <c r="AP819" s="2" t="str">
        <f t="shared" si="129"/>
        <v>ORA ZED - Ph 01B - Pkgs A&amp;D13</v>
      </c>
    </row>
    <row r="820" spans="1:42" x14ac:dyDescent="0.3">
      <c r="A820" s="6" t="s">
        <v>59</v>
      </c>
      <c r="B820" s="6">
        <f>VLOOKUP(A820,Sheet1!A:B,2,0)</f>
        <v>1</v>
      </c>
      <c r="C820" s="6">
        <v>14</v>
      </c>
      <c r="D820" s="25"/>
      <c r="E820" s="2">
        <v>45635766.952380963</v>
      </c>
      <c r="F820" s="26">
        <f>SUMIF('data-from-invoicing'!D:D,eslam.data!AP820,'data-from-invoicing'!E:E)</f>
        <v>45635766.95000001</v>
      </c>
      <c r="G820" s="2">
        <f t="shared" si="126"/>
        <v>-2.3809522390365601E-3</v>
      </c>
      <c r="H820" s="23"/>
      <c r="I820" s="2">
        <f>SUMIF('collection only'!D:D,eslam.data!AO820,'collection only'!E:E)</f>
        <v>0</v>
      </c>
      <c r="J820" s="26">
        <f>SUMIF('data-from-invoicing'!D:D,eslam.data!AP820,'data-from-invoicing'!F:F)</f>
        <v>38191818.917500004</v>
      </c>
      <c r="K820" s="2">
        <f t="shared" si="127"/>
        <v>38191818.917500004</v>
      </c>
      <c r="O820" s="23"/>
      <c r="P820" s="2">
        <v>35917954.710000001</v>
      </c>
      <c r="Q820" s="1">
        <v>44561</v>
      </c>
      <c r="R820" s="1">
        <v>44555</v>
      </c>
      <c r="S820" s="1">
        <v>44553</v>
      </c>
      <c r="T820">
        <v>56</v>
      </c>
      <c r="U820" s="1">
        <v>44609</v>
      </c>
      <c r="V820" s="1">
        <v>44579</v>
      </c>
      <c r="W820" s="2">
        <v>396693905.26666671</v>
      </c>
      <c r="X820" s="2">
        <v>3084551.02</v>
      </c>
      <c r="AD820" s="2">
        <v>213053.66</v>
      </c>
      <c r="AE820" s="14">
        <f>SUMIF('consultant-gross'!D:D,eslam.data!AO820,'consultant-gross'!F:F)</f>
        <v>0</v>
      </c>
      <c r="AF820" s="14">
        <f>SUMIF('consultant-gross'!D:D,eslam.data!AO820,'consultant-gross'!G:G)</f>
        <v>0</v>
      </c>
      <c r="AG820" s="14">
        <f>SUMIF('consultant-net'!D:D,eslam.data!AO820,'consultant-net'!F:F)</f>
        <v>0</v>
      </c>
      <c r="AH820" s="2" t="str">
        <f>VLOOKUP(A820,'eslam-to-invoicing'!A:B,2,0)</f>
        <v>ORA ZED - Ph 01B - Pkgs A&amp;D</v>
      </c>
      <c r="AO820" s="2" t="str">
        <f t="shared" si="128"/>
        <v>ORA - ZED14</v>
      </c>
      <c r="AP820" s="2" t="str">
        <f t="shared" si="129"/>
        <v>ORA ZED - Ph 01B - Pkgs A&amp;D14</v>
      </c>
    </row>
    <row r="821" spans="1:42" x14ac:dyDescent="0.3">
      <c r="A821" s="6" t="s">
        <v>59</v>
      </c>
      <c r="B821" s="6">
        <f>VLOOKUP(A821,Sheet1!A:B,2,0)</f>
        <v>1</v>
      </c>
      <c r="C821" s="6">
        <v>15</v>
      </c>
      <c r="D821" s="25"/>
      <c r="E821" s="2">
        <v>27710999.542857111</v>
      </c>
      <c r="F821" s="26">
        <f>SUMIF('data-from-invoicing'!D:D,eslam.data!AP821,'data-from-invoicing'!E:E)</f>
        <v>27710999.540000003</v>
      </c>
      <c r="G821" s="2">
        <f t="shared" si="126"/>
        <v>-2.8571076691150665E-3</v>
      </c>
      <c r="H821" s="23"/>
      <c r="I821" s="2">
        <f>SUMIF('collection only'!D:D,eslam.data!AO821,'collection only'!E:E)</f>
        <v>0</v>
      </c>
      <c r="J821" s="26">
        <f>SUMIF('data-from-invoicing'!D:D,eslam.data!AP821,'data-from-invoicing'!F:F)</f>
        <v>27179982.226999998</v>
      </c>
      <c r="K821" s="2">
        <f t="shared" si="127"/>
        <v>27179982.226999998</v>
      </c>
      <c r="O821" s="23"/>
      <c r="P821" s="2">
        <v>25550073.062491242</v>
      </c>
      <c r="Q821" s="1">
        <v>44592</v>
      </c>
      <c r="R821" s="1">
        <v>44586</v>
      </c>
      <c r="S821" s="1">
        <v>44609</v>
      </c>
      <c r="T821">
        <v>56</v>
      </c>
      <c r="U821" s="1">
        <v>44665</v>
      </c>
      <c r="V821" s="1">
        <v>44651</v>
      </c>
      <c r="W821" s="2">
        <v>424404904.80952382</v>
      </c>
      <c r="X821" s="2">
        <v>6586185.0999999996</v>
      </c>
      <c r="AD821" s="2">
        <v>0</v>
      </c>
      <c r="AE821" s="14">
        <f>SUMIF('consultant-gross'!D:D,eslam.data!AO821,'consultant-gross'!F:F)</f>
        <v>27710999.547509849</v>
      </c>
      <c r="AF821" s="14">
        <f>SUMIF('consultant-gross'!D:D,eslam.data!AO821,'consultant-gross'!G:G)</f>
        <v>424404904.8141765</v>
      </c>
      <c r="AG821" s="14">
        <f>SUMIF('consultant-net'!D:D,eslam.data!AO821,'consultant-net'!F:F)</f>
        <v>25550073.062491238</v>
      </c>
      <c r="AH821" s="2" t="str">
        <f>VLOOKUP(A821,'eslam-to-invoicing'!A:B,2,0)</f>
        <v>ORA ZED - Ph 01B - Pkgs A&amp;D</v>
      </c>
      <c r="AO821" s="2" t="str">
        <f t="shared" si="128"/>
        <v>ORA - ZED15</v>
      </c>
      <c r="AP821" s="2" t="str">
        <f t="shared" si="129"/>
        <v>ORA ZED - Ph 01B - Pkgs A&amp;D15</v>
      </c>
    </row>
    <row r="822" spans="1:42" x14ac:dyDescent="0.3">
      <c r="A822" s="6" t="s">
        <v>59</v>
      </c>
      <c r="B822" s="6">
        <f>VLOOKUP(A822,Sheet1!A:B,2,0)</f>
        <v>1</v>
      </c>
      <c r="C822" s="6">
        <v>16</v>
      </c>
      <c r="D822" s="25"/>
      <c r="E822" s="2">
        <v>28676537.66666675</v>
      </c>
      <c r="F822" s="26">
        <f>SUMIF('data-from-invoicing'!D:D,eslam.data!AP822,'data-from-invoicing'!E:E)</f>
        <v>28676537.670000002</v>
      </c>
      <c r="G822" s="2">
        <f t="shared" si="126"/>
        <v>3.3332519233226776E-3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23357925.213500001</v>
      </c>
      <c r="K822" s="2">
        <f t="shared" si="127"/>
        <v>23357925.213500001</v>
      </c>
      <c r="O822" s="23"/>
      <c r="P822" s="2">
        <v>21942762.07</v>
      </c>
      <c r="Q822" s="1">
        <v>44620</v>
      </c>
      <c r="R822" s="1">
        <v>44617</v>
      </c>
      <c r="S822" s="1">
        <v>44636</v>
      </c>
      <c r="T822">
        <v>56</v>
      </c>
      <c r="U822" s="1">
        <v>44692</v>
      </c>
      <c r="V822" s="1">
        <v>44663</v>
      </c>
      <c r="W822" s="2">
        <v>453081442.47619051</v>
      </c>
      <c r="X822" s="2">
        <v>4779083.2699999996</v>
      </c>
      <c r="AB822" s="2">
        <v>12012864.945</v>
      </c>
      <c r="AC822" s="2">
        <v>12012864.945</v>
      </c>
      <c r="AD822" s="2">
        <v>0</v>
      </c>
      <c r="AE822" s="14">
        <f>SUMIF('consultant-gross'!D:D,eslam.data!AO822,'consultant-gross'!F:F)</f>
        <v>28676537.666901529</v>
      </c>
      <c r="AF822" s="14">
        <f>SUMIF('consultant-gross'!D:D,eslam.data!AO822,'consultant-gross'!G:G)</f>
        <v>453081442.48107803</v>
      </c>
      <c r="AG822" s="14">
        <f>SUMIF('consultant-net'!D:D,eslam.data!AO822,'consultant-net'!F:F)</f>
        <v>21942762.073727906</v>
      </c>
      <c r="AH822" s="2" t="str">
        <f>VLOOKUP(A822,'eslam-to-invoicing'!A:B,2,0)</f>
        <v>ORA ZED - Ph 01B - Pkgs A&amp;D</v>
      </c>
      <c r="AO822" s="2" t="str">
        <f t="shared" si="128"/>
        <v>ORA - ZED16</v>
      </c>
      <c r="AP822" s="2" t="str">
        <f t="shared" si="129"/>
        <v>ORA ZED - Ph 01B - Pkgs A&amp;D16</v>
      </c>
    </row>
    <row r="823" spans="1:42" hidden="1" x14ac:dyDescent="0.3">
      <c r="A823" s="6" t="s">
        <v>59</v>
      </c>
      <c r="B823" s="6">
        <f>VLOOKUP(A823,Sheet1!A:B,2,0)</f>
        <v>1</v>
      </c>
      <c r="C823" s="6">
        <v>17</v>
      </c>
      <c r="D823" s="25"/>
      <c r="E823" s="2">
        <v>30883724.266666591</v>
      </c>
      <c r="F823" s="26">
        <f>SUMIF('data-from-invoicing'!D:D,eslam.data!AP823,'data-from-invoicing'!E:E)</f>
        <v>31100661.129999999</v>
      </c>
      <c r="G823" s="2">
        <f t="shared" si="126"/>
        <v>216936.86333340779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27837999.2465</v>
      </c>
      <c r="K823" s="2">
        <f t="shared" si="127"/>
        <v>27837999.2465</v>
      </c>
      <c r="O823" s="23"/>
      <c r="P823" s="2">
        <v>26002482</v>
      </c>
      <c r="Q823" s="1">
        <v>44651</v>
      </c>
      <c r="R823" s="1">
        <v>44645</v>
      </c>
      <c r="S823" s="1">
        <v>44657</v>
      </c>
      <c r="T823">
        <v>56</v>
      </c>
      <c r="U823" s="1">
        <v>44713</v>
      </c>
      <c r="V823" s="1">
        <v>44692</v>
      </c>
      <c r="W823" s="2">
        <v>483965166.7428571</v>
      </c>
      <c r="X823" s="2">
        <v>5232577.92</v>
      </c>
      <c r="AD823" s="2">
        <v>0</v>
      </c>
      <c r="AE823" s="14">
        <f>SUMIF('consultant-gross'!D:D,eslam.data!AO823,'consultant-gross'!F:F)</f>
        <v>31100661.129270852</v>
      </c>
      <c r="AF823" s="14">
        <f>SUMIF('consultant-gross'!D:D,eslam.data!AO823,'consultant-gross'!G:G)</f>
        <v>484182103.61034888</v>
      </c>
      <c r="AG823" s="14">
        <f>SUMIF('consultant-net'!D:D,eslam.data!AO823,'consultant-net'!F:F)</f>
        <v>26182539.802776396</v>
      </c>
      <c r="AH823" s="2" t="str">
        <f>VLOOKUP(A823,'eslam-to-invoicing'!A:B,2,0)</f>
        <v>ORA ZED - Ph 01B - Pkgs A&amp;D</v>
      </c>
      <c r="AO823" s="2" t="str">
        <f t="shared" si="128"/>
        <v>ORA - ZED17</v>
      </c>
      <c r="AP823" s="2" t="str">
        <f t="shared" si="129"/>
        <v>ORA ZED - Ph 01B - Pkgs A&amp;D17</v>
      </c>
    </row>
    <row r="824" spans="1:42" hidden="1" x14ac:dyDescent="0.3">
      <c r="A824" s="6" t="s">
        <v>59</v>
      </c>
      <c r="B824" s="6">
        <f>VLOOKUP(A824,Sheet1!A:B,2,0)</f>
        <v>1</v>
      </c>
      <c r="C824" s="6">
        <v>18</v>
      </c>
      <c r="D824" s="25"/>
      <c r="E824" s="2">
        <v>9956410.0190476179</v>
      </c>
      <c r="F824" s="26">
        <f>SUMIF('data-from-invoicing'!D:D,eslam.data!AP824,'data-from-invoicing'!E:E)</f>
        <v>9690075.2400000002</v>
      </c>
      <c r="G824" s="2">
        <f t="shared" si="126"/>
        <v>-266334.77904761769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7029281.4419999998</v>
      </c>
      <c r="K824" s="2">
        <f t="shared" si="127"/>
        <v>7029281.4419999998</v>
      </c>
      <c r="O824" s="23"/>
      <c r="P824" s="2">
        <v>6791166</v>
      </c>
      <c r="Q824" s="1">
        <v>44681</v>
      </c>
      <c r="R824" s="1">
        <v>44676</v>
      </c>
      <c r="S824" s="1">
        <v>44678</v>
      </c>
      <c r="T824">
        <v>56</v>
      </c>
      <c r="U824" s="1">
        <v>44734</v>
      </c>
      <c r="V824" s="1">
        <v>44707</v>
      </c>
      <c r="W824" s="2">
        <v>493921576.76190472</v>
      </c>
      <c r="X824" s="2">
        <v>3421449.48</v>
      </c>
      <c r="AD824" s="2">
        <v>0</v>
      </c>
      <c r="AE824" s="14">
        <f>SUMIF('consultant-gross'!D:D,eslam.data!AO824,'consultant-gross'!F:F)</f>
        <v>11112905.980127275</v>
      </c>
      <c r="AF824" s="14">
        <f>SUMIF('consultant-gross'!D:D,eslam.data!AO824,'consultant-gross'!G:G)</f>
        <v>495295009.59047616</v>
      </c>
      <c r="AG824" s="14">
        <f>SUMIF('consultant-net'!D:D,eslam.data!AO824,'consultant-net'!F:F)</f>
        <v>9292712.6899999995</v>
      </c>
      <c r="AH824" s="2" t="str">
        <f>VLOOKUP(A824,'eslam-to-invoicing'!A:B,2,0)</f>
        <v>ORA ZED - Ph 01B - Pkgs A&amp;D</v>
      </c>
      <c r="AO824" s="2" t="str">
        <f t="shared" si="128"/>
        <v>ORA - ZED18</v>
      </c>
      <c r="AP824" s="2" t="str">
        <f t="shared" si="129"/>
        <v>ORA ZED - Ph 01B - Pkgs A&amp;D18</v>
      </c>
    </row>
    <row r="825" spans="1:42" hidden="1" x14ac:dyDescent="0.3">
      <c r="A825" s="6" t="s">
        <v>59</v>
      </c>
      <c r="B825" s="6">
        <f>VLOOKUP(A825,Sheet1!A:B,2,0)</f>
        <v>1</v>
      </c>
      <c r="C825" s="6">
        <v>19</v>
      </c>
      <c r="D825" s="25"/>
      <c r="E825" s="2">
        <v>21443765.72380954</v>
      </c>
      <c r="F825" s="26">
        <f>SUMIF('data-from-invoicing'!D:D,eslam.data!AP825,'data-from-invoicing'!E:E)</f>
        <v>21493163.809999999</v>
      </c>
      <c r="G825" s="2">
        <f t="shared" si="126"/>
        <v>49398.086190458387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17518053.270500001</v>
      </c>
      <c r="K825" s="2">
        <f t="shared" si="127"/>
        <v>17518053.270500001</v>
      </c>
      <c r="O825" s="23"/>
      <c r="P825" s="2">
        <v>16483568.488933209</v>
      </c>
      <c r="Q825" s="1">
        <v>44712</v>
      </c>
      <c r="R825" s="1">
        <v>44706</v>
      </c>
      <c r="S825" s="1">
        <v>44718</v>
      </c>
      <c r="T825">
        <v>56</v>
      </c>
      <c r="U825" s="1">
        <v>44774</v>
      </c>
      <c r="V825" s="1">
        <v>44740</v>
      </c>
      <c r="W825" s="2">
        <v>515365342.48571432</v>
      </c>
      <c r="X825" s="2">
        <v>1543331.93</v>
      </c>
      <c r="AD825" s="2">
        <v>0</v>
      </c>
      <c r="AE825" s="14">
        <f>SUMIF('consultant-gross'!D:D,eslam.data!AO825,'consultant-gross'!F:F)</f>
        <v>20070332.894132793</v>
      </c>
      <c r="AF825" s="14">
        <f>SUMIF('consultant-gross'!D:D,eslam.data!AO825,'consultant-gross'!G:G)</f>
        <v>515365342.48460895</v>
      </c>
      <c r="AG825" s="14">
        <f>SUMIF('consultant-net'!D:D,eslam.data!AO825,'consultant-net'!F:F)</f>
        <v>16483568.488933206</v>
      </c>
      <c r="AH825" s="2" t="str">
        <f>VLOOKUP(A825,'eslam-to-invoicing'!A:B,2,0)</f>
        <v>ORA ZED - Ph 01B - Pkgs A&amp;D</v>
      </c>
      <c r="AO825" s="2" t="str">
        <f t="shared" si="128"/>
        <v>ORA - ZED19</v>
      </c>
      <c r="AP825" s="2" t="str">
        <f t="shared" si="129"/>
        <v>ORA ZED - Ph 01B - Pkgs A&amp;D19</v>
      </c>
    </row>
    <row r="826" spans="1:42" x14ac:dyDescent="0.3">
      <c r="A826" s="6" t="s">
        <v>59</v>
      </c>
      <c r="B826" s="6">
        <f>VLOOKUP(A826,Sheet1!A:B,2,0)</f>
        <v>1</v>
      </c>
      <c r="C826" s="6">
        <v>20</v>
      </c>
      <c r="D826" s="25"/>
      <c r="E826" s="2">
        <v>25297815.774505671</v>
      </c>
      <c r="F826" s="26">
        <f>SUMIF('data-from-invoicing'!D:D,eslam.data!AP826,'data-from-invoicing'!E:E)</f>
        <v>25297815.239999998</v>
      </c>
      <c r="G826" s="2">
        <f t="shared" si="126"/>
        <v>-0.53450567275285721</v>
      </c>
      <c r="H826" s="23"/>
      <c r="I826" s="2">
        <f>SUMIF('collection only'!D:D,eslam.data!AO826,'collection only'!E:E)</f>
        <v>16483569.189999999</v>
      </c>
      <c r="J826" s="26">
        <f>SUMIF('data-from-invoicing'!D:D,eslam.data!AP826,'data-from-invoicing'!F:F)</f>
        <v>21744431.032000002</v>
      </c>
      <c r="K826" s="2">
        <f t="shared" si="127"/>
        <v>5260861.842000002</v>
      </c>
      <c r="O826" s="23"/>
      <c r="P826" s="2">
        <v>8954952.8699999992</v>
      </c>
      <c r="Q826" s="1">
        <v>44742</v>
      </c>
      <c r="R826" s="1">
        <v>44737</v>
      </c>
      <c r="S826" s="1">
        <v>44748</v>
      </c>
      <c r="T826">
        <v>56</v>
      </c>
      <c r="U826" s="1">
        <v>44804</v>
      </c>
      <c r="V826" s="1">
        <v>44801</v>
      </c>
      <c r="W826" s="2">
        <v>540663158.26021993</v>
      </c>
      <c r="X826" s="2">
        <v>852186.42676896555</v>
      </c>
      <c r="AD826" s="2">
        <v>0</v>
      </c>
      <c r="AE826" s="14">
        <f>SUMIF('consultant-gross'!D:D,eslam.data!AO826,'consultant-gross'!F:F)</f>
        <v>25297815.775610983</v>
      </c>
      <c r="AF826" s="14">
        <f>SUMIF('consultant-gross'!D:D,eslam.data!AO826,'consultant-gross'!G:G)</f>
        <v>540663158.26021993</v>
      </c>
      <c r="AG826" s="14">
        <f>SUMIF('consultant-net'!D:D,eslam.data!AO826,'consultant-net'!F:F)</f>
        <v>20010194.1812497</v>
      </c>
      <c r="AH826" s="2" t="str">
        <f>VLOOKUP(A826,'eslam-to-invoicing'!A:B,2,0)</f>
        <v>ORA ZED - Ph 01B - Pkgs A&amp;D</v>
      </c>
      <c r="AO826" s="2" t="str">
        <f t="shared" si="128"/>
        <v>ORA - ZED20</v>
      </c>
      <c r="AP826" s="2" t="str">
        <f t="shared" si="129"/>
        <v>ORA ZED - Ph 01B - Pkgs A&amp;D20</v>
      </c>
    </row>
    <row r="827" spans="1:42" x14ac:dyDescent="0.3">
      <c r="A827" s="6" t="s">
        <v>59</v>
      </c>
      <c r="B827" s="6">
        <f>VLOOKUP(A827,Sheet1!A:B,2,0)</f>
        <v>1</v>
      </c>
      <c r="C827" s="6">
        <v>21</v>
      </c>
      <c r="D827" s="25"/>
      <c r="E827" s="2">
        <v>9295356.7830731869</v>
      </c>
      <c r="F827" s="26">
        <f>SUMIF('data-from-invoicing'!D:D,eslam.data!AP827,'data-from-invoicing'!E:E)</f>
        <v>9295357.1400000006</v>
      </c>
      <c r="G827" s="2">
        <f t="shared" si="126"/>
        <v>0.3569268137216568</v>
      </c>
      <c r="H827" s="23"/>
      <c r="I827" s="2">
        <f>SUMIF('collection only'!D:D,eslam.data!AO827,'collection only'!E:E)</f>
        <v>7443623.5300000003</v>
      </c>
      <c r="J827" s="26">
        <f>SUMIF('data-from-invoicing'!D:D,eslam.data!AP827,'data-from-invoicing'!F:F)</f>
        <v>8181176.1569999997</v>
      </c>
      <c r="K827" s="2">
        <f t="shared" si="127"/>
        <v>737552.6269999994</v>
      </c>
      <c r="O827" s="23"/>
      <c r="P827" s="2">
        <v>7443624.2901722193</v>
      </c>
      <c r="Q827" s="1">
        <v>44773</v>
      </c>
      <c r="R827" s="1">
        <v>44767</v>
      </c>
      <c r="S827" s="1">
        <v>44782</v>
      </c>
      <c r="T827">
        <v>56</v>
      </c>
      <c r="U827" s="1">
        <v>44838</v>
      </c>
      <c r="V827" s="1">
        <v>44815</v>
      </c>
      <c r="W827" s="2">
        <v>549958515.04329312</v>
      </c>
      <c r="X827" s="2">
        <v>836488.61824613891</v>
      </c>
      <c r="Y827" s="2">
        <v>81555880.443874538</v>
      </c>
      <c r="AA827" s="2">
        <v>36726721.206017002</v>
      </c>
      <c r="AB827" s="2">
        <v>14457323.234999999</v>
      </c>
      <c r="AC827" s="2">
        <v>14457323.234999999</v>
      </c>
      <c r="AD827" s="2">
        <v>1401842.4692520499</v>
      </c>
      <c r="AE827" s="14">
        <f>SUMIF('consultant-gross'!D:D,eslam.data!AO827,'consultant-gross'!F:F)</f>
        <v>9295356.7830731869</v>
      </c>
      <c r="AF827" s="14">
        <f>SUMIF('consultant-gross'!D:D,eslam.data!AO827,'consultant-gross'!G:G)</f>
        <v>549958515.04329312</v>
      </c>
      <c r="AG827" s="14">
        <f>SUMIF('consultant-net'!D:D,eslam.data!AO827,'consultant-net'!F:F)</f>
        <v>7443624.2901722193</v>
      </c>
      <c r="AH827" s="2" t="str">
        <f>VLOOKUP(A827,'eslam-to-invoicing'!A:B,2,0)</f>
        <v>ORA ZED - Ph 01B - Pkgs A&amp;D</v>
      </c>
      <c r="AO827" s="2" t="str">
        <f t="shared" si="128"/>
        <v>ORA - ZED21</v>
      </c>
      <c r="AP827" s="2" t="str">
        <f t="shared" si="129"/>
        <v>ORA ZED - Ph 01B - Pkgs A&amp;D21</v>
      </c>
    </row>
    <row r="828" spans="1:42" x14ac:dyDescent="0.3">
      <c r="A828" s="6" t="s">
        <v>59</v>
      </c>
      <c r="B828" s="6">
        <f>VLOOKUP(A828,Sheet1!A:B,2,0)</f>
        <v>1</v>
      </c>
      <c r="C828" s="6">
        <v>22</v>
      </c>
      <c r="D828" s="25"/>
      <c r="E828" s="2">
        <v>9997079.1376591921</v>
      </c>
      <c r="F828" s="26">
        <f>SUMIF('data-from-invoicing'!D:D,eslam.data!AP828,'data-from-invoicing'!E:E)</f>
        <v>9997079.1400000006</v>
      </c>
      <c r="G828" s="2">
        <f t="shared" si="126"/>
        <v>2.3408085107803345E-3</v>
      </c>
      <c r="H828" s="23"/>
      <c r="I828" s="2">
        <f>SUMIF('collection only'!D:D,eslam.data!AO828,'collection only'!E:E)</f>
        <v>8098825.75</v>
      </c>
      <c r="J828" s="26">
        <f>SUMIF('data-from-invoicing'!D:D,eslam.data!AP828,'data-from-invoicing'!F:F)</f>
        <v>8609716.2570000011</v>
      </c>
      <c r="K828" s="2">
        <f t="shared" si="127"/>
        <v>510890.50700000115</v>
      </c>
      <c r="O828" s="23"/>
      <c r="P828" s="2">
        <v>8098824.8774662018</v>
      </c>
      <c r="Q828" s="1">
        <v>44804</v>
      </c>
      <c r="R828" s="1">
        <v>44798</v>
      </c>
      <c r="S828" s="1">
        <v>44811</v>
      </c>
      <c r="T828">
        <v>56</v>
      </c>
      <c r="U828" s="1">
        <v>44867</v>
      </c>
      <c r="V828" s="1">
        <v>44832</v>
      </c>
      <c r="W828" s="2">
        <v>559955594.18095231</v>
      </c>
      <c r="X828" s="2">
        <v>557383.05724066589</v>
      </c>
      <c r="Y828" s="2">
        <v>85664325.182126403</v>
      </c>
      <c r="AA828" s="2">
        <v>36749996.002240427</v>
      </c>
      <c r="AB828" s="2">
        <v>14712768.92</v>
      </c>
      <c r="AC828" s="2">
        <v>14712768.92</v>
      </c>
      <c r="AD828" s="2">
        <v>1379966.9772000001</v>
      </c>
      <c r="AE828" s="14">
        <f>SUMIF('consultant-gross'!D:D,eslam.data!AO828,'consultant-gross'!F:F)</f>
        <v>9997079.1376591921</v>
      </c>
      <c r="AF828" s="14">
        <f>SUMIF('consultant-gross'!D:D,eslam.data!AO828,'consultant-gross'!G:G)</f>
        <v>559955594.18095231</v>
      </c>
      <c r="AG828" s="14">
        <f>SUMIF('consultant-net'!D:D,eslam.data!AO828,'consultant-net'!F:F)</f>
        <v>8098824.8774662018</v>
      </c>
      <c r="AH828" s="2" t="str">
        <f>VLOOKUP(A828,'eslam-to-invoicing'!A:B,2,0)</f>
        <v>ORA ZED - Ph 01B - Pkgs A&amp;D</v>
      </c>
      <c r="AO828" s="2" t="str">
        <f t="shared" si="128"/>
        <v>ORA - ZED22</v>
      </c>
      <c r="AP828" s="2" t="str">
        <f t="shared" si="129"/>
        <v>ORA ZED - Ph 01B - Pkgs A&amp;D22</v>
      </c>
    </row>
    <row r="829" spans="1:42" hidden="1" x14ac:dyDescent="0.3">
      <c r="A829" s="6" t="s">
        <v>59</v>
      </c>
      <c r="B829" s="6">
        <f>VLOOKUP(A829,Sheet1!A:B,2,0)</f>
        <v>1</v>
      </c>
      <c r="C829" s="6">
        <v>23</v>
      </c>
      <c r="D829" s="25"/>
      <c r="E829" s="2">
        <v>27314036.009523869</v>
      </c>
      <c r="F829" s="26">
        <f>SUMIF('data-from-invoicing'!D:D,eslam.data!AP829,'data-from-invoicing'!E:E)</f>
        <v>51455589.799999997</v>
      </c>
      <c r="G829" s="2">
        <f t="shared" si="126"/>
        <v>24141553.790476128</v>
      </c>
      <c r="H829" s="23"/>
      <c r="I829" s="2">
        <f>SUMIF('collection only'!D:D,eslam.data!AO829,'collection only'!E:E)</f>
        <v>20215840.09</v>
      </c>
      <c r="J829" s="26">
        <f>SUMIF('data-from-invoicing'!D:D,eslam.data!AP829,'data-from-invoicing'!F:F)</f>
        <v>21483271.638999999</v>
      </c>
      <c r="K829" s="2">
        <f t="shared" si="127"/>
        <v>1267431.5489999987</v>
      </c>
      <c r="O829" s="23"/>
      <c r="P829" s="2">
        <v>22964574.875014011</v>
      </c>
      <c r="Q829" s="1">
        <v>44834</v>
      </c>
      <c r="R829" s="1">
        <v>44829</v>
      </c>
      <c r="S829" s="1">
        <v>44843</v>
      </c>
      <c r="T829">
        <v>56</v>
      </c>
      <c r="U829" s="1">
        <v>44899</v>
      </c>
      <c r="V829" s="1">
        <v>44861</v>
      </c>
      <c r="W829" s="2">
        <v>587269630.19047618</v>
      </c>
      <c r="X829" s="2">
        <v>479281.19364495808</v>
      </c>
      <c r="Y829" s="2">
        <v>93161830.553907081</v>
      </c>
      <c r="AA829" s="2">
        <v>36812284.016445078</v>
      </c>
      <c r="AB829" s="2">
        <v>15427809.82</v>
      </c>
      <c r="AC829" s="2">
        <v>15427809.82</v>
      </c>
      <c r="AD829" s="2">
        <v>1232906.9942999999</v>
      </c>
      <c r="AE829" s="14">
        <f>SUMIF('consultant-gross'!D:D,eslam.data!AO829,'consultant-gross'!F:F)</f>
        <v>27314036.009523869</v>
      </c>
      <c r="AF829" s="14">
        <f>SUMIF('consultant-gross'!D:D,eslam.data!AO829,'consultant-gross'!G:G)</f>
        <v>587269630.19047618</v>
      </c>
      <c r="AG829" s="14">
        <f>SUMIF('consultant-net'!D:D,eslam.data!AO829,'consultant-net'!F:F)</f>
        <v>22964574.875014007</v>
      </c>
      <c r="AH829" s="2" t="str">
        <f>VLOOKUP(A829,'eslam-to-invoicing'!A:B,2,0)</f>
        <v>ORA ZED - Ph 01B - Pkgs A&amp;D</v>
      </c>
      <c r="AO829" s="2" t="str">
        <f t="shared" si="128"/>
        <v>ORA - ZED23</v>
      </c>
      <c r="AP829" s="2" t="str">
        <f t="shared" si="129"/>
        <v>ORA ZED - Ph 01B - Pkgs A&amp;D23</v>
      </c>
    </row>
    <row r="830" spans="1:42" hidden="1" x14ac:dyDescent="0.3">
      <c r="A830" s="6" t="s">
        <v>59</v>
      </c>
      <c r="B830" s="6">
        <f>VLOOKUP(A830,Sheet1!A:B,2,0)</f>
        <v>1</v>
      </c>
      <c r="C830" s="6">
        <v>24</v>
      </c>
      <c r="D830" s="25"/>
      <c r="E830" s="2">
        <v>11751887.104168531</v>
      </c>
      <c r="F830" s="26">
        <f>SUMIF('data-from-invoicing'!D:D,eslam.data!AP830,'data-from-invoicing'!E:E)</f>
        <v>10139035.700000001</v>
      </c>
      <c r="G830" s="2">
        <f t="shared" si="126"/>
        <v>-1612851.4041685294</v>
      </c>
      <c r="H830" s="23"/>
      <c r="I830" s="2">
        <f>SUMIF('collection only'!D:D,eslam.data!AO830,'collection only'!E:E)</f>
        <v>6648903.3899999997</v>
      </c>
      <c r="J830" s="26">
        <f>SUMIF('data-from-invoicing'!D:D,eslam.data!AP830,'data-from-invoicing'!F:F)</f>
        <v>8591385.3317999989</v>
      </c>
      <c r="K830" s="2">
        <f t="shared" si="127"/>
        <v>1942481.9417999992</v>
      </c>
      <c r="O830" s="23"/>
      <c r="P830" s="2">
        <v>7490234.3814101964</v>
      </c>
      <c r="Q830" s="1">
        <v>44926</v>
      </c>
      <c r="R830" s="1">
        <v>44920</v>
      </c>
      <c r="S830" s="1">
        <v>44944</v>
      </c>
      <c r="T830">
        <v>56</v>
      </c>
      <c r="U830" s="1">
        <v>45000</v>
      </c>
      <c r="V830" s="1">
        <v>45007</v>
      </c>
      <c r="W830" s="2">
        <v>599021517.29464471</v>
      </c>
      <c r="X830" s="2">
        <v>269002.80062310322</v>
      </c>
      <c r="Y830" s="2">
        <v>98882541.040681541</v>
      </c>
      <c r="AA830" s="2">
        <v>36839181.752140477</v>
      </c>
      <c r="AB830" s="2">
        <v>15725824.83</v>
      </c>
      <c r="AC830" s="2">
        <v>15725824.83</v>
      </c>
      <c r="AD830" s="2">
        <v>3165623.4593000002</v>
      </c>
      <c r="AE830" s="14">
        <f>SUMIF('consultant-gross'!D:D,eslam.data!AO830,'consultant-gross'!F:F)</f>
        <v>11751887.104168534</v>
      </c>
      <c r="AF830" s="14">
        <f>SUMIF('consultant-gross'!D:D,eslam.data!AO830,'consultant-gross'!G:G)</f>
        <v>599021517.29464471</v>
      </c>
      <c r="AG830" s="14">
        <f>SUMIF('consultant-net'!D:D,eslam.data!AO830,'consultant-net'!F:F)</f>
        <v>7490234.3814101964</v>
      </c>
      <c r="AH830" s="2" t="str">
        <f>VLOOKUP(A830,'eslam-to-invoicing'!A:B,2,0)</f>
        <v>ORA ZED - Ph 01B - Pkgs A&amp;D</v>
      </c>
      <c r="AO830" s="2" t="str">
        <f t="shared" si="128"/>
        <v>ORA - ZED24</v>
      </c>
      <c r="AP830" s="2" t="str">
        <f t="shared" si="129"/>
        <v>ORA ZED - Ph 01B - Pkgs A&amp;D24</v>
      </c>
    </row>
    <row r="831" spans="1:42" hidden="1" x14ac:dyDescent="0.3">
      <c r="A831" s="6" t="s">
        <v>59</v>
      </c>
      <c r="B831" s="6">
        <f>VLOOKUP(A831,Sheet1!A:B,2,0)</f>
        <v>1</v>
      </c>
      <c r="C831" s="6">
        <v>25</v>
      </c>
      <c r="D831" s="25"/>
      <c r="E831" s="2">
        <v>50310527.295831442</v>
      </c>
      <c r="F831" s="26">
        <f>SUMIF('data-from-invoicing'!D:D,eslam.data!AP831,'data-from-invoicing'!E:E)</f>
        <v>0</v>
      </c>
      <c r="G831" s="2">
        <f t="shared" si="126"/>
        <v>-50310527.295831442</v>
      </c>
      <c r="H831" s="23"/>
      <c r="I831" s="2">
        <f>SUMIF('collection only'!D:D,eslam.data!AO831,'collection only'!E:E)</f>
        <v>2.0000000000000002E-5</v>
      </c>
      <c r="J831" s="26">
        <f>SUMIF('data-from-invoicing'!D:D,eslam.data!AP831,'data-from-invoicing'!F:F)</f>
        <v>0</v>
      </c>
      <c r="K831" s="2">
        <f t="shared" si="127"/>
        <v>-2.0000000000000002E-5</v>
      </c>
      <c r="O831" s="23"/>
      <c r="P831" s="2">
        <v>-9163815.8569338322</v>
      </c>
      <c r="Q831" s="1">
        <v>44985</v>
      </c>
      <c r="R831" s="1">
        <v>44982</v>
      </c>
      <c r="S831" s="1">
        <v>44997</v>
      </c>
      <c r="T831">
        <v>56</v>
      </c>
      <c r="U831" s="1">
        <v>45053</v>
      </c>
      <c r="V831" s="1">
        <v>45026</v>
      </c>
      <c r="W831" s="2">
        <v>649332044.59047616</v>
      </c>
      <c r="X831" s="2">
        <v>241736.31760146841</v>
      </c>
      <c r="Y831" s="2">
        <v>113559937.6420065</v>
      </c>
      <c r="Z831" s="2">
        <v>3600000</v>
      </c>
      <c r="AA831" s="2">
        <v>36956312.691501819</v>
      </c>
      <c r="AB831" s="2">
        <v>17045794.510000002</v>
      </c>
      <c r="AC831" s="2">
        <v>17045794.510000002</v>
      </c>
      <c r="AD831" s="2">
        <v>465623.45929999999</v>
      </c>
      <c r="AE831" s="14">
        <f>SUMIF('consultant-gross'!D:D,eslam.data!AO831,'consultant-gross'!F:F)</f>
        <v>50310527.295831442</v>
      </c>
      <c r="AF831" s="14">
        <f>SUMIF('consultant-gross'!D:D,eslam.data!AO831,'consultant-gross'!G:G)</f>
        <v>649332044.59047616</v>
      </c>
      <c r="AG831" s="14">
        <f>SUMIF('consultant-net'!D:D,eslam.data!AO831,'consultant-net'!F:F)</f>
        <v>-9163815.8569338322</v>
      </c>
      <c r="AH831" s="2" t="str">
        <f>VLOOKUP(A831,'eslam-to-invoicing'!A:B,2,0)</f>
        <v>ORA ZED - Ph 01B - Pkgs A&amp;D</v>
      </c>
      <c r="AO831" s="2" t="str">
        <f t="shared" si="128"/>
        <v>ORA - ZED25</v>
      </c>
      <c r="AP831" s="2" t="str">
        <f t="shared" si="129"/>
        <v>ORA ZED - Ph 01B - Pkgs A&amp;D25</v>
      </c>
    </row>
    <row r="832" spans="1:42" hidden="1" x14ac:dyDescent="0.3">
      <c r="A832" s="6" t="s">
        <v>59</v>
      </c>
      <c r="B832" s="6">
        <f>VLOOKUP(A832,Sheet1!A:B,2,0)</f>
        <v>1</v>
      </c>
      <c r="C832" s="6">
        <v>26</v>
      </c>
      <c r="D832" s="25"/>
      <c r="E832" s="2">
        <v>19434003.536073331</v>
      </c>
      <c r="F832" s="26">
        <f>SUMIF('data-from-invoicing'!D:D,eslam.data!AP832,'data-from-invoicing'!E:E)</f>
        <v>68520137.140000001</v>
      </c>
      <c r="G832" s="2">
        <f t="shared" si="126"/>
        <v>49086133.603926674</v>
      </c>
      <c r="H832" s="23"/>
      <c r="I832" s="2">
        <f>SUMIF('collection only'!D:D,eslam.data!AO832,'collection only'!E:E)</f>
        <v>9808194.1199999992</v>
      </c>
      <c r="J832" s="26">
        <f>SUMIF('data-from-invoicing'!D:D,eslam.data!AP832,'data-from-invoicing'!F:F)</f>
        <v>6863669.1846000003</v>
      </c>
      <c r="K832" s="2">
        <f t="shared" si="127"/>
        <v>-2944524.9353999989</v>
      </c>
      <c r="O832" s="23"/>
      <c r="P832" s="2">
        <v>16993731.751317501</v>
      </c>
      <c r="Q832" s="1">
        <v>45016</v>
      </c>
      <c r="R832" s="1">
        <v>45010</v>
      </c>
      <c r="S832" s="1">
        <v>45032</v>
      </c>
      <c r="T832">
        <v>56</v>
      </c>
      <c r="U832" s="1">
        <v>45088</v>
      </c>
      <c r="V832" s="1">
        <v>45047</v>
      </c>
      <c r="W832" s="2">
        <v>668766048.12654948</v>
      </c>
      <c r="X832" s="2">
        <v>239033.6571230331</v>
      </c>
      <c r="Y832" s="2">
        <v>121577515.47</v>
      </c>
      <c r="Z832" s="2">
        <v>2750000</v>
      </c>
      <c r="AA832" s="2">
        <v>37000350.049369931</v>
      </c>
      <c r="AB832" s="2">
        <v>17553262</v>
      </c>
      <c r="AC832" s="2">
        <v>17553262</v>
      </c>
      <c r="AD832" s="2">
        <v>465623.45929999999</v>
      </c>
      <c r="AE832" s="14">
        <f>SUMIF('consultant-gross'!D:D,eslam.data!AO832,'consultant-gross'!F:F)</f>
        <v>19434003.536073327</v>
      </c>
      <c r="AF832" s="14">
        <f>SUMIF('consultant-gross'!D:D,eslam.data!AO832,'consultant-gross'!G:G)</f>
        <v>668766048.12654948</v>
      </c>
      <c r="AG832" s="14">
        <f>SUMIF('consultant-net'!D:D,eslam.data!AO832,'consultant-net'!F:F)</f>
        <v>16993731.751317501</v>
      </c>
      <c r="AH832" s="2" t="str">
        <f>VLOOKUP(A832,'eslam-to-invoicing'!A:B,2,0)</f>
        <v>ORA ZED - Ph 01B - Pkgs A&amp;D</v>
      </c>
      <c r="AO832" s="2" t="str">
        <f t="shared" si="128"/>
        <v>ORA - ZED26</v>
      </c>
      <c r="AP832" s="2" t="str">
        <f t="shared" si="129"/>
        <v>ORA ZED - Ph 01B - Pkgs A&amp;D26</v>
      </c>
    </row>
    <row r="833" spans="1:42" hidden="1" x14ac:dyDescent="0.3">
      <c r="A833" s="6" t="s">
        <v>59</v>
      </c>
      <c r="B833" s="6">
        <f>VLOOKUP(A833,Sheet1!A:B,2,0)</f>
        <v>1</v>
      </c>
      <c r="C833" s="6">
        <v>27</v>
      </c>
      <c r="D833" s="25"/>
      <c r="E833" s="2">
        <v>10662740.41946912</v>
      </c>
      <c r="F833" s="26">
        <f>SUMIF('data-from-invoicing'!D:D,eslam.data!AP833,'data-from-invoicing'!E:E)</f>
        <v>10547653.65</v>
      </c>
      <c r="G833" s="2">
        <f t="shared" si="126"/>
        <v>-115086.76946911961</v>
      </c>
      <c r="H833" s="23"/>
      <c r="I833" s="2">
        <f>SUMIF('collection only'!D:D,eslam.data!AO833,'collection only'!E:E)</f>
        <v>8872947.1400000006</v>
      </c>
      <c r="J833" s="26">
        <f>SUMIF('data-from-invoicing'!D:D,eslam.data!AP833,'data-from-invoicing'!F:F)</f>
        <v>8722947.1500000004</v>
      </c>
      <c r="K833" s="2">
        <f t="shared" si="127"/>
        <v>-149999.99000000022</v>
      </c>
      <c r="O833" s="23"/>
      <c r="P833" s="2">
        <v>9042387.5613992214</v>
      </c>
      <c r="Q833" s="1">
        <v>45046</v>
      </c>
      <c r="R833" s="1">
        <v>45041</v>
      </c>
      <c r="S833" s="1">
        <v>45061</v>
      </c>
      <c r="T833">
        <v>56</v>
      </c>
      <c r="U833" s="1">
        <v>45117</v>
      </c>
      <c r="V833" s="1">
        <v>45092</v>
      </c>
      <c r="W833" s="2">
        <v>679428788.5460186</v>
      </c>
      <c r="X833" s="2">
        <v>229309.15668047461</v>
      </c>
      <c r="Y833" s="2">
        <v>124928010.98</v>
      </c>
      <c r="Z833" s="2">
        <v>2550000</v>
      </c>
      <c r="AA833" s="2">
        <v>37025174.611320183</v>
      </c>
      <c r="AB833" s="2">
        <v>17832915.824999999</v>
      </c>
      <c r="AC833" s="2">
        <v>17832915.824999999</v>
      </c>
      <c r="AD833" s="2">
        <v>465623.45929999999</v>
      </c>
      <c r="AE833" s="14">
        <f>SUMIF('consultant-gross'!D:D,eslam.data!AO833,'consultant-gross'!F:F)</f>
        <v>10662740.419469118</v>
      </c>
      <c r="AF833" s="14">
        <f>SUMIF('consultant-gross'!D:D,eslam.data!AO833,'consultant-gross'!G:G)</f>
        <v>679428788.5460186</v>
      </c>
      <c r="AG833" s="14">
        <f>SUMIF('consultant-net'!D:D,eslam.data!AO833,'consultant-net'!F:F)</f>
        <v>9042387.5613992214</v>
      </c>
      <c r="AH833" s="2" t="str">
        <f>VLOOKUP(A833,'eslam-to-invoicing'!A:B,2,0)</f>
        <v>ORA ZED - Ph 01B - Pkgs A&amp;D</v>
      </c>
      <c r="AO833" s="2" t="str">
        <f t="shared" si="128"/>
        <v>ORA - ZED27</v>
      </c>
      <c r="AP833" s="2" t="str">
        <f t="shared" si="129"/>
        <v>ORA ZED - Ph 01B - Pkgs A&amp;D27</v>
      </c>
    </row>
    <row r="834" spans="1:42" hidden="1" x14ac:dyDescent="0.3">
      <c r="A834" s="6" t="s">
        <v>59</v>
      </c>
      <c r="B834" s="6">
        <f>VLOOKUP(A834,Sheet1!A:B,2,0)</f>
        <v>1</v>
      </c>
      <c r="C834" s="6">
        <v>28</v>
      </c>
      <c r="D834" s="25"/>
      <c r="E834" s="2">
        <v>24304667.59683859</v>
      </c>
      <c r="F834" s="26">
        <f>SUMIF('data-from-invoicing'!D:D,eslam.data!AP834,'data-from-invoicing'!E:E)</f>
        <v>22847215.739999998</v>
      </c>
      <c r="G834" s="2">
        <f t="shared" si="126"/>
        <v>-1457451.8568385914</v>
      </c>
      <c r="H834" s="23"/>
      <c r="I834" s="2">
        <f>SUMIF('collection only'!D:D,eslam.data!AO834,'collection only'!E:E)</f>
        <v>9105384.6999999993</v>
      </c>
      <c r="J834" s="26">
        <f>SUMIF('data-from-invoicing'!D:D,eslam.data!AP834,'data-from-invoicing'!F:F)</f>
        <v>8905384.6976999994</v>
      </c>
      <c r="K834" s="2">
        <f t="shared" si="127"/>
        <v>-200000.00229999982</v>
      </c>
      <c r="O834" s="23"/>
      <c r="P834" s="2">
        <v>10264179.630000001</v>
      </c>
      <c r="Q834" s="1">
        <v>45077</v>
      </c>
      <c r="R834" s="1">
        <v>45071</v>
      </c>
      <c r="S834" s="1">
        <v>45092</v>
      </c>
      <c r="T834">
        <v>56</v>
      </c>
      <c r="U834" s="1">
        <v>45148</v>
      </c>
      <c r="V834" s="1">
        <v>45116</v>
      </c>
      <c r="W834" s="2">
        <v>703733456.14285719</v>
      </c>
      <c r="X834" s="2">
        <v>156183.29999999999</v>
      </c>
      <c r="Y834" s="2">
        <v>132876310.5981652</v>
      </c>
      <c r="Z834" s="2">
        <v>2350000</v>
      </c>
      <c r="AA834" s="2">
        <v>37192477.157819517</v>
      </c>
      <c r="AB834" s="2">
        <v>18469085.204999998</v>
      </c>
      <c r="AC834" s="2">
        <v>18469085.204999998</v>
      </c>
      <c r="AD834" s="2">
        <v>489541.14929999999</v>
      </c>
      <c r="AE834" s="14">
        <f>SUMIF('consultant-gross'!D:D,eslam.data!AO834,'consultant-gross'!F:F)</f>
        <v>24304667.596838593</v>
      </c>
      <c r="AF834" s="14">
        <f>SUMIF('consultant-gross'!D:D,eslam.data!AO834,'consultant-gross'!G:G)</f>
        <v>703733456.14285719</v>
      </c>
      <c r="AG834" s="14">
        <f>SUMIF('consultant-net'!D:D,eslam.data!AO834,'consultant-net'!F:F)</f>
        <v>10264179.630000001</v>
      </c>
      <c r="AH834" s="2" t="str">
        <f>VLOOKUP(A834,'eslam-to-invoicing'!A:B,2,0)</f>
        <v>ORA ZED - Ph 01B - Pkgs A&amp;D</v>
      </c>
      <c r="AO834" s="2" t="str">
        <f t="shared" si="128"/>
        <v>ORA - ZED28</v>
      </c>
      <c r="AP834" s="2" t="str">
        <f t="shared" si="129"/>
        <v>ORA ZED - Ph 01B - Pkgs A&amp;D28</v>
      </c>
    </row>
    <row r="835" spans="1:42" hidden="1" x14ac:dyDescent="0.3">
      <c r="A835" s="6" t="s">
        <v>59</v>
      </c>
      <c r="B835" s="6">
        <f>VLOOKUP(A835,Sheet1!A:B,2,0)</f>
        <v>1</v>
      </c>
      <c r="C835" s="6">
        <v>29</v>
      </c>
      <c r="D835" s="25"/>
      <c r="E835" s="2">
        <v>27532348.019047499</v>
      </c>
      <c r="F835" s="26">
        <f>SUMIF('data-from-invoicing'!D:D,eslam.data!AP835,'data-from-invoicing'!E:E)</f>
        <v>23928989.079999998</v>
      </c>
      <c r="G835" s="2">
        <f t="shared" si="126"/>
        <v>-3603358.9390475005</v>
      </c>
      <c r="H835" s="23"/>
      <c r="I835" s="2">
        <f>SUMIF('collection only'!D:D,eslam.data!AO835,'collection only'!E:E)</f>
        <v>10687601.99</v>
      </c>
      <c r="J835" s="26">
        <f>SUMIF('data-from-invoicing'!D:D,eslam.data!AP835,'data-from-invoicing'!F:F)</f>
        <v>10687601.99</v>
      </c>
      <c r="K835" s="2">
        <f t="shared" si="127"/>
        <v>0</v>
      </c>
      <c r="O835" s="23"/>
      <c r="P835" s="2">
        <v>13678389.68</v>
      </c>
      <c r="Q835" s="1">
        <v>45107</v>
      </c>
      <c r="R835" s="1">
        <v>45102</v>
      </c>
      <c r="S835" s="1">
        <v>45124</v>
      </c>
      <c r="T835">
        <v>56</v>
      </c>
      <c r="U835" s="1">
        <v>45180</v>
      </c>
      <c r="V835" s="1">
        <v>45162</v>
      </c>
      <c r="W835" s="2">
        <v>731265804.16190469</v>
      </c>
      <c r="Y835" s="2">
        <v>143774737.64831519</v>
      </c>
      <c r="Z835" s="2">
        <v>2400000</v>
      </c>
      <c r="AA835" s="2">
        <v>37381001.701620519</v>
      </c>
      <c r="AB835" s="2">
        <v>19187904.759237502</v>
      </c>
      <c r="AC835" s="2">
        <v>19187904.759237502</v>
      </c>
      <c r="AD835" s="2">
        <v>489541.14929999999</v>
      </c>
      <c r="AE835" s="14">
        <f>SUMIF('consultant-gross'!D:D,eslam.data!AO835,'consultant-gross'!F:F)</f>
        <v>27532348.019047499</v>
      </c>
      <c r="AF835" s="14">
        <f>SUMIF('consultant-gross'!D:D,eslam.data!AO835,'consultant-gross'!G:G)</f>
        <v>731265804.16190469</v>
      </c>
      <c r="AG835" s="14">
        <f>SUMIF('consultant-net'!D:D,eslam.data!AO835,'consultant-net'!F:F)</f>
        <v>13678389.68</v>
      </c>
      <c r="AH835" s="2" t="str">
        <f>VLOOKUP(A835,'eslam-to-invoicing'!A:B,2,0)</f>
        <v>ORA ZED - Ph 01B - Pkgs A&amp;D</v>
      </c>
      <c r="AO835" s="2" t="str">
        <f t="shared" si="128"/>
        <v>ORA - ZED29</v>
      </c>
      <c r="AP835" s="2" t="str">
        <f t="shared" si="129"/>
        <v>ORA ZED - Ph 01B - Pkgs A&amp;D29</v>
      </c>
    </row>
    <row r="836" spans="1:42" hidden="1" x14ac:dyDescent="0.3">
      <c r="A836" s="6" t="s">
        <v>59</v>
      </c>
      <c r="B836" s="6">
        <f>VLOOKUP(A836,Sheet1!A:B,2,0)</f>
        <v>1</v>
      </c>
      <c r="C836" s="6">
        <v>30</v>
      </c>
      <c r="D836" s="25"/>
      <c r="E836" s="2">
        <v>26015241.190476179</v>
      </c>
      <c r="F836" s="26">
        <f>SUMIF('data-from-invoicing'!D:D,eslam.data!AP836,'data-from-invoicing'!E:E)</f>
        <v>24199949.010000002</v>
      </c>
      <c r="G836" s="2">
        <f t="shared" si="126"/>
        <v>-1815292.1804761775</v>
      </c>
      <c r="H836" s="23"/>
      <c r="I836" s="2">
        <f>SUMIF('collection only'!D:D,eslam.data!AO836,'collection only'!E:E)</f>
        <v>11585957.67</v>
      </c>
      <c r="J836" s="26">
        <f>SUMIF('data-from-invoicing'!D:D,eslam.data!AP836,'data-from-invoicing'!F:F)</f>
        <v>11085957.680400001</v>
      </c>
      <c r="K836" s="2">
        <f t="shared" si="127"/>
        <v>-499999.98959999904</v>
      </c>
      <c r="O836" s="23"/>
      <c r="P836" s="2">
        <v>13092650.18</v>
      </c>
      <c r="Q836" s="1">
        <v>45138</v>
      </c>
      <c r="R836" s="1">
        <v>45132</v>
      </c>
      <c r="S836" s="1">
        <v>45153</v>
      </c>
      <c r="T836">
        <v>56</v>
      </c>
      <c r="U836" s="1">
        <v>45209</v>
      </c>
      <c r="V836" s="1">
        <v>45186</v>
      </c>
      <c r="W836" s="2">
        <v>757281045.35238087</v>
      </c>
      <c r="Y836" s="2">
        <v>149337289.367461</v>
      </c>
      <c r="Z836" s="2">
        <v>1900000</v>
      </c>
      <c r="AA836" s="2">
        <v>37609920.166881487</v>
      </c>
      <c r="AB836" s="2">
        <v>19870804.84</v>
      </c>
      <c r="AC836" s="2">
        <v>19870804.84</v>
      </c>
      <c r="AD836" s="2">
        <v>489541.14929999999</v>
      </c>
      <c r="AE836" s="14">
        <f>SUMIF('consultant-gross'!D:D,eslam.data!AO836,'consultant-gross'!F:F)</f>
        <v>26015241.190476179</v>
      </c>
      <c r="AF836" s="14">
        <f>SUMIF('consultant-gross'!D:D,eslam.data!AO836,'consultant-gross'!G:G)</f>
        <v>757281045.35238087</v>
      </c>
      <c r="AG836" s="14">
        <f>SUMIF('consultant-net'!D:D,eslam.data!AO836,'consultant-net'!F:F)</f>
        <v>13092650.18</v>
      </c>
      <c r="AH836" s="2" t="str">
        <f>VLOOKUP(A836,'eslam-to-invoicing'!A:B,2,0)</f>
        <v>ORA ZED - Ph 01B - Pkgs A&amp;D</v>
      </c>
      <c r="AO836" s="2" t="str">
        <f t="shared" si="128"/>
        <v>ORA - ZED30</v>
      </c>
      <c r="AP836" s="2" t="str">
        <f t="shared" si="129"/>
        <v>ORA ZED - Ph 01B - Pkgs A&amp;D30</v>
      </c>
    </row>
    <row r="837" spans="1:42" hidden="1" x14ac:dyDescent="0.3">
      <c r="A837" s="6" t="s">
        <v>59</v>
      </c>
      <c r="B837" s="6">
        <f>VLOOKUP(A837,Sheet1!A:B,2,0)</f>
        <v>1</v>
      </c>
      <c r="C837" s="6">
        <v>31</v>
      </c>
      <c r="D837" s="25"/>
      <c r="E837" s="2">
        <v>26102241.228571411</v>
      </c>
      <c r="F837" s="26">
        <f>SUMIF('data-from-invoicing'!D:D,eslam.data!AP837,'data-from-invoicing'!E:E)</f>
        <v>21322773.91</v>
      </c>
      <c r="G837" s="2">
        <f t="shared" si="126"/>
        <v>-4779467.3185714111</v>
      </c>
      <c r="H837" s="23"/>
      <c r="I837" s="2">
        <f>SUMIF('collection only'!D:D,eslam.data!AO837,'collection only'!E:E)</f>
        <v>10253641.199999999</v>
      </c>
      <c r="J837" s="26">
        <f>SUMIF('data-from-invoicing'!D:D,eslam.data!AP837,'data-from-invoicing'!F:F)</f>
        <v>10153641.213500001</v>
      </c>
      <c r="K837" s="2">
        <f t="shared" si="127"/>
        <v>-99999.986499998719</v>
      </c>
      <c r="O837" s="23"/>
      <c r="P837" s="2">
        <v>12746258.220000001</v>
      </c>
      <c r="Q837" s="1">
        <v>45169</v>
      </c>
      <c r="R837" s="1">
        <v>45163</v>
      </c>
      <c r="S837" s="1">
        <v>45186</v>
      </c>
      <c r="T837">
        <v>56</v>
      </c>
      <c r="U837" s="1">
        <v>45242</v>
      </c>
      <c r="V837" s="1">
        <v>45196</v>
      </c>
      <c r="W837" s="2">
        <v>783383286.58095229</v>
      </c>
      <c r="Y837" s="2">
        <v>156088918.08518499</v>
      </c>
      <c r="Z837" s="2">
        <v>1800000</v>
      </c>
      <c r="AA837" s="2">
        <v>37790500.732142463</v>
      </c>
      <c r="AB837" s="2">
        <v>20555988.670000002</v>
      </c>
      <c r="AC837" s="2">
        <v>20555988.670000002</v>
      </c>
      <c r="AD837" s="2">
        <v>508143.15410769201</v>
      </c>
      <c r="AE837" s="14">
        <f>SUMIF('consultant-gross'!D:D,eslam.data!AO837,'consultant-gross'!F:F)</f>
        <v>26102241.228571415</v>
      </c>
      <c r="AF837" s="14">
        <f>SUMIF('consultant-gross'!D:D,eslam.data!AO837,'consultant-gross'!G:G)</f>
        <v>783383286.58095229</v>
      </c>
      <c r="AG837" s="14">
        <f>SUMIF('consultant-net'!D:D,eslam.data!AO837,'consultant-net'!F:F)</f>
        <v>12746258.220000001</v>
      </c>
      <c r="AH837" s="2" t="str">
        <f>VLOOKUP(A837,'eslam-to-invoicing'!A:B,2,0)</f>
        <v>ORA ZED - Ph 01B - Pkgs A&amp;D</v>
      </c>
      <c r="AO837" s="2" t="str">
        <f t="shared" si="128"/>
        <v>ORA - ZED31</v>
      </c>
      <c r="AP837" s="2" t="str">
        <f t="shared" si="129"/>
        <v>ORA ZED - Ph 01B - Pkgs A&amp;D31</v>
      </c>
    </row>
    <row r="838" spans="1:42" hidden="1" x14ac:dyDescent="0.3">
      <c r="A838" s="6" t="s">
        <v>59</v>
      </c>
      <c r="B838" s="6">
        <f>VLOOKUP(A838,Sheet1!A:B,2,0)</f>
        <v>1</v>
      </c>
      <c r="C838" s="6">
        <v>32</v>
      </c>
      <c r="D838" s="25"/>
      <c r="E838" s="2">
        <v>24532813.971428629</v>
      </c>
      <c r="F838" s="26">
        <f>SUMIF('data-from-invoicing'!D:D,eslam.data!AP838,'data-from-invoicing'!E:E)</f>
        <v>17918865.670000002</v>
      </c>
      <c r="G838" s="2">
        <f t="shared" si="126"/>
        <v>-6613948.3014286272</v>
      </c>
      <c r="H838" s="23"/>
      <c r="I838" s="2">
        <f>SUMIF('collection only'!D:D,eslam.data!AO838,'collection only'!E:E)</f>
        <v>8010573.1699999999</v>
      </c>
      <c r="J838" s="26">
        <f>SUMIF('data-from-invoicing'!D:D,eslam.data!AP838,'data-from-invoicing'!F:F)</f>
        <v>8010573.1699999999</v>
      </c>
      <c r="K838" s="2">
        <f t="shared" si="127"/>
        <v>0</v>
      </c>
      <c r="O838" s="23"/>
      <c r="P838" s="2">
        <v>17052495.52</v>
      </c>
      <c r="Q838" s="1">
        <v>45199</v>
      </c>
      <c r="R838" s="1">
        <v>45194</v>
      </c>
      <c r="S838" s="1">
        <v>45211</v>
      </c>
      <c r="T838">
        <v>56</v>
      </c>
      <c r="U838" s="1">
        <v>45267</v>
      </c>
      <c r="V838" s="1">
        <v>45241</v>
      </c>
      <c r="W838" s="2">
        <v>807916100.55238092</v>
      </c>
      <c r="Y838" s="2">
        <v>169479041.64357209</v>
      </c>
      <c r="Z838" s="2">
        <v>1800000</v>
      </c>
      <c r="AA838" s="2">
        <v>37962018.232788898</v>
      </c>
      <c r="AB838" s="2">
        <v>21199975.0394875</v>
      </c>
      <c r="AC838" s="2">
        <v>21199975.0394875</v>
      </c>
      <c r="AD838" s="2">
        <v>566244.256319231</v>
      </c>
      <c r="AE838" s="14">
        <f>SUMIF('consultant-gross'!D:D,eslam.data!AO838,'consultant-gross'!F:F)</f>
        <v>24532813.971428633</v>
      </c>
      <c r="AF838" s="14">
        <f>SUMIF('consultant-gross'!D:D,eslam.data!AO838,'consultant-gross'!G:G)</f>
        <v>807916100.55238092</v>
      </c>
      <c r="AG838" s="14">
        <f>SUMIF('consultant-net'!D:D,eslam.data!AO838,'consultant-net'!F:F)</f>
        <v>17052495.52</v>
      </c>
      <c r="AH838" s="2" t="str">
        <f>VLOOKUP(A838,'eslam-to-invoicing'!A:B,2,0)</f>
        <v>ORA ZED - Ph 01B - Pkgs A&amp;D</v>
      </c>
      <c r="AO838" s="2" t="str">
        <f t="shared" si="128"/>
        <v>ORA - ZED32</v>
      </c>
      <c r="AP838" s="2" t="str">
        <f t="shared" si="129"/>
        <v>ORA ZED - Ph 01B - Pkgs A&amp;D32</v>
      </c>
    </row>
    <row r="839" spans="1:42" hidden="1" x14ac:dyDescent="0.3">
      <c r="A839" s="6" t="s">
        <v>59</v>
      </c>
      <c r="B839" s="6">
        <f>VLOOKUP(A839,Sheet1!A:B,2,0)</f>
        <v>1</v>
      </c>
      <c r="C839" s="6">
        <v>33</v>
      </c>
      <c r="D839" s="25"/>
      <c r="E839" s="2">
        <v>20642302.21904755</v>
      </c>
      <c r="F839" s="26">
        <f>SUMIF('data-from-invoicing'!D:D,eslam.data!AP839,'data-from-invoicing'!E:E)</f>
        <v>18602239.469999999</v>
      </c>
      <c r="G839" s="2">
        <f t="shared" ref="G839:G870" si="130">F839-E839</f>
        <v>-2040062.7490475513</v>
      </c>
      <c r="H839" s="23"/>
      <c r="I839" s="2">
        <f>SUMIF('collection only'!D:D,eslam.data!AO839,'collection only'!E:E)</f>
        <v>12164893.390000001</v>
      </c>
      <c r="J839" s="26">
        <f>SUMIF('data-from-invoicing'!D:D,eslam.data!AP839,'data-from-invoicing'!F:F)</f>
        <v>12164893.390000001</v>
      </c>
      <c r="K839" s="2">
        <f t="shared" ref="K839:K870" si="131">J839-I839</f>
        <v>0</v>
      </c>
      <c r="O839" s="23"/>
      <c r="P839" s="2">
        <v>13971110.85</v>
      </c>
      <c r="Q839" s="1">
        <v>45230</v>
      </c>
      <c r="R839" s="1">
        <v>45224</v>
      </c>
      <c r="S839" s="1">
        <v>45241</v>
      </c>
      <c r="T839">
        <v>56</v>
      </c>
      <c r="U839" s="1">
        <v>45297</v>
      </c>
      <c r="V839" s="1">
        <v>45277</v>
      </c>
      <c r="W839" s="2">
        <v>828558402.77142847</v>
      </c>
      <c r="Y839" s="2">
        <v>183850209.866249</v>
      </c>
      <c r="Z839" s="2">
        <v>1800000</v>
      </c>
      <c r="AA839" s="2">
        <v>38104925.544940077</v>
      </c>
      <c r="AB839" s="2">
        <v>21741835.472737499</v>
      </c>
      <c r="AC839" s="2">
        <v>21741835.472737499</v>
      </c>
      <c r="AD839" s="2">
        <v>728244.256319231</v>
      </c>
      <c r="AE839" s="14">
        <f>SUMIF('consultant-gross'!D:D,eslam.data!AO839,'consultant-gross'!F:F)</f>
        <v>20642302.219047546</v>
      </c>
      <c r="AF839" s="14">
        <f>SUMIF('consultant-gross'!D:D,eslam.data!AO839,'consultant-gross'!G:G)</f>
        <v>828558402.77142847</v>
      </c>
      <c r="AG839" s="14">
        <f>SUMIF('consultant-net'!D:D,eslam.data!AO839,'consultant-net'!F:F)</f>
        <v>13971110.85</v>
      </c>
      <c r="AH839" s="2" t="str">
        <f>VLOOKUP(A839,'eslam-to-invoicing'!A:B,2,0)</f>
        <v>ORA ZED - Ph 01B - Pkgs A&amp;D</v>
      </c>
      <c r="AO839" s="2" t="str">
        <f t="shared" ref="AO839:AO870" si="132">A839&amp;C839</f>
        <v>ORA - ZED33</v>
      </c>
      <c r="AP839" s="2" t="str">
        <f t="shared" ref="AP839:AP870" si="133">AH839&amp;C839</f>
        <v>ORA ZED - Ph 01B - Pkgs A&amp;D33</v>
      </c>
    </row>
    <row r="840" spans="1:42" hidden="1" x14ac:dyDescent="0.3">
      <c r="A840" s="6" t="s">
        <v>59</v>
      </c>
      <c r="B840" s="6">
        <f>VLOOKUP(A840,Sheet1!A:B,2,0)</f>
        <v>1</v>
      </c>
      <c r="C840" s="6">
        <v>34</v>
      </c>
      <c r="D840" s="25"/>
      <c r="E840" s="2">
        <v>14702199.580952531</v>
      </c>
      <c r="F840" s="26">
        <f>SUMIF('data-from-invoicing'!D:D,eslam.data!AP840,'data-from-invoicing'!E:E)</f>
        <v>12357935.4</v>
      </c>
      <c r="G840" s="2">
        <f t="shared" si="130"/>
        <v>-2344264.1809525304</v>
      </c>
      <c r="H840" s="23"/>
      <c r="I840" s="2">
        <f>SUMIF('collection only'!D:D,eslam.data!AO840,'collection only'!E:E)</f>
        <v>9568963.5</v>
      </c>
      <c r="J840" s="26">
        <f>SUMIF('data-from-invoicing'!D:D,eslam.data!AP840,'data-from-invoicing'!F:F)</f>
        <v>10018963.4932</v>
      </c>
      <c r="K840" s="2">
        <f t="shared" si="131"/>
        <v>449999.99320000038</v>
      </c>
      <c r="O840" s="23"/>
      <c r="P840" s="2">
        <v>11514703.33</v>
      </c>
      <c r="Q840" s="1">
        <v>45260</v>
      </c>
      <c r="R840" s="1">
        <v>45255</v>
      </c>
      <c r="S840" s="1">
        <v>45277</v>
      </c>
      <c r="T840">
        <v>56</v>
      </c>
      <c r="U840" s="1">
        <v>45333</v>
      </c>
      <c r="V840" s="1">
        <v>45319</v>
      </c>
      <c r="W840" s="2">
        <v>843260602.35238099</v>
      </c>
      <c r="Y840" s="2">
        <v>188799507.80000001</v>
      </c>
      <c r="Z840" s="2">
        <v>2350000</v>
      </c>
      <c r="AA840" s="2">
        <v>38207159.383073851</v>
      </c>
      <c r="AB840" s="2">
        <v>22127768.210000001</v>
      </c>
      <c r="AC840" s="2">
        <v>22127768.210000001</v>
      </c>
      <c r="AD840" s="2">
        <v>866366.57631923095</v>
      </c>
      <c r="AE840" s="14">
        <f>SUMIF('consultant-gross'!D:D,eslam.data!AO840,'consultant-gross'!F:F)</f>
        <v>14702199.580952525</v>
      </c>
      <c r="AF840" s="14">
        <f>SUMIF('consultant-gross'!D:D,eslam.data!AO840,'consultant-gross'!G:G)</f>
        <v>843260602.35238099</v>
      </c>
      <c r="AG840" s="14">
        <f>SUMIF('consultant-net'!D:D,eslam.data!AO840,'consultant-net'!F:F)</f>
        <v>11514703.33</v>
      </c>
      <c r="AH840" s="2" t="str">
        <f>VLOOKUP(A840,'eslam-to-invoicing'!A:B,2,0)</f>
        <v>ORA ZED - Ph 01B - Pkgs A&amp;D</v>
      </c>
      <c r="AO840" s="2" t="str">
        <f t="shared" si="132"/>
        <v>ORA - ZED34</v>
      </c>
      <c r="AP840" s="2" t="str">
        <f t="shared" si="133"/>
        <v>ORA ZED - Ph 01B - Pkgs A&amp;D34</v>
      </c>
    </row>
    <row r="841" spans="1:42" hidden="1" x14ac:dyDescent="0.3">
      <c r="A841" s="6" t="s">
        <v>59</v>
      </c>
      <c r="B841" s="6">
        <f>VLOOKUP(A841,Sheet1!A:B,2,0)</f>
        <v>1</v>
      </c>
      <c r="C841" s="6">
        <v>35</v>
      </c>
      <c r="D841" s="25"/>
      <c r="E841" s="2">
        <v>13918410.75238085</v>
      </c>
      <c r="F841" s="26">
        <f>SUMIF('data-from-invoicing'!D:D,eslam.data!AP841,'data-from-invoicing'!E:E)</f>
        <v>9206608.75</v>
      </c>
      <c r="G841" s="2">
        <f t="shared" si="130"/>
        <v>-4711802.0023808498</v>
      </c>
      <c r="H841" s="23"/>
      <c r="I841" s="2">
        <f>SUMIF('collection only'!D:D,eslam.data!AO841,'collection only'!E:E)</f>
        <v>7391485.2599999998</v>
      </c>
      <c r="J841" s="26">
        <f>SUMIF('data-from-invoicing'!D:D,eslam.data!AP841,'data-from-invoicing'!F:F)</f>
        <v>7391485.2599999998</v>
      </c>
      <c r="K841" s="2">
        <f t="shared" si="131"/>
        <v>0</v>
      </c>
      <c r="O841" s="23"/>
      <c r="P841" s="2">
        <v>11302280.92</v>
      </c>
      <c r="Q841" s="1">
        <v>45291</v>
      </c>
      <c r="R841" s="1">
        <v>45285</v>
      </c>
      <c r="S841" s="1">
        <v>45305</v>
      </c>
      <c r="T841">
        <v>56</v>
      </c>
      <c r="U841" s="1">
        <v>45361</v>
      </c>
      <c r="V841" s="1">
        <v>45333</v>
      </c>
      <c r="W841" s="2">
        <v>857179013.10476184</v>
      </c>
      <c r="Y841" s="2">
        <v>199336628.66999999</v>
      </c>
      <c r="Z841" s="2">
        <v>2600000</v>
      </c>
      <c r="AA841" s="2">
        <v>40055372.183652543</v>
      </c>
      <c r="AB841" s="2">
        <v>22493126.489999998</v>
      </c>
      <c r="AC841" s="2">
        <v>22493126.489999998</v>
      </c>
      <c r="AD841" s="2">
        <v>866366.57631923095</v>
      </c>
      <c r="AE841" s="14">
        <f>SUMIF('consultant-gross'!D:D,eslam.data!AO841,'consultant-gross'!F:F)</f>
        <v>13918410.752380848</v>
      </c>
      <c r="AF841" s="14">
        <f>SUMIF('consultant-gross'!D:D,eslam.data!AO841,'consultant-gross'!G:G)</f>
        <v>857179013.10476184</v>
      </c>
      <c r="AG841" s="14">
        <f>SUMIF('consultant-net'!D:D,eslam.data!AO841,'consultant-net'!F:F)</f>
        <v>11302280.92</v>
      </c>
      <c r="AH841" s="2" t="str">
        <f>VLOOKUP(A841,'eslam-to-invoicing'!A:B,2,0)</f>
        <v>ORA ZED - Ph 01B - Pkgs A&amp;D</v>
      </c>
      <c r="AO841" s="2" t="str">
        <f t="shared" si="132"/>
        <v>ORA - ZED35</v>
      </c>
      <c r="AP841" s="2" t="str">
        <f t="shared" si="133"/>
        <v>ORA ZED - Ph 01B - Pkgs A&amp;D35</v>
      </c>
    </row>
    <row r="842" spans="1:42" x14ac:dyDescent="0.3">
      <c r="A842" s="6" t="s">
        <v>59</v>
      </c>
      <c r="B842" s="6">
        <f>VLOOKUP(A842,Sheet1!A:B,2,0)</f>
        <v>1</v>
      </c>
      <c r="C842" s="6">
        <v>36</v>
      </c>
      <c r="D842" s="25"/>
      <c r="E842" s="2">
        <v>9427629.6761904955</v>
      </c>
      <c r="F842" s="26">
        <f>SUMIF('data-from-invoicing'!D:D,eslam.data!AP842,'data-from-invoicing'!E:E)</f>
        <v>9427628.5700000003</v>
      </c>
      <c r="G842" s="2">
        <f t="shared" si="130"/>
        <v>-1.1061904951930046</v>
      </c>
      <c r="H842" s="23"/>
      <c r="I842" s="2">
        <f>SUMIF('collection only'!D:D,eslam.data!AO842,'collection only'!E:E)</f>
        <v>7054023.71</v>
      </c>
      <c r="J842" s="26">
        <f>SUMIF('data-from-invoicing'!D:D,eslam.data!AP842,'data-from-invoicing'!F:F)</f>
        <v>7054023.71</v>
      </c>
      <c r="K842" s="2">
        <f t="shared" si="131"/>
        <v>0</v>
      </c>
      <c r="O842" s="23"/>
      <c r="P842" s="2">
        <v>30791363.32</v>
      </c>
      <c r="Q842" s="1">
        <v>45322</v>
      </c>
      <c r="R842" s="1">
        <v>45316</v>
      </c>
      <c r="S842" s="1">
        <v>45333</v>
      </c>
      <c r="T842">
        <v>56</v>
      </c>
      <c r="U842" s="1">
        <v>45389</v>
      </c>
      <c r="V842" s="1">
        <v>45363</v>
      </c>
      <c r="W842" s="2">
        <v>866606642.78095233</v>
      </c>
      <c r="Y842" s="2">
        <v>202490336.730703</v>
      </c>
      <c r="Z842" s="2">
        <v>2950000</v>
      </c>
      <c r="AA842" s="2">
        <v>40124683.555326447</v>
      </c>
      <c r="AB842" s="2">
        <v>22740601.77</v>
      </c>
      <c r="AC842" s="2">
        <v>22740601.77</v>
      </c>
      <c r="AD842" s="2">
        <v>1287275.40795385</v>
      </c>
      <c r="AE842" s="14">
        <f>SUMIF('consultant-gross'!D:D,eslam.data!AO842,'consultant-gross'!F:F)</f>
        <v>9427629.6761904955</v>
      </c>
      <c r="AF842" s="14">
        <f>SUMIF('consultant-gross'!D:D,eslam.data!AO842,'consultant-gross'!G:G)</f>
        <v>866606642.78095233</v>
      </c>
      <c r="AG842" s="14">
        <f>SUMIF('consultant-net'!D:D,eslam.data!AO842,'consultant-net'!F:F)</f>
        <v>30791363.32</v>
      </c>
      <c r="AH842" s="2" t="str">
        <f>VLOOKUP(A842,'eslam-to-invoicing'!A:B,2,0)</f>
        <v>ORA ZED - Ph 01B - Pkgs A&amp;D</v>
      </c>
      <c r="AO842" s="2" t="str">
        <f t="shared" si="132"/>
        <v>ORA - ZED36</v>
      </c>
      <c r="AP842" s="2" t="str">
        <f t="shared" si="133"/>
        <v>ORA ZED - Ph 01B - Pkgs A&amp;D36</v>
      </c>
    </row>
    <row r="843" spans="1:42" hidden="1" x14ac:dyDescent="0.3">
      <c r="A843" s="6" t="s">
        <v>59</v>
      </c>
      <c r="B843" s="6">
        <f>VLOOKUP(A843,Sheet1!A:B,2,0)</f>
        <v>1</v>
      </c>
      <c r="C843" s="6">
        <v>37</v>
      </c>
      <c r="D843" s="25"/>
      <c r="E843" s="2">
        <v>11141064.952381009</v>
      </c>
      <c r="F843" s="26">
        <f>SUMIF('data-from-invoicing'!D:D,eslam.data!AP843,'data-from-invoicing'!E:E)</f>
        <v>29089779.620000001</v>
      </c>
      <c r="G843" s="2">
        <f t="shared" si="130"/>
        <v>17948714.66761899</v>
      </c>
      <c r="H843" s="23"/>
      <c r="I843" s="2">
        <f>SUMIF('collection only'!D:D,eslam.data!AO843,'collection only'!E:E)</f>
        <v>23554316.100000001</v>
      </c>
      <c r="J843" s="26">
        <f>SUMIF('data-from-invoicing'!D:D,eslam.data!AP843,'data-from-invoicing'!F:F)</f>
        <v>23554316.100000001</v>
      </c>
      <c r="K843" s="2">
        <f t="shared" si="131"/>
        <v>0</v>
      </c>
      <c r="O843" s="23"/>
      <c r="P843" s="2">
        <v>9469567.9299999997</v>
      </c>
      <c r="Q843" s="1">
        <v>45351</v>
      </c>
      <c r="R843" s="1">
        <v>45347</v>
      </c>
      <c r="S843" s="1">
        <v>45363</v>
      </c>
      <c r="T843">
        <v>56</v>
      </c>
      <c r="U843" s="1">
        <v>45419</v>
      </c>
      <c r="V843" s="1">
        <v>45406</v>
      </c>
      <c r="W843" s="2">
        <v>877747707.73333335</v>
      </c>
      <c r="Y843" s="2">
        <v>205574473.03249499</v>
      </c>
      <c r="Z843" s="2">
        <v>3350000</v>
      </c>
      <c r="AA843" s="2">
        <v>40202154.536805063</v>
      </c>
      <c r="AB843" s="2">
        <v>23033054.727987502</v>
      </c>
      <c r="AC843" s="2">
        <v>23033054.727987502</v>
      </c>
      <c r="AD843" s="2">
        <v>1416236.9829538499</v>
      </c>
      <c r="AE843" s="14">
        <f>SUMIF('consultant-gross'!D:D,eslam.data!AO843,'consultant-gross'!F:F)</f>
        <v>11141064.952381015</v>
      </c>
      <c r="AF843" s="14">
        <f>SUMIF('consultant-gross'!D:D,eslam.data!AO843,'consultant-gross'!G:G)</f>
        <v>877747707.73333335</v>
      </c>
      <c r="AG843" s="14">
        <f>SUMIF('consultant-net'!D:D,eslam.data!AO843,'consultant-net'!F:F)</f>
        <v>9469567.9299999997</v>
      </c>
      <c r="AH843" s="2" t="str">
        <f>VLOOKUP(A843,'eslam-to-invoicing'!A:B,2,0)</f>
        <v>ORA ZED - Ph 01B - Pkgs A&amp;D</v>
      </c>
      <c r="AO843" s="2" t="str">
        <f t="shared" si="132"/>
        <v>ORA - ZED37</v>
      </c>
      <c r="AP843" s="2" t="str">
        <f t="shared" si="133"/>
        <v>ORA ZED - Ph 01B - Pkgs A&amp;D37</v>
      </c>
    </row>
    <row r="844" spans="1:42" hidden="1" x14ac:dyDescent="0.3">
      <c r="A844" s="6" t="s">
        <v>59</v>
      </c>
      <c r="B844" s="6">
        <f>VLOOKUP(A844,Sheet1!A:B,2,0)</f>
        <v>1</v>
      </c>
      <c r="C844" s="6">
        <v>38</v>
      </c>
      <c r="D844" s="25"/>
      <c r="E844" s="2">
        <v>15909843.43809521</v>
      </c>
      <c r="F844" s="26">
        <f>SUMIF('data-from-invoicing'!D:D,eslam.data!AP844,'data-from-invoicing'!E:E)</f>
        <v>23109783.649999999</v>
      </c>
      <c r="G844" s="2">
        <f t="shared" si="130"/>
        <v>7199940.2119047884</v>
      </c>
      <c r="H844" s="23"/>
      <c r="I844" s="2">
        <f>SUMIF('collection only'!D:D,eslam.data!AO844,'collection only'!E:E)</f>
        <v>17627053.170000002</v>
      </c>
      <c r="J844" s="26">
        <f>SUMIF('data-from-invoicing'!D:D,eslam.data!AP844,'data-from-invoicing'!F:F)</f>
        <v>17627053.170000002</v>
      </c>
      <c r="K844" s="2">
        <f t="shared" si="131"/>
        <v>0</v>
      </c>
      <c r="O844" s="23"/>
      <c r="P844" s="2">
        <v>12665876.689999999</v>
      </c>
      <c r="Q844" s="1">
        <v>45382</v>
      </c>
      <c r="R844" s="1">
        <v>45376</v>
      </c>
      <c r="S844" s="1">
        <v>45389</v>
      </c>
      <c r="T844">
        <v>56</v>
      </c>
      <c r="U844" s="1">
        <v>45445</v>
      </c>
      <c r="V844" s="1">
        <v>45421</v>
      </c>
      <c r="W844" s="2">
        <v>893657551.17142856</v>
      </c>
      <c r="Y844" s="2">
        <v>212207212.15682501</v>
      </c>
      <c r="Z844" s="2">
        <v>3550000</v>
      </c>
      <c r="AA844" s="2">
        <v>40322143.223500587</v>
      </c>
      <c r="AB844" s="2">
        <v>23450688.118237499</v>
      </c>
      <c r="AC844" s="2">
        <v>23450688.118237499</v>
      </c>
      <c r="AD844" s="2">
        <v>1426063.9</v>
      </c>
      <c r="AE844" s="14">
        <f>SUMIF('consultant-gross'!D:D,eslam.data!AO844,'consultant-gross'!F:F)</f>
        <v>15909843.438095212</v>
      </c>
      <c r="AF844" s="14">
        <f>SUMIF('consultant-gross'!D:D,eslam.data!AO844,'consultant-gross'!G:G)</f>
        <v>893657551.17142856</v>
      </c>
      <c r="AG844" s="14">
        <f>SUMIF('consultant-net'!D:D,eslam.data!AO844,'consultant-net'!F:F)</f>
        <v>12665876.689999999</v>
      </c>
      <c r="AH844" s="2" t="str">
        <f>VLOOKUP(A844,'eslam-to-invoicing'!A:B,2,0)</f>
        <v>ORA ZED - Ph 01B - Pkgs A&amp;D</v>
      </c>
      <c r="AO844" s="2" t="str">
        <f t="shared" si="132"/>
        <v>ORA - ZED38</v>
      </c>
      <c r="AP844" s="2" t="str">
        <f t="shared" si="133"/>
        <v>ORA ZED - Ph 01B - Pkgs A&amp;D38</v>
      </c>
    </row>
    <row r="845" spans="1:42" x14ac:dyDescent="0.3">
      <c r="A845" s="6" t="s">
        <v>59</v>
      </c>
      <c r="B845" s="6">
        <f>VLOOKUP(A845,Sheet1!A:B,2,0)</f>
        <v>1</v>
      </c>
      <c r="C845" s="6">
        <v>39</v>
      </c>
      <c r="D845" s="25"/>
      <c r="E845" s="2">
        <v>9971577.2285714149</v>
      </c>
      <c r="F845" s="26">
        <f>SUMIF('data-from-invoicing'!D:D,eslam.data!AP845,'data-from-invoicing'!E:E)</f>
        <v>9971577.1400000006</v>
      </c>
      <c r="G845" s="2">
        <f t="shared" si="130"/>
        <v>-8.8571414351463318E-2</v>
      </c>
      <c r="H845" s="23"/>
      <c r="I845" s="2">
        <f>SUMIF('collection only'!D:D,eslam.data!AO845,'collection only'!E:E)</f>
        <v>7606231.6299999999</v>
      </c>
      <c r="J845" s="26">
        <f>SUMIF('data-from-invoicing'!D:D,eslam.data!AP845,'data-from-invoicing'!F:F)</f>
        <v>7606231.6299999999</v>
      </c>
      <c r="K845" s="2">
        <f t="shared" si="131"/>
        <v>0</v>
      </c>
      <c r="O845" s="23"/>
      <c r="P845" s="2">
        <v>7606231.5</v>
      </c>
      <c r="Q845" s="1">
        <v>45412</v>
      </c>
      <c r="R845" s="1">
        <v>45407</v>
      </c>
      <c r="S845" s="1">
        <v>45421</v>
      </c>
      <c r="T845">
        <v>56</v>
      </c>
      <c r="U845" s="1">
        <v>45477</v>
      </c>
      <c r="V845" s="1">
        <v>45449</v>
      </c>
      <c r="W845" s="2">
        <v>903629128.39999998</v>
      </c>
      <c r="Y845" s="2">
        <v>212836770.28</v>
      </c>
      <c r="Z845" s="2">
        <v>5150000</v>
      </c>
      <c r="AA845" s="2">
        <v>40471225.402262971</v>
      </c>
      <c r="AB845" s="2">
        <v>23712442.02</v>
      </c>
      <c r="AC845" s="2">
        <v>23712442.02</v>
      </c>
      <c r="AD845" s="2">
        <v>1543257.1129538501</v>
      </c>
      <c r="AE845" s="14">
        <f>SUMIF('consultant-gross'!D:D,eslam.data!AO845,'consultant-gross'!F:F)</f>
        <v>9971577.2285714149</v>
      </c>
      <c r="AF845" s="14">
        <f>SUMIF('consultant-gross'!D:D,eslam.data!AO845,'consultant-gross'!G:G)</f>
        <v>903629128.39999998</v>
      </c>
      <c r="AG845" s="14">
        <f>SUMIF('consultant-net'!D:D,eslam.data!AO845,'consultant-net'!F:F)</f>
        <v>7606231.5</v>
      </c>
      <c r="AH845" s="2" t="str">
        <f>VLOOKUP(A845,'eslam-to-invoicing'!A:B,2,0)</f>
        <v>ORA ZED - Ph 01B - Pkgs A&amp;D</v>
      </c>
      <c r="AO845" s="2" t="str">
        <f t="shared" si="132"/>
        <v>ORA - ZED39</v>
      </c>
      <c r="AP845" s="2" t="str">
        <f t="shared" si="133"/>
        <v>ORA ZED - Ph 01B - Pkgs A&amp;D39</v>
      </c>
    </row>
    <row r="846" spans="1:42" hidden="1" x14ac:dyDescent="0.3">
      <c r="A846" s="6" t="s">
        <v>59</v>
      </c>
      <c r="B846" s="6">
        <f>VLOOKUP(A846,Sheet1!A:B,2,0)</f>
        <v>1</v>
      </c>
      <c r="C846" s="6">
        <v>40</v>
      </c>
      <c r="D846" s="25"/>
      <c r="E846" s="2">
        <v>7576454.8952381611</v>
      </c>
      <c r="F846" s="26">
        <f>SUMIF('data-from-invoicing'!D:D,eslam.data!AP846,'data-from-invoicing'!E:E)</f>
        <v>4495110.55</v>
      </c>
      <c r="G846" s="2">
        <f t="shared" si="130"/>
        <v>-3081344.3452381613</v>
      </c>
      <c r="H846" s="23"/>
      <c r="I846" s="2">
        <f>SUMIF('collection only'!D:D,eslam.data!AO846,'collection only'!E:E)</f>
        <v>3717952.37</v>
      </c>
      <c r="J846" s="26">
        <f>SUMIF('data-from-invoicing'!D:D,eslam.data!AP846,'data-from-invoicing'!F:F)</f>
        <v>3717952.37</v>
      </c>
      <c r="K846" s="2">
        <f t="shared" si="131"/>
        <v>0</v>
      </c>
      <c r="O846" s="23"/>
      <c r="P846" s="2">
        <v>6599009.5800000001</v>
      </c>
      <c r="Q846" s="1">
        <v>45443</v>
      </c>
      <c r="R846" s="1">
        <v>45437</v>
      </c>
      <c r="S846" s="1">
        <v>45449</v>
      </c>
      <c r="T846">
        <v>56</v>
      </c>
      <c r="U846" s="1">
        <v>45505</v>
      </c>
      <c r="V846" s="1">
        <v>45474</v>
      </c>
      <c r="W846" s="2">
        <v>911205583.29523814</v>
      </c>
      <c r="Y846" s="2">
        <v>217295013.58597901</v>
      </c>
      <c r="Z846" s="2">
        <v>5311993</v>
      </c>
      <c r="AA846" s="2">
        <v>40584498.796910591</v>
      </c>
      <c r="AB846" s="2">
        <v>23911323.960000001</v>
      </c>
      <c r="AC846" s="2">
        <v>23911323.960000001</v>
      </c>
      <c r="AD846" s="2">
        <v>1866239.86</v>
      </c>
      <c r="AE846" s="14">
        <f>SUMIF('consultant-gross'!D:D,eslam.data!AO846,'consultant-gross'!F:F)</f>
        <v>7576454.8952381611</v>
      </c>
      <c r="AF846" s="14">
        <f>SUMIF('consultant-gross'!D:D,eslam.data!AO846,'consultant-gross'!G:G)</f>
        <v>911205583.29523814</v>
      </c>
      <c r="AG846" s="14">
        <f>SUMIF('consultant-net'!D:D,eslam.data!AO846,'consultant-net'!F:F)</f>
        <v>6599009.5800000001</v>
      </c>
      <c r="AH846" s="2" t="str">
        <f>VLOOKUP(A846,'eslam-to-invoicing'!A:B,2,0)</f>
        <v>ORA ZED - Ph 01B - Pkgs A&amp;D</v>
      </c>
      <c r="AO846" s="2" t="str">
        <f t="shared" si="132"/>
        <v>ORA - ZED40</v>
      </c>
      <c r="AP846" s="2" t="str">
        <f t="shared" si="133"/>
        <v>ORA ZED - Ph 01B - Pkgs A&amp;D40</v>
      </c>
    </row>
    <row r="847" spans="1:42" hidden="1" x14ac:dyDescent="0.3">
      <c r="A847" s="6" t="s">
        <v>59</v>
      </c>
      <c r="B847" s="6">
        <f>VLOOKUP(A847,Sheet1!A:B,2,0)</f>
        <v>1</v>
      </c>
      <c r="C847" s="6">
        <v>41</v>
      </c>
      <c r="D847" s="25"/>
      <c r="E847" s="2">
        <v>4542501.8190475702</v>
      </c>
      <c r="F847" s="26">
        <f>SUMIF('data-from-invoicing'!D:D,eslam.data!AP847,'data-from-invoicing'!E:E)</f>
        <v>8233965.9900000002</v>
      </c>
      <c r="G847" s="2">
        <f t="shared" si="130"/>
        <v>3691464.17095243</v>
      </c>
      <c r="H847" s="23"/>
      <c r="I847" s="2">
        <f>SUMIF('collection only'!D:D,eslam.data!AO847,'collection only'!E:E)</f>
        <v>4428778.21</v>
      </c>
      <c r="J847" s="26">
        <f>SUMIF('data-from-invoicing'!D:D,eslam.data!AP847,'data-from-invoicing'!F:F)</f>
        <v>6728778.2095999997</v>
      </c>
      <c r="K847" s="2">
        <f t="shared" si="131"/>
        <v>2299999.9995999997</v>
      </c>
      <c r="O847" s="23"/>
      <c r="P847" s="2">
        <v>3961614.17</v>
      </c>
      <c r="Q847" s="1">
        <v>45473</v>
      </c>
      <c r="R847" s="1">
        <v>45468</v>
      </c>
      <c r="S847" s="1">
        <v>45489</v>
      </c>
      <c r="T847">
        <v>56</v>
      </c>
      <c r="U847" s="1">
        <v>45545</v>
      </c>
      <c r="V847" s="1">
        <v>45535</v>
      </c>
      <c r="W847" s="2">
        <v>915748085.11428571</v>
      </c>
      <c r="Y847" s="2">
        <v>218624574.92612699</v>
      </c>
      <c r="Z847" s="2">
        <v>4611993</v>
      </c>
      <c r="AA847" s="2">
        <v>40652412.433034956</v>
      </c>
      <c r="AB847" s="2">
        <v>24038387.234250002</v>
      </c>
      <c r="AC847" s="2">
        <v>24038387.234250002</v>
      </c>
      <c r="AD847" s="2">
        <v>2836219.6904538502</v>
      </c>
      <c r="AE847" s="14">
        <f>SUMIF('consultant-gross'!D:D,eslam.data!AO847,'consultant-gross'!F:F)</f>
        <v>4542501.8190475702</v>
      </c>
      <c r="AF847" s="14">
        <f>SUMIF('consultant-gross'!D:D,eslam.data!AO847,'consultant-gross'!G:G)</f>
        <v>915748085.11428571</v>
      </c>
      <c r="AG847" s="14">
        <f>SUMIF('consultant-net'!D:D,eslam.data!AO847,'consultant-net'!F:F)</f>
        <v>3961614.17</v>
      </c>
      <c r="AH847" s="2" t="str">
        <f>VLOOKUP(A847,'eslam-to-invoicing'!A:B,2,0)</f>
        <v>ORA ZED - Ph 01B - Pkgs A&amp;D</v>
      </c>
      <c r="AO847" s="2" t="str">
        <f t="shared" si="132"/>
        <v>ORA - ZED41</v>
      </c>
      <c r="AP847" s="2" t="str">
        <f t="shared" si="133"/>
        <v>ORA ZED - Ph 01B - Pkgs A&amp;D41</v>
      </c>
    </row>
    <row r="848" spans="1:42" hidden="1" x14ac:dyDescent="0.3">
      <c r="A848" s="6" t="s">
        <v>59</v>
      </c>
      <c r="B848" s="6">
        <f>VLOOKUP(A848,Sheet1!A:B,2,0)</f>
        <v>1</v>
      </c>
      <c r="C848" s="6">
        <v>42</v>
      </c>
      <c r="D848" s="25"/>
      <c r="E848" s="2">
        <v>5377971.1809523106</v>
      </c>
      <c r="F848" s="26">
        <f>SUMIF('data-from-invoicing'!D:D,eslam.data!AP848,'data-from-invoicing'!E:E)</f>
        <v>9191767.6699999999</v>
      </c>
      <c r="G848" s="2">
        <f t="shared" si="130"/>
        <v>3813796.4890476894</v>
      </c>
      <c r="H848" s="23"/>
      <c r="I848" s="2">
        <f>SUMIF('collection only'!D:D,eslam.data!AO848,'collection only'!E:E)</f>
        <v>70851.77</v>
      </c>
      <c r="J848" s="26">
        <f>SUMIF('data-from-invoicing'!D:D,eslam.data!AP848,'data-from-invoicing'!F:F)</f>
        <v>7070851.7699999996</v>
      </c>
      <c r="K848" s="2">
        <f t="shared" si="131"/>
        <v>7000000</v>
      </c>
      <c r="O848" s="23"/>
      <c r="P848" s="2">
        <v>3504951.97</v>
      </c>
      <c r="Q848" s="1">
        <v>45504</v>
      </c>
      <c r="R848" s="1">
        <v>45498</v>
      </c>
      <c r="S848" s="1">
        <v>45511</v>
      </c>
      <c r="T848">
        <v>56</v>
      </c>
      <c r="U848" s="1">
        <v>45567</v>
      </c>
      <c r="V848" s="1">
        <v>45536</v>
      </c>
      <c r="W848" s="2">
        <v>921126056.29523802</v>
      </c>
      <c r="Y848" s="2">
        <v>221585074.860771</v>
      </c>
      <c r="Z848" s="2">
        <v>5650000</v>
      </c>
      <c r="AA848" s="2">
        <v>40732816.931013137</v>
      </c>
      <c r="AB848" s="2">
        <v>24179558.97775</v>
      </c>
      <c r="AC848" s="2">
        <v>24179558.97775</v>
      </c>
      <c r="AD848" s="2">
        <v>3321663.7779538501</v>
      </c>
      <c r="AE848" s="14">
        <f>SUMIF('consultant-gross'!D:D,eslam.data!AO848,'consultant-gross'!F:F)</f>
        <v>5377971.1809523106</v>
      </c>
      <c r="AF848" s="14">
        <f>SUMIF('consultant-gross'!D:D,eslam.data!AO848,'consultant-gross'!G:G)</f>
        <v>921126056.29523802</v>
      </c>
      <c r="AG848" s="14">
        <f>SUMIF('consultant-net'!D:D,eslam.data!AO848,'consultant-net'!F:F)</f>
        <v>3504951.97</v>
      </c>
      <c r="AH848" s="2" t="str">
        <f>VLOOKUP(A848,'eslam-to-invoicing'!A:B,2,0)</f>
        <v>ORA ZED - Ph 01B - Pkgs A&amp;D</v>
      </c>
      <c r="AO848" s="2" t="str">
        <f t="shared" si="132"/>
        <v>ORA - ZED42</v>
      </c>
      <c r="AP848" s="2" t="str">
        <f t="shared" si="133"/>
        <v>ORA ZED - Ph 01B - Pkgs A&amp;D42</v>
      </c>
    </row>
    <row r="849" spans="1:42" x14ac:dyDescent="0.3">
      <c r="A849" s="6" t="s">
        <v>59</v>
      </c>
      <c r="B849" s="6">
        <f>VLOOKUP(A849,Sheet1!A:B,2,0)</f>
        <v>1</v>
      </c>
      <c r="C849" s="6">
        <v>43</v>
      </c>
      <c r="D849" s="25"/>
      <c r="E849" s="2">
        <v>11538786.400000099</v>
      </c>
      <c r="F849" s="26">
        <f>SUMIF('data-from-invoicing'!D:D,eslam.data!AP849,'data-from-invoicing'!E:E)</f>
        <v>11538786.67</v>
      </c>
      <c r="G849" s="2">
        <f t="shared" si="130"/>
        <v>0.26999990083277225</v>
      </c>
      <c r="H849" s="23"/>
      <c r="I849" s="2">
        <f>SUMIF('collection only'!D:D,eslam.data!AO849,'collection only'!E:E)</f>
        <v>6004454.5300000003</v>
      </c>
      <c r="J849" s="26">
        <f>SUMIF('data-from-invoicing'!D:D,eslam.data!AP849,'data-from-invoicing'!F:F)</f>
        <v>10554454.536800001</v>
      </c>
      <c r="K849" s="2">
        <f t="shared" si="131"/>
        <v>4550000.0068000006</v>
      </c>
      <c r="O849" s="23"/>
      <c r="P849" s="2">
        <v>11004454.560000001</v>
      </c>
      <c r="Q849" s="1">
        <v>45535</v>
      </c>
      <c r="R849" s="1">
        <v>45529</v>
      </c>
      <c r="S849" s="1">
        <v>45540</v>
      </c>
      <c r="T849">
        <v>56</v>
      </c>
      <c r="U849" s="1">
        <v>45596</v>
      </c>
      <c r="V849" s="1">
        <v>45557</v>
      </c>
      <c r="W849" s="2">
        <v>932664842.69523811</v>
      </c>
      <c r="Y849" s="2">
        <v>225919078.56999999</v>
      </c>
      <c r="Z849" s="2">
        <v>5200000</v>
      </c>
      <c r="AA849" s="2">
        <v>40983305.275484107</v>
      </c>
      <c r="AB849" s="2">
        <v>24482452.120000001</v>
      </c>
      <c r="AC849" s="2">
        <v>24482452.120000001</v>
      </c>
      <c r="AD849" s="2">
        <v>3555974.5004538498</v>
      </c>
      <c r="AE849" s="14">
        <f>SUMIF('consultant-gross'!D:D,eslam.data!AO849,'consultant-gross'!F:F)</f>
        <v>11538786.400000095</v>
      </c>
      <c r="AF849" s="14">
        <f>SUMIF('consultant-gross'!D:D,eslam.data!AO849,'consultant-gross'!G:G)</f>
        <v>932664842.69523811</v>
      </c>
      <c r="AG849" s="14">
        <f>SUMIF('consultant-net'!D:D,eslam.data!AO849,'consultant-net'!F:F)</f>
        <v>11004454.560000001</v>
      </c>
      <c r="AH849" s="2" t="str">
        <f>VLOOKUP(A849,'eslam-to-invoicing'!A:B,2,0)</f>
        <v>ORA ZED - Ph 01B - Pkgs A&amp;D</v>
      </c>
      <c r="AO849" s="2" t="str">
        <f t="shared" si="132"/>
        <v>ORA - ZED43</v>
      </c>
      <c r="AP849" s="2" t="str">
        <f t="shared" si="133"/>
        <v>ORA ZED - Ph 01B - Pkgs A&amp;D43</v>
      </c>
    </row>
    <row r="850" spans="1:42" hidden="1" x14ac:dyDescent="0.3">
      <c r="A850" s="6" t="s">
        <v>59</v>
      </c>
      <c r="B850" s="6">
        <f>VLOOKUP(A850,Sheet1!A:B,2,0)</f>
        <v>1</v>
      </c>
      <c r="C850" s="6">
        <v>44</v>
      </c>
      <c r="D850" s="25"/>
      <c r="E850" s="2">
        <v>5304711.9523808956</v>
      </c>
      <c r="F850" s="26">
        <f>SUMIF('data-from-invoicing'!D:D,eslam.data!AP850,'data-from-invoicing'!E:E)</f>
        <v>0</v>
      </c>
      <c r="G850" s="2">
        <f t="shared" si="130"/>
        <v>-5304711.9523808956</v>
      </c>
      <c r="H850" s="23"/>
      <c r="I850" s="2">
        <f>SUMIF('collection only'!D:D,eslam.data!AO850,'collection only'!E:E)</f>
        <v>0</v>
      </c>
      <c r="J850" s="26">
        <f>SUMIF('data-from-invoicing'!D:D,eslam.data!AP850,'data-from-invoicing'!F:F)</f>
        <v>0</v>
      </c>
      <c r="K850" s="2">
        <f t="shared" si="131"/>
        <v>0</v>
      </c>
      <c r="O850" s="23"/>
      <c r="P850" s="2">
        <v>4559905.68</v>
      </c>
      <c r="Q850" s="1">
        <v>45565</v>
      </c>
      <c r="R850" s="1">
        <v>45560</v>
      </c>
      <c r="S850" s="1">
        <v>45572</v>
      </c>
      <c r="T850">
        <v>56</v>
      </c>
      <c r="U850" s="1">
        <v>45628</v>
      </c>
      <c r="V850" s="1">
        <v>45580</v>
      </c>
      <c r="W850" s="2">
        <v>937969554.64761901</v>
      </c>
      <c r="Y850" s="2">
        <v>231364687.56628001</v>
      </c>
      <c r="Z850" s="2">
        <v>5600000</v>
      </c>
      <c r="AA850" s="2">
        <v>41098461.971329443</v>
      </c>
      <c r="AB850" s="2">
        <v>24621700.809500001</v>
      </c>
      <c r="AC850" s="2">
        <v>24621700.809500001</v>
      </c>
      <c r="AD850" s="2">
        <v>3555974.5004538498</v>
      </c>
      <c r="AE850" s="14">
        <f>SUMIF('consultant-gross'!D:D,eslam.data!AO850,'consultant-gross'!F:F)</f>
        <v>5304711.9523808956</v>
      </c>
      <c r="AF850" s="14">
        <f>SUMIF('consultant-gross'!D:D,eslam.data!AO850,'consultant-gross'!G:G)</f>
        <v>937969554.64761901</v>
      </c>
      <c r="AG850" s="14">
        <f>SUMIF('consultant-net'!D:D,eslam.data!AO850,'consultant-net'!F:F)</f>
        <v>4559905.68</v>
      </c>
      <c r="AH850" s="2" t="str">
        <f>VLOOKUP(A850,'eslam-to-invoicing'!A:B,2,0)</f>
        <v>ORA ZED - Ph 01B - Pkgs A&amp;D</v>
      </c>
      <c r="AO850" s="2" t="str">
        <f t="shared" si="132"/>
        <v>ORA - ZED44</v>
      </c>
      <c r="AP850" s="2" t="str">
        <f t="shared" si="133"/>
        <v>ORA ZED - Ph 01B - Pkgs A&amp;D44</v>
      </c>
    </row>
    <row r="851" spans="1:42" x14ac:dyDescent="0.3">
      <c r="A851" s="6" t="s">
        <v>59</v>
      </c>
      <c r="B851" s="6">
        <f>VLOOKUP(A851,Sheet1!A:B,2,0)</f>
        <v>1</v>
      </c>
      <c r="C851" s="6">
        <v>45</v>
      </c>
      <c r="D851" s="25"/>
      <c r="F851" s="26">
        <f>SUMIF('data-from-invoicing'!D:D,eslam.data!AP851,'data-from-invoicing'!E:E)</f>
        <v>0</v>
      </c>
      <c r="G851" s="2">
        <f t="shared" si="130"/>
        <v>0</v>
      </c>
      <c r="H851" s="23"/>
      <c r="I851" s="2">
        <f>SUMIF('collection only'!D:D,eslam.data!AO851,'collection only'!E:E)</f>
        <v>0</v>
      </c>
      <c r="J851" s="26">
        <f>SUMIF('data-from-invoicing'!D:D,eslam.data!AP851,'data-from-invoicing'!F:F)</f>
        <v>0</v>
      </c>
      <c r="K851" s="2">
        <f t="shared" si="131"/>
        <v>0</v>
      </c>
      <c r="O851" s="23"/>
      <c r="Q851" s="1">
        <v>45596</v>
      </c>
      <c r="R851" s="1">
        <v>45590</v>
      </c>
      <c r="S851" s="1">
        <v>45605</v>
      </c>
      <c r="T851">
        <v>56</v>
      </c>
      <c r="U851" s="1">
        <v>45661</v>
      </c>
      <c r="AD851" s="2">
        <v>0</v>
      </c>
      <c r="AE851" s="14">
        <f>SUMIF('consultant-gross'!D:D,eslam.data!AO851,'consultant-gross'!F:F)</f>
        <v>0</v>
      </c>
      <c r="AF851" s="14">
        <f>SUMIF('consultant-gross'!D:D,eslam.data!AO851,'consultant-gross'!G:G)</f>
        <v>0</v>
      </c>
      <c r="AG851" s="14">
        <f>SUMIF('consultant-net'!D:D,eslam.data!AO851,'consultant-net'!F:F)</f>
        <v>0</v>
      </c>
      <c r="AH851" s="2" t="str">
        <f>VLOOKUP(A851,'eslam-to-invoicing'!A:B,2,0)</f>
        <v>ORA ZED - Ph 01B - Pkgs A&amp;D</v>
      </c>
      <c r="AO851" s="2" t="str">
        <f t="shared" si="132"/>
        <v>ORA - ZED45</v>
      </c>
      <c r="AP851" s="2" t="str">
        <f t="shared" si="133"/>
        <v>ORA ZED - Ph 01B - Pkgs A&amp;D45</v>
      </c>
    </row>
    <row r="852" spans="1:42" x14ac:dyDescent="0.3">
      <c r="A852" s="6" t="s">
        <v>104</v>
      </c>
      <c r="B852" s="6">
        <f>VLOOKUP(A852,Sheet1!A:B,2,0)</f>
        <v>1</v>
      </c>
      <c r="C852" s="6">
        <v>1</v>
      </c>
      <c r="D852" s="25"/>
      <c r="E852" s="2">
        <v>2611606.828571429</v>
      </c>
      <c r="F852" s="26">
        <f>SUMIF('data-from-invoicing'!D:D,eslam.data!AP852,'data-from-invoicing'!E:E)</f>
        <v>2611606.83</v>
      </c>
      <c r="G852" s="2">
        <f t="shared" si="130"/>
        <v>1.4285710640251637E-3</v>
      </c>
      <c r="H852" s="23"/>
      <c r="I852" s="2">
        <f>SUMIF('collection only'!D:D,eslam.data!AO852,'collection only'!E:E)</f>
        <v>11802742.07</v>
      </c>
      <c r="J852" s="26">
        <f>SUMIF('data-from-invoicing'!D:D,eslam.data!AP852,'data-from-invoicing'!F:F)</f>
        <v>2304743.0231999997</v>
      </c>
      <c r="K852" s="2">
        <f t="shared" si="131"/>
        <v>-9497999.0468000006</v>
      </c>
      <c r="O852" s="23"/>
      <c r="P852" s="2">
        <v>2167633.670250528</v>
      </c>
      <c r="Q852" s="1">
        <v>44895</v>
      </c>
      <c r="R852" s="1">
        <v>44890</v>
      </c>
      <c r="S852" s="1">
        <v>44906</v>
      </c>
      <c r="T852">
        <v>56</v>
      </c>
      <c r="U852" s="1">
        <v>44962</v>
      </c>
      <c r="V852" s="1">
        <v>44915</v>
      </c>
      <c r="W852" s="2">
        <v>2611606.828571429</v>
      </c>
      <c r="Y852" s="2">
        <v>503419.58617999993</v>
      </c>
      <c r="AB852" s="2">
        <v>68554.675000000003</v>
      </c>
      <c r="AC852" s="2">
        <v>68554.675000000003</v>
      </c>
      <c r="AD852" s="2">
        <v>0</v>
      </c>
      <c r="AE852" s="14">
        <f>SUMIF('consultant-gross'!D:D,eslam.data!AO852,'consultant-gross'!F:F)</f>
        <v>2611606.8285714285</v>
      </c>
      <c r="AF852" s="14">
        <f>SUMIF('consultant-gross'!D:D,eslam.data!AO852,'consultant-gross'!G:G)</f>
        <v>2611606.8285714285</v>
      </c>
      <c r="AG852" s="14">
        <f>SUMIF('consultant-net'!D:D,eslam.data!AO852,'consultant-net'!F:F)</f>
        <v>2167633.670250528</v>
      </c>
      <c r="AH852" s="2" t="str">
        <f>VLOOKUP(A852,'eslam-to-invoicing'!A:B,2,0)</f>
        <v>Ora Zed Landscape Ph1</v>
      </c>
      <c r="AO852" s="2" t="str">
        <f t="shared" si="132"/>
        <v>ORA - ZED - Landscape1</v>
      </c>
      <c r="AP852" s="2" t="str">
        <f t="shared" si="133"/>
        <v>Ora Zed Landscape Ph11</v>
      </c>
    </row>
    <row r="853" spans="1:42" hidden="1" x14ac:dyDescent="0.3">
      <c r="A853" s="6" t="s">
        <v>104</v>
      </c>
      <c r="B853" s="6">
        <f>VLOOKUP(A853,Sheet1!A:B,2,0)</f>
        <v>1</v>
      </c>
      <c r="C853" s="6">
        <v>2</v>
      </c>
      <c r="D853" s="25"/>
      <c r="E853" s="2">
        <v>2071867.533333333</v>
      </c>
      <c r="F853" s="26">
        <f>SUMIF('data-from-invoicing'!D:D,eslam.data!AP853,'data-from-invoicing'!E:E)</f>
        <v>4143733</v>
      </c>
      <c r="G853" s="2">
        <f t="shared" si="130"/>
        <v>2071865.466666667</v>
      </c>
      <c r="H853" s="23"/>
      <c r="I853" s="2">
        <f>SUMIF('collection only'!D:D,eslam.data!AO853,'collection only'!E:E)</f>
        <v>1719649.2</v>
      </c>
      <c r="J853" s="26">
        <f>SUMIF('data-from-invoicing'!D:D,eslam.data!AP853,'data-from-invoicing'!F:F)</f>
        <v>1828422.1850000001</v>
      </c>
      <c r="K853" s="2">
        <f t="shared" si="131"/>
        <v>108772.9850000001</v>
      </c>
      <c r="O853" s="23"/>
      <c r="P853" s="2">
        <v>1719650.0562636431</v>
      </c>
      <c r="Q853" s="1">
        <v>44926</v>
      </c>
      <c r="R853" s="1">
        <v>44920</v>
      </c>
      <c r="S853" s="1">
        <v>44936</v>
      </c>
      <c r="T853">
        <v>56</v>
      </c>
      <c r="U853" s="1">
        <v>44992</v>
      </c>
      <c r="V853" s="1">
        <v>44958</v>
      </c>
      <c r="W853" s="2">
        <v>4683474.3619047618</v>
      </c>
      <c r="Y853" s="2">
        <v>1329550.32398466</v>
      </c>
      <c r="AA853" s="2">
        <v>30299.390754232591</v>
      </c>
      <c r="AB853" s="2">
        <v>122941.2</v>
      </c>
      <c r="AC853" s="2">
        <v>122941.2</v>
      </c>
      <c r="AD853" s="2">
        <v>0</v>
      </c>
      <c r="AE853" s="14">
        <f>SUMIF('consultant-gross'!D:D,eslam.data!AO853,'consultant-gross'!F:F)</f>
        <v>2071867.5333333332</v>
      </c>
      <c r="AF853" s="14">
        <f>SUMIF('consultant-gross'!D:D,eslam.data!AO853,'consultant-gross'!G:G)</f>
        <v>4683474.3619047618</v>
      </c>
      <c r="AG853" s="14">
        <f>SUMIF('consultant-net'!D:D,eslam.data!AO853,'consultant-net'!F:F)</f>
        <v>1719650.0562636433</v>
      </c>
      <c r="AH853" s="2" t="str">
        <f>VLOOKUP(A853,'eslam-to-invoicing'!A:B,2,0)</f>
        <v>Ora Zed Landscape Ph1</v>
      </c>
      <c r="AO853" s="2" t="str">
        <f t="shared" si="132"/>
        <v>ORA - ZED - Landscape2</v>
      </c>
      <c r="AP853" s="2" t="str">
        <f t="shared" si="133"/>
        <v>Ora Zed Landscape Ph12</v>
      </c>
    </row>
    <row r="854" spans="1:42" x14ac:dyDescent="0.3">
      <c r="A854" s="6" t="s">
        <v>104</v>
      </c>
      <c r="B854" s="6">
        <f>VLOOKUP(A854,Sheet1!A:B,2,0)</f>
        <v>1</v>
      </c>
      <c r="C854" s="6">
        <v>3</v>
      </c>
      <c r="D854" s="25"/>
      <c r="E854" s="2">
        <v>2138801.7904761899</v>
      </c>
      <c r="F854" s="26">
        <f>SUMIF('data-from-invoicing'!D:D,eslam.data!AP854,'data-from-invoicing'!E:E)</f>
        <v>2138801.9</v>
      </c>
      <c r="G854" s="2">
        <f t="shared" si="130"/>
        <v>0.10952380998060107</v>
      </c>
      <c r="H854" s="23"/>
      <c r="I854" s="2">
        <f>SUMIF('collection only'!D:D,eslam.data!AO854,'collection only'!E:E)</f>
        <v>1775205.58</v>
      </c>
      <c r="J854" s="26">
        <f>SUMIF('data-from-invoicing'!D:D,eslam.data!AP854,'data-from-invoicing'!F:F)</f>
        <v>1887492.675</v>
      </c>
      <c r="K854" s="2">
        <f t="shared" si="131"/>
        <v>112287.09499999997</v>
      </c>
      <c r="O854" s="23"/>
      <c r="P854" s="2">
        <v>1775205.48089737</v>
      </c>
      <c r="Q854" s="1">
        <v>44957</v>
      </c>
      <c r="R854" s="1">
        <v>44951</v>
      </c>
      <c r="S854" s="1">
        <v>44951</v>
      </c>
      <c r="T854">
        <v>56</v>
      </c>
      <c r="U854" s="1">
        <v>45007</v>
      </c>
      <c r="V854" s="1">
        <v>44983</v>
      </c>
      <c r="W854" s="2">
        <v>6822276.1523809517</v>
      </c>
      <c r="Y854" s="2">
        <v>2116384.0302827298</v>
      </c>
      <c r="AA854" s="2">
        <v>118260.2959780877</v>
      </c>
      <c r="AB854" s="2">
        <v>179084.745</v>
      </c>
      <c r="AC854" s="2">
        <v>179084.745</v>
      </c>
      <c r="AD854" s="2">
        <v>0</v>
      </c>
      <c r="AE854" s="14">
        <f>SUMIF('consultant-gross'!D:D,eslam.data!AO854,'consultant-gross'!F:F)</f>
        <v>2138801.7904761899</v>
      </c>
      <c r="AF854" s="14">
        <f>SUMIF('consultant-gross'!D:D,eslam.data!AO854,'consultant-gross'!G:G)</f>
        <v>6822276.1523809517</v>
      </c>
      <c r="AG854" s="14">
        <f>SUMIF('consultant-net'!D:D,eslam.data!AO854,'consultant-net'!F:F)</f>
        <v>1775205.4808973698</v>
      </c>
      <c r="AH854" s="2" t="str">
        <f>VLOOKUP(A854,'eslam-to-invoicing'!A:B,2,0)</f>
        <v>Ora Zed Landscape Ph1</v>
      </c>
      <c r="AO854" s="2" t="str">
        <f t="shared" si="132"/>
        <v>ORA - ZED - Landscape3</v>
      </c>
      <c r="AP854" s="2" t="str">
        <f t="shared" si="133"/>
        <v>Ora Zed Landscape Ph13</v>
      </c>
    </row>
    <row r="855" spans="1:42" x14ac:dyDescent="0.3">
      <c r="A855" s="6" t="s">
        <v>104</v>
      </c>
      <c r="B855" s="6">
        <f>VLOOKUP(A855,Sheet1!A:B,2,0)</f>
        <v>1</v>
      </c>
      <c r="C855" s="6">
        <v>4</v>
      </c>
      <c r="D855" s="25"/>
      <c r="E855" s="2">
        <v>4909563.9142857147</v>
      </c>
      <c r="F855" s="26">
        <f>SUMIF('data-from-invoicing'!D:D,eslam.data!AP855,'data-from-invoicing'!E:E)</f>
        <v>4909564.83</v>
      </c>
      <c r="G855" s="2">
        <f t="shared" si="130"/>
        <v>0.91571428533643484</v>
      </c>
      <c r="H855" s="23"/>
      <c r="I855" s="2">
        <f>SUMIF('collection only'!D:D,eslam.data!AO855,'collection only'!E:E)</f>
        <v>4074938.81</v>
      </c>
      <c r="J855" s="26">
        <f>SUMIF('data-from-invoicing'!D:D,eslam.data!AP855,'data-from-invoicing'!F:F)</f>
        <v>4332690.5999999996</v>
      </c>
      <c r="K855" s="2">
        <f t="shared" si="131"/>
        <v>257751.78999999957</v>
      </c>
      <c r="O855" s="23"/>
      <c r="P855" s="2">
        <v>4074938.0511045801</v>
      </c>
      <c r="Q855" s="1">
        <v>44985</v>
      </c>
      <c r="R855" s="1">
        <v>44982</v>
      </c>
      <c r="S855" s="1">
        <v>44983</v>
      </c>
      <c r="T855">
        <v>56</v>
      </c>
      <c r="U855" s="1">
        <v>45039</v>
      </c>
      <c r="V855" s="1">
        <v>45026</v>
      </c>
      <c r="W855" s="2">
        <v>11731840.06666667</v>
      </c>
      <c r="Y855" s="2">
        <v>4050371.3818666502</v>
      </c>
      <c r="AA855" s="2">
        <v>639071.43954930885</v>
      </c>
      <c r="AB855" s="2">
        <v>307960.8</v>
      </c>
      <c r="AC855" s="2">
        <v>307960.8</v>
      </c>
      <c r="AD855" s="2">
        <v>0</v>
      </c>
      <c r="AE855" s="14">
        <f>SUMIF('consultant-gross'!D:D,eslam.data!AO855,'consultant-gross'!F:F)</f>
        <v>4909563.9142857147</v>
      </c>
      <c r="AF855" s="14">
        <f>SUMIF('consultant-gross'!D:D,eslam.data!AO855,'consultant-gross'!G:G)</f>
        <v>11731840.066666666</v>
      </c>
      <c r="AG855" s="14">
        <f>SUMIF('consultant-net'!D:D,eslam.data!AO855,'consultant-net'!F:F)</f>
        <v>4074938.0511045801</v>
      </c>
      <c r="AH855" s="2" t="str">
        <f>VLOOKUP(A855,'eslam-to-invoicing'!A:B,2,0)</f>
        <v>Ora Zed Landscape Ph1</v>
      </c>
      <c r="AO855" s="2" t="str">
        <f t="shared" si="132"/>
        <v>ORA - ZED - Landscape4</v>
      </c>
      <c r="AP855" s="2" t="str">
        <f t="shared" si="133"/>
        <v>Ora Zed Landscape Ph14</v>
      </c>
    </row>
    <row r="856" spans="1:42" hidden="1" x14ac:dyDescent="0.3">
      <c r="A856" s="6" t="s">
        <v>104</v>
      </c>
      <c r="B856" s="6">
        <f>VLOOKUP(A856,Sheet1!A:B,2,0)</f>
        <v>1</v>
      </c>
      <c r="C856" s="6">
        <v>5</v>
      </c>
      <c r="D856" s="25"/>
      <c r="E856" s="2">
        <v>3861209.6</v>
      </c>
      <c r="F856" s="26">
        <f>SUMIF('data-from-invoicing'!D:D,eslam.data!AP856,'data-from-invoicing'!E:E)</f>
        <v>3284925.66</v>
      </c>
      <c r="G856" s="2">
        <f t="shared" si="130"/>
        <v>-576283.93999999994</v>
      </c>
      <c r="H856" s="23"/>
      <c r="I856" s="2">
        <f>SUMIF('collection only'!D:D,eslam.data!AO856,'collection only'!E:E)</f>
        <v>2726488.3</v>
      </c>
      <c r="J856" s="26">
        <f>SUMIF('data-from-invoicing'!D:D,eslam.data!AP856,'data-from-invoicing'!F:F)</f>
        <v>2898946.8930000002</v>
      </c>
      <c r="K856" s="2">
        <f t="shared" si="131"/>
        <v>172458.59300000034</v>
      </c>
      <c r="O856" s="23"/>
      <c r="P856" s="2">
        <v>3204803.9680011738</v>
      </c>
      <c r="Q856" s="1">
        <v>45016</v>
      </c>
      <c r="R856" s="1">
        <v>45010</v>
      </c>
      <c r="S856" s="1">
        <v>45026</v>
      </c>
      <c r="T856">
        <v>56</v>
      </c>
      <c r="U856" s="1">
        <v>45082</v>
      </c>
      <c r="V856" s="1">
        <v>45047</v>
      </c>
      <c r="W856" s="2">
        <v>15593049.66666667</v>
      </c>
      <c r="Y856" s="2">
        <v>5404662.8768366994</v>
      </c>
      <c r="AA856" s="2">
        <v>772348.39810074901</v>
      </c>
      <c r="AB856" s="2">
        <v>409317.55</v>
      </c>
      <c r="AC856" s="2">
        <v>409317.55</v>
      </c>
      <c r="AD856" s="2">
        <v>0</v>
      </c>
      <c r="AE856" s="14">
        <f>SUMIF('consultant-gross'!D:D,eslam.data!AO856,'consultant-gross'!F:F)</f>
        <v>3861209.5999999996</v>
      </c>
      <c r="AF856" s="14">
        <f>SUMIF('consultant-gross'!D:D,eslam.data!AO856,'consultant-gross'!G:G)</f>
        <v>15593049.666666666</v>
      </c>
      <c r="AG856" s="14">
        <f>SUMIF('consultant-net'!D:D,eslam.data!AO856,'consultant-net'!F:F)</f>
        <v>3204803.9680011738</v>
      </c>
      <c r="AH856" s="2" t="str">
        <f>VLOOKUP(A856,'eslam-to-invoicing'!A:B,2,0)</f>
        <v>Ora Zed Landscape Ph1</v>
      </c>
      <c r="AO856" s="2" t="str">
        <f t="shared" si="132"/>
        <v>ORA - ZED - Landscape5</v>
      </c>
      <c r="AP856" s="2" t="str">
        <f t="shared" si="133"/>
        <v>Ora Zed Landscape Ph15</v>
      </c>
    </row>
    <row r="857" spans="1:42" hidden="1" x14ac:dyDescent="0.3">
      <c r="A857" s="6" t="s">
        <v>104</v>
      </c>
      <c r="B857" s="6">
        <f>VLOOKUP(A857,Sheet1!A:B,2,0)</f>
        <v>1</v>
      </c>
      <c r="C857" s="6">
        <v>6</v>
      </c>
      <c r="D857" s="25"/>
      <c r="E857" s="2">
        <v>3232045.3523809519</v>
      </c>
      <c r="F857" s="26">
        <f>SUMIF('data-from-invoicing'!D:D,eslam.data!AP857,'data-from-invoicing'!E:E)</f>
        <v>3759868.5499999993</v>
      </c>
      <c r="G857" s="2">
        <f t="shared" si="130"/>
        <v>527823.19761904748</v>
      </c>
      <c r="H857" s="23"/>
      <c r="I857" s="2">
        <f>SUMIF('collection only'!D:D,eslam.data!AO857,'collection only'!E:E)</f>
        <v>3120690.89</v>
      </c>
      <c r="J857" s="26">
        <f>SUMIF('data-from-invoicing'!D:D,eslam.data!AP857,'data-from-invoicing'!F:F)</f>
        <v>3318083.9875000003</v>
      </c>
      <c r="K857" s="2">
        <f t="shared" si="131"/>
        <v>197393.09750000015</v>
      </c>
      <c r="O857" s="23"/>
      <c r="P857" s="2">
        <v>3160913.3163209171</v>
      </c>
      <c r="Q857" s="1">
        <v>45046</v>
      </c>
      <c r="R857" s="1">
        <v>45041</v>
      </c>
      <c r="S857" s="1">
        <v>45057</v>
      </c>
      <c r="T857">
        <v>56</v>
      </c>
      <c r="U857" s="1">
        <v>45113</v>
      </c>
      <c r="V857" s="1">
        <v>45084</v>
      </c>
      <c r="W857" s="2">
        <v>18825095.019047622</v>
      </c>
      <c r="Y857" s="2">
        <v>6624089.2241659993</v>
      </c>
      <c r="AA857" s="2">
        <v>816946.8693735596</v>
      </c>
      <c r="AB857" s="2">
        <v>494158.74</v>
      </c>
      <c r="AC857" s="2">
        <v>494158.74</v>
      </c>
      <c r="AD857" s="2">
        <v>0</v>
      </c>
      <c r="AE857" s="14">
        <f>SUMIF('consultant-gross'!D:D,eslam.data!AO857,'consultant-gross'!F:F)</f>
        <v>3232045.3523809519</v>
      </c>
      <c r="AF857" s="14">
        <f>SUMIF('consultant-gross'!D:D,eslam.data!AO857,'consultant-gross'!G:G)</f>
        <v>18825095.019047618</v>
      </c>
      <c r="AG857" s="14">
        <f>SUMIF('consultant-net'!D:D,eslam.data!AO857,'consultant-net'!F:F)</f>
        <v>3160913.3163209166</v>
      </c>
      <c r="AH857" s="2" t="str">
        <f>VLOOKUP(A857,'eslam-to-invoicing'!A:B,2,0)</f>
        <v>Ora Zed Landscape Ph1</v>
      </c>
      <c r="AO857" s="2" t="str">
        <f t="shared" si="132"/>
        <v>ORA - ZED - Landscape6</v>
      </c>
      <c r="AP857" s="2" t="str">
        <f t="shared" si="133"/>
        <v>Ora Zed Landscape Ph16</v>
      </c>
    </row>
    <row r="858" spans="1:42" hidden="1" x14ac:dyDescent="0.3">
      <c r="A858" s="6" t="s">
        <v>104</v>
      </c>
      <c r="B858" s="6">
        <f>VLOOKUP(A858,Sheet1!A:B,2,0)</f>
        <v>1</v>
      </c>
      <c r="C858" s="6">
        <v>7</v>
      </c>
      <c r="D858" s="25"/>
      <c r="E858" s="2">
        <v>1440674.761904761</v>
      </c>
      <c r="F858" s="26">
        <f>SUMIF('data-from-invoicing'!D:D,eslam.data!AP858,'data-from-invoicing'!E:E)</f>
        <v>1343089.52</v>
      </c>
      <c r="G858" s="2">
        <f t="shared" si="130"/>
        <v>-97585.241904760944</v>
      </c>
      <c r="H858" s="23"/>
      <c r="I858" s="2">
        <f>SUMIF('collection only'!D:D,eslam.data!AO858,'collection only'!E:E)</f>
        <v>964764.3</v>
      </c>
      <c r="J858" s="26">
        <f>SUMIF('data-from-invoicing'!D:D,eslam.data!AP858,'data-from-invoicing'!F:F)</f>
        <v>1035276.4959999999</v>
      </c>
      <c r="K858" s="2">
        <f t="shared" si="131"/>
        <v>70512.19599999988</v>
      </c>
      <c r="O858" s="23"/>
      <c r="P858" s="2">
        <v>1045760.053159377</v>
      </c>
      <c r="Q858" s="1">
        <v>45077</v>
      </c>
      <c r="R858" s="1">
        <v>45071</v>
      </c>
      <c r="S858" s="1">
        <v>45084</v>
      </c>
      <c r="T858">
        <v>56</v>
      </c>
      <c r="U858" s="1">
        <v>45140</v>
      </c>
      <c r="V858" s="1">
        <v>45124</v>
      </c>
      <c r="W858" s="2">
        <v>20265769.780952379</v>
      </c>
      <c r="Y858" s="2">
        <v>7155995.1362478388</v>
      </c>
      <c r="AA858" s="2">
        <v>835084.58319647505</v>
      </c>
      <c r="AB858" s="2">
        <v>531976.45499999996</v>
      </c>
      <c r="AC858" s="2">
        <v>531976.45499999996</v>
      </c>
      <c r="AD858" s="2">
        <v>0</v>
      </c>
      <c r="AE858" s="14">
        <f>SUMIF('consultant-gross'!D:D,eslam.data!AO858,'consultant-gross'!F:F)</f>
        <v>1440674.7619047612</v>
      </c>
      <c r="AF858" s="14">
        <f>SUMIF('consultant-gross'!D:D,eslam.data!AO858,'consultant-gross'!G:G)</f>
        <v>20265769.780952379</v>
      </c>
      <c r="AG858" s="14">
        <f>SUMIF('consultant-net'!D:D,eslam.data!AO858,'consultant-net'!F:F)</f>
        <v>1045760.0531593766</v>
      </c>
      <c r="AH858" s="2" t="str">
        <f>VLOOKUP(A858,'eslam-to-invoicing'!A:B,2,0)</f>
        <v>Ora Zed Landscape Ph1</v>
      </c>
      <c r="AO858" s="2" t="str">
        <f t="shared" si="132"/>
        <v>ORA - ZED - Landscape7</v>
      </c>
      <c r="AP858" s="2" t="str">
        <f t="shared" si="133"/>
        <v>Ora Zed Landscape Ph17</v>
      </c>
    </row>
    <row r="859" spans="1:42" hidden="1" x14ac:dyDescent="0.3">
      <c r="A859" s="6" t="s">
        <v>104</v>
      </c>
      <c r="B859" s="6">
        <f>VLOOKUP(A859,Sheet1!A:B,2,0)</f>
        <v>1</v>
      </c>
      <c r="C859" s="6">
        <v>8</v>
      </c>
      <c r="D859" s="25"/>
      <c r="E859" s="2">
        <v>11600772.26942257</v>
      </c>
      <c r="F859" s="26">
        <f>SUMIF('data-from-invoicing'!D:D,eslam.data!AP859,'data-from-invoicing'!E:E)</f>
        <v>6274745.71</v>
      </c>
      <c r="G859" s="2">
        <f t="shared" si="130"/>
        <v>-5326026.5594225703</v>
      </c>
      <c r="H859" s="23"/>
      <c r="I859" s="2">
        <f>SUMIF('collection only'!D:D,eslam.data!AO859,'collection only'!E:E)</f>
        <v>5158038.9400000004</v>
      </c>
      <c r="J859" s="26">
        <f>SUMIF('data-from-invoicing'!D:D,eslam.data!AP859,'data-from-invoicing'!F:F)</f>
        <v>5158038.9354999997</v>
      </c>
      <c r="K859" s="2">
        <f t="shared" si="131"/>
        <v>-4.5000007376074791E-3</v>
      </c>
      <c r="O859" s="23"/>
      <c r="P859" s="2">
        <v>9578640.9798947722</v>
      </c>
      <c r="Q859" s="1">
        <v>45107</v>
      </c>
      <c r="R859" s="1">
        <v>45102</v>
      </c>
      <c r="S859" s="1">
        <v>45116</v>
      </c>
      <c r="T859">
        <v>56</v>
      </c>
      <c r="U859" s="1">
        <v>45172</v>
      </c>
      <c r="V859" s="1">
        <v>45147</v>
      </c>
      <c r="W859" s="2">
        <v>31866542.050374951</v>
      </c>
      <c r="Y859" s="2">
        <v>10056562.050738931</v>
      </c>
      <c r="Z859" s="2">
        <v>200000</v>
      </c>
      <c r="AA859" s="2">
        <v>5892201.0450631296</v>
      </c>
      <c r="AB859" s="2">
        <v>836496.72882234002</v>
      </c>
      <c r="AC859" s="2">
        <v>836496.72882234002</v>
      </c>
      <c r="AD859" s="2">
        <v>0</v>
      </c>
      <c r="AE859" s="14">
        <f>SUMIF('consultant-gross'!D:D,eslam.data!AO859,'consultant-gross'!F:F)</f>
        <v>11600772.269422572</v>
      </c>
      <c r="AF859" s="14">
        <f>SUMIF('consultant-gross'!D:D,eslam.data!AO859,'consultant-gross'!G:G)</f>
        <v>31866542.050374951</v>
      </c>
      <c r="AG859" s="14">
        <f>SUMIF('consultant-net'!D:D,eslam.data!AO859,'consultant-net'!F:F)</f>
        <v>9578640.9798947722</v>
      </c>
      <c r="AH859" s="2" t="str">
        <f>VLOOKUP(A859,'eslam-to-invoicing'!A:B,2,0)</f>
        <v>Ora Zed Landscape Ph1</v>
      </c>
      <c r="AO859" s="2" t="str">
        <f t="shared" si="132"/>
        <v>ORA - ZED - Landscape8</v>
      </c>
      <c r="AP859" s="2" t="str">
        <f t="shared" si="133"/>
        <v>Ora Zed Landscape Ph18</v>
      </c>
    </row>
    <row r="860" spans="1:42" hidden="1" x14ac:dyDescent="0.3">
      <c r="A860" s="6" t="s">
        <v>104</v>
      </c>
      <c r="B860" s="6">
        <f>VLOOKUP(A860,Sheet1!A:B,2,0)</f>
        <v>1</v>
      </c>
      <c r="C860" s="6">
        <v>9</v>
      </c>
      <c r="D860" s="25"/>
      <c r="E860" s="2">
        <v>3994751.4353393279</v>
      </c>
      <c r="F860" s="26">
        <f>SUMIF('data-from-invoicing'!D:D,eslam.data!AP860,'data-from-invoicing'!E:E)</f>
        <v>4486249.0225</v>
      </c>
      <c r="G860" s="2">
        <f t="shared" si="130"/>
        <v>491497.58716067206</v>
      </c>
      <c r="H860" s="23"/>
      <c r="I860" s="2">
        <f>SUMIF('collection only'!D:D,eslam.data!AO860,'collection only'!E:E)</f>
        <v>3863087.97</v>
      </c>
      <c r="J860" s="26">
        <f>SUMIF('data-from-invoicing'!D:D,eslam.data!AP860,'data-from-invoicing'!F:F)</f>
        <v>3863087.97</v>
      </c>
      <c r="K860" s="2">
        <f t="shared" si="131"/>
        <v>0</v>
      </c>
      <c r="O860" s="23"/>
      <c r="P860" s="2">
        <v>3636861.919795007</v>
      </c>
      <c r="Q860" s="1">
        <v>45138</v>
      </c>
      <c r="R860" s="1">
        <v>45132</v>
      </c>
      <c r="S860" s="1">
        <v>45145</v>
      </c>
      <c r="T860">
        <v>56</v>
      </c>
      <c r="U860" s="1">
        <v>45201</v>
      </c>
      <c r="V860" s="1">
        <v>45186</v>
      </c>
      <c r="W860" s="2">
        <v>35861293.485714279</v>
      </c>
      <c r="Y860" s="2">
        <v>10889989.70639769</v>
      </c>
      <c r="AA860" s="2">
        <v>5974589.29</v>
      </c>
      <c r="AB860" s="2">
        <v>941358.95</v>
      </c>
      <c r="AC860" s="2">
        <v>941358.95</v>
      </c>
      <c r="AD860" s="2">
        <v>0</v>
      </c>
      <c r="AE860" s="14">
        <f>SUMIF('consultant-gross'!D:D,eslam.data!AO860,'consultant-gross'!F:F)</f>
        <v>3994751.4353393279</v>
      </c>
      <c r="AF860" s="14">
        <f>SUMIF('consultant-gross'!D:D,eslam.data!AO860,'consultant-gross'!G:G)</f>
        <v>35861293.485714279</v>
      </c>
      <c r="AG860" s="14">
        <f>SUMIF('consultant-net'!D:D,eslam.data!AO860,'consultant-net'!F:F)</f>
        <v>3636861.9197950065</v>
      </c>
      <c r="AH860" s="2" t="str">
        <f>VLOOKUP(A860,'eslam-to-invoicing'!A:B,2,0)</f>
        <v>Ora Zed Landscape Ph1</v>
      </c>
      <c r="AO860" s="2" t="str">
        <f t="shared" si="132"/>
        <v>ORA - ZED - Landscape9</v>
      </c>
      <c r="AP860" s="2" t="str">
        <f t="shared" si="133"/>
        <v>Ora Zed Landscape Ph19</v>
      </c>
    </row>
    <row r="861" spans="1:42" hidden="1" x14ac:dyDescent="0.3">
      <c r="A861" s="6" t="s">
        <v>104</v>
      </c>
      <c r="B861" s="6">
        <f>VLOOKUP(A861,Sheet1!A:B,2,0)</f>
        <v>1</v>
      </c>
      <c r="C861" s="6">
        <v>10</v>
      </c>
      <c r="D861" s="25"/>
      <c r="E861" s="2">
        <v>3258480.285714291</v>
      </c>
      <c r="F861" s="26">
        <f>SUMIF('data-from-invoicing'!D:D,eslam.data!AP861,'data-from-invoicing'!E:E)</f>
        <v>3148169.54</v>
      </c>
      <c r="G861" s="2">
        <f t="shared" si="130"/>
        <v>-110310.745714291</v>
      </c>
      <c r="H861" s="23"/>
      <c r="I861" s="2">
        <f>SUMIF('collection only'!D:D,eslam.data!AO861,'collection only'!E:E)</f>
        <v>6562980.7200000007</v>
      </c>
      <c r="J861" s="26">
        <f>SUMIF('data-from-invoicing'!D:D,eslam.data!AP861,'data-from-invoicing'!F:F)</f>
        <v>2562980.7170000002</v>
      </c>
      <c r="K861" s="2">
        <f t="shared" si="131"/>
        <v>-4000000.0030000005</v>
      </c>
      <c r="O861" s="23"/>
      <c r="P861" s="2">
        <v>2654538.63</v>
      </c>
      <c r="Q861" s="1">
        <v>45169</v>
      </c>
      <c r="R861" s="1">
        <v>45163</v>
      </c>
      <c r="S861" s="1">
        <v>45179</v>
      </c>
      <c r="T861">
        <v>56</v>
      </c>
      <c r="U861" s="1">
        <v>45235</v>
      </c>
      <c r="V861" s="1">
        <v>45209</v>
      </c>
      <c r="W861" s="2">
        <v>39119773.77142857</v>
      </c>
      <c r="Y861" s="2">
        <v>12128157.279999999</v>
      </c>
      <c r="Z861" s="2">
        <v>50000</v>
      </c>
      <c r="AA861" s="2">
        <v>6008554.2000000002</v>
      </c>
      <c r="AB861" s="2">
        <v>1026894.06</v>
      </c>
      <c r="AC861" s="2">
        <v>1026894.06</v>
      </c>
      <c r="AD861" s="2">
        <v>0</v>
      </c>
      <c r="AE861" s="14">
        <f>SUMIF('consultant-gross'!D:D,eslam.data!AO861,'consultant-gross'!F:F)</f>
        <v>3258480.285714291</v>
      </c>
      <c r="AF861" s="14">
        <f>SUMIF('consultant-gross'!D:D,eslam.data!AO861,'consultant-gross'!G:G)</f>
        <v>39119773.77142857</v>
      </c>
      <c r="AG861" s="14">
        <f>SUMIF('consultant-net'!D:D,eslam.data!AO861,'consultant-net'!F:F)</f>
        <v>2654538.63</v>
      </c>
      <c r="AH861" s="2" t="str">
        <f>VLOOKUP(A861,'eslam-to-invoicing'!A:B,2,0)</f>
        <v>Ora Zed Landscape Ph1</v>
      </c>
      <c r="AO861" s="2" t="str">
        <f t="shared" si="132"/>
        <v>ORA - ZED - Landscape10</v>
      </c>
      <c r="AP861" s="2" t="str">
        <f t="shared" si="133"/>
        <v>Ora Zed Landscape Ph110</v>
      </c>
    </row>
    <row r="862" spans="1:42" hidden="1" x14ac:dyDescent="0.3">
      <c r="A862" s="6" t="s">
        <v>104</v>
      </c>
      <c r="B862" s="6">
        <f>VLOOKUP(A862,Sheet1!A:B,2,0)</f>
        <v>1</v>
      </c>
      <c r="C862" s="6">
        <v>11</v>
      </c>
      <c r="D862" s="25"/>
      <c r="E862" s="2">
        <v>6742108.104761906</v>
      </c>
      <c r="F862" s="26">
        <f>SUMIF('data-from-invoicing'!D:D,eslam.data!AP862,'data-from-invoicing'!E:E)</f>
        <v>6460754.4199999999</v>
      </c>
      <c r="G862" s="2">
        <f t="shared" si="130"/>
        <v>-281353.68476190604</v>
      </c>
      <c r="H862" s="23"/>
      <c r="I862" s="2">
        <f>SUMIF('collection only'!D:D,eslam.data!AO862,'collection only'!E:E)</f>
        <v>5312426.17</v>
      </c>
      <c r="J862" s="26">
        <f>SUMIF('data-from-invoicing'!D:D,eslam.data!AP862,'data-from-invoicing'!F:F)</f>
        <v>5312426.17</v>
      </c>
      <c r="K862" s="2">
        <f t="shared" si="131"/>
        <v>0</v>
      </c>
      <c r="O862" s="23"/>
      <c r="P862" s="2">
        <v>6014170.71</v>
      </c>
      <c r="Q862" s="1">
        <v>45199</v>
      </c>
      <c r="R862" s="1">
        <v>45194</v>
      </c>
      <c r="S862" s="1">
        <v>45208</v>
      </c>
      <c r="T862">
        <v>56</v>
      </c>
      <c r="U862" s="1">
        <v>45264</v>
      </c>
      <c r="V862" s="1">
        <v>45234</v>
      </c>
      <c r="W862" s="2">
        <v>45861881.876190484</v>
      </c>
      <c r="Y862" s="2">
        <v>14252099.550000001</v>
      </c>
      <c r="Z862" s="2">
        <v>100000</v>
      </c>
      <c r="AA862" s="2">
        <v>6064800</v>
      </c>
      <c r="AB862" s="2">
        <v>1203874</v>
      </c>
      <c r="AC862" s="2">
        <v>1203874</v>
      </c>
      <c r="AD862" s="2">
        <v>0</v>
      </c>
      <c r="AE862" s="14">
        <f>SUMIF('consultant-gross'!D:D,eslam.data!AO862,'consultant-gross'!F:F)</f>
        <v>6742108.104761906</v>
      </c>
      <c r="AF862" s="14">
        <f>SUMIF('consultant-gross'!D:D,eslam.data!AO862,'consultant-gross'!G:G)</f>
        <v>45861881.876190476</v>
      </c>
      <c r="AG862" s="14">
        <f>SUMIF('consultant-net'!D:D,eslam.data!AO862,'consultant-net'!F:F)</f>
        <v>6014170.71</v>
      </c>
      <c r="AH862" s="2" t="str">
        <f>VLOOKUP(A862,'eslam-to-invoicing'!A:B,2,0)</f>
        <v>Ora Zed Landscape Ph1</v>
      </c>
      <c r="AO862" s="2" t="str">
        <f t="shared" si="132"/>
        <v>ORA - ZED - Landscape11</v>
      </c>
      <c r="AP862" s="2" t="str">
        <f t="shared" si="133"/>
        <v>Ora Zed Landscape Ph111</v>
      </c>
    </row>
    <row r="863" spans="1:42" hidden="1" x14ac:dyDescent="0.3">
      <c r="A863" s="6" t="s">
        <v>104</v>
      </c>
      <c r="B863" s="6">
        <f>VLOOKUP(A863,Sheet1!A:B,2,0)</f>
        <v>1</v>
      </c>
      <c r="C863" s="6">
        <v>12</v>
      </c>
      <c r="D863" s="25"/>
      <c r="E863" s="2">
        <v>9303031.3714285642</v>
      </c>
      <c r="F863" s="26">
        <f>SUMIF('data-from-invoicing'!D:D,eslam.data!AP863,'data-from-invoicing'!E:E)</f>
        <v>7506327.0700000003</v>
      </c>
      <c r="G863" s="2">
        <f t="shared" si="130"/>
        <v>-1796704.3014285639</v>
      </c>
      <c r="H863" s="23"/>
      <c r="I863" s="2">
        <f>SUMIF('collection only'!D:D,eslam.data!AO863,'collection only'!E:E)</f>
        <v>6030251.4699999997</v>
      </c>
      <c r="J863" s="26">
        <f>SUMIF('data-from-invoicing'!D:D,eslam.data!AP863,'data-from-invoicing'!F:F)</f>
        <v>6030251.4699999997</v>
      </c>
      <c r="K863" s="2">
        <f t="shared" si="131"/>
        <v>0</v>
      </c>
      <c r="O863" s="23"/>
      <c r="P863" s="2">
        <v>7521516.04</v>
      </c>
      <c r="Q863" s="1">
        <v>45230</v>
      </c>
      <c r="R863" s="1">
        <v>45224</v>
      </c>
      <c r="S863" s="1">
        <v>45236</v>
      </c>
      <c r="T863">
        <v>56</v>
      </c>
      <c r="U863" s="1">
        <v>45292</v>
      </c>
      <c r="V863" s="1">
        <v>45250</v>
      </c>
      <c r="W863" s="2">
        <v>55164913.24761904</v>
      </c>
      <c r="Y863" s="2">
        <v>16356170.6</v>
      </c>
      <c r="Z863" s="2">
        <v>300000</v>
      </c>
      <c r="AA863" s="2">
        <v>6136800.2400000002</v>
      </c>
      <c r="AB863" s="2">
        <v>1448078.9750000001</v>
      </c>
      <c r="AC863" s="2">
        <v>1448078.9750000001</v>
      </c>
      <c r="AD863" s="2">
        <v>0</v>
      </c>
      <c r="AE863" s="14">
        <f>SUMIF('consultant-gross'!D:D,eslam.data!AO863,'consultant-gross'!F:F)</f>
        <v>9303031.3714285642</v>
      </c>
      <c r="AF863" s="14">
        <f>SUMIF('consultant-gross'!D:D,eslam.data!AO863,'consultant-gross'!G:G)</f>
        <v>55164913.24761904</v>
      </c>
      <c r="AG863" s="14">
        <f>SUMIF('consultant-net'!D:D,eslam.data!AO863,'consultant-net'!F:F)</f>
        <v>7521516.04</v>
      </c>
      <c r="AH863" s="2" t="str">
        <f>VLOOKUP(A863,'eslam-to-invoicing'!A:B,2,0)</f>
        <v>Ora Zed Landscape Ph1</v>
      </c>
      <c r="AO863" s="2" t="str">
        <f t="shared" si="132"/>
        <v>ORA - ZED - Landscape12</v>
      </c>
      <c r="AP863" s="2" t="str">
        <f t="shared" si="133"/>
        <v>Ora Zed Landscape Ph112</v>
      </c>
    </row>
    <row r="864" spans="1:42" hidden="1" x14ac:dyDescent="0.3">
      <c r="A864" s="6" t="s">
        <v>104</v>
      </c>
      <c r="B864" s="6">
        <f>VLOOKUP(A864,Sheet1!A:B,2,0)</f>
        <v>1</v>
      </c>
      <c r="C864" s="6">
        <v>13</v>
      </c>
      <c r="D864" s="25"/>
      <c r="E864" s="2">
        <v>-692002.62857142836</v>
      </c>
      <c r="F864" s="26">
        <f>SUMIF('data-from-invoicing'!D:D,eslam.data!AP864,'data-from-invoicing'!E:E)</f>
        <v>1148717.83</v>
      </c>
      <c r="G864" s="2">
        <f t="shared" si="130"/>
        <v>1840720.4585714284</v>
      </c>
      <c r="H864" s="23"/>
      <c r="I864" s="2">
        <f>SUMIF('collection only'!D:D,eslam.data!AO864,'collection only'!E:E)</f>
        <v>0</v>
      </c>
      <c r="J864" s="26">
        <f>SUMIF('data-from-invoicing'!D:D,eslam.data!AP864,'data-from-invoicing'!F:F)</f>
        <v>868255.79</v>
      </c>
      <c r="K864" s="2">
        <f t="shared" si="131"/>
        <v>868255.79</v>
      </c>
      <c r="O864" s="23"/>
      <c r="P864" s="2">
        <v>-674362.19</v>
      </c>
      <c r="Q864" s="1">
        <v>45260</v>
      </c>
      <c r="R864" s="1">
        <v>45255</v>
      </c>
      <c r="S864" s="1">
        <v>45271</v>
      </c>
      <c r="T864">
        <v>56</v>
      </c>
      <c r="U864" s="1">
        <v>45327</v>
      </c>
      <c r="V864" s="1">
        <v>45342</v>
      </c>
      <c r="W864" s="2">
        <v>54472910.619047612</v>
      </c>
      <c r="Y864" s="2">
        <v>13854310.92</v>
      </c>
      <c r="Z864" s="2">
        <v>400000</v>
      </c>
      <c r="AA864" s="2">
        <v>6133954.2699999996</v>
      </c>
      <c r="AB864" s="2">
        <v>1429913.905</v>
      </c>
      <c r="AC864" s="2">
        <v>1429913.905</v>
      </c>
      <c r="AD864" s="2">
        <v>0</v>
      </c>
      <c r="AE864" s="14">
        <f>SUMIF('consultant-gross'!D:D,eslam.data!AO864,'consultant-gross'!F:F)</f>
        <v>-692002.62857142836</v>
      </c>
      <c r="AF864" s="14">
        <f>SUMIF('consultant-gross'!D:D,eslam.data!AO864,'consultant-gross'!G:G)</f>
        <v>54472910.619047612</v>
      </c>
      <c r="AG864" s="14">
        <f>SUMIF('consultant-net'!D:D,eslam.data!AO864,'consultant-net'!F:F)</f>
        <v>-674362.19</v>
      </c>
      <c r="AH864" s="2" t="str">
        <f>VLOOKUP(A864,'eslam-to-invoicing'!A:B,2,0)</f>
        <v>Ora Zed Landscape Ph1</v>
      </c>
      <c r="AO864" s="2" t="str">
        <f t="shared" si="132"/>
        <v>ORA - ZED - Landscape13</v>
      </c>
      <c r="AP864" s="2" t="str">
        <f t="shared" si="133"/>
        <v>Ora Zed Landscape Ph113</v>
      </c>
    </row>
    <row r="865" spans="1:42" hidden="1" x14ac:dyDescent="0.3">
      <c r="A865" s="6" t="s">
        <v>104</v>
      </c>
      <c r="B865" s="6">
        <f>VLOOKUP(A865,Sheet1!A:B,2,0)</f>
        <v>1</v>
      </c>
      <c r="C865" s="6">
        <v>14</v>
      </c>
      <c r="D865" s="25"/>
      <c r="E865" s="2">
        <v>1197004.695238099</v>
      </c>
      <c r="F865" s="26">
        <f>SUMIF('data-from-invoicing'!D:D,eslam.data!AP865,'data-from-invoicing'!E:E)</f>
        <v>0</v>
      </c>
      <c r="G865" s="2">
        <f t="shared" si="130"/>
        <v>-1197004.695238099</v>
      </c>
      <c r="H865" s="23"/>
      <c r="I865" s="2">
        <f>SUMIF('collection only'!D:D,eslam.data!AO865,'collection only'!E:E)</f>
        <v>868255.79</v>
      </c>
      <c r="J865" s="26">
        <f>SUMIF('data-from-invoicing'!D:D,eslam.data!AP865,'data-from-invoicing'!F:F)</f>
        <v>0</v>
      </c>
      <c r="K865" s="2">
        <f t="shared" si="131"/>
        <v>-868255.79</v>
      </c>
      <c r="O865" s="23"/>
      <c r="P865" s="2">
        <v>1008333.54</v>
      </c>
      <c r="Q865" s="1">
        <v>45291</v>
      </c>
      <c r="R865" s="1">
        <v>45285</v>
      </c>
      <c r="S865" s="1">
        <v>45307</v>
      </c>
      <c r="T865">
        <v>56</v>
      </c>
      <c r="U865" s="1">
        <v>45363</v>
      </c>
      <c r="V865" s="1">
        <v>45371</v>
      </c>
      <c r="W865" s="2">
        <v>55669915.31428571</v>
      </c>
      <c r="Y865" s="2">
        <v>14304471.380000001</v>
      </c>
      <c r="Z865" s="2">
        <v>385180.36</v>
      </c>
      <c r="AA865" s="2">
        <v>6143327.5</v>
      </c>
      <c r="AB865" s="2">
        <v>1461335.2749999999</v>
      </c>
      <c r="AC865" s="2">
        <v>1461335.2749999999</v>
      </c>
      <c r="AD865" s="2">
        <v>0</v>
      </c>
      <c r="AE865" s="14">
        <f>SUMIF('consultant-gross'!D:D,eslam.data!AO865,'consultant-gross'!F:F)</f>
        <v>1197004.6952380985</v>
      </c>
      <c r="AF865" s="14">
        <f>SUMIF('consultant-gross'!D:D,eslam.data!AO865,'consultant-gross'!G:G)</f>
        <v>55669915.31428571</v>
      </c>
      <c r="AG865" s="14">
        <f>SUMIF('consultant-net'!D:D,eslam.data!AO865,'consultant-net'!F:F)</f>
        <v>1008333.54</v>
      </c>
      <c r="AH865" s="2" t="str">
        <f>VLOOKUP(A865,'eslam-to-invoicing'!A:B,2,0)</f>
        <v>Ora Zed Landscape Ph1</v>
      </c>
      <c r="AO865" s="2" t="str">
        <f t="shared" si="132"/>
        <v>ORA - ZED - Landscape14</v>
      </c>
      <c r="AP865" s="2" t="str">
        <f t="shared" si="133"/>
        <v>Ora Zed Landscape Ph114</v>
      </c>
    </row>
    <row r="866" spans="1:42" x14ac:dyDescent="0.3">
      <c r="A866" s="6" t="s">
        <v>104</v>
      </c>
      <c r="B866" s="6">
        <f>VLOOKUP(A866,Sheet1!A:B,2,0)</f>
        <v>1</v>
      </c>
      <c r="C866" s="6">
        <v>15</v>
      </c>
      <c r="D866" s="25"/>
      <c r="E866" s="2">
        <v>3753240.2190476209</v>
      </c>
      <c r="F866" s="26">
        <f>SUMIF('data-from-invoicing'!D:D,eslam.data!AP866,'data-from-invoicing'!E:E)</f>
        <v>3753240.01</v>
      </c>
      <c r="G866" s="2">
        <f t="shared" si="130"/>
        <v>-0.20904762111604214</v>
      </c>
      <c r="H866" s="23"/>
      <c r="I866" s="2">
        <f>SUMIF('collection only'!D:D,eslam.data!AO866,'collection only'!E:E)</f>
        <v>3165189.2</v>
      </c>
      <c r="J866" s="26">
        <f>SUMIF('data-from-invoicing'!D:D,eslam.data!AP866,'data-from-invoicing'!F:F)</f>
        <v>3165189.2</v>
      </c>
      <c r="K866" s="2">
        <f t="shared" si="131"/>
        <v>0</v>
      </c>
      <c r="O866" s="23"/>
      <c r="P866" s="2">
        <v>5175911.3600000003</v>
      </c>
      <c r="Q866" s="1">
        <v>45322</v>
      </c>
      <c r="R866" s="1">
        <v>45316</v>
      </c>
      <c r="S866" s="1">
        <v>45328</v>
      </c>
      <c r="T866">
        <v>56</v>
      </c>
      <c r="U866" s="1">
        <v>45384</v>
      </c>
      <c r="V866" s="1">
        <v>45402</v>
      </c>
      <c r="W866" s="2">
        <v>59423155.533333331</v>
      </c>
      <c r="Y866" s="2">
        <v>16680600.84</v>
      </c>
      <c r="Z866" s="2">
        <v>335180.36</v>
      </c>
      <c r="AA866" s="2">
        <v>5731208.9900000002</v>
      </c>
      <c r="AB866" s="2">
        <v>1559857.835</v>
      </c>
      <c r="AC866" s="2">
        <v>1559857.835</v>
      </c>
      <c r="AD866" s="2">
        <v>0</v>
      </c>
      <c r="AE866" s="14">
        <f>SUMIF('consultant-gross'!D:D,eslam.data!AO866,'consultant-gross'!F:F)</f>
        <v>3753240.2190476209</v>
      </c>
      <c r="AF866" s="14">
        <f>SUMIF('consultant-gross'!D:D,eslam.data!AO866,'consultant-gross'!G:G)</f>
        <v>59423155.533333331</v>
      </c>
      <c r="AG866" s="14">
        <f>SUMIF('consultant-net'!D:D,eslam.data!AO866,'consultant-net'!F:F)</f>
        <v>5175911.3600000003</v>
      </c>
      <c r="AH866" s="2" t="str">
        <f>VLOOKUP(A866,'eslam-to-invoicing'!A:B,2,0)</f>
        <v>Ora Zed Landscape Ph1</v>
      </c>
      <c r="AO866" s="2" t="str">
        <f t="shared" si="132"/>
        <v>ORA - ZED - Landscape15</v>
      </c>
      <c r="AP866" s="2" t="str">
        <f t="shared" si="133"/>
        <v>Ora Zed Landscape Ph115</v>
      </c>
    </row>
    <row r="867" spans="1:42" x14ac:dyDescent="0.3">
      <c r="A867" s="6" t="s">
        <v>104</v>
      </c>
      <c r="B867" s="6">
        <f>VLOOKUP(A867,Sheet1!A:B,2,0)</f>
        <v>1</v>
      </c>
      <c r="C867" s="6">
        <v>16</v>
      </c>
      <c r="D867" s="25"/>
      <c r="E867" s="2">
        <v>1773392.8380952401</v>
      </c>
      <c r="F867" s="26">
        <f>SUMIF('data-from-invoicing'!D:D,eslam.data!AP867,'data-from-invoicing'!E:E)</f>
        <v>1773393.33</v>
      </c>
      <c r="G867" s="2">
        <f t="shared" si="130"/>
        <v>0.49190476001240313</v>
      </c>
      <c r="H867" s="23"/>
      <c r="I867" s="2">
        <f>SUMIF('collection only'!D:D,eslam.data!AO867,'collection only'!E:E)</f>
        <v>1521916.47</v>
      </c>
      <c r="J867" s="26">
        <f>SUMIF('data-from-invoicing'!D:D,eslam.data!AP867,'data-from-invoicing'!F:F)</f>
        <v>1521916.4665000001</v>
      </c>
      <c r="K867" s="2">
        <f t="shared" si="131"/>
        <v>-3.499999875202775E-3</v>
      </c>
      <c r="O867" s="23"/>
      <c r="P867" s="2">
        <v>1521916.05</v>
      </c>
      <c r="Q867" s="1">
        <v>45351</v>
      </c>
      <c r="R867" s="1">
        <v>45347</v>
      </c>
      <c r="S867" s="1">
        <v>45358</v>
      </c>
      <c r="T867">
        <v>56</v>
      </c>
      <c r="U867" s="1">
        <v>45414</v>
      </c>
      <c r="V867" s="1">
        <v>45381</v>
      </c>
      <c r="W867" s="2">
        <v>61196548.371428572</v>
      </c>
      <c r="Y867" s="2">
        <v>14544514.789999999</v>
      </c>
      <c r="Z867" s="2">
        <v>285180.36</v>
      </c>
      <c r="AA867" s="2">
        <v>5755565.1600000001</v>
      </c>
      <c r="AB867" s="2">
        <v>1606409.395</v>
      </c>
      <c r="AC867" s="2">
        <v>1606409.395</v>
      </c>
      <c r="AD867" s="2">
        <v>0</v>
      </c>
      <c r="AE867" s="14">
        <f>SUMIF('consultant-gross'!D:D,eslam.data!AO867,'consultant-gross'!F:F)</f>
        <v>1773392.8380952403</v>
      </c>
      <c r="AF867" s="14">
        <f>SUMIF('consultant-gross'!D:D,eslam.data!AO867,'consultant-gross'!G:G)</f>
        <v>61196548.371428572</v>
      </c>
      <c r="AG867" s="14">
        <f>SUMIF('consultant-net'!D:D,eslam.data!AO867,'consultant-net'!F:F)</f>
        <v>1521916.05</v>
      </c>
      <c r="AH867" s="2" t="str">
        <f>VLOOKUP(A867,'eslam-to-invoicing'!A:B,2,0)</f>
        <v>Ora Zed Landscape Ph1</v>
      </c>
      <c r="AO867" s="2" t="str">
        <f t="shared" si="132"/>
        <v>ORA - ZED - Landscape16</v>
      </c>
      <c r="AP867" s="2" t="str">
        <f t="shared" si="133"/>
        <v>Ora Zed Landscape Ph116</v>
      </c>
    </row>
    <row r="868" spans="1:42" x14ac:dyDescent="0.3">
      <c r="A868" s="6" t="s">
        <v>104</v>
      </c>
      <c r="B868" s="6">
        <f>VLOOKUP(A868,Sheet1!A:B,2,0)</f>
        <v>1</v>
      </c>
      <c r="C868" s="6">
        <v>17</v>
      </c>
      <c r="D868" s="25"/>
      <c r="E868" s="2">
        <v>1582674.7047619</v>
      </c>
      <c r="F868" s="26">
        <f>SUMIF('data-from-invoicing'!D:D,eslam.data!AP868,'data-from-invoicing'!E:E)</f>
        <v>1582674.29</v>
      </c>
      <c r="G868" s="2">
        <f t="shared" si="130"/>
        <v>-0.41476189997047186</v>
      </c>
      <c r="H868" s="23"/>
      <c r="I868" s="2">
        <f>SUMIF('collection only'!D:D,eslam.data!AO868,'collection only'!E:E)</f>
        <v>1313619.6599999999</v>
      </c>
      <c r="J868" s="26">
        <f>SUMIF('data-from-invoicing'!D:D,eslam.data!AP868,'data-from-invoicing'!F:F)</f>
        <v>1313619.6599999999</v>
      </c>
      <c r="K868" s="2">
        <f t="shared" si="131"/>
        <v>0</v>
      </c>
      <c r="O868" s="23"/>
      <c r="P868" s="2">
        <v>1313620</v>
      </c>
      <c r="Q868" s="1">
        <v>45382</v>
      </c>
      <c r="R868" s="1">
        <v>45376</v>
      </c>
      <c r="S868" s="1">
        <v>45389</v>
      </c>
      <c r="T868">
        <v>56</v>
      </c>
      <c r="U868" s="1">
        <v>45445</v>
      </c>
      <c r="V868" s="1">
        <v>45410</v>
      </c>
      <c r="W868" s="2">
        <v>62779223.076190472</v>
      </c>
      <c r="Y868" s="2">
        <v>15060209.779999999</v>
      </c>
      <c r="Z868" s="2">
        <v>285180.36</v>
      </c>
      <c r="AA868" s="2">
        <v>5766649.9500000002</v>
      </c>
      <c r="AB868" s="2">
        <v>1647954.605</v>
      </c>
      <c r="AC868" s="2">
        <v>1647954.605</v>
      </c>
      <c r="AD868" s="2">
        <v>0</v>
      </c>
      <c r="AE868" s="14">
        <f>SUMIF('consultant-gross'!D:D,eslam.data!AO868,'consultant-gross'!F:F)</f>
        <v>1582674.7047619</v>
      </c>
      <c r="AF868" s="14">
        <f>SUMIF('consultant-gross'!D:D,eslam.data!AO868,'consultant-gross'!G:G)</f>
        <v>62779223.076190472</v>
      </c>
      <c r="AG868" s="14">
        <f>SUMIF('consultant-net'!D:D,eslam.data!AO868,'consultant-net'!F:F)</f>
        <v>775773.82</v>
      </c>
      <c r="AH868" s="2" t="str">
        <f>VLOOKUP(A868,'eslam-to-invoicing'!A:B,2,0)</f>
        <v>Ora Zed Landscape Ph1</v>
      </c>
      <c r="AO868" s="2" t="str">
        <f t="shared" si="132"/>
        <v>ORA - ZED - Landscape17</v>
      </c>
      <c r="AP868" s="2" t="str">
        <f t="shared" si="133"/>
        <v>Ora Zed Landscape Ph117</v>
      </c>
    </row>
    <row r="869" spans="1:42" hidden="1" x14ac:dyDescent="0.3">
      <c r="A869" s="6" t="s">
        <v>104</v>
      </c>
      <c r="B869" s="6">
        <f>VLOOKUP(A869,Sheet1!A:B,2,0)</f>
        <v>1</v>
      </c>
      <c r="C869" s="6">
        <v>18</v>
      </c>
      <c r="D869" s="25"/>
      <c r="E869" s="2">
        <v>1979868.857142858</v>
      </c>
      <c r="F869" s="26">
        <f>SUMIF('data-from-invoicing'!D:D,eslam.data!AP869,'data-from-invoicing'!E:E)</f>
        <v>1175128.22</v>
      </c>
      <c r="G869" s="2">
        <f t="shared" si="130"/>
        <v>-804740.637142858</v>
      </c>
      <c r="H869" s="23"/>
      <c r="I869" s="2">
        <f>SUMIF('collection only'!D:D,eslam.data!AO869,'collection only'!E:E)</f>
        <v>975356.43</v>
      </c>
      <c r="J869" s="26">
        <f>SUMIF('data-from-invoicing'!D:D,eslam.data!AP869,'data-from-invoicing'!F:F)</f>
        <v>975356.43</v>
      </c>
      <c r="K869" s="2">
        <f t="shared" si="131"/>
        <v>0</v>
      </c>
      <c r="O869" s="23"/>
      <c r="P869" s="2">
        <v>1643291.15</v>
      </c>
      <c r="Q869" s="1">
        <v>45412</v>
      </c>
      <c r="R869" s="1">
        <v>45407</v>
      </c>
      <c r="S869" s="1">
        <v>45419</v>
      </c>
      <c r="T869">
        <v>56</v>
      </c>
      <c r="U869" s="1">
        <v>45475</v>
      </c>
      <c r="V869" s="1">
        <v>45426</v>
      </c>
      <c r="W869" s="2">
        <v>64759091.93333333</v>
      </c>
      <c r="Y869" s="2">
        <v>16924136.120000001</v>
      </c>
      <c r="Z869" s="2">
        <v>285180.36</v>
      </c>
      <c r="AA869" s="2">
        <v>5796250.4000000004</v>
      </c>
      <c r="AB869" s="2">
        <v>1699926.165</v>
      </c>
      <c r="AC869" s="2">
        <v>1699926.165</v>
      </c>
      <c r="AD869" s="2">
        <v>0</v>
      </c>
      <c r="AE869" s="14">
        <f>SUMIF('consultant-gross'!D:D,eslam.data!AO869,'consultant-gross'!F:F)</f>
        <v>1979868.8571428582</v>
      </c>
      <c r="AF869" s="14">
        <f>SUMIF('consultant-gross'!D:D,eslam.data!AO869,'consultant-gross'!G:G)</f>
        <v>64759091.93333333</v>
      </c>
      <c r="AG869" s="14">
        <f>SUMIF('consultant-net'!D:D,eslam.data!AO869,'consultant-net'!F:F)</f>
        <v>1643291.15</v>
      </c>
      <c r="AH869" s="2" t="str">
        <f>VLOOKUP(A869,'eslam-to-invoicing'!A:B,2,0)</f>
        <v>Ora Zed Landscape Ph1</v>
      </c>
      <c r="AO869" s="2" t="str">
        <f t="shared" si="132"/>
        <v>ORA - ZED - Landscape18</v>
      </c>
      <c r="AP869" s="2" t="str">
        <f t="shared" si="133"/>
        <v>Ora Zed Landscape Ph118</v>
      </c>
    </row>
    <row r="870" spans="1:42" hidden="1" x14ac:dyDescent="0.3">
      <c r="A870" s="6" t="s">
        <v>104</v>
      </c>
      <c r="B870" s="6">
        <f>VLOOKUP(A870,Sheet1!A:B,2,0)</f>
        <v>1</v>
      </c>
      <c r="C870" s="6">
        <v>19</v>
      </c>
      <c r="D870" s="25"/>
      <c r="E870" s="2">
        <v>1453055.047619045</v>
      </c>
      <c r="F870" s="26">
        <f>SUMIF('data-from-invoicing'!D:D,eslam.data!AP870,'data-from-invoicing'!E:E)</f>
        <v>1347822.27</v>
      </c>
      <c r="G870" s="2">
        <f t="shared" si="130"/>
        <v>-105232.77761904499</v>
      </c>
      <c r="H870" s="23"/>
      <c r="I870" s="2">
        <f>SUMIF('collection only'!D:D,eslam.data!AO870,'collection only'!E:E)</f>
        <v>618692.48</v>
      </c>
      <c r="J870" s="26">
        <f>SUMIF('data-from-invoicing'!D:D,eslam.data!AP870,'data-from-invoicing'!F:F)</f>
        <v>618692.48</v>
      </c>
      <c r="K870" s="2">
        <f t="shared" si="131"/>
        <v>0</v>
      </c>
      <c r="O870" s="23"/>
      <c r="P870" s="2">
        <v>168189.5</v>
      </c>
      <c r="Q870" s="1">
        <v>45443</v>
      </c>
      <c r="R870" s="1">
        <v>45437</v>
      </c>
      <c r="S870" s="1">
        <v>45447</v>
      </c>
      <c r="T870">
        <v>56</v>
      </c>
      <c r="U870" s="1">
        <v>45503</v>
      </c>
      <c r="V870" s="1">
        <v>45480</v>
      </c>
      <c r="W870" s="2">
        <v>66212146.980952367</v>
      </c>
      <c r="Y870" s="2">
        <v>17189828.91</v>
      </c>
      <c r="Z870" s="2">
        <v>785180.36</v>
      </c>
      <c r="AA870" s="2">
        <v>5817974.5999999996</v>
      </c>
      <c r="AB870" s="2">
        <v>1738068.86</v>
      </c>
      <c r="AC870" s="2">
        <v>1738068.86</v>
      </c>
      <c r="AD870" s="2">
        <v>0</v>
      </c>
      <c r="AE870" s="14">
        <f>SUMIF('consultant-gross'!D:D,eslam.data!AO870,'consultant-gross'!F:F)</f>
        <v>1453055.0476190448</v>
      </c>
      <c r="AF870" s="14">
        <f>SUMIF('consultant-gross'!D:D,eslam.data!AO870,'consultant-gross'!G:G)</f>
        <v>66212146.980952375</v>
      </c>
      <c r="AG870" s="14">
        <f>SUMIF('consultant-net'!D:D,eslam.data!AO870,'consultant-net'!F:F)</f>
        <v>168189.5</v>
      </c>
      <c r="AH870" s="2" t="str">
        <f>VLOOKUP(A870,'eslam-to-invoicing'!A:B,2,0)</f>
        <v>Ora Zed Landscape Ph1</v>
      </c>
      <c r="AO870" s="2" t="str">
        <f t="shared" si="132"/>
        <v>ORA - ZED - Landscape19</v>
      </c>
      <c r="AP870" s="2" t="str">
        <f t="shared" si="133"/>
        <v>Ora Zed Landscape Ph119</v>
      </c>
    </row>
    <row r="871" spans="1:42" hidden="1" x14ac:dyDescent="0.3">
      <c r="A871" s="6" t="s">
        <v>104</v>
      </c>
      <c r="B871" s="6">
        <f>VLOOKUP(A871,Sheet1!A:B,2,0)</f>
        <v>1</v>
      </c>
      <c r="C871" s="6">
        <v>20</v>
      </c>
      <c r="D871" s="25"/>
      <c r="E871" s="2">
        <v>1399335.6857142821</v>
      </c>
      <c r="F871" s="26">
        <f>SUMIF('data-from-invoicing'!D:D,eslam.data!AP871,'data-from-invoicing'!E:E)</f>
        <v>1318831.1499999999</v>
      </c>
      <c r="G871" s="2">
        <f t="shared" ref="G871:G902" si="134">F871-E871</f>
        <v>-80504.535714282189</v>
      </c>
      <c r="H871" s="23"/>
      <c r="I871" s="2">
        <f>SUMIF('collection only'!D:D,eslam.data!AO871,'collection only'!E:E)</f>
        <v>1177303.8500000001</v>
      </c>
      <c r="J871" s="26">
        <f>SUMIF('data-from-invoicing'!D:D,eslam.data!AP871,'data-from-invoicing'!F:F)</f>
        <v>1177303.8500000001</v>
      </c>
      <c r="K871" s="2">
        <f t="shared" ref="K871:K902" si="135">J871-I871</f>
        <v>0</v>
      </c>
      <c r="O871" s="23"/>
      <c r="P871" s="2">
        <v>1244123</v>
      </c>
      <c r="Q871" s="1">
        <v>45473</v>
      </c>
      <c r="R871" s="1">
        <v>45468</v>
      </c>
      <c r="S871" s="1">
        <v>45480</v>
      </c>
      <c r="T871">
        <v>56</v>
      </c>
      <c r="U871" s="1">
        <v>45536</v>
      </c>
      <c r="V871" s="1">
        <v>45496</v>
      </c>
      <c r="W871" s="2">
        <v>67611482.666666657</v>
      </c>
      <c r="Y871" s="2">
        <v>17563515.190000001</v>
      </c>
      <c r="Z871" s="2">
        <v>335180.36</v>
      </c>
      <c r="AA871" s="2">
        <v>5838895.6699999999</v>
      </c>
      <c r="AB871" s="2">
        <v>1774801.42</v>
      </c>
      <c r="AC871" s="2">
        <v>1774801.42</v>
      </c>
      <c r="AD871" s="2">
        <v>0</v>
      </c>
      <c r="AE871" s="14">
        <f>SUMIF('consultant-gross'!D:D,eslam.data!AO871,'consultant-gross'!F:F)</f>
        <v>1399335.6857142821</v>
      </c>
      <c r="AF871" s="14">
        <f>SUMIF('consultant-gross'!D:D,eslam.data!AO871,'consultant-gross'!G:G)</f>
        <v>67611482.666666657</v>
      </c>
      <c r="AG871" s="14">
        <f>SUMIF('consultant-net'!D:D,eslam.data!AO871,'consultant-net'!F:F)</f>
        <v>1244123</v>
      </c>
      <c r="AH871" s="2" t="str">
        <f>VLOOKUP(A871,'eslam-to-invoicing'!A:B,2,0)</f>
        <v>Ora Zed Landscape Ph1</v>
      </c>
      <c r="AO871" s="2" t="str">
        <f t="shared" ref="AO871:AO902" si="136">A871&amp;C871</f>
        <v>ORA - ZED - Landscape20</v>
      </c>
      <c r="AP871" s="2" t="str">
        <f t="shared" ref="AP871:AP902" si="137">AH871&amp;C871</f>
        <v>Ora Zed Landscape Ph120</v>
      </c>
    </row>
    <row r="872" spans="1:42" hidden="1" x14ac:dyDescent="0.3">
      <c r="A872" s="6" t="s">
        <v>104</v>
      </c>
      <c r="B872" s="6">
        <f>VLOOKUP(A872,Sheet1!A:B,2,0)</f>
        <v>1</v>
      </c>
      <c r="C872" s="6">
        <v>21</v>
      </c>
      <c r="D872" s="25"/>
      <c r="E872" s="2">
        <v>422349.99047620589</v>
      </c>
      <c r="F872" s="26">
        <f>SUMIF('data-from-invoicing'!D:D,eslam.data!AP872,'data-from-invoicing'!E:E)</f>
        <v>324859.52000000002</v>
      </c>
      <c r="G872" s="2">
        <f t="shared" si="134"/>
        <v>-97490.470476205868</v>
      </c>
      <c r="H872" s="23"/>
      <c r="I872" s="2">
        <f>SUMIF('collection only'!D:D,eslam.data!AO872,'collection only'!E:E)</f>
        <v>108767.39</v>
      </c>
      <c r="J872" s="26">
        <f>SUMIF('data-from-invoicing'!D:D,eslam.data!AP872,'data-from-invoicing'!F:F)</f>
        <v>108767.386</v>
      </c>
      <c r="K872" s="2">
        <f t="shared" si="135"/>
        <v>-4.0000000008149073E-3</v>
      </c>
      <c r="O872" s="23"/>
      <c r="P872" s="2">
        <v>189683.62228792161</v>
      </c>
      <c r="Q872" s="1">
        <v>45504</v>
      </c>
      <c r="R872" s="1">
        <v>45498</v>
      </c>
      <c r="S872" s="1">
        <v>45511</v>
      </c>
      <c r="T872">
        <v>56</v>
      </c>
      <c r="U872" s="1">
        <v>45567</v>
      </c>
      <c r="V872" s="1">
        <v>45540</v>
      </c>
      <c r="W872" s="2">
        <v>68033832.657142863</v>
      </c>
      <c r="Y872" s="2">
        <v>17849734.083589818</v>
      </c>
      <c r="Z872" s="2">
        <v>385180.36</v>
      </c>
      <c r="AA872" s="2">
        <v>5845210.1016796958</v>
      </c>
      <c r="AB872" s="2">
        <v>1785888.105</v>
      </c>
      <c r="AC872" s="2">
        <v>1785888.105</v>
      </c>
      <c r="AD872" s="2">
        <v>0</v>
      </c>
      <c r="AE872" s="14">
        <f>SUMIF('consultant-gross'!D:D,eslam.data!AO872,'consultant-gross'!F:F)</f>
        <v>422349.99047620595</v>
      </c>
      <c r="AF872" s="14">
        <f>SUMIF('consultant-gross'!D:D,eslam.data!AO872,'consultant-gross'!G:G)</f>
        <v>68033832.657142863</v>
      </c>
      <c r="AG872" s="14">
        <f>SUMIF('consultant-net'!D:D,eslam.data!AO872,'consultant-net'!F:F)</f>
        <v>189683.62228792161</v>
      </c>
      <c r="AH872" s="2" t="str">
        <f>VLOOKUP(A872,'eslam-to-invoicing'!A:B,2,0)</f>
        <v>Ora Zed Landscape Ph1</v>
      </c>
      <c r="AO872" s="2" t="str">
        <f t="shared" si="136"/>
        <v>ORA - ZED - Landscape21</v>
      </c>
      <c r="AP872" s="2" t="str">
        <f t="shared" si="137"/>
        <v>Ora Zed Landscape Ph121</v>
      </c>
    </row>
    <row r="873" spans="1:42" hidden="1" x14ac:dyDescent="0.3">
      <c r="A873" s="6" t="s">
        <v>104</v>
      </c>
      <c r="B873" s="6">
        <f>VLOOKUP(A873,Sheet1!A:B,2,0)</f>
        <v>1</v>
      </c>
      <c r="C873" s="6">
        <v>22</v>
      </c>
      <c r="D873" s="25"/>
      <c r="E873" s="2">
        <v>4226377.8476190418</v>
      </c>
      <c r="F873" s="26">
        <f>SUMIF('data-from-invoicing'!D:D,eslam.data!AP873,'data-from-invoicing'!E:E)</f>
        <v>0</v>
      </c>
      <c r="G873" s="2">
        <f t="shared" si="134"/>
        <v>-4226377.8476190418</v>
      </c>
      <c r="H873" s="23"/>
      <c r="I873" s="2">
        <f>SUMIF('collection only'!D:D,eslam.data!AO873,'collection only'!E:E)</f>
        <v>0</v>
      </c>
      <c r="J873" s="26">
        <f>SUMIF('data-from-invoicing'!D:D,eslam.data!AP873,'data-from-invoicing'!F:F)</f>
        <v>0</v>
      </c>
      <c r="K873" s="2">
        <f t="shared" si="135"/>
        <v>0</v>
      </c>
      <c r="O873" s="23"/>
      <c r="P873" s="2">
        <v>1388299.8</v>
      </c>
      <c r="Q873" s="1">
        <v>45535</v>
      </c>
      <c r="R873" s="1">
        <v>45529</v>
      </c>
      <c r="S873" s="1">
        <v>45540</v>
      </c>
      <c r="T873">
        <v>56</v>
      </c>
      <c r="U873" s="1">
        <v>45596</v>
      </c>
      <c r="V873" s="1">
        <v>45551</v>
      </c>
      <c r="W873" s="2">
        <v>72260210.504761904</v>
      </c>
      <c r="Y873" s="2">
        <v>19837405.710000001</v>
      </c>
      <c r="Z873" s="2">
        <v>935180.36</v>
      </c>
      <c r="AA873" s="2">
        <v>5908397.46</v>
      </c>
      <c r="AB873" s="2">
        <v>1896830.5249999999</v>
      </c>
      <c r="AC873" s="2">
        <v>1896830.5249999999</v>
      </c>
      <c r="AD873" s="2">
        <v>0</v>
      </c>
      <c r="AE873" s="14">
        <f>SUMIF('consultant-gross'!D:D,eslam.data!AO873,'consultant-gross'!F:F)</f>
        <v>4226377.8476190418</v>
      </c>
      <c r="AF873" s="14">
        <f>SUMIF('consultant-gross'!D:D,eslam.data!AO873,'consultant-gross'!G:G)</f>
        <v>72260210.504761904</v>
      </c>
      <c r="AG873" s="14">
        <f>SUMIF('consultant-net'!D:D,eslam.data!AO873,'consultant-net'!F:F)</f>
        <v>1388299.8</v>
      </c>
      <c r="AH873" s="2" t="str">
        <f>VLOOKUP(A873,'eslam-to-invoicing'!A:B,2,0)</f>
        <v>Ora Zed Landscape Ph1</v>
      </c>
      <c r="AO873" s="2" t="str">
        <f t="shared" si="136"/>
        <v>ORA - ZED - Landscape22</v>
      </c>
      <c r="AP873" s="2" t="str">
        <f t="shared" si="137"/>
        <v>Ora Zed Landscape Ph122</v>
      </c>
    </row>
    <row r="874" spans="1:42" hidden="1" x14ac:dyDescent="0.3">
      <c r="A874" s="6" t="s">
        <v>104</v>
      </c>
      <c r="B874" s="6">
        <f>VLOOKUP(A874,Sheet1!A:B,2,0)</f>
        <v>1</v>
      </c>
      <c r="C874" s="6">
        <v>23</v>
      </c>
      <c r="D874" s="25"/>
      <c r="E874" s="2">
        <v>1124749.171428561</v>
      </c>
      <c r="F874" s="26">
        <f>SUMIF('data-from-invoicing'!D:D,eslam.data!AP874,'data-from-invoicing'!E:E)</f>
        <v>0</v>
      </c>
      <c r="G874" s="2">
        <f t="shared" si="134"/>
        <v>-1124749.171428561</v>
      </c>
      <c r="H874" s="23"/>
      <c r="I874" s="2">
        <f>SUMIF('collection only'!D:D,eslam.data!AO874,'collection only'!E:E)</f>
        <v>0</v>
      </c>
      <c r="J874" s="26">
        <f>SUMIF('data-from-invoicing'!D:D,eslam.data!AP874,'data-from-invoicing'!F:F)</f>
        <v>0</v>
      </c>
      <c r="K874" s="2">
        <f t="shared" si="135"/>
        <v>0</v>
      </c>
      <c r="O874" s="23"/>
      <c r="P874" s="2">
        <v>1551640.48</v>
      </c>
      <c r="Q874" s="1">
        <v>45565</v>
      </c>
      <c r="R874" s="1">
        <v>45560</v>
      </c>
      <c r="S874" s="1">
        <v>45572</v>
      </c>
      <c r="T874">
        <v>56</v>
      </c>
      <c r="U874" s="1">
        <v>45628</v>
      </c>
      <c r="V874" s="1">
        <v>45580</v>
      </c>
      <c r="W874" s="2">
        <v>73384959.676190466</v>
      </c>
      <c r="Y874" s="2">
        <v>20272182.949999999</v>
      </c>
      <c r="Z874" s="2">
        <v>435180.36</v>
      </c>
      <c r="AA874" s="2">
        <v>5961374.3899999997</v>
      </c>
      <c r="AB874" s="2">
        <v>1926355.19</v>
      </c>
      <c r="AC874" s="2">
        <v>1926355.19</v>
      </c>
      <c r="AD874" s="2">
        <v>0</v>
      </c>
      <c r="AE874" s="14">
        <f>SUMIF('consultant-gross'!D:D,eslam.data!AO874,'consultant-gross'!F:F)</f>
        <v>1124749.1714285612</v>
      </c>
      <c r="AF874" s="14">
        <f>SUMIF('consultant-gross'!D:D,eslam.data!AO874,'consultant-gross'!G:G)</f>
        <v>73384959.676190466</v>
      </c>
      <c r="AG874" s="14">
        <f>SUMIF('consultant-net'!D:D,eslam.data!AO874,'consultant-net'!F:F)</f>
        <v>1551640.48</v>
      </c>
      <c r="AH874" s="2" t="str">
        <f>VLOOKUP(A874,'eslam-to-invoicing'!A:B,2,0)</f>
        <v>Ora Zed Landscape Ph1</v>
      </c>
      <c r="AO874" s="2" t="str">
        <f t="shared" si="136"/>
        <v>ORA - ZED - Landscape23</v>
      </c>
      <c r="AP874" s="2" t="str">
        <f t="shared" si="137"/>
        <v>Ora Zed Landscape Ph123</v>
      </c>
    </row>
    <row r="875" spans="1:42" x14ac:dyDescent="0.3">
      <c r="A875" s="6" t="s">
        <v>104</v>
      </c>
      <c r="B875" s="6">
        <f>VLOOKUP(A875,Sheet1!A:B,2,0)</f>
        <v>1</v>
      </c>
      <c r="C875" s="6">
        <v>24</v>
      </c>
      <c r="D875" s="25"/>
      <c r="F875" s="26">
        <f>SUMIF('data-from-invoicing'!D:D,eslam.data!AP875,'data-from-invoicing'!E:E)</f>
        <v>0</v>
      </c>
      <c r="G875" s="2">
        <f t="shared" si="134"/>
        <v>0</v>
      </c>
      <c r="H875" s="23"/>
      <c r="I875" s="2">
        <f>SUMIF('collection only'!D:D,eslam.data!AO875,'collection only'!E:E)</f>
        <v>0</v>
      </c>
      <c r="J875" s="26">
        <f>SUMIF('data-from-invoicing'!D:D,eslam.data!AP875,'data-from-invoicing'!F:F)</f>
        <v>0</v>
      </c>
      <c r="K875" s="2">
        <f t="shared" si="135"/>
        <v>0</v>
      </c>
      <c r="O875" s="23"/>
      <c r="Q875" s="1">
        <v>45596</v>
      </c>
      <c r="R875" s="1">
        <v>45590</v>
      </c>
      <c r="S875" s="1">
        <v>45606</v>
      </c>
      <c r="T875">
        <v>56</v>
      </c>
      <c r="U875" s="1">
        <v>45662</v>
      </c>
      <c r="AD875" s="2">
        <v>0</v>
      </c>
      <c r="AE875" s="14">
        <f>SUMIF('consultant-gross'!D:D,eslam.data!AO875,'consultant-gross'!F:F)</f>
        <v>0</v>
      </c>
      <c r="AF875" s="14">
        <f>SUMIF('consultant-gross'!D:D,eslam.data!AO875,'consultant-gross'!G:G)</f>
        <v>0</v>
      </c>
      <c r="AG875" s="14">
        <f>SUMIF('consultant-net'!D:D,eslam.data!AO875,'consultant-net'!F:F)</f>
        <v>0</v>
      </c>
      <c r="AH875" s="2" t="str">
        <f>VLOOKUP(A875,'eslam-to-invoicing'!A:B,2,0)</f>
        <v>Ora Zed Landscape Ph1</v>
      </c>
      <c r="AO875" s="2" t="str">
        <f t="shared" si="136"/>
        <v>ORA - ZED - Landscape24</v>
      </c>
      <c r="AP875" s="2" t="str">
        <f t="shared" si="137"/>
        <v>Ora Zed Landscape Ph124</v>
      </c>
    </row>
    <row r="876" spans="1:42" x14ac:dyDescent="0.3">
      <c r="A876" s="6" t="s">
        <v>75</v>
      </c>
      <c r="B876" s="6">
        <f>VLOOKUP(A876,Sheet1!A:B,2,0)</f>
        <v>1</v>
      </c>
      <c r="C876" s="6">
        <v>1</v>
      </c>
      <c r="D876" s="25"/>
      <c r="E876" s="2">
        <v>13196047.199999999</v>
      </c>
      <c r="F876" s="26">
        <f>SUMIF('data-from-invoicing'!D:D,eslam.data!AP876,'data-from-invoicing'!E:E)</f>
        <v>13196047.199999999</v>
      </c>
      <c r="G876" s="2">
        <f t="shared" si="134"/>
        <v>0</v>
      </c>
      <c r="H876" s="23"/>
      <c r="I876" s="2">
        <f>SUMIF('collection only'!D:D,eslam.data!AO876,'collection only'!E:E)</f>
        <v>14536704.190000001</v>
      </c>
      <c r="J876" s="26">
        <f>SUMIF('data-from-invoicing'!D:D,eslam.data!AP876,'data-from-invoicing'!F:F)</f>
        <v>15456194.140000001</v>
      </c>
      <c r="K876" s="2">
        <f t="shared" si="135"/>
        <v>919489.94999999925</v>
      </c>
      <c r="M876" s="2">
        <v>25000000</v>
      </c>
      <c r="N876" s="2">
        <v>25000000</v>
      </c>
      <c r="O876" s="23"/>
      <c r="P876" s="2">
        <v>14536703</v>
      </c>
      <c r="Q876" s="1">
        <v>44469</v>
      </c>
      <c r="R876" s="1">
        <v>44464</v>
      </c>
      <c r="S876" s="1">
        <v>44475</v>
      </c>
      <c r="T876">
        <v>56</v>
      </c>
      <c r="U876" s="1">
        <v>44531</v>
      </c>
      <c r="V876" s="1">
        <v>44482</v>
      </c>
      <c r="W876" s="2">
        <v>13196047.199999999</v>
      </c>
      <c r="X876" s="2">
        <v>4533956.5</v>
      </c>
      <c r="AD876" s="2">
        <v>0</v>
      </c>
      <c r="AE876" s="14">
        <f>SUMIF('consultant-gross'!D:D,eslam.data!AO876,'consultant-gross'!F:F)</f>
        <v>13196047.199999999</v>
      </c>
      <c r="AF876" s="14">
        <f>SUMIF('consultant-gross'!D:D,eslam.data!AO876,'consultant-gross'!G:G)</f>
        <v>13196047.199999999</v>
      </c>
      <c r="AG876" s="14">
        <f>SUMIF('consultant-net'!D:D,eslam.data!AO876,'consultant-net'!F:F)</f>
        <v>14536703.837057948</v>
      </c>
      <c r="AH876" s="2" t="str">
        <f>VLOOKUP(A876,'eslam-to-invoicing'!A:B,2,0)</f>
        <v>ORA ZED-Ph 2-Pkgs A&amp;D</v>
      </c>
      <c r="AO876" s="2" t="str">
        <f t="shared" si="136"/>
        <v>ORA - ZED - ph.021</v>
      </c>
      <c r="AP876" s="2" t="str">
        <f t="shared" si="137"/>
        <v>ORA ZED-Ph 2-Pkgs A&amp;D1</v>
      </c>
    </row>
    <row r="877" spans="1:42" x14ac:dyDescent="0.3">
      <c r="A877" s="6" t="s">
        <v>75</v>
      </c>
      <c r="B877" s="6">
        <f>VLOOKUP(A877,Sheet1!A:B,2,0)</f>
        <v>1</v>
      </c>
      <c r="C877" s="6">
        <v>2</v>
      </c>
      <c r="D877" s="25"/>
      <c r="E877" s="2">
        <v>21711682.199999999</v>
      </c>
      <c r="F877" s="26">
        <f>SUMIF('data-from-invoicing'!D:D,eslam.data!AP877,'data-from-invoicing'!E:E)</f>
        <v>21711682.199999999</v>
      </c>
      <c r="G877" s="2">
        <f t="shared" si="134"/>
        <v>0</v>
      </c>
      <c r="H877" s="23"/>
      <c r="I877" s="2">
        <f>SUMIF('collection only'!D:D,eslam.data!AO877,'collection only'!E:E)</f>
        <v>20471935.629999999</v>
      </c>
      <c r="J877" s="26">
        <f>SUMIF('data-from-invoicing'!D:D,eslam.data!AP877,'data-from-invoicing'!F:F)</f>
        <v>21766847.469999999</v>
      </c>
      <c r="K877" s="2">
        <f t="shared" si="135"/>
        <v>1294911.8399999999</v>
      </c>
      <c r="M877" s="2">
        <v>15000000</v>
      </c>
      <c r="N877" s="2">
        <v>12500000</v>
      </c>
      <c r="O877" s="23"/>
      <c r="P877" s="2">
        <v>20471935.870000001</v>
      </c>
      <c r="Q877" s="1">
        <v>44500</v>
      </c>
      <c r="R877" s="1">
        <v>44494</v>
      </c>
      <c r="S877" s="1">
        <v>44515</v>
      </c>
      <c r="T877">
        <v>56</v>
      </c>
      <c r="U877" s="1">
        <v>44571</v>
      </c>
      <c r="V877" s="1">
        <v>44514</v>
      </c>
      <c r="W877" s="2">
        <v>34907729.399999999</v>
      </c>
      <c r="X877" s="2">
        <v>7634922.3099999996</v>
      </c>
      <c r="AD877" s="2">
        <v>0</v>
      </c>
      <c r="AE877" s="14">
        <f>SUMIF('consultant-gross'!D:D,eslam.data!AO877,'consultant-gross'!F:F)</f>
        <v>21711682.201356944</v>
      </c>
      <c r="AF877" s="14">
        <f>SUMIF('consultant-gross'!D:D,eslam.data!AO877,'consultant-gross'!G:G)</f>
        <v>34907729.401356943</v>
      </c>
      <c r="AG877" s="14">
        <f>SUMIF('consultant-net'!D:D,eslam.data!AO877,'consultant-net'!F:F)</f>
        <v>20471935.86744646</v>
      </c>
      <c r="AH877" s="2" t="str">
        <f>VLOOKUP(A877,'eslam-to-invoicing'!A:B,2,0)</f>
        <v>ORA ZED-Ph 2-Pkgs A&amp;D</v>
      </c>
      <c r="AO877" s="2" t="str">
        <f t="shared" si="136"/>
        <v>ORA - ZED - ph.022</v>
      </c>
      <c r="AP877" s="2" t="str">
        <f t="shared" si="137"/>
        <v>ORA ZED-Ph 2-Pkgs A&amp;D2</v>
      </c>
    </row>
    <row r="878" spans="1:42" x14ac:dyDescent="0.3">
      <c r="A878" s="6" t="s">
        <v>75</v>
      </c>
      <c r="B878" s="6">
        <f>VLOOKUP(A878,Sheet1!A:B,2,0)</f>
        <v>1</v>
      </c>
      <c r="C878" s="6">
        <v>3</v>
      </c>
      <c r="D878" s="25"/>
      <c r="E878" s="2">
        <v>15579509.19047619</v>
      </c>
      <c r="F878" s="26">
        <f>SUMIF('data-from-invoicing'!D:D,eslam.data!AP878,'data-from-invoicing'!E:E)</f>
        <v>15579509.090000002</v>
      </c>
      <c r="G878" s="2">
        <f t="shared" si="134"/>
        <v>-0.10047618858516216</v>
      </c>
      <c r="H878" s="23"/>
      <c r="I878" s="2">
        <f>SUMIF('collection only'!D:D,eslam.data!AO878,'collection only'!E:E)</f>
        <v>12325142.709999999</v>
      </c>
      <c r="J878" s="26">
        <f>SUMIF('data-from-invoicing'!D:D,eslam.data!AP878,'data-from-invoicing'!F:F)</f>
        <v>9914986.5144999996</v>
      </c>
      <c r="K878" s="2">
        <f t="shared" si="135"/>
        <v>-2410156.1954999994</v>
      </c>
      <c r="M878" s="2">
        <v>3000000</v>
      </c>
      <c r="O878" s="23"/>
      <c r="P878" s="2">
        <v>9325143.2185741439</v>
      </c>
      <c r="Q878" s="1">
        <v>44530</v>
      </c>
      <c r="R878" s="1">
        <v>44525</v>
      </c>
      <c r="S878" s="1">
        <v>44535</v>
      </c>
      <c r="T878">
        <v>56</v>
      </c>
      <c r="U878" s="1">
        <v>44591</v>
      </c>
      <c r="V878" s="1">
        <v>44579</v>
      </c>
      <c r="W878" s="2">
        <v>50487238.590476193</v>
      </c>
      <c r="X878" s="2">
        <v>3073305.59</v>
      </c>
      <c r="AD878" s="2">
        <v>0</v>
      </c>
      <c r="AE878" s="14">
        <f>SUMIF('consultant-gross'!D:D,eslam.data!AO878,'consultant-gross'!F:F)</f>
        <v>15579509.185629547</v>
      </c>
      <c r="AF878" s="14">
        <f>SUMIF('consultant-gross'!D:D,eslam.data!AO878,'consultant-gross'!G:G)</f>
        <v>50487238.58698649</v>
      </c>
      <c r="AG878" s="14">
        <f>SUMIF('consultant-net'!D:D,eslam.data!AO878,'consultant-net'!F:F)</f>
        <v>9325143.2185741439</v>
      </c>
      <c r="AH878" s="2" t="str">
        <f>VLOOKUP(A878,'eslam-to-invoicing'!A:B,2,0)</f>
        <v>ORA ZED-Ph 2-Pkgs A&amp;D</v>
      </c>
      <c r="AO878" s="2" t="str">
        <f t="shared" si="136"/>
        <v>ORA - ZED - ph.023</v>
      </c>
      <c r="AP878" s="2" t="str">
        <f t="shared" si="137"/>
        <v>ORA ZED-Ph 2-Pkgs A&amp;D3</v>
      </c>
    </row>
    <row r="879" spans="1:42" x14ac:dyDescent="0.3">
      <c r="A879" s="6" t="s">
        <v>75</v>
      </c>
      <c r="B879" s="6">
        <f>VLOOKUP(A879,Sheet1!A:B,2,0)</f>
        <v>1</v>
      </c>
      <c r="C879" s="6">
        <v>4</v>
      </c>
      <c r="D879" s="25"/>
      <c r="E879" s="2">
        <v>34347323.485714301</v>
      </c>
      <c r="F879" s="26">
        <f>SUMIF('data-from-invoicing'!D:D,eslam.data!AP879,'data-from-invoicing'!E:E)</f>
        <v>34347323.219999999</v>
      </c>
      <c r="G879" s="2">
        <f t="shared" si="134"/>
        <v>-0.26571430265903473</v>
      </c>
      <c r="H879" s="23"/>
      <c r="I879" s="2">
        <f>SUMIF('collection only'!D:D,eslam.data!AO879,'collection only'!E:E)</f>
        <v>54728856.890000001</v>
      </c>
      <c r="J879" s="26">
        <f>SUMIF('data-from-invoicing'!D:D,eslam.data!AP879,'data-from-invoicing'!F:F)</f>
        <v>30546043.100999996</v>
      </c>
      <c r="K879" s="2">
        <f t="shared" si="135"/>
        <v>-24182813.789000005</v>
      </c>
      <c r="M879" s="2">
        <v>26000000</v>
      </c>
      <c r="O879" s="23"/>
      <c r="P879" s="2">
        <v>28728856.620000001</v>
      </c>
      <c r="Q879" s="1">
        <v>44561</v>
      </c>
      <c r="R879" s="1">
        <v>44556</v>
      </c>
      <c r="S879" s="1">
        <v>44556</v>
      </c>
      <c r="T879">
        <v>56</v>
      </c>
      <c r="U879" s="1">
        <v>44612</v>
      </c>
      <c r="V879" s="1">
        <v>44607</v>
      </c>
      <c r="W879" s="2">
        <v>84834562.076190487</v>
      </c>
      <c r="X879" s="2">
        <v>3352350.21</v>
      </c>
      <c r="AD879" s="2">
        <v>0</v>
      </c>
      <c r="AE879" s="14">
        <f>SUMIF('consultant-gross'!D:D,eslam.data!AO879,'consultant-gross'!F:F)</f>
        <v>34505631.696577407</v>
      </c>
      <c r="AF879" s="14">
        <f>SUMIF('consultant-gross'!D:D,eslam.data!AO879,'consultant-gross'!G:G)</f>
        <v>84992870.283563897</v>
      </c>
      <c r="AG879" s="14">
        <f>SUMIF('consultant-net'!D:D,eslam.data!AO879,'consultant-net'!F:F)</f>
        <v>28860252.431590989</v>
      </c>
      <c r="AH879" s="2" t="str">
        <f>VLOOKUP(A879,'eslam-to-invoicing'!A:B,2,0)</f>
        <v>ORA ZED-Ph 2-Pkgs A&amp;D</v>
      </c>
      <c r="AO879" s="2" t="str">
        <f t="shared" si="136"/>
        <v>ORA - ZED - ph.024</v>
      </c>
      <c r="AP879" s="2" t="str">
        <f t="shared" si="137"/>
        <v>ORA ZED-Ph 2-Pkgs A&amp;D4</v>
      </c>
    </row>
    <row r="880" spans="1:42" x14ac:dyDescent="0.3">
      <c r="A880" s="6" t="s">
        <v>75</v>
      </c>
      <c r="B880" s="6">
        <f>VLOOKUP(A880,Sheet1!A:B,2,0)</f>
        <v>1</v>
      </c>
      <c r="C880" s="6">
        <v>5</v>
      </c>
      <c r="D880" s="25"/>
      <c r="E880" s="2">
        <v>10060643.69523808</v>
      </c>
      <c r="F880" s="26">
        <f>SUMIF('data-from-invoicing'!D:D,eslam.data!AP880,'data-from-invoicing'!E:E)</f>
        <v>10060644.07</v>
      </c>
      <c r="G880" s="2">
        <f t="shared" si="134"/>
        <v>0.3747619204223156</v>
      </c>
      <c r="H880" s="23"/>
      <c r="I880" s="2">
        <f>SUMIF('collection only'!D:D,eslam.data!AO880,'collection only'!E:E)</f>
        <v>12407121.98</v>
      </c>
      <c r="J880" s="26">
        <f>SUMIF('data-from-invoicing'!D:D,eslam.data!AP880,'data-from-invoicing'!F:F)</f>
        <v>13201853.213500001</v>
      </c>
      <c r="K880" s="2">
        <f t="shared" si="135"/>
        <v>794731.23350000009</v>
      </c>
      <c r="O880" s="23"/>
      <c r="P880" s="2">
        <v>12407122.369999999</v>
      </c>
      <c r="Q880" s="1">
        <v>44592</v>
      </c>
      <c r="R880" s="1">
        <v>44586</v>
      </c>
      <c r="S880" s="1">
        <v>44602</v>
      </c>
      <c r="T880">
        <v>56</v>
      </c>
      <c r="U880" s="1">
        <v>44658</v>
      </c>
      <c r="V880" s="1">
        <v>44643</v>
      </c>
      <c r="W880" s="2">
        <v>94895205.77142857</v>
      </c>
      <c r="X880" s="2">
        <v>8683284.5999999996</v>
      </c>
      <c r="AD880" s="2">
        <v>0</v>
      </c>
      <c r="AE880" s="14">
        <f>SUMIF('consultant-gross'!D:D,eslam.data!AO880,'consultant-gross'!F:F)</f>
        <v>9902335.4874264598</v>
      </c>
      <c r="AF880" s="14">
        <f>SUMIF('consultant-gross'!D:D,eslam.data!AO880,'consultant-gross'!G:G)</f>
        <v>94895205.770990357</v>
      </c>
      <c r="AG880" s="14">
        <f>SUMIF('consultant-net'!D:D,eslam.data!AO880,'consultant-net'!F:F)</f>
        <v>12407122.369385675</v>
      </c>
      <c r="AH880" s="2" t="str">
        <f>VLOOKUP(A880,'eslam-to-invoicing'!A:B,2,0)</f>
        <v>ORA ZED-Ph 2-Pkgs A&amp;D</v>
      </c>
      <c r="AO880" s="2" t="str">
        <f t="shared" si="136"/>
        <v>ORA - ZED - ph.025</v>
      </c>
      <c r="AP880" s="2" t="str">
        <f t="shared" si="137"/>
        <v>ORA ZED-Ph 2-Pkgs A&amp;D5</v>
      </c>
    </row>
    <row r="881" spans="1:42" x14ac:dyDescent="0.3">
      <c r="A881" s="6" t="s">
        <v>75</v>
      </c>
      <c r="B881" s="6">
        <f>VLOOKUP(A881,Sheet1!A:B,2,0)</f>
        <v>1</v>
      </c>
      <c r="C881" s="6">
        <v>6</v>
      </c>
      <c r="D881" s="25"/>
      <c r="E881" s="2">
        <v>23225104.464319572</v>
      </c>
      <c r="F881" s="26">
        <f>SUMIF('data-from-invoicing'!D:D,eslam.data!AP881,'data-from-invoicing'!E:E)</f>
        <v>23225104.469999999</v>
      </c>
      <c r="G881" s="2">
        <f t="shared" si="134"/>
        <v>5.6804269552230835E-3</v>
      </c>
      <c r="H881" s="23"/>
      <c r="I881" s="2">
        <f>SUMIF('collection only'!D:D,eslam.data!AO881,'collection only'!E:E)</f>
        <v>16610991.379999999</v>
      </c>
      <c r="J881" s="26">
        <f>SUMIF('data-from-invoicing'!D:D,eslam.data!AP881,'data-from-invoicing'!F:F)</f>
        <v>17674903.699999999</v>
      </c>
      <c r="K881" s="2">
        <f t="shared" si="135"/>
        <v>1063912.3200000003</v>
      </c>
      <c r="O881" s="23"/>
      <c r="P881" s="2">
        <v>16610990.748058621</v>
      </c>
      <c r="Q881" s="1">
        <v>44620</v>
      </c>
      <c r="R881" s="1">
        <v>44617</v>
      </c>
      <c r="S881" s="1">
        <v>44641</v>
      </c>
      <c r="T881">
        <v>56</v>
      </c>
      <c r="U881" s="1">
        <v>44697</v>
      </c>
      <c r="V881" s="1">
        <v>44691</v>
      </c>
      <c r="W881" s="2">
        <v>118120310.2353099</v>
      </c>
      <c r="X881" s="2">
        <v>5575171.2713575847</v>
      </c>
      <c r="AB881" s="2">
        <v>3240037.4254608252</v>
      </c>
      <c r="AC881" s="2">
        <v>3240037.4254608252</v>
      </c>
      <c r="AD881" s="2">
        <v>0</v>
      </c>
      <c r="AE881" s="14">
        <f>SUMIF('consultant-gross'!D:D,eslam.data!AO881,'consultant-gross'!F:F)</f>
        <v>23225104.464319572</v>
      </c>
      <c r="AF881" s="14">
        <f>SUMIF('consultant-gross'!D:D,eslam.data!AO881,'consultant-gross'!G:G)</f>
        <v>118120310.23530993</v>
      </c>
      <c r="AG881" s="14">
        <f>SUMIF('consultant-net'!D:D,eslam.data!AO881,'consultant-net'!F:F)</f>
        <v>16610990.748058617</v>
      </c>
      <c r="AH881" s="2" t="str">
        <f>VLOOKUP(A881,'eslam-to-invoicing'!A:B,2,0)</f>
        <v>ORA ZED-Ph 2-Pkgs A&amp;D</v>
      </c>
      <c r="AO881" s="2" t="str">
        <f t="shared" si="136"/>
        <v>ORA - ZED - ph.026</v>
      </c>
      <c r="AP881" s="2" t="str">
        <f t="shared" si="137"/>
        <v>ORA ZED-Ph 2-Pkgs A&amp;D6</v>
      </c>
    </row>
    <row r="882" spans="1:42" x14ac:dyDescent="0.3">
      <c r="A882" s="6" t="s">
        <v>75</v>
      </c>
      <c r="B882" s="6">
        <f>VLOOKUP(A882,Sheet1!A:B,2,0)</f>
        <v>1</v>
      </c>
      <c r="C882" s="6">
        <v>7</v>
      </c>
      <c r="D882" s="25"/>
      <c r="E882" s="2">
        <v>42383851.588843606</v>
      </c>
      <c r="F882" s="26">
        <f>SUMIF('data-from-invoicing'!D:D,eslam.data!AP882,'data-from-invoicing'!E:E)</f>
        <v>42383851.590000004</v>
      </c>
      <c r="G882" s="2">
        <f t="shared" si="134"/>
        <v>1.1563971638679504E-3</v>
      </c>
      <c r="H882" s="23"/>
      <c r="I882" s="2">
        <f>SUMIF('collection only'!D:D,eslam.data!AO882,'collection only'!E:E)</f>
        <v>32100387.280000001</v>
      </c>
      <c r="J882" s="26">
        <f>SUMIF('data-from-invoicing'!D:D,eslam.data!AP882,'data-from-invoicing'!F:F)</f>
        <v>34124964.259500004</v>
      </c>
      <c r="K882" s="2">
        <f t="shared" si="135"/>
        <v>2024576.9795000032</v>
      </c>
      <c r="O882" s="23"/>
      <c r="P882" s="2">
        <v>32100388.595768791</v>
      </c>
      <c r="Q882" s="1">
        <v>44651</v>
      </c>
      <c r="R882" s="1">
        <v>44645</v>
      </c>
      <c r="S882" s="1">
        <v>44655</v>
      </c>
      <c r="T882">
        <v>56</v>
      </c>
      <c r="U882" s="1">
        <v>44711</v>
      </c>
      <c r="V882" s="1">
        <v>44780</v>
      </c>
      <c r="W882" s="2">
        <v>160504161.82415351</v>
      </c>
      <c r="X882" s="2">
        <v>1563640.4346387649</v>
      </c>
      <c r="AB882" s="2">
        <v>4252325.2549999999</v>
      </c>
      <c r="AC882" s="2">
        <v>4252325.2549999999</v>
      </c>
      <c r="AD882" s="2">
        <v>273333.59000000003</v>
      </c>
      <c r="AE882" s="14">
        <f>SUMIF('consultant-gross'!D:D,eslam.data!AO882,'consultant-gross'!F:F)</f>
        <v>42383851.588843614</v>
      </c>
      <c r="AF882" s="14">
        <f>SUMIF('consultant-gross'!D:D,eslam.data!AO882,'consultant-gross'!G:G)</f>
        <v>160504161.82415354</v>
      </c>
      <c r="AG882" s="14">
        <f>SUMIF('consultant-net'!D:D,eslam.data!AO882,'consultant-net'!F:F)</f>
        <v>32100388.595768794</v>
      </c>
      <c r="AH882" s="2" t="str">
        <f>VLOOKUP(A882,'eslam-to-invoicing'!A:B,2,0)</f>
        <v>ORA ZED-Ph 2-Pkgs A&amp;D</v>
      </c>
      <c r="AO882" s="2" t="str">
        <f t="shared" si="136"/>
        <v>ORA - ZED - ph.027</v>
      </c>
      <c r="AP882" s="2" t="str">
        <f t="shared" si="137"/>
        <v>ORA ZED-Ph 2-Pkgs A&amp;D7</v>
      </c>
    </row>
    <row r="883" spans="1:42" x14ac:dyDescent="0.3">
      <c r="A883" s="6" t="s">
        <v>75</v>
      </c>
      <c r="B883" s="6">
        <f>VLOOKUP(A883,Sheet1!A:B,2,0)</f>
        <v>1</v>
      </c>
      <c r="C883" s="6">
        <v>8</v>
      </c>
      <c r="D883" s="25"/>
      <c r="E883" s="2">
        <v>8766077.2795332968</v>
      </c>
      <c r="F883" s="26">
        <f>SUMIF('data-from-invoicing'!D:D,eslam.data!AP883,'data-from-invoicing'!E:E)</f>
        <v>8766077.2899999991</v>
      </c>
      <c r="G883" s="2">
        <f t="shared" si="134"/>
        <v>1.0466702282428741E-2</v>
      </c>
      <c r="H883" s="23"/>
      <c r="I883" s="2">
        <f>SUMIF('collection only'!D:D,eslam.data!AO883,'collection only'!E:E)</f>
        <v>8595540.370000001</v>
      </c>
      <c r="J883" s="26">
        <f>SUMIF('data-from-invoicing'!D:D,eslam.data!AP883,'data-from-invoicing'!F:F)</f>
        <v>9151883.2345000003</v>
      </c>
      <c r="K883" s="2">
        <f t="shared" si="135"/>
        <v>556342.86449999921</v>
      </c>
      <c r="O883" s="23"/>
      <c r="P883" s="2">
        <v>8595538.902576074</v>
      </c>
      <c r="Q883" s="1">
        <v>44681</v>
      </c>
      <c r="R883" s="1">
        <v>44676</v>
      </c>
      <c r="S883" s="1">
        <v>44678</v>
      </c>
      <c r="T883">
        <v>56</v>
      </c>
      <c r="U883" s="1">
        <v>44734</v>
      </c>
      <c r="V883" s="1">
        <v>44721</v>
      </c>
      <c r="W883" s="2">
        <v>169270239.10368681</v>
      </c>
      <c r="X883" s="2">
        <v>3486145.851128825</v>
      </c>
      <c r="AA883" s="2">
        <v>32252330.56015861</v>
      </c>
      <c r="AB883" s="2">
        <v>4530497.42</v>
      </c>
      <c r="AC883" s="2">
        <v>4530497.42</v>
      </c>
      <c r="AD883" s="2">
        <v>473333.59</v>
      </c>
      <c r="AE883" s="14">
        <f>SUMIF('consultant-gross'!D:D,eslam.data!AO883,'consultant-gross'!F:F)</f>
        <v>8766077.2795332968</v>
      </c>
      <c r="AF883" s="14">
        <f>SUMIF('consultant-gross'!D:D,eslam.data!AO883,'consultant-gross'!G:G)</f>
        <v>169270239.10368684</v>
      </c>
      <c r="AG883" s="14">
        <f>SUMIF('consultant-net'!D:D,eslam.data!AO883,'consultant-net'!F:F)</f>
        <v>8595538.902576074</v>
      </c>
      <c r="AH883" s="2" t="str">
        <f>VLOOKUP(A883,'eslam-to-invoicing'!A:B,2,0)</f>
        <v>ORA ZED-Ph 2-Pkgs A&amp;D</v>
      </c>
      <c r="AO883" s="2" t="str">
        <f t="shared" si="136"/>
        <v>ORA - ZED - ph.028</v>
      </c>
      <c r="AP883" s="2" t="str">
        <f t="shared" si="137"/>
        <v>ORA ZED-Ph 2-Pkgs A&amp;D8</v>
      </c>
    </row>
    <row r="884" spans="1:42" x14ac:dyDescent="0.3">
      <c r="A884" s="6" t="s">
        <v>75</v>
      </c>
      <c r="B884" s="6">
        <f>VLOOKUP(A884,Sheet1!A:B,2,0)</f>
        <v>1</v>
      </c>
      <c r="C884" s="6">
        <v>9</v>
      </c>
      <c r="D884" s="25"/>
      <c r="E884" s="2">
        <v>8712415.4916354418</v>
      </c>
      <c r="F884" s="26">
        <f>SUMIF('data-from-invoicing'!D:D,eslam.data!AP884,'data-from-invoicing'!E:E)</f>
        <v>8712415.5</v>
      </c>
      <c r="G884" s="2">
        <f t="shared" si="134"/>
        <v>8.364558219909668E-3</v>
      </c>
      <c r="H884" s="23"/>
      <c r="I884" s="2">
        <f>SUMIF('collection only'!D:D,eslam.data!AO884,'collection only'!E:E)</f>
        <v>7163536.5899999999</v>
      </c>
      <c r="J884" s="26">
        <f>SUMIF('data-from-invoicing'!D:D,eslam.data!AP884,'data-from-invoicing'!F:F)</f>
        <v>7614021.0549999997</v>
      </c>
      <c r="K884" s="2">
        <f t="shared" si="135"/>
        <v>450484.46499999985</v>
      </c>
      <c r="O884" s="23"/>
      <c r="P884" s="2">
        <v>7163536.354617089</v>
      </c>
      <c r="Q884" s="1">
        <v>44712</v>
      </c>
      <c r="R884" s="1">
        <v>44706</v>
      </c>
      <c r="S884" s="1">
        <v>44717</v>
      </c>
      <c r="T884">
        <v>56</v>
      </c>
      <c r="U884" s="1">
        <v>44773</v>
      </c>
      <c r="V884" s="1">
        <v>44781</v>
      </c>
      <c r="W884" s="2">
        <v>177982654.59532231</v>
      </c>
      <c r="X884" s="2">
        <v>3347808.9149115952</v>
      </c>
      <c r="Y884" s="2">
        <v>15346414.58048418</v>
      </c>
      <c r="AA884" s="2">
        <v>32754709.24065832</v>
      </c>
      <c r="AB884" s="2">
        <v>4755739.9050000003</v>
      </c>
      <c r="AC884" s="2">
        <v>4755739.9050000003</v>
      </c>
      <c r="AD884" s="2">
        <v>431750.04</v>
      </c>
      <c r="AE884" s="14">
        <f>SUMIF('consultant-gross'!D:D,eslam.data!AO884,'consultant-gross'!F:F)</f>
        <v>8712415.4916354418</v>
      </c>
      <c r="AF884" s="14">
        <f>SUMIF('consultant-gross'!D:D,eslam.data!AO884,'consultant-gross'!G:G)</f>
        <v>177982654.59532228</v>
      </c>
      <c r="AG884" s="14">
        <f>SUMIF('consultant-net'!D:D,eslam.data!AO884,'consultant-net'!F:F)</f>
        <v>7163536.354617089</v>
      </c>
      <c r="AH884" s="2" t="str">
        <f>VLOOKUP(A884,'eslam-to-invoicing'!A:B,2,0)</f>
        <v>ORA ZED-Ph 2-Pkgs A&amp;D</v>
      </c>
      <c r="AO884" s="2" t="str">
        <f t="shared" si="136"/>
        <v>ORA - ZED - ph.029</v>
      </c>
      <c r="AP884" s="2" t="str">
        <f t="shared" si="137"/>
        <v>ORA ZED-Ph 2-Pkgs A&amp;D9</v>
      </c>
    </row>
    <row r="885" spans="1:42" x14ac:dyDescent="0.3">
      <c r="A885" s="6" t="s">
        <v>75</v>
      </c>
      <c r="B885" s="6">
        <f>VLOOKUP(A885,Sheet1!A:B,2,0)</f>
        <v>1</v>
      </c>
      <c r="C885" s="6">
        <v>10</v>
      </c>
      <c r="D885" s="25"/>
      <c r="E885" s="2">
        <v>25761823.86292154</v>
      </c>
      <c r="F885" s="26">
        <f>SUMIF('data-from-invoicing'!D:D,eslam.data!AP885,'data-from-invoicing'!E:E)</f>
        <v>25761823.859999999</v>
      </c>
      <c r="G885" s="2">
        <f t="shared" si="134"/>
        <v>-2.9215402901172638E-3</v>
      </c>
      <c r="H885" s="23"/>
      <c r="I885" s="2">
        <f>SUMIF('collection only'!D:D,eslam.data!AO885,'collection only'!E:E)</f>
        <v>20828447.259999998</v>
      </c>
      <c r="J885" s="26">
        <f>SUMIF('data-from-invoicing'!D:D,eslam.data!AP885,'data-from-invoicing'!F:F)</f>
        <v>22199070.248999998</v>
      </c>
      <c r="K885" s="2">
        <f t="shared" si="135"/>
        <v>1370622.9890000001</v>
      </c>
      <c r="O885" s="23"/>
      <c r="P885" s="2">
        <v>20828447.306424949</v>
      </c>
      <c r="Q885" s="1">
        <v>44742</v>
      </c>
      <c r="R885" s="1">
        <v>44737</v>
      </c>
      <c r="S885" s="1">
        <v>44747</v>
      </c>
      <c r="T885">
        <v>56</v>
      </c>
      <c r="U885" s="1">
        <v>44803</v>
      </c>
      <c r="V885" s="1">
        <v>44795</v>
      </c>
      <c r="W885" s="2">
        <v>203744478.45824379</v>
      </c>
      <c r="X885" s="2">
        <v>2710387.4388439772</v>
      </c>
      <c r="Y885" s="2">
        <v>19184341.510862861</v>
      </c>
      <c r="AA885" s="2">
        <v>44374111.28063295</v>
      </c>
      <c r="AB885" s="2">
        <v>5416052.2450000001</v>
      </c>
      <c r="AC885" s="2">
        <v>5416052.2450000001</v>
      </c>
      <c r="AD885" s="2">
        <v>481750.04</v>
      </c>
      <c r="AE885" s="14">
        <f>SUMIF('consultant-gross'!D:D,eslam.data!AO885,'consultant-gross'!F:F)</f>
        <v>25761823.862921536</v>
      </c>
      <c r="AF885" s="14">
        <f>SUMIF('consultant-gross'!D:D,eslam.data!AO885,'consultant-gross'!G:G)</f>
        <v>203744478.45824382</v>
      </c>
      <c r="AG885" s="14">
        <f>SUMIF('consultant-net'!D:D,eslam.data!AO885,'consultant-net'!F:F)</f>
        <v>20828447.306424946</v>
      </c>
      <c r="AH885" s="2" t="str">
        <f>VLOOKUP(A885,'eslam-to-invoicing'!A:B,2,0)</f>
        <v>ORA ZED-Ph 2-Pkgs A&amp;D</v>
      </c>
      <c r="AO885" s="2" t="str">
        <f t="shared" si="136"/>
        <v>ORA - ZED - ph.0210</v>
      </c>
      <c r="AP885" s="2" t="str">
        <f t="shared" si="137"/>
        <v>ORA ZED-Ph 2-Pkgs A&amp;D10</v>
      </c>
    </row>
    <row r="886" spans="1:42" x14ac:dyDescent="0.3">
      <c r="A886" s="6" t="s">
        <v>75</v>
      </c>
      <c r="B886" s="6">
        <f>VLOOKUP(A886,Sheet1!A:B,2,0)</f>
        <v>1</v>
      </c>
      <c r="C886" s="6">
        <v>11</v>
      </c>
      <c r="D886" s="25"/>
      <c r="E886" s="2">
        <v>10555360.846518099</v>
      </c>
      <c r="F886" s="26">
        <f>SUMIF('data-from-invoicing'!D:D,eslam.data!AP886,'data-from-invoicing'!E:E)</f>
        <v>10555360.84</v>
      </c>
      <c r="G886" s="2">
        <f t="shared" si="134"/>
        <v>-6.518099457025528E-3</v>
      </c>
      <c r="H886" s="23"/>
      <c r="I886" s="2">
        <f>SUMIF('collection only'!D:D,eslam.data!AO886,'collection only'!E:E)</f>
        <v>12170282.5</v>
      </c>
      <c r="J886" s="26">
        <f>SUMIF('data-from-invoicing'!D:D,eslam.data!AP886,'data-from-invoicing'!F:F)</f>
        <v>12170282.5</v>
      </c>
      <c r="K886" s="2">
        <f t="shared" si="135"/>
        <v>0</v>
      </c>
      <c r="O886" s="23"/>
      <c r="P886" s="2">
        <v>12170283.185442859</v>
      </c>
      <c r="Q886" s="1">
        <v>44773</v>
      </c>
      <c r="R886" s="1">
        <v>44767</v>
      </c>
      <c r="S886" s="1">
        <v>44783</v>
      </c>
      <c r="T886">
        <v>56</v>
      </c>
      <c r="U886" s="1">
        <v>44839</v>
      </c>
      <c r="V886" s="1">
        <v>44818</v>
      </c>
      <c r="W886" s="2">
        <v>214299839.30476189</v>
      </c>
      <c r="X886" s="2">
        <v>6960146.9261375861</v>
      </c>
      <c r="Y886" s="2">
        <v>21459521.048464939</v>
      </c>
      <c r="AA886" s="2">
        <v>44831361.180792153</v>
      </c>
      <c r="AB886" s="2">
        <v>5799374.4500000002</v>
      </c>
      <c r="AC886" s="2">
        <v>5799374.4500000002</v>
      </c>
      <c r="AD886" s="2">
        <v>431750.04</v>
      </c>
      <c r="AE886" s="14">
        <f>SUMIF('consultant-gross'!D:D,eslam.data!AO886,'consultant-gross'!F:F)</f>
        <v>10555360.846518099</v>
      </c>
      <c r="AF886" s="14">
        <f>SUMIF('consultant-gross'!D:D,eslam.data!AO886,'consultant-gross'!G:G)</f>
        <v>214299839.30476192</v>
      </c>
      <c r="AG886" s="14">
        <f>SUMIF('consultant-net'!D:D,eslam.data!AO886,'consultant-net'!F:F)</f>
        <v>12170283.185442865</v>
      </c>
      <c r="AH886" s="2" t="str">
        <f>VLOOKUP(A886,'eslam-to-invoicing'!A:B,2,0)</f>
        <v>ORA ZED-Ph 2-Pkgs A&amp;D</v>
      </c>
      <c r="AO886" s="2" t="str">
        <f t="shared" si="136"/>
        <v>ORA - ZED - ph.0211</v>
      </c>
      <c r="AP886" s="2" t="str">
        <f t="shared" si="137"/>
        <v>ORA ZED-Ph 2-Pkgs A&amp;D11</v>
      </c>
    </row>
    <row r="887" spans="1:42" x14ac:dyDescent="0.3">
      <c r="A887" s="6" t="s">
        <v>75</v>
      </c>
      <c r="B887" s="6">
        <f>VLOOKUP(A887,Sheet1!A:B,2,0)</f>
        <v>1</v>
      </c>
      <c r="C887" s="6">
        <v>12</v>
      </c>
      <c r="D887" s="25"/>
      <c r="E887" s="2">
        <v>16689354.463144271</v>
      </c>
      <c r="F887" s="26">
        <f>SUMIF('data-from-invoicing'!D:D,eslam.data!AP887,'data-from-invoicing'!E:E)</f>
        <v>16689354.470000001</v>
      </c>
      <c r="G887" s="2">
        <f t="shared" si="134"/>
        <v>6.8557299673557281E-3</v>
      </c>
      <c r="H887" s="23"/>
      <c r="I887" s="2">
        <f>SUMIF('collection only'!D:D,eslam.data!AO887,'collection only'!E:E)</f>
        <v>14759397.949999999</v>
      </c>
      <c r="J887" s="26">
        <f>SUMIF('data-from-invoicing'!D:D,eslam.data!AP887,'data-from-invoicing'!F:F)</f>
        <v>15225579.9035</v>
      </c>
      <c r="K887" s="2">
        <f t="shared" si="135"/>
        <v>466181.95350000076</v>
      </c>
      <c r="O887" s="23"/>
      <c r="P887" s="2">
        <v>14759398</v>
      </c>
      <c r="Q887" s="1">
        <v>44804</v>
      </c>
      <c r="R887" s="1">
        <v>44798</v>
      </c>
      <c r="S887" s="1">
        <v>44812</v>
      </c>
      <c r="T887">
        <v>56</v>
      </c>
      <c r="U887" s="1">
        <v>44868</v>
      </c>
      <c r="V887" s="1">
        <v>44846</v>
      </c>
      <c r="W887" s="2">
        <v>230989193.76790619</v>
      </c>
      <c r="X887" s="2">
        <v>8729597.3000000007</v>
      </c>
      <c r="Y887" s="2">
        <v>23666966.210000001</v>
      </c>
      <c r="AA887" s="2">
        <v>45632622.246301517</v>
      </c>
      <c r="AB887" s="2">
        <v>6281714.5</v>
      </c>
      <c r="AC887" s="2">
        <v>6281714.5</v>
      </c>
      <c r="AD887" s="2">
        <v>923489</v>
      </c>
      <c r="AE887" s="14">
        <f>SUMIF('consultant-gross'!D:D,eslam.data!AO887,'consultant-gross'!F:F)</f>
        <v>16545380.542857111</v>
      </c>
      <c r="AF887" s="14">
        <f>SUMIF('consultant-gross'!D:D,eslam.data!AO887,'consultant-gross'!G:G)</f>
        <v>230845219.84761903</v>
      </c>
      <c r="AG887" s="14">
        <f>SUMIF('consultant-net'!D:D,eslam.data!AO887,'consultant-net'!F:F)</f>
        <v>14639634.382208735</v>
      </c>
      <c r="AH887" s="2" t="str">
        <f>VLOOKUP(A887,'eslam-to-invoicing'!A:B,2,0)</f>
        <v>ORA ZED-Ph 2-Pkgs A&amp;D</v>
      </c>
      <c r="AO887" s="2" t="str">
        <f t="shared" si="136"/>
        <v>ORA - ZED - ph.0212</v>
      </c>
      <c r="AP887" s="2" t="str">
        <f t="shared" si="137"/>
        <v>ORA ZED-Ph 2-Pkgs A&amp;D12</v>
      </c>
    </row>
    <row r="888" spans="1:42" hidden="1" x14ac:dyDescent="0.3">
      <c r="A888" s="6" t="s">
        <v>75</v>
      </c>
      <c r="B888" s="6">
        <f>VLOOKUP(A888,Sheet1!A:B,2,0)</f>
        <v>1</v>
      </c>
      <c r="C888" s="6">
        <v>13</v>
      </c>
      <c r="D888" s="25"/>
      <c r="E888" s="2">
        <v>20581919.257142872</v>
      </c>
      <c r="F888" s="26">
        <f>SUMIF('data-from-invoicing'!D:D,eslam.data!AP888,'data-from-invoicing'!E:E)</f>
        <v>36051317.969999999</v>
      </c>
      <c r="G888" s="2">
        <f t="shared" si="134"/>
        <v>15469398.712857127</v>
      </c>
      <c r="H888" s="23"/>
      <c r="I888" s="2">
        <f>SUMIF('collection only'!D:D,eslam.data!AO888,'collection only'!E:E)</f>
        <v>13268244.560000001</v>
      </c>
      <c r="J888" s="26">
        <f>SUMIF('data-from-invoicing'!D:D,eslam.data!AP888,'data-from-invoicing'!F:F)</f>
        <v>13357287.557</v>
      </c>
      <c r="K888" s="2">
        <f t="shared" si="135"/>
        <v>89042.996999999508</v>
      </c>
      <c r="O888" s="23"/>
      <c r="P888" s="2">
        <v>17432997.712026689</v>
      </c>
      <c r="Q888" s="1">
        <v>44834</v>
      </c>
      <c r="R888" s="1">
        <v>44829</v>
      </c>
      <c r="S888" s="1">
        <v>44836</v>
      </c>
      <c r="T888">
        <v>56</v>
      </c>
      <c r="U888" s="1">
        <v>44892</v>
      </c>
      <c r="V888" s="1">
        <v>44856</v>
      </c>
      <c r="W888" s="2">
        <v>251427139.1047619</v>
      </c>
      <c r="X888" s="2">
        <v>9285019.1625752021</v>
      </c>
      <c r="Y888" s="2">
        <v>25526704.602931049</v>
      </c>
      <c r="AA888" s="2">
        <v>54138067.172932759</v>
      </c>
      <c r="AB888" s="2">
        <v>6832087.8799999999</v>
      </c>
      <c r="AC888" s="2">
        <v>6832087.8799999999</v>
      </c>
      <c r="AD888" s="2">
        <v>1012532.93</v>
      </c>
      <c r="AE888" s="14">
        <f>SUMIF('consultant-gross'!D:D,eslam.data!AO888,'consultant-gross'!F:F)</f>
        <v>20581919.257142872</v>
      </c>
      <c r="AF888" s="14">
        <f>SUMIF('consultant-gross'!D:D,eslam.data!AO888,'consultant-gross'!G:G)</f>
        <v>251427139.1047619</v>
      </c>
      <c r="AG888" s="14">
        <f>SUMIF('consultant-net'!D:D,eslam.data!AO888,'consultant-net'!F:F)</f>
        <v>17432997.712026685</v>
      </c>
      <c r="AH888" s="2" t="str">
        <f>VLOOKUP(A888,'eslam-to-invoicing'!A:B,2,0)</f>
        <v>ORA ZED-Ph 2-Pkgs A&amp;D</v>
      </c>
      <c r="AO888" s="2" t="str">
        <f t="shared" si="136"/>
        <v>ORA - ZED - ph.0213</v>
      </c>
      <c r="AP888" s="2" t="str">
        <f t="shared" si="137"/>
        <v>ORA ZED-Ph 2-Pkgs A&amp;D13</v>
      </c>
    </row>
    <row r="889" spans="1:42" hidden="1" x14ac:dyDescent="0.3">
      <c r="A889" s="6" t="s">
        <v>75</v>
      </c>
      <c r="B889" s="6">
        <f>VLOOKUP(A889,Sheet1!A:B,2,0)</f>
        <v>1</v>
      </c>
      <c r="C889" s="6">
        <v>14</v>
      </c>
      <c r="D889" s="25"/>
      <c r="E889" s="2">
        <v>19311587.793406371</v>
      </c>
      <c r="F889" s="26">
        <f>SUMIF('data-from-invoicing'!D:D,eslam.data!AP889,'data-from-invoicing'!E:E)</f>
        <v>12548033.060000001</v>
      </c>
      <c r="G889" s="2">
        <f t="shared" si="134"/>
        <v>-6763554.7334063705</v>
      </c>
      <c r="H889" s="23"/>
      <c r="I889" s="2">
        <f>SUMIF('collection only'!D:D,eslam.data!AO889,'collection only'!E:E)</f>
        <v>15256729.379999999</v>
      </c>
      <c r="J889" s="26">
        <f>SUMIF('data-from-invoicing'!D:D,eslam.data!AP889,'data-from-invoicing'!F:F)</f>
        <v>15106729.373</v>
      </c>
      <c r="K889" s="2">
        <f t="shared" si="135"/>
        <v>-150000.00699999928</v>
      </c>
      <c r="O889" s="23"/>
      <c r="P889" s="2">
        <v>15411600.868486229</v>
      </c>
      <c r="Q889" s="1">
        <v>44865</v>
      </c>
      <c r="R889" s="1">
        <v>44859</v>
      </c>
      <c r="S889" s="1">
        <v>44874</v>
      </c>
      <c r="T889">
        <v>56</v>
      </c>
      <c r="U889" s="1">
        <v>44930</v>
      </c>
      <c r="V889" s="1">
        <v>44910</v>
      </c>
      <c r="W889" s="2">
        <v>270738726.89816833</v>
      </c>
      <c r="X889" s="2">
        <v>8366501.3369233254</v>
      </c>
      <c r="Y889" s="2">
        <v>26771100.657092251</v>
      </c>
      <c r="AA889" s="2">
        <v>60073669.527846418</v>
      </c>
      <c r="AB889" s="2">
        <v>7316054.1145088496</v>
      </c>
      <c r="AC889" s="2">
        <v>7316054.1145088496</v>
      </c>
      <c r="AD889" s="2">
        <v>862532.93420909101</v>
      </c>
      <c r="AE889" s="14">
        <f>SUMIF('consultant-gross'!D:D,eslam.data!AO889,'consultant-gross'!F:F)</f>
        <v>19311587.793406367</v>
      </c>
      <c r="AF889" s="14">
        <f>SUMIF('consultant-gross'!D:D,eslam.data!AO889,'consultant-gross'!G:G)</f>
        <v>270738726.89816827</v>
      </c>
      <c r="AG889" s="14">
        <f>SUMIF('consultant-net'!D:D,eslam.data!AO889,'consultant-net'!F:F)</f>
        <v>15411600.868486226</v>
      </c>
      <c r="AH889" s="2" t="str">
        <f>VLOOKUP(A889,'eslam-to-invoicing'!A:B,2,0)</f>
        <v>ORA ZED-Ph 2-Pkgs A&amp;D</v>
      </c>
      <c r="AO889" s="2" t="str">
        <f t="shared" si="136"/>
        <v>ORA - ZED - ph.0214</v>
      </c>
      <c r="AP889" s="2" t="str">
        <f t="shared" si="137"/>
        <v>ORA ZED-Ph 2-Pkgs A&amp;D14</v>
      </c>
    </row>
    <row r="890" spans="1:42" hidden="1" x14ac:dyDescent="0.3">
      <c r="A890" s="6" t="s">
        <v>75</v>
      </c>
      <c r="B890" s="6">
        <f>VLOOKUP(A890,Sheet1!A:B,2,0)</f>
        <v>1</v>
      </c>
      <c r="C890" s="6">
        <v>15</v>
      </c>
      <c r="D890" s="25"/>
      <c r="E890" s="2">
        <v>14179983.454212669</v>
      </c>
      <c r="F890" s="26">
        <f>SUMIF('data-from-invoicing'!D:D,eslam.data!AP890,'data-from-invoicing'!E:E)</f>
        <v>20441047.550000001</v>
      </c>
      <c r="G890" s="2">
        <f t="shared" si="134"/>
        <v>6261064.0957873315</v>
      </c>
      <c r="H890" s="23"/>
      <c r="I890" s="2">
        <f>SUMIF('collection only'!D:D,eslam.data!AO890,'collection only'!E:E)</f>
        <v>11384143.67</v>
      </c>
      <c r="J890" s="26">
        <f>SUMIF('data-from-invoicing'!D:D,eslam.data!AP890,'data-from-invoicing'!F:F)</f>
        <v>11268654.1775</v>
      </c>
      <c r="K890" s="2">
        <f t="shared" si="135"/>
        <v>-115489.4924999997</v>
      </c>
      <c r="O890" s="23"/>
      <c r="P890" s="2">
        <v>11605388.897564979</v>
      </c>
      <c r="Q890" s="1">
        <v>44895</v>
      </c>
      <c r="R890" s="1">
        <v>44890</v>
      </c>
      <c r="S890" s="1">
        <v>44900</v>
      </c>
      <c r="T890">
        <v>56</v>
      </c>
      <c r="U890" s="1">
        <v>44956</v>
      </c>
      <c r="V890" s="1">
        <v>44915</v>
      </c>
      <c r="W890" s="2">
        <v>284918710.35238087</v>
      </c>
      <c r="X890" s="2">
        <v>8026884.694354916</v>
      </c>
      <c r="Y890" s="2">
        <v>27159626.864745799</v>
      </c>
      <c r="AA890" s="2">
        <v>63560657.309491552</v>
      </c>
      <c r="AB890" s="2">
        <v>7679788.2599999998</v>
      </c>
      <c r="AC890" s="2">
        <v>7679788.2599999998</v>
      </c>
      <c r="AD890" s="2">
        <v>758071.44</v>
      </c>
      <c r="AE890" s="14">
        <f>SUMIF('consultant-gross'!D:D,eslam.data!AO890,'consultant-gross'!F:F)</f>
        <v>14179983.454212666</v>
      </c>
      <c r="AF890" s="14">
        <f>SUMIF('consultant-gross'!D:D,eslam.data!AO890,'consultant-gross'!G:G)</f>
        <v>284918710.35238093</v>
      </c>
      <c r="AG890" s="14">
        <f>SUMIF('consultant-net'!D:D,eslam.data!AO890,'consultant-net'!F:F)</f>
        <v>11605388.897564977</v>
      </c>
      <c r="AH890" s="2" t="str">
        <f>VLOOKUP(A890,'eslam-to-invoicing'!A:B,2,0)</f>
        <v>ORA ZED-Ph 2-Pkgs A&amp;D</v>
      </c>
      <c r="AO890" s="2" t="str">
        <f t="shared" si="136"/>
        <v>ORA - ZED - ph.0215</v>
      </c>
      <c r="AP890" s="2" t="str">
        <f t="shared" si="137"/>
        <v>ORA ZED-Ph 2-Pkgs A&amp;D15</v>
      </c>
    </row>
    <row r="891" spans="1:42" hidden="1" x14ac:dyDescent="0.3">
      <c r="A891" s="6" t="s">
        <v>75</v>
      </c>
      <c r="B891" s="6">
        <f>VLOOKUP(A891,Sheet1!A:B,2,0)</f>
        <v>1</v>
      </c>
      <c r="C891" s="6">
        <v>16</v>
      </c>
      <c r="D891" s="25"/>
      <c r="E891" s="2">
        <v>11487525.824739279</v>
      </c>
      <c r="F891" s="26">
        <f>SUMIF('data-from-invoicing'!D:D,eslam.data!AP891,'data-from-invoicing'!E:E)</f>
        <v>23549427.439999998</v>
      </c>
      <c r="G891" s="2">
        <f t="shared" si="134"/>
        <v>12061901.615260718</v>
      </c>
      <c r="H891" s="23"/>
      <c r="I891" s="2">
        <f>SUMIF('collection only'!D:D,eslam.data!AO891,'collection only'!E:E)</f>
        <v>9858410.9399999995</v>
      </c>
      <c r="J891" s="26">
        <f>SUMIF('data-from-invoicing'!D:D,eslam.data!AP891,'data-from-invoicing'!F:F)</f>
        <v>9768410.9408</v>
      </c>
      <c r="K891" s="2">
        <f t="shared" si="135"/>
        <v>-89999.999199999496</v>
      </c>
      <c r="O891" s="23"/>
      <c r="P891" s="2">
        <v>9858411.1444717348</v>
      </c>
      <c r="Q891" s="1">
        <v>44926</v>
      </c>
      <c r="R891" s="1">
        <v>44920</v>
      </c>
      <c r="S891" s="1">
        <v>44936</v>
      </c>
      <c r="T891">
        <v>56</v>
      </c>
      <c r="U891" s="1">
        <v>44992</v>
      </c>
      <c r="V891" s="1">
        <v>44962</v>
      </c>
      <c r="W891" s="2">
        <v>296406236.17712021</v>
      </c>
      <c r="X891" s="2">
        <v>8322611.1440237463</v>
      </c>
      <c r="Y891" s="2">
        <v>27430483.129709162</v>
      </c>
      <c r="AA891" s="2">
        <v>65684472.999420643</v>
      </c>
      <c r="AB891" s="2">
        <v>7988728.9749999996</v>
      </c>
      <c r="AC891" s="2">
        <v>7988728.9749999996</v>
      </c>
      <c r="AD891" s="2">
        <v>668071.43999999994</v>
      </c>
      <c r="AE891" s="14">
        <f>SUMIF('consultant-gross'!D:D,eslam.data!AO891,'consultant-gross'!F:F)</f>
        <v>11487525.824739277</v>
      </c>
      <c r="AF891" s="14">
        <f>SUMIF('consultant-gross'!D:D,eslam.data!AO891,'consultant-gross'!G:G)</f>
        <v>296406236.17712021</v>
      </c>
      <c r="AG891" s="14">
        <f>SUMIF('consultant-net'!D:D,eslam.data!AO891,'consultant-net'!F:F)</f>
        <v>9858411.1444717348</v>
      </c>
      <c r="AH891" s="2" t="str">
        <f>VLOOKUP(A891,'eslam-to-invoicing'!A:B,2,0)</f>
        <v>ORA ZED-Ph 2-Pkgs A&amp;D</v>
      </c>
      <c r="AO891" s="2" t="str">
        <f t="shared" si="136"/>
        <v>ORA - ZED - ph.0216</v>
      </c>
      <c r="AP891" s="2" t="str">
        <f t="shared" si="137"/>
        <v>ORA ZED-Ph 2-Pkgs A&amp;D16</v>
      </c>
    </row>
    <row r="892" spans="1:42" x14ac:dyDescent="0.3">
      <c r="A892" s="6" t="s">
        <v>75</v>
      </c>
      <c r="B892" s="6">
        <f>VLOOKUP(A892,Sheet1!A:B,2,0)</f>
        <v>1</v>
      </c>
      <c r="C892" s="6">
        <v>17</v>
      </c>
      <c r="D892" s="25"/>
      <c r="E892" s="2">
        <v>9516947.0875407457</v>
      </c>
      <c r="F892" s="26">
        <f>SUMIF('data-from-invoicing'!D:D,eslam.data!AP892,'data-from-invoicing'!E:E)</f>
        <v>9516947.5999999996</v>
      </c>
      <c r="G892" s="2">
        <f t="shared" si="134"/>
        <v>0.51245925389230251</v>
      </c>
      <c r="H892" s="23"/>
      <c r="I892" s="2">
        <f>SUMIF('collection only'!D:D,eslam.data!AO892,'collection only'!E:E)</f>
        <v>8988166.120000001</v>
      </c>
      <c r="J892" s="26">
        <f>SUMIF('data-from-invoicing'!D:D,eslam.data!AP892,'data-from-invoicing'!F:F)</f>
        <v>8988166.1130999997</v>
      </c>
      <c r="K892" s="2">
        <f t="shared" si="135"/>
        <v>-6.9000013172626495E-3</v>
      </c>
      <c r="O892" s="23"/>
      <c r="P892" s="2">
        <v>8988165.9520653207</v>
      </c>
      <c r="Q892" s="1">
        <v>44957</v>
      </c>
      <c r="R892" s="1">
        <v>44951</v>
      </c>
      <c r="S892" s="1">
        <v>44954</v>
      </c>
      <c r="T892">
        <v>56</v>
      </c>
      <c r="U892" s="1">
        <v>45010</v>
      </c>
      <c r="V892" s="1">
        <v>45004</v>
      </c>
      <c r="W892" s="2">
        <v>305923183.26466101</v>
      </c>
      <c r="X892" s="2">
        <v>9631056.1321059894</v>
      </c>
      <c r="Y892" s="2">
        <v>28105199.964980781</v>
      </c>
      <c r="AA892" s="2">
        <v>66254957.551722698</v>
      </c>
      <c r="AB892" s="2">
        <v>8271259.96</v>
      </c>
      <c r="AC892" s="2">
        <v>8271259.96</v>
      </c>
      <c r="AD892" s="2">
        <v>613266.17999999993</v>
      </c>
      <c r="AE892" s="14">
        <f>SUMIF('consultant-gross'!D:D,eslam.data!AO892,'consultant-gross'!F:F)</f>
        <v>9516947.0875407457</v>
      </c>
      <c r="AF892" s="14">
        <f>SUMIF('consultant-gross'!D:D,eslam.data!AO892,'consultant-gross'!G:G)</f>
        <v>305923183.26466095</v>
      </c>
      <c r="AG892" s="14">
        <f>SUMIF('consultant-net'!D:D,eslam.data!AO892,'consultant-net'!F:F)</f>
        <v>8988165.9520653188</v>
      </c>
      <c r="AH892" s="2" t="str">
        <f>VLOOKUP(A892,'eslam-to-invoicing'!A:B,2,0)</f>
        <v>ORA ZED-Ph 2-Pkgs A&amp;D</v>
      </c>
      <c r="AO892" s="2" t="str">
        <f t="shared" si="136"/>
        <v>ORA - ZED - ph.0217</v>
      </c>
      <c r="AP892" s="2" t="str">
        <f t="shared" si="137"/>
        <v>ORA ZED-Ph 2-Pkgs A&amp;D17</v>
      </c>
    </row>
    <row r="893" spans="1:42" hidden="1" x14ac:dyDescent="0.3">
      <c r="A893" s="6" t="s">
        <v>75</v>
      </c>
      <c r="B893" s="6">
        <f>VLOOKUP(A893,Sheet1!A:B,2,0)</f>
        <v>1</v>
      </c>
      <c r="C893" s="6">
        <v>18</v>
      </c>
      <c r="D893" s="25"/>
      <c r="E893" s="2">
        <v>15495416.05903298</v>
      </c>
      <c r="F893" s="26">
        <f>SUMIF('data-from-invoicing'!D:D,eslam.data!AP893,'data-from-invoicing'!E:E)</f>
        <v>15364644.609999999</v>
      </c>
      <c r="G893" s="2">
        <f t="shared" si="134"/>
        <v>-130771.44903298095</v>
      </c>
      <c r="H893" s="23"/>
      <c r="I893" s="2">
        <f>SUMIF('collection only'!D:D,eslam.data!AO893,'collection only'!E:E)</f>
        <v>13223027.75</v>
      </c>
      <c r="J893" s="26">
        <f>SUMIF('data-from-invoicing'!D:D,eslam.data!AP893,'data-from-invoicing'!F:F)</f>
        <v>13333027.747500001</v>
      </c>
      <c r="K893" s="2">
        <f t="shared" si="135"/>
        <v>109999.99750000052</v>
      </c>
      <c r="O893" s="23"/>
      <c r="P893" s="2">
        <v>13331568.04845449</v>
      </c>
      <c r="Q893" s="1">
        <v>44985</v>
      </c>
      <c r="R893" s="1">
        <v>44982</v>
      </c>
      <c r="S893" s="1">
        <v>44983</v>
      </c>
      <c r="T893">
        <v>56</v>
      </c>
      <c r="U893" s="1">
        <v>45039</v>
      </c>
      <c r="V893" s="1">
        <v>45034</v>
      </c>
      <c r="W893" s="2">
        <v>321418599.32369387</v>
      </c>
      <c r="X893" s="2">
        <v>10365262.58012137</v>
      </c>
      <c r="Y893" s="2">
        <v>28915218.04026702</v>
      </c>
      <c r="Z893" s="2">
        <v>400000</v>
      </c>
      <c r="AA893" s="2">
        <v>72791890.969354555</v>
      </c>
      <c r="AB893" s="2">
        <v>8696369.7949999999</v>
      </c>
      <c r="AC893" s="2">
        <v>8696369.7949999999</v>
      </c>
      <c r="AD893" s="2">
        <v>323266.18</v>
      </c>
      <c r="AE893" s="14">
        <f>SUMIF('consultant-gross'!D:D,eslam.data!AO893,'consultant-gross'!F:F)</f>
        <v>15495416.059032977</v>
      </c>
      <c r="AF893" s="14">
        <f>SUMIF('consultant-gross'!D:D,eslam.data!AO893,'consultant-gross'!G:G)</f>
        <v>321418599.32369393</v>
      </c>
      <c r="AG893" s="14">
        <f>SUMIF('consultant-net'!D:D,eslam.data!AO893,'consultant-net'!F:F)</f>
        <v>13331568.048454493</v>
      </c>
      <c r="AH893" s="2" t="str">
        <f>VLOOKUP(A893,'eslam-to-invoicing'!A:B,2,0)</f>
        <v>ORA ZED-Ph 2-Pkgs A&amp;D</v>
      </c>
      <c r="AO893" s="2" t="str">
        <f t="shared" si="136"/>
        <v>ORA - ZED - ph.0218</v>
      </c>
      <c r="AP893" s="2" t="str">
        <f t="shared" si="137"/>
        <v>ORA ZED-Ph 2-Pkgs A&amp;D18</v>
      </c>
    </row>
    <row r="894" spans="1:42" x14ac:dyDescent="0.3">
      <c r="A894" s="6" t="s">
        <v>75</v>
      </c>
      <c r="B894" s="6">
        <f>VLOOKUP(A894,Sheet1!A:B,2,0)</f>
        <v>1</v>
      </c>
      <c r="C894" s="6">
        <v>19</v>
      </c>
      <c r="D894" s="25"/>
      <c r="E894" s="2">
        <v>8053943.7500907779</v>
      </c>
      <c r="F894" s="26">
        <f>SUMIF('data-from-invoicing'!D:D,eslam.data!AP894,'data-from-invoicing'!E:E)</f>
        <v>8053943.79</v>
      </c>
      <c r="G894" s="2">
        <f t="shared" si="134"/>
        <v>3.9909222163259983E-2</v>
      </c>
      <c r="H894" s="23"/>
      <c r="I894" s="2">
        <f>SUMIF('collection only'!D:D,eslam.data!AO894,'collection only'!E:E)</f>
        <v>6921352.1099999994</v>
      </c>
      <c r="J894" s="26">
        <f>SUMIF('data-from-invoicing'!D:D,eslam.data!AP894,'data-from-invoicing'!F:F)</f>
        <v>7571824.5445999997</v>
      </c>
      <c r="K894" s="2">
        <f t="shared" si="135"/>
        <v>650472.43460000027</v>
      </c>
      <c r="O894" s="23"/>
      <c r="P894" s="2">
        <v>6921352.2914047241</v>
      </c>
      <c r="Q894" s="1">
        <v>45016</v>
      </c>
      <c r="R894" s="1">
        <v>45010</v>
      </c>
      <c r="S894" s="1">
        <v>45026</v>
      </c>
      <c r="T894">
        <v>56</v>
      </c>
      <c r="U894" s="1">
        <v>45082</v>
      </c>
      <c r="V894" s="1">
        <v>45047</v>
      </c>
      <c r="W894" s="2">
        <v>329472543.07378471</v>
      </c>
      <c r="X894" s="2">
        <v>10413345.962526031</v>
      </c>
      <c r="Y894" s="2">
        <v>29296490.026902031</v>
      </c>
      <c r="Z894" s="2">
        <v>200000</v>
      </c>
      <c r="AA894" s="2">
        <v>76001927.904392213</v>
      </c>
      <c r="AB894" s="2">
        <v>8908987.9000000004</v>
      </c>
      <c r="AC894" s="2">
        <v>8908987.9000000004</v>
      </c>
      <c r="AD894" s="2">
        <v>324695.96999999997</v>
      </c>
      <c r="AE894" s="14">
        <f>SUMIF('consultant-gross'!D:D,eslam.data!AO894,'consultant-gross'!F:F)</f>
        <v>8053943.7500907779</v>
      </c>
      <c r="AF894" s="14">
        <f>SUMIF('consultant-gross'!D:D,eslam.data!AO894,'consultant-gross'!G:G)</f>
        <v>329472543.07378471</v>
      </c>
      <c r="AG894" s="14">
        <f>SUMIF('consultant-net'!D:D,eslam.data!AO894,'consultant-net'!F:F)</f>
        <v>6921352.2914047241</v>
      </c>
      <c r="AH894" s="2" t="str">
        <f>VLOOKUP(A894,'eslam-to-invoicing'!A:B,2,0)</f>
        <v>ORA ZED-Ph 2-Pkgs A&amp;D</v>
      </c>
      <c r="AO894" s="2" t="str">
        <f t="shared" si="136"/>
        <v>ORA - ZED - ph.0219</v>
      </c>
      <c r="AP894" s="2" t="str">
        <f t="shared" si="137"/>
        <v>ORA ZED-Ph 2-Pkgs A&amp;D19</v>
      </c>
    </row>
    <row r="895" spans="1:42" hidden="1" x14ac:dyDescent="0.3">
      <c r="A895" s="6" t="s">
        <v>75</v>
      </c>
      <c r="B895" s="6">
        <f>VLOOKUP(A895,Sheet1!A:B,2,0)</f>
        <v>1</v>
      </c>
      <c r="C895" s="6">
        <v>20</v>
      </c>
      <c r="D895" s="25"/>
      <c r="E895" s="2">
        <v>4423045.8410393596</v>
      </c>
      <c r="F895" s="26">
        <f>SUMIF('data-from-invoicing'!D:D,eslam.data!AP895,'data-from-invoicing'!E:E)</f>
        <v>4105367.03</v>
      </c>
      <c r="G895" s="2">
        <f t="shared" si="134"/>
        <v>-317678.81103935977</v>
      </c>
      <c r="H895" s="23"/>
      <c r="I895" s="2">
        <f>SUMIF('collection only'!D:D,eslam.data!AO895,'collection only'!E:E)</f>
        <v>3038540.29</v>
      </c>
      <c r="J895" s="26">
        <f>SUMIF('data-from-invoicing'!D:D,eslam.data!AP895,'data-from-invoicing'!F:F)</f>
        <v>3188540.2834000001</v>
      </c>
      <c r="K895" s="2">
        <f t="shared" si="135"/>
        <v>149999.99340000004</v>
      </c>
      <c r="O895" s="23"/>
      <c r="P895" s="2">
        <v>3302213.706878304</v>
      </c>
      <c r="Q895" s="1">
        <v>45046</v>
      </c>
      <c r="R895" s="1">
        <v>45041</v>
      </c>
      <c r="S895" s="1">
        <v>45056</v>
      </c>
      <c r="T895">
        <v>56</v>
      </c>
      <c r="U895" s="1">
        <v>45112</v>
      </c>
      <c r="V895" s="1">
        <v>45078</v>
      </c>
      <c r="W895" s="2">
        <v>333895588.91482413</v>
      </c>
      <c r="X895" s="2">
        <v>10136406.129434681</v>
      </c>
      <c r="Y895" s="2">
        <v>30236499.41835238</v>
      </c>
      <c r="Z895" s="2">
        <v>350000</v>
      </c>
      <c r="AA895" s="2">
        <v>76323656.799703598</v>
      </c>
      <c r="AB895" s="2">
        <v>9018169.3599999994</v>
      </c>
      <c r="AC895" s="2">
        <v>9018169.3599999994</v>
      </c>
      <c r="AD895" s="2">
        <v>324695.96999999997</v>
      </c>
      <c r="AE895" s="14">
        <f>SUMIF('consultant-gross'!D:D,eslam.data!AO895,'consultant-gross'!F:F)</f>
        <v>4423045.8410393596</v>
      </c>
      <c r="AF895" s="14">
        <f>SUMIF('consultant-gross'!D:D,eslam.data!AO895,'consultant-gross'!G:G)</f>
        <v>333895588.91482407</v>
      </c>
      <c r="AG895" s="14">
        <f>SUMIF('consultant-net'!D:D,eslam.data!AO895,'consultant-net'!F:F)</f>
        <v>3302213.7068783045</v>
      </c>
      <c r="AH895" s="2" t="str">
        <f>VLOOKUP(A895,'eslam-to-invoicing'!A:B,2,0)</f>
        <v>ORA ZED-Ph 2-Pkgs A&amp;D</v>
      </c>
      <c r="AO895" s="2" t="str">
        <f t="shared" si="136"/>
        <v>ORA - ZED - ph.0220</v>
      </c>
      <c r="AP895" s="2" t="str">
        <f t="shared" si="137"/>
        <v>ORA ZED-Ph 2-Pkgs A&amp;D20</v>
      </c>
    </row>
    <row r="896" spans="1:42" x14ac:dyDescent="0.3">
      <c r="A896" s="6" t="s">
        <v>75</v>
      </c>
      <c r="B896" s="6">
        <f>VLOOKUP(A896,Sheet1!A:B,2,0)</f>
        <v>1</v>
      </c>
      <c r="C896" s="6">
        <v>21</v>
      </c>
      <c r="D896" s="25"/>
      <c r="E896" s="2">
        <v>4766150.0756521216</v>
      </c>
      <c r="F896" s="26">
        <f>SUMIF('data-from-invoicing'!D:D,eslam.data!AP896,'data-from-invoicing'!E:E)</f>
        <v>4766150.5599999996</v>
      </c>
      <c r="G896" s="2">
        <f t="shared" si="134"/>
        <v>0.48434787802398205</v>
      </c>
      <c r="H896" s="23"/>
      <c r="I896" s="2">
        <f>SUMIF('collection only'!D:D,eslam.data!AO896,'collection only'!E:E)</f>
        <v>4532160.0600000005</v>
      </c>
      <c r="J896" s="26">
        <f>SUMIF('data-from-invoicing'!D:D,eslam.data!AP896,'data-from-invoicing'!F:F)</f>
        <v>4432160.4921000004</v>
      </c>
      <c r="K896" s="2">
        <f t="shared" si="135"/>
        <v>-99999.56790000014</v>
      </c>
      <c r="O896" s="23"/>
      <c r="P896" s="2">
        <v>4532159.6500000004</v>
      </c>
      <c r="Q896" s="1">
        <v>45077</v>
      </c>
      <c r="R896" s="1">
        <v>45071</v>
      </c>
      <c r="S896" s="1">
        <v>45081</v>
      </c>
      <c r="T896">
        <v>56</v>
      </c>
      <c r="U896" s="1">
        <v>45137</v>
      </c>
      <c r="V896" s="1">
        <v>45152</v>
      </c>
      <c r="W896" s="2">
        <v>338661738.99047619</v>
      </c>
      <c r="X896" s="2">
        <v>10738897.52</v>
      </c>
      <c r="Y896" s="2">
        <v>27714328.989999998</v>
      </c>
      <c r="Z896" s="2">
        <v>250000</v>
      </c>
      <c r="AA896" s="2">
        <v>79032701.560000002</v>
      </c>
      <c r="AB896" s="2">
        <v>9158343.0850000009</v>
      </c>
      <c r="AC896" s="2">
        <v>9158343.0850000009</v>
      </c>
      <c r="AD896" s="2">
        <v>324695.96999999997</v>
      </c>
      <c r="AE896" s="14">
        <f>SUMIF('consultant-gross'!D:D,eslam.data!AO896,'consultant-gross'!F:F)</f>
        <v>4766150.0798071027</v>
      </c>
      <c r="AF896" s="14">
        <f>SUMIF('consultant-gross'!D:D,eslam.data!AO896,'consultant-gross'!G:G)</f>
        <v>338661738.99463117</v>
      </c>
      <c r="AG896" s="14">
        <f>SUMIF('consultant-net'!D:D,eslam.data!AO896,'consultant-net'!F:F)</f>
        <v>4532159.6507505178</v>
      </c>
      <c r="AH896" s="2" t="str">
        <f>VLOOKUP(A896,'eslam-to-invoicing'!A:B,2,0)</f>
        <v>ORA ZED-Ph 2-Pkgs A&amp;D</v>
      </c>
      <c r="AO896" s="2" t="str">
        <f t="shared" si="136"/>
        <v>ORA - ZED - ph.0221</v>
      </c>
      <c r="AP896" s="2" t="str">
        <f t="shared" si="137"/>
        <v>ORA ZED-Ph 2-Pkgs A&amp;D21</v>
      </c>
    </row>
    <row r="897" spans="1:42" hidden="1" x14ac:dyDescent="0.3">
      <c r="A897" s="6" t="s">
        <v>75</v>
      </c>
      <c r="B897" s="6">
        <f>VLOOKUP(A897,Sheet1!A:B,2,0)</f>
        <v>1</v>
      </c>
      <c r="C897" s="6">
        <v>22</v>
      </c>
      <c r="D897" s="25"/>
      <c r="E897" s="2">
        <v>11000140.300833941</v>
      </c>
      <c r="F897" s="26">
        <f>SUMIF('data-from-invoicing'!D:D,eslam.data!AP897,'data-from-invoicing'!E:E)</f>
        <v>21592711.100000001</v>
      </c>
      <c r="G897" s="2">
        <f t="shared" si="134"/>
        <v>10592570.799166061</v>
      </c>
      <c r="H897" s="23"/>
      <c r="I897" s="2">
        <f>SUMIF('collection only'!D:D,eslam.data!AO897,'collection only'!E:E)</f>
        <v>8297638.8200000003</v>
      </c>
      <c r="J897" s="26">
        <f>SUMIF('data-from-invoicing'!D:D,eslam.data!AP897,'data-from-invoicing'!F:F)</f>
        <v>8347638.3819000004</v>
      </c>
      <c r="K897" s="2">
        <f t="shared" si="135"/>
        <v>49999.561900000088</v>
      </c>
      <c r="O897" s="23"/>
      <c r="P897" s="2">
        <v>8466780.1600000262</v>
      </c>
      <c r="Q897" s="1">
        <v>45107</v>
      </c>
      <c r="R897" s="1">
        <v>45102</v>
      </c>
      <c r="S897" s="1">
        <v>45119</v>
      </c>
      <c r="T897">
        <v>56</v>
      </c>
      <c r="U897" s="1">
        <v>45175</v>
      </c>
      <c r="V897" s="1">
        <v>45147</v>
      </c>
      <c r="W897" s="2">
        <v>349661879.29131007</v>
      </c>
      <c r="X897" s="2">
        <v>9962990.1626273245</v>
      </c>
      <c r="Y897" s="2">
        <v>30646302.903757822</v>
      </c>
      <c r="Z897" s="2">
        <v>300000</v>
      </c>
      <c r="AA897" s="2">
        <v>84045575.316390216</v>
      </c>
      <c r="AB897" s="2">
        <v>9427699.0854625497</v>
      </c>
      <c r="AC897" s="2">
        <v>9427699.0854625497</v>
      </c>
      <c r="AD897" s="2">
        <v>324695.96999999997</v>
      </c>
      <c r="AE897" s="14">
        <f>SUMIF('consultant-gross'!D:D,eslam.data!AO897,'consultant-gross'!F:F)</f>
        <v>11000140.300833941</v>
      </c>
      <c r="AF897" s="14">
        <f>SUMIF('consultant-gross'!D:D,eslam.data!AO897,'consultant-gross'!G:G)</f>
        <v>349661879.29131013</v>
      </c>
      <c r="AG897" s="14">
        <f>SUMIF('consultant-net'!D:D,eslam.data!AO897,'consultant-net'!F:F)</f>
        <v>8466780.1600000262</v>
      </c>
      <c r="AH897" s="2" t="str">
        <f>VLOOKUP(A897,'eslam-to-invoicing'!A:B,2,0)</f>
        <v>ORA ZED-Ph 2-Pkgs A&amp;D</v>
      </c>
      <c r="AO897" s="2" t="str">
        <f t="shared" si="136"/>
        <v>ORA - ZED - ph.0222</v>
      </c>
      <c r="AP897" s="2" t="str">
        <f t="shared" si="137"/>
        <v>ORA ZED-Ph 2-Pkgs A&amp;D22</v>
      </c>
    </row>
    <row r="898" spans="1:42" x14ac:dyDescent="0.3">
      <c r="A898" s="6" t="s">
        <v>75</v>
      </c>
      <c r="B898" s="6">
        <f>VLOOKUP(A898,Sheet1!A:B,2,0)</f>
        <v>1</v>
      </c>
      <c r="C898" s="6">
        <v>23</v>
      </c>
      <c r="D898" s="25"/>
      <c r="E898" s="2">
        <v>1051681.441362917</v>
      </c>
      <c r="F898" s="26">
        <f>SUMIF('data-from-invoicing'!D:D,eslam.data!AP898,'data-from-invoicing'!E:E)</f>
        <v>1051680.08</v>
      </c>
      <c r="G898" s="2">
        <f t="shared" si="134"/>
        <v>-1.3613629168830812</v>
      </c>
      <c r="H898" s="23"/>
      <c r="I898" s="2">
        <f>SUMIF('collection only'!D:D,eslam.data!AO898,'collection only'!E:E)</f>
        <v>564270</v>
      </c>
      <c r="J898" s="26">
        <f>SUMIF('data-from-invoicing'!D:D,eslam.data!AP898,'data-from-invoicing'!F:F)</f>
        <v>534269.99399999995</v>
      </c>
      <c r="K898" s="2">
        <f t="shared" si="135"/>
        <v>-30000.006000000052</v>
      </c>
      <c r="O898" s="23"/>
      <c r="P898" s="2">
        <v>564270.12999999523</v>
      </c>
      <c r="Q898" s="1">
        <v>45138</v>
      </c>
      <c r="R898" s="1">
        <v>45132</v>
      </c>
      <c r="S898" s="1">
        <v>45147</v>
      </c>
      <c r="T898">
        <v>56</v>
      </c>
      <c r="U898" s="1">
        <v>45203</v>
      </c>
      <c r="V898" s="1">
        <v>45186</v>
      </c>
      <c r="W898" s="2">
        <v>350713560.73267299</v>
      </c>
      <c r="X898" s="2">
        <v>9534609.8106932528</v>
      </c>
      <c r="Y898" s="2">
        <v>30624495.359999999</v>
      </c>
      <c r="Z898" s="2">
        <v>270001</v>
      </c>
      <c r="AA898" s="2">
        <v>84127290.174463198</v>
      </c>
      <c r="AB898" s="2">
        <v>9444596.2100000009</v>
      </c>
      <c r="AC898" s="2">
        <v>9444596.2100000009</v>
      </c>
      <c r="AD898" s="2">
        <v>324695.96999999997</v>
      </c>
      <c r="AE898" s="14">
        <f>SUMIF('consultant-gross'!D:D,eslam.data!AO898,'consultant-gross'!F:F)</f>
        <v>1051681.4413629174</v>
      </c>
      <c r="AF898" s="14">
        <f>SUMIF('consultant-gross'!D:D,eslam.data!AO898,'consultant-gross'!G:G)</f>
        <v>350713560.73267305</v>
      </c>
      <c r="AG898" s="14">
        <f>SUMIF('consultant-net'!D:D,eslam.data!AO898,'consultant-net'!F:F)</f>
        <v>564270.12999999523</v>
      </c>
      <c r="AH898" s="2" t="str">
        <f>VLOOKUP(A898,'eslam-to-invoicing'!A:B,2,0)</f>
        <v>ORA ZED-Ph 2-Pkgs A&amp;D</v>
      </c>
      <c r="AO898" s="2" t="str">
        <f t="shared" si="136"/>
        <v>ORA - ZED - ph.0223</v>
      </c>
      <c r="AP898" s="2" t="str">
        <f t="shared" si="137"/>
        <v>ORA ZED-Ph 2-Pkgs A&amp;D23</v>
      </c>
    </row>
    <row r="899" spans="1:42" x14ac:dyDescent="0.3">
      <c r="A899" s="6" t="s">
        <v>75</v>
      </c>
      <c r="B899" s="6">
        <f>VLOOKUP(A899,Sheet1!A:B,2,0)</f>
        <v>1</v>
      </c>
      <c r="C899" s="6">
        <v>24</v>
      </c>
      <c r="D899" s="25"/>
      <c r="E899" s="2">
        <v>1619984.7523809669</v>
      </c>
      <c r="F899" s="26">
        <f>SUMIF('data-from-invoicing'!D:D,eslam.data!AP899,'data-from-invoicing'!E:E)</f>
        <v>1619984.79</v>
      </c>
      <c r="G899" s="2">
        <f t="shared" si="134"/>
        <v>3.7619033129885793E-2</v>
      </c>
      <c r="H899" s="23"/>
      <c r="I899" s="2">
        <f>SUMIF('collection only'!D:D,eslam.data!AO899,'collection only'!E:E)</f>
        <v>1374587.38</v>
      </c>
      <c r="J899" s="26">
        <f>SUMIF('data-from-invoicing'!D:D,eslam.data!AP899,'data-from-invoicing'!F:F)</f>
        <v>1344587.3795</v>
      </c>
      <c r="K899" s="2">
        <f t="shared" si="135"/>
        <v>-30000.000499999849</v>
      </c>
      <c r="O899" s="23"/>
      <c r="P899" s="2">
        <v>1374588.339999974</v>
      </c>
      <c r="Q899" s="1">
        <v>45169</v>
      </c>
      <c r="R899" s="1">
        <v>45163</v>
      </c>
      <c r="S899" s="1">
        <v>45178</v>
      </c>
      <c r="T899">
        <v>56</v>
      </c>
      <c r="U899" s="1">
        <v>45234</v>
      </c>
      <c r="V899" s="1">
        <v>45186</v>
      </c>
      <c r="W899" s="2">
        <v>352333545.48505402</v>
      </c>
      <c r="X899" s="2">
        <v>9534609.8106932528</v>
      </c>
      <c r="Y899" s="2">
        <v>30639873.3919711</v>
      </c>
      <c r="Z899" s="2">
        <v>240000</v>
      </c>
      <c r="AA899" s="2">
        <v>84127290.174463198</v>
      </c>
      <c r="AB899" s="2">
        <v>9487120.8100000005</v>
      </c>
      <c r="AC899" s="2">
        <v>9487120.8100000005</v>
      </c>
      <c r="AD899" s="2">
        <v>324695.96999999997</v>
      </c>
      <c r="AE899" s="14">
        <f>SUMIF('consultant-gross'!D:D,eslam.data!AO899,'consultant-gross'!F:F)</f>
        <v>1619984.7523809671</v>
      </c>
      <c r="AF899" s="14">
        <f>SUMIF('consultant-gross'!D:D,eslam.data!AO899,'consultant-gross'!G:G)</f>
        <v>352333545.48505402</v>
      </c>
      <c r="AG899" s="14">
        <f>SUMIF('consultant-net'!D:D,eslam.data!AO899,'consultant-net'!F:F)</f>
        <v>1374588.3399999738</v>
      </c>
      <c r="AH899" s="2" t="str">
        <f>VLOOKUP(A899,'eslam-to-invoicing'!A:B,2,0)</f>
        <v>ORA ZED-Ph 2-Pkgs A&amp;D</v>
      </c>
      <c r="AO899" s="2" t="str">
        <f t="shared" si="136"/>
        <v>ORA - ZED - ph.0224</v>
      </c>
      <c r="AP899" s="2" t="str">
        <f t="shared" si="137"/>
        <v>ORA ZED-Ph 2-Pkgs A&amp;D24</v>
      </c>
    </row>
    <row r="900" spans="1:42" x14ac:dyDescent="0.3">
      <c r="A900" s="6" t="s">
        <v>75</v>
      </c>
      <c r="B900" s="6">
        <f>VLOOKUP(A900,Sheet1!A:B,2,0)</f>
        <v>1</v>
      </c>
      <c r="C900" s="6">
        <v>25</v>
      </c>
      <c r="D900" s="25"/>
      <c r="E900" s="2">
        <v>1429470.7339935901</v>
      </c>
      <c r="F900" s="26">
        <f>SUMIF('data-from-invoicing'!D:D,eslam.data!AP900,'data-from-invoicing'!E:E)</f>
        <v>1429471.43</v>
      </c>
      <c r="G900" s="2">
        <f t="shared" si="134"/>
        <v>0.6960064098238945</v>
      </c>
      <c r="H900" s="23"/>
      <c r="I900" s="2">
        <f>SUMIF('collection only'!D:D,eslam.data!AO900,'collection only'!E:E)</f>
        <v>996461.29</v>
      </c>
      <c r="J900" s="26">
        <f>SUMIF('data-from-invoicing'!D:D,eslam.data!AP900,'data-from-invoicing'!F:F)</f>
        <v>1086725.0887</v>
      </c>
      <c r="K900" s="2">
        <f t="shared" si="135"/>
        <v>90263.798699999927</v>
      </c>
      <c r="O900" s="23"/>
      <c r="P900" s="2">
        <v>996460.71</v>
      </c>
      <c r="Q900" s="1">
        <v>45199</v>
      </c>
      <c r="R900" s="1">
        <v>45194</v>
      </c>
      <c r="S900" s="1">
        <v>45208</v>
      </c>
      <c r="T900">
        <v>56</v>
      </c>
      <c r="U900" s="1">
        <v>45264</v>
      </c>
      <c r="V900" s="1">
        <v>45237</v>
      </c>
      <c r="W900" s="2">
        <v>353763016.21904761</v>
      </c>
      <c r="X900" s="2">
        <v>9534609.8100000005</v>
      </c>
      <c r="Y900" s="2">
        <v>30639873.399999999</v>
      </c>
      <c r="Z900" s="2">
        <v>430000</v>
      </c>
      <c r="AA900" s="2">
        <v>84470961.010000005</v>
      </c>
      <c r="AB900" s="2">
        <v>9524644.4199999999</v>
      </c>
      <c r="AC900" s="2">
        <v>9524644.4199999999</v>
      </c>
      <c r="AD900" s="2">
        <v>324695.96999999997</v>
      </c>
      <c r="AE900" s="14">
        <f>SUMIF('consultant-gross'!D:D,eslam.data!AO900,'consultant-gross'!F:F)</f>
        <v>1429470.7339935899</v>
      </c>
      <c r="AF900" s="14">
        <f>SUMIF('consultant-gross'!D:D,eslam.data!AO900,'consultant-gross'!G:G)</f>
        <v>353763016.21904761</v>
      </c>
      <c r="AG900" s="14">
        <f>SUMIF('consultant-net'!D:D,eslam.data!AO900,'consultant-net'!F:F)</f>
        <v>996460.71</v>
      </c>
      <c r="AH900" s="2" t="str">
        <f>VLOOKUP(A900,'eslam-to-invoicing'!A:B,2,0)</f>
        <v>ORA ZED-Ph 2-Pkgs A&amp;D</v>
      </c>
      <c r="AO900" s="2" t="str">
        <f t="shared" si="136"/>
        <v>ORA - ZED - ph.0225</v>
      </c>
      <c r="AP900" s="2" t="str">
        <f t="shared" si="137"/>
        <v>ORA ZED-Ph 2-Pkgs A&amp;D25</v>
      </c>
    </row>
    <row r="901" spans="1:42" x14ac:dyDescent="0.3">
      <c r="A901" s="6" t="s">
        <v>75</v>
      </c>
      <c r="B901" s="6">
        <f>VLOOKUP(A901,Sheet1!A:B,2,0)</f>
        <v>1</v>
      </c>
      <c r="C901" s="6">
        <v>26</v>
      </c>
      <c r="D901" s="25"/>
      <c r="E901" s="2">
        <v>3475331.4095237851</v>
      </c>
      <c r="F901" s="26">
        <f>SUMIF('data-from-invoicing'!D:D,eslam.data!AP901,'data-from-invoicing'!E:E)</f>
        <v>3475331.25</v>
      </c>
      <c r="G901" s="2">
        <f t="shared" si="134"/>
        <v>-0.15952378511428833</v>
      </c>
      <c r="H901" s="23"/>
      <c r="I901" s="2">
        <f>SUMIF('collection only'!D:D,eslam.data!AO901,'collection only'!E:E)</f>
        <v>2944524.93</v>
      </c>
      <c r="J901" s="26">
        <f>SUMIF('data-from-invoicing'!D:D,eslam.data!AP901,'data-from-invoicing'!F:F)</f>
        <v>2884524.9424999999</v>
      </c>
      <c r="K901" s="2">
        <f t="shared" si="135"/>
        <v>-59999.987500000279</v>
      </c>
      <c r="O901" s="23"/>
      <c r="P901" s="2">
        <v>2944525.07</v>
      </c>
      <c r="Q901" s="1">
        <v>45230</v>
      </c>
      <c r="R901" s="1">
        <v>45224</v>
      </c>
      <c r="S901" s="1">
        <v>45237</v>
      </c>
      <c r="T901">
        <v>56</v>
      </c>
      <c r="U901" s="1">
        <v>45293</v>
      </c>
      <c r="V901" s="1">
        <v>45274</v>
      </c>
      <c r="W901" s="2">
        <v>357238347.62857139</v>
      </c>
      <c r="X901" s="2">
        <v>9534609.8100000005</v>
      </c>
      <c r="Y901" s="2">
        <v>30760806.199999999</v>
      </c>
      <c r="Z901" s="2">
        <v>370000</v>
      </c>
      <c r="AA901" s="2">
        <v>84664884.260000005</v>
      </c>
      <c r="AB901" s="2">
        <v>9615871.8699999992</v>
      </c>
      <c r="AC901" s="2">
        <v>9615871.8699999992</v>
      </c>
      <c r="AD901" s="2">
        <v>324695.96999999997</v>
      </c>
      <c r="AE901" s="14">
        <f>SUMIF('consultant-gross'!D:D,eslam.data!AO901,'consultant-gross'!F:F)</f>
        <v>3475331.4095237851</v>
      </c>
      <c r="AF901" s="14">
        <f>SUMIF('consultant-gross'!D:D,eslam.data!AO901,'consultant-gross'!G:G)</f>
        <v>357238347.62857139</v>
      </c>
      <c r="AG901" s="14">
        <f>SUMIF('consultant-net'!D:D,eslam.data!AO901,'consultant-net'!F:F)</f>
        <v>2944525.07</v>
      </c>
      <c r="AH901" s="2" t="str">
        <f>VLOOKUP(A901,'eslam-to-invoicing'!A:B,2,0)</f>
        <v>ORA ZED-Ph 2-Pkgs A&amp;D</v>
      </c>
      <c r="AO901" s="2" t="str">
        <f t="shared" si="136"/>
        <v>ORA - ZED - ph.0226</v>
      </c>
      <c r="AP901" s="2" t="str">
        <f t="shared" si="137"/>
        <v>ORA ZED-Ph 2-Pkgs A&amp;D26</v>
      </c>
    </row>
    <row r="902" spans="1:42" hidden="1" x14ac:dyDescent="0.3">
      <c r="A902" s="6" t="s">
        <v>75</v>
      </c>
      <c r="B902" s="6">
        <f>VLOOKUP(A902,Sheet1!A:B,2,0)</f>
        <v>1</v>
      </c>
      <c r="C902" s="6">
        <v>27</v>
      </c>
      <c r="D902" s="25"/>
      <c r="E902" s="2">
        <v>3041219.2755302791</v>
      </c>
      <c r="F902" s="26">
        <f>SUMIF('data-from-invoicing'!D:D,eslam.data!AP902,'data-from-invoicing'!E:E)</f>
        <v>6420474.6200000001</v>
      </c>
      <c r="G902" s="2">
        <f t="shared" si="134"/>
        <v>3379255.344469721</v>
      </c>
      <c r="H902" s="23"/>
      <c r="I902" s="2">
        <f>SUMIF('collection only'!D:D,eslam.data!AO902,'collection only'!E:E)</f>
        <v>5268993.93</v>
      </c>
      <c r="J902" s="26">
        <f>SUMIF('data-from-invoicing'!D:D,eslam.data!AP902,'data-from-invoicing'!F:F)</f>
        <v>5328993.9210000001</v>
      </c>
      <c r="K902" s="2">
        <f t="shared" si="135"/>
        <v>59999.991000000387</v>
      </c>
      <c r="O902" s="23"/>
      <c r="P902" s="2">
        <v>6012429.4799999585</v>
      </c>
      <c r="Q902" s="1">
        <v>45260</v>
      </c>
      <c r="R902" s="1">
        <v>45255</v>
      </c>
      <c r="S902" s="1">
        <v>45274</v>
      </c>
      <c r="T902">
        <v>56</v>
      </c>
      <c r="U902" s="1">
        <v>45330</v>
      </c>
      <c r="V902" s="1">
        <v>45305</v>
      </c>
      <c r="W902" s="2">
        <v>360279566.90410173</v>
      </c>
      <c r="X902" s="2">
        <v>9534609.8106932528</v>
      </c>
      <c r="Y902" s="2">
        <v>31106243.559360988</v>
      </c>
      <c r="Z902" s="2">
        <v>430000</v>
      </c>
      <c r="AA902" s="2">
        <v>84803721.033100635</v>
      </c>
      <c r="AB902" s="2">
        <v>9695703.875</v>
      </c>
      <c r="AC902" s="2">
        <v>9695703.875</v>
      </c>
      <c r="AD902" s="2">
        <v>324695.96999999997</v>
      </c>
      <c r="AE902" s="14">
        <f>SUMIF('consultant-gross'!D:D,eslam.data!AO902,'consultant-gross'!F:F)</f>
        <v>3041219.2755302787</v>
      </c>
      <c r="AF902" s="14">
        <f>SUMIF('consultant-gross'!D:D,eslam.data!AO902,'consultant-gross'!G:G)</f>
        <v>360279566.90410167</v>
      </c>
      <c r="AG902" s="14">
        <f>SUMIF('consultant-net'!D:D,eslam.data!AO902,'consultant-net'!F:F)</f>
        <v>6012429.4799999595</v>
      </c>
      <c r="AH902" s="2" t="str">
        <f>VLOOKUP(A902,'eslam-to-invoicing'!A:B,2,0)</f>
        <v>ORA ZED-Ph 2-Pkgs A&amp;D</v>
      </c>
      <c r="AO902" s="2" t="str">
        <f t="shared" si="136"/>
        <v>ORA - ZED - ph.0227</v>
      </c>
      <c r="AP902" s="2" t="str">
        <f t="shared" si="137"/>
        <v>ORA ZED-Ph 2-Pkgs A&amp;D27</v>
      </c>
    </row>
    <row r="903" spans="1:42" hidden="1" x14ac:dyDescent="0.3">
      <c r="A903" s="6" t="s">
        <v>75</v>
      </c>
      <c r="B903" s="6">
        <f>VLOOKUP(A903,Sheet1!A:B,2,0)</f>
        <v>1</v>
      </c>
      <c r="C903" s="6">
        <v>28</v>
      </c>
      <c r="D903" s="25"/>
      <c r="E903" s="2">
        <v>5861894.8952380419</v>
      </c>
      <c r="F903" s="26">
        <f>SUMIF('data-from-invoicing'!D:D,eslam.data!AP903,'data-from-invoicing'!E:E)</f>
        <v>2340664.7200000002</v>
      </c>
      <c r="G903" s="2">
        <f t="shared" ref="G903:G934" si="138">F903-E903</f>
        <v>-3521230.1752380417</v>
      </c>
      <c r="H903" s="23"/>
      <c r="I903" s="2">
        <f>SUMIF('collection only'!D:D,eslam.data!AO903,'collection only'!E:E)</f>
        <v>1922751.71</v>
      </c>
      <c r="J903" s="26">
        <f>SUMIF('data-from-invoicing'!D:D,eslam.data!AP903,'data-from-invoicing'!F:F)</f>
        <v>1922751.71</v>
      </c>
      <c r="K903" s="2">
        <f t="shared" ref="K903:K934" si="139">J903-I903</f>
        <v>0</v>
      </c>
      <c r="O903" s="23"/>
      <c r="P903" s="2">
        <v>1674078.1700000169</v>
      </c>
      <c r="Q903" s="1">
        <v>45291</v>
      </c>
      <c r="R903" s="1">
        <v>45285</v>
      </c>
      <c r="S903" s="1">
        <v>45305</v>
      </c>
      <c r="T903">
        <v>56</v>
      </c>
      <c r="U903" s="1">
        <v>45361</v>
      </c>
      <c r="V903" s="1">
        <v>45354</v>
      </c>
      <c r="W903" s="2">
        <v>366141461.79933971</v>
      </c>
      <c r="X903" s="2">
        <v>9534609.8106932528</v>
      </c>
      <c r="Y903" s="2">
        <v>32767206.461478349</v>
      </c>
      <c r="Z903" s="2">
        <v>450000</v>
      </c>
      <c r="AA903" s="2">
        <v>88600538.305602193</v>
      </c>
      <c r="AB903" s="2">
        <v>9849578.6175855491</v>
      </c>
      <c r="AC903" s="2">
        <v>9849578.6175855491</v>
      </c>
      <c r="AD903" s="2">
        <v>324695.96999999997</v>
      </c>
      <c r="AE903" s="14">
        <f>SUMIF('consultant-gross'!D:D,eslam.data!AO903,'consultant-gross'!F:F)</f>
        <v>5861894.8952380419</v>
      </c>
      <c r="AF903" s="14">
        <f>SUMIF('consultant-gross'!D:D,eslam.data!AO903,'consultant-gross'!G:G)</f>
        <v>366141461.79933971</v>
      </c>
      <c r="AG903" s="14">
        <f>SUMIF('consultant-net'!D:D,eslam.data!AO903,'consultant-net'!F:F)</f>
        <v>1674078.1700000167</v>
      </c>
      <c r="AH903" s="2" t="str">
        <f>VLOOKUP(A903,'eslam-to-invoicing'!A:B,2,0)</f>
        <v>ORA ZED-Ph 2-Pkgs A&amp;D</v>
      </c>
      <c r="AO903" s="2" t="str">
        <f t="shared" ref="AO903:AO915" si="140">A903&amp;C903</f>
        <v>ORA - ZED - ph.0228</v>
      </c>
      <c r="AP903" s="2" t="str">
        <f t="shared" ref="AP903:AP915" si="141">AH903&amp;C903</f>
        <v>ORA ZED-Ph 2-Pkgs A&amp;D28</v>
      </c>
    </row>
    <row r="904" spans="1:42" hidden="1" x14ac:dyDescent="0.3">
      <c r="A904" s="6" t="s">
        <v>75</v>
      </c>
      <c r="B904" s="6">
        <f>VLOOKUP(A904,Sheet1!A:B,2,0)</f>
        <v>1</v>
      </c>
      <c r="C904" s="6">
        <v>29</v>
      </c>
      <c r="D904" s="25"/>
      <c r="E904" s="2">
        <v>2577878.9747052789</v>
      </c>
      <c r="F904" s="26">
        <f>SUMIF('data-from-invoicing'!D:D,eslam.data!AP904,'data-from-invoicing'!E:E)</f>
        <v>7868267.1100000003</v>
      </c>
      <c r="G904" s="2">
        <f t="shared" si="138"/>
        <v>5290388.1352947215</v>
      </c>
      <c r="H904" s="23"/>
      <c r="I904" s="2">
        <f>SUMIF('collection only'!D:D,eslam.data!AO904,'collection only'!E:E)</f>
        <v>5009481.7200000007</v>
      </c>
      <c r="J904" s="26">
        <f>SUMIF('data-from-invoicing'!D:D,eslam.data!AP904,'data-from-invoicing'!F:F)</f>
        <v>5059481.7155000009</v>
      </c>
      <c r="K904" s="2">
        <f t="shared" si="139"/>
        <v>49999.995500000194</v>
      </c>
      <c r="O904" s="23"/>
      <c r="P904" s="2">
        <v>622103</v>
      </c>
      <c r="Q904" s="1">
        <v>45322</v>
      </c>
      <c r="R904" s="1">
        <v>45316</v>
      </c>
      <c r="S904" s="1">
        <v>45335</v>
      </c>
      <c r="T904">
        <v>56</v>
      </c>
      <c r="U904" s="1">
        <v>45391</v>
      </c>
      <c r="V904" s="1">
        <v>45397</v>
      </c>
      <c r="W904" s="2">
        <v>368719340.77404499</v>
      </c>
      <c r="X904" s="2">
        <v>7793026.7072527539</v>
      </c>
      <c r="Y904" s="2">
        <v>32686135.971971098</v>
      </c>
      <c r="Z904" s="2">
        <v>500000</v>
      </c>
      <c r="AA904" s="2">
        <v>89023126.489952028</v>
      </c>
      <c r="AB904" s="2">
        <v>9873708.3599999994</v>
      </c>
      <c r="AC904" s="2">
        <v>9873708.3599999994</v>
      </c>
      <c r="AD904" s="2">
        <v>419195.97</v>
      </c>
      <c r="AE904" s="14">
        <f>SUMIF('consultant-gross'!D:D,eslam.data!AO904,'consultant-gross'!F:F)</f>
        <v>2577878.9747052789</v>
      </c>
      <c r="AF904" s="14">
        <f>SUMIF('consultant-gross'!D:D,eslam.data!AO904,'consultant-gross'!G:G)</f>
        <v>368719340.77404499</v>
      </c>
      <c r="AG904" s="14">
        <f>SUMIF('consultant-net'!D:D,eslam.data!AO904,'consultant-net'!F:F)</f>
        <v>651831.84298449755</v>
      </c>
      <c r="AH904" s="2" t="str">
        <f>VLOOKUP(A904,'eslam-to-invoicing'!A:B,2,0)</f>
        <v>ORA ZED-Ph 2-Pkgs A&amp;D</v>
      </c>
      <c r="AO904" s="2" t="str">
        <f t="shared" si="140"/>
        <v>ORA - ZED - ph.0229</v>
      </c>
      <c r="AP904" s="2" t="str">
        <f t="shared" si="141"/>
        <v>ORA ZED-Ph 2-Pkgs A&amp;D29</v>
      </c>
    </row>
    <row r="905" spans="1:42" hidden="1" x14ac:dyDescent="0.3">
      <c r="A905" s="6" t="s">
        <v>75</v>
      </c>
      <c r="B905" s="6">
        <f>VLOOKUP(A905,Sheet1!A:B,2,0)</f>
        <v>1</v>
      </c>
      <c r="C905" s="6">
        <v>30</v>
      </c>
      <c r="D905" s="25"/>
      <c r="E905" s="2">
        <v>2066668.4069073801</v>
      </c>
      <c r="F905" s="26">
        <f>SUMIF('data-from-invoicing'!D:D,eslam.data!AP905,'data-from-invoicing'!E:E)</f>
        <v>10058718.699999999</v>
      </c>
      <c r="G905" s="2">
        <f t="shared" si="138"/>
        <v>7992050.2930926196</v>
      </c>
      <c r="H905" s="23"/>
      <c r="I905" s="2">
        <f>SUMIF('collection only'!D:D,eslam.data!AO905,'collection only'!E:E)</f>
        <v>73017</v>
      </c>
      <c r="J905" s="26">
        <f>SUMIF('data-from-invoicing'!D:D,eslam.data!AP905,'data-from-invoicing'!F:F)</f>
        <v>3791012.0700000003</v>
      </c>
      <c r="K905" s="2">
        <f t="shared" si="139"/>
        <v>3717995.0700000003</v>
      </c>
      <c r="O905" s="23"/>
      <c r="P905" s="2">
        <v>73017</v>
      </c>
      <c r="Q905" s="1">
        <v>45351</v>
      </c>
      <c r="R905" s="1">
        <v>45347</v>
      </c>
      <c r="S905" s="1">
        <v>45358</v>
      </c>
      <c r="T905">
        <v>56</v>
      </c>
      <c r="U905" s="1">
        <v>45414</v>
      </c>
      <c r="V905" s="1">
        <v>45411</v>
      </c>
      <c r="W905" s="2">
        <v>370786009.18095243</v>
      </c>
      <c r="X905" s="2">
        <v>6499733.7000000002</v>
      </c>
      <c r="Y905" s="2">
        <v>32340261.620000001</v>
      </c>
      <c r="Z905" s="2">
        <v>1120000</v>
      </c>
      <c r="AA905" s="2">
        <v>89409590.239999995</v>
      </c>
      <c r="AB905" s="2">
        <v>9895626.0850000009</v>
      </c>
      <c r="AC905" s="2">
        <v>9895626.0850000009</v>
      </c>
      <c r="AD905" s="2">
        <v>419195.97</v>
      </c>
      <c r="AE905" s="14">
        <f>SUMIF('consultant-gross'!D:D,eslam.data!AO905,'consultant-gross'!F:F)</f>
        <v>2066668.4036362767</v>
      </c>
      <c r="AF905" s="14">
        <f>SUMIF('consultant-gross'!D:D,eslam.data!AO905,'consultant-gross'!G:G)</f>
        <v>370786009.17768127</v>
      </c>
      <c r="AG905" s="14">
        <f>SUMIF('consultant-net'!D:D,eslam.data!AO905,'consultant-net'!F:F)</f>
        <v>-2279827.5600000024</v>
      </c>
      <c r="AH905" s="2" t="str">
        <f>VLOOKUP(A905,'eslam-to-invoicing'!A:B,2,0)</f>
        <v>ORA ZED-Ph 2-Pkgs A&amp;D</v>
      </c>
      <c r="AO905" s="2" t="str">
        <f t="shared" si="140"/>
        <v>ORA - ZED - ph.0230</v>
      </c>
      <c r="AP905" s="2" t="str">
        <f t="shared" si="141"/>
        <v>ORA ZED-Ph 2-Pkgs A&amp;D30</v>
      </c>
    </row>
    <row r="906" spans="1:42" hidden="1" x14ac:dyDescent="0.3">
      <c r="A906" s="6" t="s">
        <v>75</v>
      </c>
      <c r="B906" s="6">
        <f>VLOOKUP(A906,Sheet1!A:B,2,0)</f>
        <v>1</v>
      </c>
      <c r="C906" s="6">
        <v>31</v>
      </c>
      <c r="D906" s="25"/>
      <c r="E906" s="2">
        <v>7992050.6095238328</v>
      </c>
      <c r="F906" s="26">
        <f>SUMIF('data-from-invoicing'!D:D,eslam.data!AP906,'data-from-invoicing'!E:E)</f>
        <v>0</v>
      </c>
      <c r="G906" s="2">
        <f t="shared" si="138"/>
        <v>-7992050.6095238328</v>
      </c>
      <c r="H906" s="23"/>
      <c r="I906" s="2">
        <f>SUMIF('collection only'!D:D,eslam.data!AO906,'collection only'!E:E)</f>
        <v>3717995</v>
      </c>
      <c r="J906" s="26">
        <f>SUMIF('data-from-invoicing'!D:D,eslam.data!AP906,'data-from-invoicing'!F:F)</f>
        <v>0</v>
      </c>
      <c r="K906" s="2">
        <f t="shared" si="139"/>
        <v>-3717995</v>
      </c>
      <c r="O906" s="23"/>
      <c r="P906" s="2">
        <v>3717995</v>
      </c>
      <c r="Q906" s="1">
        <v>45382</v>
      </c>
      <c r="R906" s="1">
        <v>45376</v>
      </c>
      <c r="S906" s="1">
        <v>45389</v>
      </c>
      <c r="T906">
        <v>56</v>
      </c>
      <c r="U906" s="1">
        <v>45445</v>
      </c>
      <c r="V906" s="1">
        <v>45427</v>
      </c>
      <c r="W906" s="2">
        <v>378778059.7904762</v>
      </c>
      <c r="X906" s="2">
        <v>3482050.01</v>
      </c>
      <c r="Y906" s="2">
        <v>39683396.609999999</v>
      </c>
      <c r="Z906" s="2">
        <v>1650000</v>
      </c>
      <c r="AA906" s="2">
        <v>88674483.319999993</v>
      </c>
      <c r="AB906" s="2">
        <v>10029975.32</v>
      </c>
      <c r="AC906" s="2">
        <v>10029975.32</v>
      </c>
      <c r="AD906" s="2">
        <v>419195.97</v>
      </c>
      <c r="AE906" s="14">
        <f>SUMIF('consultant-gross'!D:D,eslam.data!AO906,'consultant-gross'!F:F)</f>
        <v>7992050.5999999642</v>
      </c>
      <c r="AF906" s="14">
        <f>SUMIF('consultant-gross'!D:D,eslam.data!AO906,'consultant-gross'!G:G)</f>
        <v>378778059.77768123</v>
      </c>
      <c r="AG906" s="14">
        <f>SUMIF('consultant-net'!D:D,eslam.data!AO906,'consultant-net'!F:F)</f>
        <v>3758520.9499999881</v>
      </c>
      <c r="AH906" s="2" t="str">
        <f>VLOOKUP(A906,'eslam-to-invoicing'!A:B,2,0)</f>
        <v>ORA ZED-Ph 2-Pkgs A&amp;D</v>
      </c>
      <c r="AO906" s="2" t="str">
        <f t="shared" si="140"/>
        <v>ORA - ZED - ph.0231</v>
      </c>
      <c r="AP906" s="2" t="str">
        <f t="shared" si="141"/>
        <v>ORA ZED-Ph 2-Pkgs A&amp;D31</v>
      </c>
    </row>
    <row r="907" spans="1:42" x14ac:dyDescent="0.3">
      <c r="A907" s="6" t="s">
        <v>75</v>
      </c>
      <c r="B907" s="6">
        <f>VLOOKUP(A907,Sheet1!A:B,2,0)</f>
        <v>1</v>
      </c>
      <c r="C907" s="6">
        <v>32</v>
      </c>
      <c r="D907" s="25"/>
      <c r="E907" s="2">
        <v>2766734.980952322</v>
      </c>
      <c r="F907" s="26">
        <f>SUMIF('data-from-invoicing'!D:D,eslam.data!AP907,'data-from-invoicing'!E:E)</f>
        <v>2766735.75</v>
      </c>
      <c r="G907" s="2">
        <f t="shared" si="138"/>
        <v>0.76904767798259854</v>
      </c>
      <c r="H907" s="23"/>
      <c r="I907" s="2">
        <f>SUMIF('collection only'!D:D,eslam.data!AO907,'collection only'!E:E)</f>
        <v>2836390.67</v>
      </c>
      <c r="J907" s="26">
        <f>SUMIF('data-from-invoicing'!D:D,eslam.data!AP907,'data-from-invoicing'!F:F)</f>
        <v>2836390.6675</v>
      </c>
      <c r="K907" s="2">
        <f t="shared" si="139"/>
        <v>-2.4999999441206455E-3</v>
      </c>
      <c r="O907" s="23"/>
      <c r="P907" s="2">
        <v>2943652.2</v>
      </c>
      <c r="Q907" s="1">
        <v>45412</v>
      </c>
      <c r="R907" s="1">
        <v>45407</v>
      </c>
      <c r="S907" s="1">
        <v>45419</v>
      </c>
      <c r="T907">
        <v>56</v>
      </c>
      <c r="U907" s="1">
        <v>45475</v>
      </c>
      <c r="V907" s="1">
        <v>45448</v>
      </c>
      <c r="W907" s="2">
        <v>381544794.77142853</v>
      </c>
      <c r="X907" s="2">
        <v>3482050.01</v>
      </c>
      <c r="Y907" s="2">
        <v>39914992.150000013</v>
      </c>
      <c r="Z907" s="2">
        <v>1110000</v>
      </c>
      <c r="AA907" s="2">
        <v>89539810.969999999</v>
      </c>
      <c r="AB907" s="2">
        <v>10102602.115</v>
      </c>
      <c r="AC907" s="2">
        <v>10102602.115</v>
      </c>
      <c r="AD907" s="2">
        <v>419195.97</v>
      </c>
      <c r="AE907" s="14">
        <f>SUMIF('consultant-gross'!D:D,eslam.data!AO907,'consultant-gross'!F:F)</f>
        <v>2766734.9809523225</v>
      </c>
      <c r="AF907" s="14">
        <f>SUMIF('consultant-gross'!D:D,eslam.data!AO907,'consultant-gross'!G:G)</f>
        <v>381544794.77142853</v>
      </c>
      <c r="AG907" s="14">
        <f>SUMIF('consultant-net'!D:D,eslam.data!AO907,'consultant-net'!F:F)</f>
        <v>2943652.2</v>
      </c>
      <c r="AH907" s="2" t="str">
        <f>VLOOKUP(A907,'eslam-to-invoicing'!A:B,2,0)</f>
        <v>ORA ZED-Ph 2-Pkgs A&amp;D</v>
      </c>
      <c r="AO907" s="2" t="str">
        <f t="shared" si="140"/>
        <v>ORA - ZED - ph.0232</v>
      </c>
      <c r="AP907" s="2" t="str">
        <f t="shared" si="141"/>
        <v>ORA ZED-Ph 2-Pkgs A&amp;D32</v>
      </c>
    </row>
    <row r="908" spans="1:42" hidden="1" x14ac:dyDescent="0.3">
      <c r="A908" s="6" t="s">
        <v>75</v>
      </c>
      <c r="B908" s="6">
        <f>VLOOKUP(A908,Sheet1!A:B,2,0)</f>
        <v>1</v>
      </c>
      <c r="C908" s="6">
        <v>33</v>
      </c>
      <c r="D908" s="25"/>
      <c r="E908" s="2">
        <v>6575447.0666667223</v>
      </c>
      <c r="F908" s="26">
        <f>SUMIF('data-from-invoicing'!D:D,eslam.data!AP908,'data-from-invoicing'!E:E)</f>
        <v>7988113.29</v>
      </c>
      <c r="G908" s="2">
        <f t="shared" si="138"/>
        <v>1412666.2233332777</v>
      </c>
      <c r="H908" s="23"/>
      <c r="I908" s="2">
        <f>SUMIF('collection only'!D:D,eslam.data!AO908,'collection only'!E:E)</f>
        <v>1.0000000000000001E-5</v>
      </c>
      <c r="J908" s="26">
        <f>SUMIF('data-from-invoicing'!D:D,eslam.data!AP908,'data-from-invoicing'!F:F)</f>
        <v>5000134.0199999996</v>
      </c>
      <c r="K908" s="2">
        <f t="shared" si="139"/>
        <v>5000134.0199899999</v>
      </c>
      <c r="O908" s="23"/>
      <c r="P908" s="2">
        <v>1631186.62</v>
      </c>
      <c r="Q908" s="1">
        <v>45443</v>
      </c>
      <c r="R908" s="1">
        <v>45437</v>
      </c>
      <c r="S908" s="1">
        <v>45448</v>
      </c>
      <c r="T908">
        <v>56</v>
      </c>
      <c r="U908" s="1">
        <v>45504</v>
      </c>
      <c r="V908" s="1">
        <v>45474</v>
      </c>
      <c r="W908" s="2">
        <v>388120241.83809519</v>
      </c>
      <c r="X908" s="2">
        <v>3482050.01</v>
      </c>
      <c r="Y908" s="2">
        <v>40131194.960000001</v>
      </c>
      <c r="Z908" s="2">
        <v>2270000</v>
      </c>
      <c r="AA908" s="2">
        <v>90446780.460000008</v>
      </c>
      <c r="AB908" s="2">
        <v>10188156.35</v>
      </c>
      <c r="AC908" s="2">
        <v>10188156.35</v>
      </c>
      <c r="AD908" s="2">
        <v>419195.97</v>
      </c>
      <c r="AE908" s="14">
        <f>SUMIF('consultant-gross'!D:D,eslam.data!AO908,'consultant-gross'!F:F)</f>
        <v>6575447.0666667223</v>
      </c>
      <c r="AF908" s="14">
        <f>SUMIF('consultant-gross'!D:D,eslam.data!AO908,'consultant-gross'!G:G)</f>
        <v>388120241.83809525</v>
      </c>
      <c r="AG908" s="14">
        <f>SUMIF('consultant-net'!D:D,eslam.data!AO908,'consultant-net'!F:F)</f>
        <v>1631186.62</v>
      </c>
      <c r="AH908" s="2" t="str">
        <f>VLOOKUP(A908,'eslam-to-invoicing'!A:B,2,0)</f>
        <v>ORA ZED-Ph 2-Pkgs A&amp;D</v>
      </c>
      <c r="AO908" s="2" t="str">
        <f t="shared" si="140"/>
        <v>ORA - ZED - ph.0233</v>
      </c>
      <c r="AP908" s="2" t="str">
        <f t="shared" si="141"/>
        <v>ORA ZED-Ph 2-Pkgs A&amp;D33</v>
      </c>
    </row>
    <row r="909" spans="1:42" hidden="1" x14ac:dyDescent="0.3">
      <c r="A909" s="6" t="s">
        <v>75</v>
      </c>
      <c r="B909" s="6">
        <f>VLOOKUP(A909,Sheet1!A:B,2,0)</f>
        <v>1</v>
      </c>
      <c r="C909" s="6">
        <v>34</v>
      </c>
      <c r="D909" s="25"/>
      <c r="E909" s="2">
        <v>1412666.809523761</v>
      </c>
      <c r="F909" s="26">
        <f>SUMIF('data-from-invoicing'!D:D,eslam.data!AP909,'data-from-invoicing'!E:E)</f>
        <v>0</v>
      </c>
      <c r="G909" s="2">
        <f t="shared" si="138"/>
        <v>-1412666.809523761</v>
      </c>
      <c r="H909" s="23"/>
      <c r="I909" s="2">
        <f>SUMIF('collection only'!D:D,eslam.data!AO909,'collection only'!E:E)</f>
        <v>1.0000000000000001E-5</v>
      </c>
      <c r="J909" s="26">
        <f>SUMIF('data-from-invoicing'!D:D,eslam.data!AP909,'data-from-invoicing'!F:F)</f>
        <v>0</v>
      </c>
      <c r="K909" s="2">
        <f t="shared" si="139"/>
        <v>-1.0000000000000001E-5</v>
      </c>
      <c r="O909" s="23"/>
      <c r="P909" s="2">
        <v>3368948.46</v>
      </c>
      <c r="Q909" s="1">
        <v>45473</v>
      </c>
      <c r="R909" s="1">
        <v>45468</v>
      </c>
      <c r="S909" s="1">
        <v>45479</v>
      </c>
      <c r="T909">
        <v>56</v>
      </c>
      <c r="U909" s="1">
        <v>45535</v>
      </c>
      <c r="V909" s="1">
        <v>45510</v>
      </c>
      <c r="W909" s="2">
        <v>389532908.64761901</v>
      </c>
      <c r="X909" s="2">
        <v>3482050.01</v>
      </c>
      <c r="Y909" s="2">
        <v>40483731.090000004</v>
      </c>
      <c r="Z909" s="2">
        <v>2740000</v>
      </c>
      <c r="AA909" s="2">
        <v>92888843.549999997</v>
      </c>
      <c r="AB909" s="2">
        <v>10312290.1</v>
      </c>
      <c r="AC909" s="2">
        <v>10312290.1</v>
      </c>
      <c r="AD909" s="2">
        <v>419195.97</v>
      </c>
      <c r="AE909" s="14">
        <f>SUMIF('consultant-gross'!D:D,eslam.data!AO909,'consultant-gross'!F:F)</f>
        <v>1412666.8095237613</v>
      </c>
      <c r="AF909" s="14">
        <f>SUMIF('consultant-gross'!D:D,eslam.data!AO909,'consultant-gross'!G:G)</f>
        <v>389532908.64761901</v>
      </c>
      <c r="AG909" s="14">
        <f>SUMIF('consultant-net'!D:D,eslam.data!AO909,'consultant-net'!F:F)</f>
        <v>3368948.46</v>
      </c>
      <c r="AH909" s="2" t="str">
        <f>VLOOKUP(A909,'eslam-to-invoicing'!A:B,2,0)</f>
        <v>ORA ZED-Ph 2-Pkgs A&amp;D</v>
      </c>
      <c r="AO909" s="2" t="str">
        <f t="shared" si="140"/>
        <v>ORA - ZED - ph.0234</v>
      </c>
      <c r="AP909" s="2" t="str">
        <f t="shared" si="141"/>
        <v>ORA ZED-Ph 2-Pkgs A&amp;D34</v>
      </c>
    </row>
    <row r="910" spans="1:42" x14ac:dyDescent="0.3">
      <c r="A910" s="6" t="s">
        <v>75</v>
      </c>
      <c r="B910" s="6">
        <f>VLOOKUP(A910,Sheet1!A:B,2,0)</f>
        <v>1</v>
      </c>
      <c r="C910" s="6">
        <v>35</v>
      </c>
      <c r="D910" s="25"/>
      <c r="E910" s="2">
        <v>7262978.3389641643</v>
      </c>
      <c r="F910" s="26">
        <f>SUMIF('data-from-invoicing'!D:D,eslam.data!AP910,'data-from-invoicing'!E:E)</f>
        <v>7262978.0099999998</v>
      </c>
      <c r="G910" s="2">
        <f t="shared" si="138"/>
        <v>-0.32896416448056698</v>
      </c>
      <c r="H910" s="23"/>
      <c r="I910" s="2">
        <f>SUMIF('collection only'!D:D,eslam.data!AO910,'collection only'!E:E)</f>
        <v>1.0000000000000001E-5</v>
      </c>
      <c r="J910" s="26">
        <f>SUMIF('data-from-invoicing'!D:D,eslam.data!AP910,'data-from-invoicing'!F:F)</f>
        <v>3820917.5504999999</v>
      </c>
      <c r="K910" s="2">
        <f t="shared" si="139"/>
        <v>3820917.5504899998</v>
      </c>
      <c r="O910" s="23"/>
      <c r="P910" s="2">
        <v>6454315.6500000358</v>
      </c>
      <c r="Q910" s="1">
        <v>45504</v>
      </c>
      <c r="R910" s="1">
        <v>45498</v>
      </c>
      <c r="S910" s="1">
        <v>45511</v>
      </c>
      <c r="T910">
        <v>56</v>
      </c>
      <c r="U910" s="1">
        <v>45567</v>
      </c>
      <c r="V910" s="1">
        <v>45535</v>
      </c>
      <c r="W910" s="2">
        <v>396795886.98658317</v>
      </c>
      <c r="X910" s="2">
        <v>3482050.013434622</v>
      </c>
      <c r="Y910" s="2">
        <v>42071751.026514597</v>
      </c>
      <c r="Z910" s="2">
        <v>2400000</v>
      </c>
      <c r="AA910" s="2">
        <v>94659153.48438096</v>
      </c>
      <c r="AB910" s="2">
        <v>10502943.283733649</v>
      </c>
      <c r="AC910" s="2">
        <v>10502943.283733649</v>
      </c>
      <c r="AD910" s="2">
        <v>419195.97</v>
      </c>
      <c r="AE910" s="14">
        <f>SUMIF('consultant-gross'!D:D,eslam.data!AO910,'consultant-gross'!F:F)</f>
        <v>7262978.3389641643</v>
      </c>
      <c r="AF910" s="14">
        <f>SUMIF('consultant-gross'!D:D,eslam.data!AO910,'consultant-gross'!G:G)</f>
        <v>396795886.98658317</v>
      </c>
      <c r="AG910" s="14">
        <f>SUMIF('consultant-net'!D:D,eslam.data!AO910,'consultant-net'!F:F)</f>
        <v>6454315.6500000358</v>
      </c>
      <c r="AH910" s="2" t="str">
        <f>VLOOKUP(A910,'eslam-to-invoicing'!A:B,2,0)</f>
        <v>ORA ZED-Ph 2-Pkgs A&amp;D</v>
      </c>
      <c r="AO910" s="2" t="str">
        <f t="shared" si="140"/>
        <v>ORA - ZED - ph.0235</v>
      </c>
      <c r="AP910" s="2" t="str">
        <f t="shared" si="141"/>
        <v>ORA ZED-Ph 2-Pkgs A&amp;D35</v>
      </c>
    </row>
    <row r="911" spans="1:42" x14ac:dyDescent="0.3">
      <c r="A911" s="6" t="s">
        <v>75</v>
      </c>
      <c r="B911" s="6">
        <f>VLOOKUP(A911,Sheet1!A:B,2,0)</f>
        <v>1</v>
      </c>
      <c r="C911" s="6">
        <v>36</v>
      </c>
      <c r="D911" s="25"/>
      <c r="E911" s="2">
        <v>3.8929581642150879E-3</v>
      </c>
      <c r="F911" s="26">
        <f>SUMIF('data-from-invoicing'!D:D,eslam.data!AP911,'data-from-invoicing'!E:E)</f>
        <v>0</v>
      </c>
      <c r="G911" s="2">
        <f t="shared" si="138"/>
        <v>-3.8929581642150879E-3</v>
      </c>
      <c r="H911" s="23"/>
      <c r="I911" s="2">
        <f>SUMIF('collection only'!D:D,eslam.data!AO911,'collection only'!E:E)</f>
        <v>4160916.8</v>
      </c>
      <c r="J911" s="26">
        <f>SUMIF('data-from-invoicing'!D:D,eslam.data!AP911,'data-from-invoicing'!F:F)</f>
        <v>0</v>
      </c>
      <c r="K911" s="2">
        <f t="shared" si="139"/>
        <v>-4160916.8</v>
      </c>
      <c r="O911" s="23"/>
      <c r="P911" s="2">
        <v>6578211.3200000003</v>
      </c>
      <c r="Q911" s="1">
        <v>45535</v>
      </c>
      <c r="R911" s="1">
        <v>45519</v>
      </c>
      <c r="S911" s="1">
        <v>45536</v>
      </c>
      <c r="T911">
        <v>56</v>
      </c>
      <c r="U911" s="1">
        <v>45592</v>
      </c>
      <c r="V911" s="1">
        <v>45540</v>
      </c>
      <c r="W911" s="2">
        <v>396795886.99047607</v>
      </c>
      <c r="X911" s="2">
        <v>11803883.609999999</v>
      </c>
      <c r="Y911" s="2">
        <v>42071751.030000001</v>
      </c>
      <c r="Z911" s="2">
        <v>2400000</v>
      </c>
      <c r="AA911" s="2">
        <v>94659153.489999995</v>
      </c>
      <c r="AB911" s="2">
        <v>10710989.125</v>
      </c>
      <c r="AC911" s="2">
        <v>10710989.125</v>
      </c>
      <c r="AD911" s="2">
        <v>419195.97</v>
      </c>
      <c r="AE911" s="14">
        <f>SUMIF('consultant-gross'!D:D,eslam.data!AO911,'consultant-gross'!F:F)</f>
        <v>3.8929581642150879E-3</v>
      </c>
      <c r="AF911" s="14">
        <f>SUMIF('consultant-gross'!D:D,eslam.data!AO911,'consultant-gross'!G:G)</f>
        <v>396795886.99047613</v>
      </c>
      <c r="AG911" s="14">
        <f>SUMIF('consultant-net'!D:D,eslam.data!AO911,'consultant-net'!F:F)</f>
        <v>6578211.3200000003</v>
      </c>
      <c r="AH911" s="2" t="str">
        <f>VLOOKUP(A911,'eslam-to-invoicing'!A:B,2,0)</f>
        <v>ORA ZED-Ph 2-Pkgs A&amp;D</v>
      </c>
      <c r="AO911" s="2" t="str">
        <f t="shared" si="140"/>
        <v>ORA - ZED - ph.0236</v>
      </c>
      <c r="AP911" s="2" t="str">
        <f t="shared" si="141"/>
        <v>ORA ZED-Ph 2-Pkgs A&amp;D36</v>
      </c>
    </row>
    <row r="912" spans="1:42" hidden="1" x14ac:dyDescent="0.3">
      <c r="A912" s="6" t="s">
        <v>75</v>
      </c>
      <c r="B912" s="6">
        <f>VLOOKUP(A912,Sheet1!A:B,2,0)</f>
        <v>1</v>
      </c>
      <c r="C912" s="6">
        <v>37</v>
      </c>
      <c r="D912" s="25"/>
      <c r="E912" s="2">
        <v>12000518.92380953</v>
      </c>
      <c r="F912" s="26">
        <f>SUMIF('data-from-invoicing'!D:D,eslam.data!AP912,'data-from-invoicing'!E:E)</f>
        <v>12751303.619999999</v>
      </c>
      <c r="G912" s="2">
        <f t="shared" si="138"/>
        <v>750784.69619046897</v>
      </c>
      <c r="H912" s="23"/>
      <c r="I912" s="2">
        <f>SUMIF('collection only'!D:D,eslam.data!AO912,'collection only'!E:E)</f>
        <v>8601492.5600000005</v>
      </c>
      <c r="J912" s="26">
        <f>SUMIF('data-from-invoicing'!D:D,eslam.data!AP912,'data-from-invoicing'!F:F)</f>
        <v>12413453.42</v>
      </c>
      <c r="K912" s="2">
        <f t="shared" si="139"/>
        <v>3811960.8599999994</v>
      </c>
      <c r="O912" s="23"/>
      <c r="P912" s="2">
        <v>9153293.6899999995</v>
      </c>
      <c r="Q912" s="1">
        <v>45535</v>
      </c>
      <c r="R912" s="1">
        <v>45529</v>
      </c>
      <c r="S912" s="1">
        <v>45540</v>
      </c>
      <c r="T912">
        <v>56</v>
      </c>
      <c r="U912" s="1">
        <v>45596</v>
      </c>
      <c r="V912" s="1">
        <v>45572</v>
      </c>
      <c r="W912" s="2">
        <v>408796405.91428572</v>
      </c>
      <c r="X912" s="2">
        <v>10593047.630000001</v>
      </c>
      <c r="Y912" s="2">
        <v>43987735.960000001</v>
      </c>
      <c r="Z912" s="2">
        <v>2250000</v>
      </c>
      <c r="AA912" s="2">
        <v>101066779.38</v>
      </c>
      <c r="AB912" s="2">
        <v>10995731.845000001</v>
      </c>
      <c r="AC912" s="2">
        <v>10995731.845000001</v>
      </c>
      <c r="AD912" s="2">
        <v>419195.97</v>
      </c>
      <c r="AE912" s="14">
        <f>SUMIF('consultant-gross'!D:D,eslam.data!AO912,'consultant-gross'!F:F)</f>
        <v>12000518.923809528</v>
      </c>
      <c r="AF912" s="14">
        <f>SUMIF('consultant-gross'!D:D,eslam.data!AO912,'consultant-gross'!G:G)</f>
        <v>408796405.91428566</v>
      </c>
      <c r="AG912" s="14">
        <f>SUMIF('consultant-net'!D:D,eslam.data!AO912,'consultant-net'!F:F)</f>
        <v>9153293.6899999995</v>
      </c>
      <c r="AH912" s="2" t="str">
        <f>VLOOKUP(A912,'eslam-to-invoicing'!A:B,2,0)</f>
        <v>ORA ZED-Ph 2-Pkgs A&amp;D</v>
      </c>
      <c r="AO912" s="2" t="str">
        <f t="shared" si="140"/>
        <v>ORA - ZED - ph.0237</v>
      </c>
      <c r="AP912" s="2" t="str">
        <f t="shared" si="141"/>
        <v>ORA ZED-Ph 2-Pkgs A&amp;D37</v>
      </c>
    </row>
    <row r="913" spans="1:42" x14ac:dyDescent="0.3">
      <c r="A913" s="6" t="s">
        <v>75</v>
      </c>
      <c r="B913" s="6">
        <f>VLOOKUP(A913,Sheet1!A:B,2,0)</f>
        <v>1</v>
      </c>
      <c r="C913" s="6">
        <v>38</v>
      </c>
      <c r="D913" s="25"/>
      <c r="E913" s="2">
        <v>-9.5238089561462402E-3</v>
      </c>
      <c r="F913" s="26">
        <f>SUMIF('data-from-invoicing'!D:D,eslam.data!AP913,'data-from-invoicing'!E:E)</f>
        <v>0</v>
      </c>
      <c r="G913" s="2">
        <f t="shared" si="138"/>
        <v>9.5238089561462402E-3</v>
      </c>
      <c r="H913" s="23"/>
      <c r="I913" s="2">
        <f>SUMIF('collection only'!D:D,eslam.data!AO913,'collection only'!E:E)</f>
        <v>3811960.86</v>
      </c>
      <c r="J913" s="26">
        <f>SUMIF('data-from-invoicing'!D:D,eslam.data!AP913,'data-from-invoicing'!F:F)</f>
        <v>0</v>
      </c>
      <c r="K913" s="2">
        <f t="shared" si="139"/>
        <v>-3811960.86</v>
      </c>
      <c r="O913" s="23"/>
      <c r="P913" s="2">
        <v>3851310.01</v>
      </c>
      <c r="Q913" s="1">
        <v>45565</v>
      </c>
      <c r="R913" s="1">
        <v>45551</v>
      </c>
      <c r="S913" s="1">
        <v>45572</v>
      </c>
      <c r="T913">
        <v>56</v>
      </c>
      <c r="U913" s="1">
        <v>45628</v>
      </c>
      <c r="V913" s="1">
        <v>45572</v>
      </c>
      <c r="W913" s="2">
        <v>408796405.90476191</v>
      </c>
      <c r="X913" s="2">
        <v>15718197.439999999</v>
      </c>
      <c r="Y913" s="2">
        <v>43987735.960000001</v>
      </c>
      <c r="Z913" s="2">
        <v>2450000</v>
      </c>
      <c r="AA913" s="2">
        <v>101066779.38</v>
      </c>
      <c r="AB913" s="2">
        <v>11123860.59</v>
      </c>
      <c r="AC913" s="2">
        <v>11123860.59</v>
      </c>
      <c r="AD913" s="2">
        <v>419195.97</v>
      </c>
      <c r="AE913" s="14">
        <f>SUMIF('consultant-gross'!D:D,eslam.data!AO913,'consultant-gross'!F:F)</f>
        <v>-9.5238089561462402E-3</v>
      </c>
      <c r="AF913" s="14">
        <f>SUMIF('consultant-gross'!D:D,eslam.data!AO913,'consultant-gross'!G:G)</f>
        <v>408796405.90476185</v>
      </c>
      <c r="AG913" s="14">
        <f>SUMIF('consultant-net'!D:D,eslam.data!AO913,'consultant-net'!F:F)</f>
        <v>3851310.01</v>
      </c>
      <c r="AH913" s="2" t="str">
        <f>VLOOKUP(A913,'eslam-to-invoicing'!A:B,2,0)</f>
        <v>ORA ZED-Ph 2-Pkgs A&amp;D</v>
      </c>
      <c r="AO913" s="2" t="str">
        <f t="shared" si="140"/>
        <v>ORA - ZED - ph.0238</v>
      </c>
      <c r="AP913" s="2" t="str">
        <f t="shared" si="141"/>
        <v>ORA ZED-Ph 2-Pkgs A&amp;D38</v>
      </c>
    </row>
    <row r="914" spans="1:42" hidden="1" x14ac:dyDescent="0.3">
      <c r="A914" s="6" t="s">
        <v>75</v>
      </c>
      <c r="B914" s="6">
        <f>VLOOKUP(A914,Sheet1!A:B,2,0)</f>
        <v>1</v>
      </c>
      <c r="C914" s="6">
        <v>39</v>
      </c>
      <c r="D914" s="25"/>
      <c r="E914" s="2">
        <v>13783192.87619048</v>
      </c>
      <c r="F914" s="26">
        <f>SUMIF('data-from-invoicing'!D:D,eslam.data!AP914,'data-from-invoicing'!E:E)</f>
        <v>0</v>
      </c>
      <c r="G914" s="2">
        <f t="shared" si="138"/>
        <v>-13783192.87619048</v>
      </c>
      <c r="H914" s="23"/>
      <c r="I914" s="2">
        <f>SUMIF('collection only'!D:D,eslam.data!AO914,'collection only'!E:E)</f>
        <v>0</v>
      </c>
      <c r="J914" s="26">
        <f>SUMIF('data-from-invoicing'!D:D,eslam.data!AP914,'data-from-invoicing'!F:F)</f>
        <v>0</v>
      </c>
      <c r="K914" s="2">
        <f t="shared" si="139"/>
        <v>0</v>
      </c>
      <c r="O914" s="23"/>
      <c r="P914" s="2">
        <v>14526906.83</v>
      </c>
      <c r="Q914" s="1">
        <v>45565</v>
      </c>
      <c r="R914" s="1">
        <v>45560</v>
      </c>
      <c r="S914" s="1">
        <v>45572</v>
      </c>
      <c r="T914">
        <v>56</v>
      </c>
      <c r="U914" s="1">
        <v>45628</v>
      </c>
      <c r="V914" s="1">
        <v>45605</v>
      </c>
      <c r="W914" s="2">
        <v>422579598.78095227</v>
      </c>
      <c r="X914" s="2">
        <v>19699160.800000001</v>
      </c>
      <c r="Y914" s="2">
        <v>49807541.520000003</v>
      </c>
      <c r="Z914" s="2">
        <v>2510000</v>
      </c>
      <c r="AA914" s="2">
        <v>103795295.53</v>
      </c>
      <c r="AB914" s="2">
        <v>11585193.49</v>
      </c>
      <c r="AC914" s="2">
        <v>11585193.49</v>
      </c>
      <c r="AD914" s="2">
        <v>419195.97</v>
      </c>
      <c r="AE914" s="14">
        <f>SUMIF('consultant-gross'!D:D,eslam.data!AO914,'consultant-gross'!F:F)</f>
        <v>13783192.876190484</v>
      </c>
      <c r="AF914" s="14">
        <f>SUMIF('consultant-gross'!D:D,eslam.data!AO914,'consultant-gross'!G:G)</f>
        <v>422579598.78095233</v>
      </c>
      <c r="AG914" s="14">
        <f>SUMIF('consultant-net'!D:D,eslam.data!AO914,'consultant-net'!F:F)</f>
        <v>14526906.83</v>
      </c>
      <c r="AH914" s="2" t="str">
        <f>VLOOKUP(A914,'eslam-to-invoicing'!A:B,2,0)</f>
        <v>ORA ZED-Ph 2-Pkgs A&amp;D</v>
      </c>
      <c r="AO914" s="2" t="str">
        <f t="shared" si="140"/>
        <v>ORA - ZED - ph.0239</v>
      </c>
      <c r="AP914" s="2" t="str">
        <f t="shared" si="141"/>
        <v>ORA ZED-Ph 2-Pkgs A&amp;D39</v>
      </c>
    </row>
    <row r="915" spans="1:42" x14ac:dyDescent="0.3">
      <c r="A915" s="6" t="s">
        <v>75</v>
      </c>
      <c r="B915" s="6">
        <f>VLOOKUP(A915,Sheet1!A:B,2,0)</f>
        <v>1</v>
      </c>
      <c r="C915" s="6">
        <v>40</v>
      </c>
      <c r="D915" s="25"/>
      <c r="F915" s="26">
        <f>SUMIF('data-from-invoicing'!D:D,eslam.data!AP915,'data-from-invoicing'!E:E)</f>
        <v>0</v>
      </c>
      <c r="G915" s="2">
        <f t="shared" si="138"/>
        <v>0</v>
      </c>
      <c r="H915" s="23"/>
      <c r="I915" s="2">
        <f>SUMIF('collection only'!D:D,eslam.data!AO915,'collection only'!E:E)</f>
        <v>0</v>
      </c>
      <c r="J915" s="26">
        <f>SUMIF('data-from-invoicing'!D:D,eslam.data!AP915,'data-from-invoicing'!F:F)</f>
        <v>0</v>
      </c>
      <c r="K915" s="2">
        <f t="shared" si="139"/>
        <v>0</v>
      </c>
      <c r="O915" s="23"/>
      <c r="Q915" s="1">
        <v>45595</v>
      </c>
      <c r="R915" s="1">
        <v>45590</v>
      </c>
      <c r="S915" s="1">
        <v>45605</v>
      </c>
      <c r="T915">
        <v>56</v>
      </c>
      <c r="U915" s="1">
        <v>45661</v>
      </c>
      <c r="AD915" s="2">
        <v>0</v>
      </c>
      <c r="AE915" s="14">
        <f>SUMIF('consultant-gross'!D:D,eslam.data!AO915,'consultant-gross'!F:F)</f>
        <v>0</v>
      </c>
      <c r="AF915" s="14">
        <f>SUMIF('consultant-gross'!D:D,eslam.data!AO915,'consultant-gross'!G:G)</f>
        <v>0</v>
      </c>
      <c r="AG915" s="14">
        <f>SUMIF('consultant-net'!D:D,eslam.data!AO915,'consultant-net'!F:F)</f>
        <v>0</v>
      </c>
      <c r="AH915" s="2" t="str">
        <f>VLOOKUP(A915,'eslam-to-invoicing'!A:B,2,0)</f>
        <v>ORA ZED-Ph 2-Pkgs A&amp;D</v>
      </c>
      <c r="AO915" s="2" t="str">
        <f t="shared" si="140"/>
        <v>ORA - ZED - ph.0240</v>
      </c>
      <c r="AP915" s="2" t="str">
        <f t="shared" si="141"/>
        <v>ORA ZED-Ph 2-Pkgs A&amp;D40</v>
      </c>
    </row>
    <row r="916" spans="1:42" hidden="1" x14ac:dyDescent="0.3">
      <c r="B916" s="6" t="e">
        <f>VLOOKUP(A916,Sheet1!A:B,2,0)</f>
        <v>#N/A</v>
      </c>
      <c r="D916" s="25"/>
      <c r="F916" s="26"/>
      <c r="H916" s="23"/>
      <c r="J916" s="26"/>
      <c r="O916" s="23"/>
    </row>
    <row r="917" spans="1:42" hidden="1" x14ac:dyDescent="0.3">
      <c r="A917" s="6" t="s">
        <v>49</v>
      </c>
      <c r="B917" s="6">
        <f>VLOOKUP(A917,Sheet1!A:B,2,0)</f>
        <v>1</v>
      </c>
      <c r="C917" s="6">
        <v>1</v>
      </c>
      <c r="D917" s="25"/>
      <c r="E917" s="2">
        <v>1222080</v>
      </c>
      <c r="F917" s="26">
        <f>SUMIF('data-from-invoicing'!D:D,eslam.data!AP917,'data-from-invoicing'!E:E)</f>
        <v>12938311.9</v>
      </c>
      <c r="G917" s="2">
        <f t="shared" ref="G917:G948" si="142">F917-E917</f>
        <v>11716231.9</v>
      </c>
      <c r="H917" s="23"/>
      <c r="I917" s="2">
        <f>SUMIF('collection only'!D:D,eslam.data!AO917,'collection only'!E:E)</f>
        <v>2832501.18</v>
      </c>
      <c r="J917" s="26">
        <f>SUMIF('data-from-invoicing'!D:D,eslam.data!AP917,'data-from-invoicing'!F:F)</f>
        <v>18468978.3325</v>
      </c>
      <c r="K917" s="2">
        <f t="shared" ref="K917:K948" si="143">J917-I917</f>
        <v>15636477.1525</v>
      </c>
      <c r="O917" s="23"/>
      <c r="P917" s="2">
        <v>2841415.8</v>
      </c>
      <c r="Q917" s="1">
        <v>43799</v>
      </c>
      <c r="R917" s="1">
        <v>43804</v>
      </c>
      <c r="S917" s="1">
        <v>43806</v>
      </c>
      <c r="T917">
        <v>7</v>
      </c>
      <c r="U917" s="1">
        <v>43813</v>
      </c>
      <c r="V917" s="1">
        <v>43810</v>
      </c>
      <c r="W917" s="2">
        <v>1222080</v>
      </c>
      <c r="X917" s="2">
        <v>2056962.6</v>
      </c>
      <c r="AD917" s="2">
        <v>0</v>
      </c>
      <c r="AE917" s="14">
        <f>SUMIF('consultant-gross'!D:D,eslam.data!AO917,'consultant-gross'!F:F)</f>
        <v>1222080</v>
      </c>
      <c r="AF917" s="14">
        <f>SUMIF('consultant-gross'!D:D,eslam.data!AO917,'consultant-gross'!G:G)</f>
        <v>1222080</v>
      </c>
      <c r="AG917" s="14">
        <f>SUMIF('consultant-net'!D:D,eslam.data!AO917,'consultant-net'!F:F)</f>
        <v>2841415.8</v>
      </c>
      <c r="AH917" s="2" t="str">
        <f>VLOOKUP(A917,'eslam-to-invoicing'!A:B,2,0)</f>
        <v>ESU Ph2-Enabling &amp; Struc</v>
      </c>
      <c r="AO917" s="2" t="str">
        <f t="shared" ref="AO917:AO948" si="144">A917&amp;C917</f>
        <v>PH.2-El Sewedy Uni. - Enabling1</v>
      </c>
      <c r="AP917" s="2" t="str">
        <f t="shared" ref="AP917:AP948" si="145">AH917&amp;C917</f>
        <v>ESU Ph2-Enabling &amp; Struc1</v>
      </c>
    </row>
    <row r="918" spans="1:42" hidden="1" x14ac:dyDescent="0.3">
      <c r="A918" s="6" t="s">
        <v>49</v>
      </c>
      <c r="B918" s="6">
        <f>VLOOKUP(A918,Sheet1!A:B,2,0)</f>
        <v>1</v>
      </c>
      <c r="C918" s="6">
        <v>2</v>
      </c>
      <c r="D918" s="25"/>
      <c r="E918" s="2">
        <v>19989408.989999998</v>
      </c>
      <c r="F918" s="26">
        <f>SUMIF('data-from-invoicing'!D:D,eslam.data!AP918,'data-from-invoicing'!E:E)</f>
        <v>50450016.010000005</v>
      </c>
      <c r="G918" s="2">
        <f t="shared" si="142"/>
        <v>30460607.020000007</v>
      </c>
      <c r="H918" s="23"/>
      <c r="I918" s="2">
        <f>SUMIF('collection only'!D:D,eslam.data!AO918,'collection only'!E:E)</f>
        <v>13318143.890000001</v>
      </c>
      <c r="J918" s="26">
        <f>SUMIF('data-from-invoicing'!D:D,eslam.data!AP918,'data-from-invoicing'!F:F)</f>
        <v>27543185.353</v>
      </c>
      <c r="K918" s="2">
        <f t="shared" si="143"/>
        <v>14225041.463</v>
      </c>
      <c r="O918" s="23"/>
      <c r="P918" s="2">
        <v>13446882.5</v>
      </c>
      <c r="Q918" s="1">
        <v>43830</v>
      </c>
      <c r="R918" s="1">
        <v>43832</v>
      </c>
      <c r="S918" s="1">
        <v>43832</v>
      </c>
      <c r="T918">
        <v>7</v>
      </c>
      <c r="U918" s="1">
        <v>43839</v>
      </c>
      <c r="V918" s="1">
        <v>43841</v>
      </c>
      <c r="W918" s="2">
        <v>21211488.989999998</v>
      </c>
      <c r="X918" s="2">
        <v>2672643.6</v>
      </c>
      <c r="AD918" s="2">
        <v>0</v>
      </c>
      <c r="AE918" s="14">
        <f>SUMIF('consultant-gross'!D:D,eslam.data!AO918,'consultant-gross'!F:F)</f>
        <v>19989408.989999998</v>
      </c>
      <c r="AF918" s="14">
        <f>SUMIF('consultant-gross'!D:D,eslam.data!AO918,'consultant-gross'!G:G)</f>
        <v>21211488.989999998</v>
      </c>
      <c r="AG918" s="14">
        <f>SUMIF('consultant-net'!D:D,eslam.data!AO918,'consultant-net'!F:F)</f>
        <v>13446882.5</v>
      </c>
      <c r="AH918" s="2" t="str">
        <f>VLOOKUP(A918,'eslam-to-invoicing'!A:B,2,0)</f>
        <v>ESU Ph2-Enabling &amp; Struc</v>
      </c>
      <c r="AO918" s="2" t="str">
        <f t="shared" si="144"/>
        <v>PH.2-El Sewedy Uni. - Enabling2</v>
      </c>
      <c r="AP918" s="2" t="str">
        <f t="shared" si="145"/>
        <v>ESU Ph2-Enabling &amp; Struc2</v>
      </c>
    </row>
    <row r="919" spans="1:42" hidden="1" x14ac:dyDescent="0.3">
      <c r="A919" s="6" t="s">
        <v>49</v>
      </c>
      <c r="B919" s="6">
        <f>VLOOKUP(A919,Sheet1!A:B,2,0)</f>
        <v>1</v>
      </c>
      <c r="C919" s="6">
        <v>3</v>
      </c>
      <c r="D919" s="25"/>
      <c r="E919" s="2">
        <v>22171564.66</v>
      </c>
      <c r="F919" s="26">
        <f>SUMIF('data-from-invoicing'!D:D,eslam.data!AP919,'data-from-invoicing'!E:E)</f>
        <v>42202241.420000002</v>
      </c>
      <c r="G919" s="2">
        <f t="shared" si="142"/>
        <v>20030676.760000002</v>
      </c>
      <c r="H919" s="23"/>
      <c r="I919" s="2">
        <f>SUMIF('collection only'!D:D,eslam.data!AO919,'collection only'!E:E)</f>
        <v>17089175.5</v>
      </c>
      <c r="J919" s="26">
        <f>SUMIF('data-from-invoicing'!D:D,eslam.data!AP919,'data-from-invoicing'!F:F)</f>
        <v>40351874.114999995</v>
      </c>
      <c r="K919" s="2">
        <f t="shared" si="143"/>
        <v>23262698.614999995</v>
      </c>
      <c r="O919" s="23"/>
      <c r="P919" s="2">
        <v>17089175.5</v>
      </c>
      <c r="Q919" s="1">
        <v>43861</v>
      </c>
      <c r="R919" s="1">
        <v>43860</v>
      </c>
      <c r="S919" s="1">
        <v>43860</v>
      </c>
      <c r="T919">
        <v>7</v>
      </c>
      <c r="U919" s="1">
        <v>43867</v>
      </c>
      <c r="V919" s="1">
        <v>43866</v>
      </c>
      <c r="W919" s="2">
        <v>43383053.649999999</v>
      </c>
      <c r="X919" s="2">
        <v>5401152.9000000004</v>
      </c>
      <c r="AD919" s="2">
        <v>0</v>
      </c>
      <c r="AE919" s="14">
        <f>SUMIF('consultant-gross'!D:D,eslam.data!AO919,'consultant-gross'!F:F)</f>
        <v>22171564.66</v>
      </c>
      <c r="AF919" s="14">
        <f>SUMIF('consultant-gross'!D:D,eslam.data!AO919,'consultant-gross'!G:G)</f>
        <v>43383053.649999999</v>
      </c>
      <c r="AG919" s="14">
        <f>SUMIF('consultant-net'!D:D,eslam.data!AO919,'consultant-net'!F:F)</f>
        <v>17089175.5</v>
      </c>
      <c r="AH919" s="2" t="str">
        <f>VLOOKUP(A919,'eslam-to-invoicing'!A:B,2,0)</f>
        <v>ESU Ph2-Enabling &amp; Struc</v>
      </c>
      <c r="AO919" s="2" t="str">
        <f t="shared" si="144"/>
        <v>PH.2-El Sewedy Uni. - Enabling3</v>
      </c>
      <c r="AP919" s="2" t="str">
        <f t="shared" si="145"/>
        <v>ESU Ph2-Enabling &amp; Struc3</v>
      </c>
    </row>
    <row r="920" spans="1:42" hidden="1" x14ac:dyDescent="0.3">
      <c r="A920" s="6" t="s">
        <v>49</v>
      </c>
      <c r="B920" s="6">
        <f>VLOOKUP(A920,Sheet1!A:B,2,0)</f>
        <v>1</v>
      </c>
      <c r="C920" s="6">
        <v>4</v>
      </c>
      <c r="D920" s="25"/>
      <c r="E920" s="2">
        <v>17471458.949999999</v>
      </c>
      <c r="F920" s="26">
        <f>SUMIF('data-from-invoicing'!D:D,eslam.data!AP920,'data-from-invoicing'!E:E)</f>
        <v>45147950.090000004</v>
      </c>
      <c r="G920" s="2">
        <f t="shared" si="142"/>
        <v>27676491.140000004</v>
      </c>
      <c r="H920" s="23"/>
      <c r="I920" s="2">
        <f>SUMIF('collection only'!D:D,eslam.data!AO920,'collection only'!E:E)</f>
        <v>14773850.810000001</v>
      </c>
      <c r="J920" s="26">
        <f>SUMIF('data-from-invoicing'!D:D,eslam.data!AP920,'data-from-invoicing'!F:F)</f>
        <v>33096273.5075</v>
      </c>
      <c r="K920" s="2">
        <f t="shared" si="143"/>
        <v>18322422.697499998</v>
      </c>
      <c r="O920" s="23"/>
      <c r="P920" s="2">
        <v>14773850.699999999</v>
      </c>
      <c r="Q920" s="1">
        <v>43890</v>
      </c>
      <c r="R920" s="1">
        <v>43890</v>
      </c>
      <c r="S920" s="1">
        <v>43897</v>
      </c>
      <c r="T920">
        <v>7</v>
      </c>
      <c r="U920" s="1">
        <v>43904</v>
      </c>
      <c r="V920" s="1">
        <v>43906</v>
      </c>
      <c r="W920" s="2">
        <v>60854512.600000001</v>
      </c>
      <c r="X920" s="2">
        <v>8960074.1999999993</v>
      </c>
      <c r="AD920" s="2">
        <v>0</v>
      </c>
      <c r="AE920" s="14">
        <f>SUMIF('consultant-gross'!D:D,eslam.data!AO920,'consultant-gross'!F:F)</f>
        <v>17471458.950000003</v>
      </c>
      <c r="AF920" s="14">
        <f>SUMIF('consultant-gross'!D:D,eslam.data!AO920,'consultant-gross'!G:G)</f>
        <v>60854512.600000001</v>
      </c>
      <c r="AG920" s="14">
        <f>SUMIF('consultant-net'!D:D,eslam.data!AO920,'consultant-net'!F:F)</f>
        <v>14773850.699999999</v>
      </c>
      <c r="AH920" s="2" t="str">
        <f>VLOOKUP(A920,'eslam-to-invoicing'!A:B,2,0)</f>
        <v>ESU Ph2-Enabling &amp; Struc</v>
      </c>
      <c r="AO920" s="2" t="str">
        <f t="shared" si="144"/>
        <v>PH.2-El Sewedy Uni. - Enabling4</v>
      </c>
      <c r="AP920" s="2" t="str">
        <f t="shared" si="145"/>
        <v>ESU Ph2-Enabling &amp; Struc4</v>
      </c>
    </row>
    <row r="921" spans="1:42" hidden="1" x14ac:dyDescent="0.3">
      <c r="A921" s="6" t="s">
        <v>49</v>
      </c>
      <c r="B921" s="6">
        <f>VLOOKUP(A921,Sheet1!A:B,2,0)</f>
        <v>1</v>
      </c>
      <c r="C921" s="6">
        <v>5</v>
      </c>
      <c r="D921" s="25"/>
      <c r="E921" s="2">
        <v>7891719.6000000006</v>
      </c>
      <c r="F921" s="26">
        <f>SUMIF('data-from-invoicing'!D:D,eslam.data!AP921,'data-from-invoicing'!E:E)</f>
        <v>61459711.619999997</v>
      </c>
      <c r="G921" s="2">
        <f t="shared" si="142"/>
        <v>53567992.019999996</v>
      </c>
      <c r="H921" s="23"/>
      <c r="I921" s="2">
        <f>SUMIF('collection only'!D:D,eslam.data!AO921,'collection only'!E:E)</f>
        <v>2392694.9</v>
      </c>
      <c r="J921" s="26">
        <f>SUMIF('data-from-invoicing'!D:D,eslam.data!AP921,'data-from-invoicing'!F:F)</f>
        <v>66399057.539999992</v>
      </c>
      <c r="K921" s="2">
        <f t="shared" si="143"/>
        <v>64006362.639999993</v>
      </c>
      <c r="O921" s="23"/>
      <c r="P921" s="2">
        <v>2392694.9</v>
      </c>
      <c r="Q921" s="1">
        <v>43921</v>
      </c>
      <c r="R921" s="1">
        <v>43905</v>
      </c>
      <c r="S921" s="1">
        <v>43916</v>
      </c>
      <c r="T921">
        <v>7</v>
      </c>
      <c r="U921" s="1">
        <v>43923</v>
      </c>
      <c r="V921" s="1">
        <v>43930</v>
      </c>
      <c r="W921" s="2">
        <v>68746232.200000003</v>
      </c>
      <c r="X921" s="2">
        <v>6287074.2000000002</v>
      </c>
      <c r="AD921" s="2">
        <v>0</v>
      </c>
      <c r="AE921" s="14">
        <f>SUMIF('consultant-gross'!D:D,eslam.data!AO921,'consultant-gross'!F:F)</f>
        <v>7891719.6000000015</v>
      </c>
      <c r="AF921" s="14">
        <f>SUMIF('consultant-gross'!D:D,eslam.data!AO921,'consultant-gross'!G:G)</f>
        <v>68746232.200000003</v>
      </c>
      <c r="AG921" s="14">
        <f>SUMIF('consultant-net'!D:D,eslam.data!AO921,'consultant-net'!F:F)</f>
        <v>2392694.9</v>
      </c>
      <c r="AH921" s="2" t="str">
        <f>VLOOKUP(A921,'eslam-to-invoicing'!A:B,2,0)</f>
        <v>ESU Ph2-Enabling &amp; Struc</v>
      </c>
      <c r="AO921" s="2" t="str">
        <f t="shared" si="144"/>
        <v>PH.2-El Sewedy Uni. - Enabling5</v>
      </c>
      <c r="AP921" s="2" t="str">
        <f t="shared" si="145"/>
        <v>ESU Ph2-Enabling &amp; Struc5</v>
      </c>
    </row>
    <row r="922" spans="1:42" hidden="1" x14ac:dyDescent="0.3">
      <c r="A922" s="6" t="s">
        <v>49</v>
      </c>
      <c r="B922" s="6">
        <f>VLOOKUP(A922,Sheet1!A:B,2,0)</f>
        <v>1</v>
      </c>
      <c r="C922" s="6">
        <v>6</v>
      </c>
      <c r="D922" s="25"/>
      <c r="E922" s="2">
        <v>18379179.40000001</v>
      </c>
      <c r="F922" s="26">
        <f>SUMIF('data-from-invoicing'!D:D,eslam.data!AP922,'data-from-invoicing'!E:E)</f>
        <v>47027611.719999999</v>
      </c>
      <c r="G922" s="2">
        <f t="shared" si="142"/>
        <v>28648432.319999989</v>
      </c>
      <c r="H922" s="23"/>
      <c r="I922" s="2">
        <f>SUMIF('collection only'!D:D,eslam.data!AO922,'collection only'!E:E)</f>
        <v>7788095.2199999997</v>
      </c>
      <c r="J922" s="26">
        <f>SUMIF('data-from-invoicing'!D:D,eslam.data!AP922,'data-from-invoicing'!F:F)</f>
        <v>16671348.956</v>
      </c>
      <c r="K922" s="2">
        <f t="shared" si="143"/>
        <v>8883253.7360000014</v>
      </c>
      <c r="O922" s="23"/>
      <c r="P922" s="2">
        <v>7788095.2000000002</v>
      </c>
      <c r="Q922" s="1">
        <v>43951</v>
      </c>
      <c r="R922" s="1">
        <v>43936</v>
      </c>
      <c r="S922" s="1">
        <v>43947</v>
      </c>
      <c r="T922">
        <v>7</v>
      </c>
      <c r="U922" s="1">
        <v>43954</v>
      </c>
      <c r="V922" s="1">
        <v>43957</v>
      </c>
      <c r="W922" s="2">
        <v>87125411.600000009</v>
      </c>
      <c r="X922" s="2">
        <v>2277574.1999999988</v>
      </c>
      <c r="AD922" s="2">
        <v>0</v>
      </c>
      <c r="AE922" s="14">
        <f>SUMIF('consultant-gross'!D:D,eslam.data!AO922,'consultant-gross'!F:F)</f>
        <v>18379179.400000006</v>
      </c>
      <c r="AF922" s="14">
        <f>SUMIF('consultant-gross'!D:D,eslam.data!AO922,'consultant-gross'!G:G)</f>
        <v>87125411.600000009</v>
      </c>
      <c r="AG922" s="14">
        <f>SUMIF('consultant-net'!D:D,eslam.data!AO922,'consultant-net'!F:F)</f>
        <v>7788095.2000000002</v>
      </c>
      <c r="AH922" s="2" t="str">
        <f>VLOOKUP(A922,'eslam-to-invoicing'!A:B,2,0)</f>
        <v>ESU Ph2-Enabling &amp; Struc</v>
      </c>
      <c r="AO922" s="2" t="str">
        <f t="shared" si="144"/>
        <v>PH.2-El Sewedy Uni. - Enabling6</v>
      </c>
      <c r="AP922" s="2" t="str">
        <f t="shared" si="145"/>
        <v>ESU Ph2-Enabling &amp; Struc6</v>
      </c>
    </row>
    <row r="923" spans="1:42" hidden="1" x14ac:dyDescent="0.3">
      <c r="A923" s="6" t="s">
        <v>49</v>
      </c>
      <c r="B923" s="6">
        <f>VLOOKUP(A923,Sheet1!A:B,2,0)</f>
        <v>1</v>
      </c>
      <c r="C923" s="6">
        <v>7</v>
      </c>
      <c r="D923" s="25"/>
      <c r="E923" s="2">
        <v>9076073.5</v>
      </c>
      <c r="F923" s="26">
        <f>SUMIF('data-from-invoicing'!D:D,eslam.data!AP923,'data-from-invoicing'!E:E)</f>
        <v>65881799.310000002</v>
      </c>
      <c r="G923" s="2">
        <f t="shared" si="142"/>
        <v>56805725.810000002</v>
      </c>
      <c r="H923" s="23"/>
      <c r="I923" s="2">
        <f>SUMIF('collection only'!D:D,eslam.data!AO923,'collection only'!E:E)</f>
        <v>3548357.43</v>
      </c>
      <c r="J923" s="26">
        <f>SUMIF('data-from-invoicing'!D:D,eslam.data!AP923,'data-from-invoicing'!F:F)</f>
        <v>29303962.2315</v>
      </c>
      <c r="K923" s="2">
        <f t="shared" si="143"/>
        <v>25755604.8015</v>
      </c>
      <c r="O923" s="23"/>
      <c r="P923" s="2">
        <v>3548357.4</v>
      </c>
      <c r="Q923" s="1">
        <v>43982</v>
      </c>
      <c r="R923" s="1">
        <v>43982</v>
      </c>
      <c r="S923" s="1">
        <v>43990</v>
      </c>
      <c r="T923">
        <v>7</v>
      </c>
      <c r="U923" s="1">
        <v>43997</v>
      </c>
      <c r="V923" s="1">
        <v>44023</v>
      </c>
      <c r="W923" s="2">
        <v>96201485.100000009</v>
      </c>
      <c r="X923" s="2">
        <v>0</v>
      </c>
      <c r="AD923" s="2">
        <v>0</v>
      </c>
      <c r="AE923" s="14">
        <f>SUMIF('consultant-gross'!D:D,eslam.data!AO923,'consultant-gross'!F:F)</f>
        <v>9076073.5</v>
      </c>
      <c r="AF923" s="14">
        <f>SUMIF('consultant-gross'!D:D,eslam.data!AO923,'consultant-gross'!G:G)</f>
        <v>96201485.100000009</v>
      </c>
      <c r="AG923" s="14">
        <f>SUMIF('consultant-net'!D:D,eslam.data!AO923,'consultant-net'!F:F)</f>
        <v>3548357.4</v>
      </c>
      <c r="AH923" s="2" t="str">
        <f>VLOOKUP(A923,'eslam-to-invoicing'!A:B,2,0)</f>
        <v>ESU Ph2-Enabling &amp; Struc</v>
      </c>
      <c r="AO923" s="2" t="str">
        <f t="shared" si="144"/>
        <v>PH.2-El Sewedy Uni. - Enabling7</v>
      </c>
      <c r="AP923" s="2" t="str">
        <f t="shared" si="145"/>
        <v>ESU Ph2-Enabling &amp; Struc7</v>
      </c>
    </row>
    <row r="924" spans="1:42" hidden="1" x14ac:dyDescent="0.3">
      <c r="A924" s="6" t="s">
        <v>49</v>
      </c>
      <c r="B924" s="6">
        <f>VLOOKUP(A924,Sheet1!A:B,2,0)</f>
        <v>1</v>
      </c>
      <c r="C924" s="6">
        <v>8</v>
      </c>
      <c r="D924" s="25"/>
      <c r="E924" s="2">
        <v>2504382.3999999911</v>
      </c>
      <c r="F924" s="26">
        <f>SUMIF('data-from-invoicing'!D:D,eslam.data!AP924,'data-from-invoicing'!E:E)</f>
        <v>72131815.879999995</v>
      </c>
      <c r="G924" s="2">
        <f t="shared" si="142"/>
        <v>69627433.480000004</v>
      </c>
      <c r="H924" s="23"/>
      <c r="I924" s="2">
        <f>SUMIF('collection only'!D:D,eslam.data!AO924,'collection only'!E:E)</f>
        <v>1607563.1</v>
      </c>
      <c r="J924" s="26">
        <f>SUMIF('data-from-invoicing'!D:D,eslam.data!AP924,'data-from-invoicing'!F:F)</f>
        <v>26734888.538000003</v>
      </c>
      <c r="K924" s="2">
        <f t="shared" si="143"/>
        <v>25127325.438000001</v>
      </c>
      <c r="O924" s="23"/>
      <c r="P924" s="2">
        <v>1607563.1</v>
      </c>
      <c r="Q924" s="1">
        <v>44012</v>
      </c>
      <c r="R924" s="1">
        <v>44012</v>
      </c>
      <c r="S924" s="1">
        <v>44019</v>
      </c>
      <c r="T924">
        <v>7</v>
      </c>
      <c r="U924" s="1">
        <v>44026</v>
      </c>
      <c r="V924" s="1">
        <v>44021</v>
      </c>
      <c r="W924" s="2">
        <v>98705867.5</v>
      </c>
      <c r="AD924" s="2">
        <v>0</v>
      </c>
      <c r="AE924" s="14">
        <f>SUMIF('consultant-gross'!D:D,eslam.data!AO924,'consultant-gross'!F:F)</f>
        <v>2504382.3999999911</v>
      </c>
      <c r="AF924" s="14">
        <f>SUMIF('consultant-gross'!D:D,eslam.data!AO924,'consultant-gross'!G:G)</f>
        <v>98705867.5</v>
      </c>
      <c r="AG924" s="14">
        <f>SUMIF('consultant-net'!D:D,eslam.data!AO924,'consultant-net'!F:F)</f>
        <v>1607563.1</v>
      </c>
      <c r="AH924" s="2" t="str">
        <f>VLOOKUP(A924,'eslam-to-invoicing'!A:B,2,0)</f>
        <v>ESU Ph2-Enabling &amp; Struc</v>
      </c>
      <c r="AO924" s="2" t="str">
        <f t="shared" si="144"/>
        <v>PH.2-El Sewedy Uni. - Enabling8</v>
      </c>
      <c r="AP924" s="2" t="str">
        <f t="shared" si="145"/>
        <v>ESU Ph2-Enabling &amp; Struc8</v>
      </c>
    </row>
    <row r="925" spans="1:42" hidden="1" x14ac:dyDescent="0.3">
      <c r="A925" s="6" t="s">
        <v>49</v>
      </c>
      <c r="B925" s="6">
        <f>VLOOKUP(A925,Sheet1!A:B,2,0)</f>
        <v>1</v>
      </c>
      <c r="C925" s="6">
        <v>9</v>
      </c>
      <c r="D925" s="25"/>
      <c r="E925" s="2">
        <v>9452002.6999999881</v>
      </c>
      <c r="F925" s="26">
        <f>SUMIF('data-from-invoicing'!D:D,eslam.data!AP925,'data-from-invoicing'!E:E)</f>
        <v>85510909.329999998</v>
      </c>
      <c r="G925" s="2">
        <f t="shared" si="142"/>
        <v>76058906.63000001</v>
      </c>
      <c r="H925" s="23"/>
      <c r="I925" s="2">
        <f>SUMIF('collection only'!D:D,eslam.data!AO925,'collection only'!E:E)</f>
        <v>8739144.8800000008</v>
      </c>
      <c r="J925" s="26">
        <f>SUMIF('data-from-invoicing'!D:D,eslam.data!AP925,'data-from-invoicing'!F:F)</f>
        <v>20706425.976500001</v>
      </c>
      <c r="K925" s="2">
        <f t="shared" si="143"/>
        <v>11967281.0965</v>
      </c>
      <c r="O925" s="23"/>
      <c r="P925" s="2">
        <v>8526565.1999999993</v>
      </c>
      <c r="Q925" s="1">
        <v>44043</v>
      </c>
      <c r="R925" s="1">
        <v>44058</v>
      </c>
      <c r="S925" s="1">
        <v>44060</v>
      </c>
      <c r="T925">
        <v>7</v>
      </c>
      <c r="U925" s="1">
        <v>44067</v>
      </c>
      <c r="V925" s="1">
        <v>44070</v>
      </c>
      <c r="W925" s="2">
        <v>108157870.2</v>
      </c>
      <c r="AD925" s="2">
        <v>0</v>
      </c>
      <c r="AE925" s="14">
        <f>SUMIF('consultant-gross'!D:D,eslam.data!AO925,'consultant-gross'!F:F)</f>
        <v>9452002.6999999881</v>
      </c>
      <c r="AF925" s="14">
        <f>SUMIF('consultant-gross'!D:D,eslam.data!AO925,'consultant-gross'!G:G)</f>
        <v>108157870.19999999</v>
      </c>
      <c r="AG925" s="14">
        <f>SUMIF('consultant-net'!D:D,eslam.data!AO925,'consultant-net'!F:F)</f>
        <v>8526565.1999999993</v>
      </c>
      <c r="AH925" s="2" t="str">
        <f>VLOOKUP(A925,'eslam-to-invoicing'!A:B,2,0)</f>
        <v>ESU Ph2-Enabling &amp; Struc</v>
      </c>
      <c r="AO925" s="2" t="str">
        <f t="shared" si="144"/>
        <v>PH.2-El Sewedy Uni. - Enabling9</v>
      </c>
      <c r="AP925" s="2" t="str">
        <f t="shared" si="145"/>
        <v>ESU Ph2-Enabling &amp; Struc9</v>
      </c>
    </row>
    <row r="926" spans="1:42" hidden="1" x14ac:dyDescent="0.3">
      <c r="A926" s="6" t="s">
        <v>49</v>
      </c>
      <c r="B926" s="6">
        <f>VLOOKUP(A926,Sheet1!A:B,2,0)</f>
        <v>1</v>
      </c>
      <c r="C926" s="6">
        <v>10</v>
      </c>
      <c r="D926" s="25"/>
      <c r="E926" s="2">
        <v>5068271.5000000149</v>
      </c>
      <c r="F926" s="26">
        <f>SUMIF('data-from-invoicing'!D:D,eslam.data!AP926,'data-from-invoicing'!E:E)</f>
        <v>49141746.760000005</v>
      </c>
      <c r="G926" s="2">
        <f t="shared" si="142"/>
        <v>44073475.25999999</v>
      </c>
      <c r="H926" s="23"/>
      <c r="I926" s="2">
        <f>SUMIF('collection only'!D:D,eslam.data!AO926,'collection only'!E:E)</f>
        <v>7703511.4100000001</v>
      </c>
      <c r="J926" s="26">
        <f>SUMIF('data-from-invoicing'!D:D,eslam.data!AP926,'data-from-invoicing'!F:F)</f>
        <v>20441591.627999999</v>
      </c>
      <c r="K926" s="2">
        <f t="shared" si="143"/>
        <v>12738080.217999998</v>
      </c>
      <c r="O926" s="23"/>
      <c r="P926" s="2">
        <v>7703511.2999999998</v>
      </c>
      <c r="Q926" s="1">
        <v>44165</v>
      </c>
      <c r="R926" s="1">
        <v>44150</v>
      </c>
      <c r="S926" s="1">
        <v>44157</v>
      </c>
      <c r="T926">
        <v>7</v>
      </c>
      <c r="U926" s="1">
        <v>44164</v>
      </c>
      <c r="V926" s="1">
        <v>44157</v>
      </c>
      <c r="W926" s="2">
        <v>113226141.7</v>
      </c>
      <c r="AD926" s="2">
        <v>118504</v>
      </c>
      <c r="AE926" s="14">
        <f>SUMIF('consultant-gross'!D:D,eslam.data!AO926,'consultant-gross'!F:F)</f>
        <v>0</v>
      </c>
      <c r="AF926" s="14">
        <f>SUMIF('consultant-gross'!D:D,eslam.data!AO926,'consultant-gross'!G:G)</f>
        <v>0</v>
      </c>
      <c r="AG926" s="14">
        <f>SUMIF('consultant-net'!D:D,eslam.data!AO926,'consultant-net'!F:F)</f>
        <v>0</v>
      </c>
      <c r="AH926" s="2" t="str">
        <f>VLOOKUP(A926,'eslam-to-invoicing'!A:B,2,0)</f>
        <v>ESU Ph2-Enabling &amp; Struc</v>
      </c>
      <c r="AO926" s="2" t="str">
        <f t="shared" si="144"/>
        <v>PH.2-El Sewedy Uni. - Enabling10</v>
      </c>
      <c r="AP926" s="2" t="str">
        <f t="shared" si="145"/>
        <v>ESU Ph2-Enabling &amp; Struc10</v>
      </c>
    </row>
    <row r="927" spans="1:42" hidden="1" x14ac:dyDescent="0.3">
      <c r="A927" s="6" t="s">
        <v>55</v>
      </c>
      <c r="B927" s="6">
        <f>VLOOKUP(A927,Sheet1!A:B,2,0)</f>
        <v>1</v>
      </c>
      <c r="C927" s="6">
        <v>1</v>
      </c>
      <c r="D927" s="25"/>
      <c r="E927" s="2">
        <v>39552087.899999999</v>
      </c>
      <c r="F927" s="26">
        <f>SUMIF('data-from-invoicing'!D:D,eslam.data!AP927,'data-from-invoicing'!E:E)</f>
        <v>12938311.9</v>
      </c>
      <c r="G927" s="2">
        <f t="shared" si="142"/>
        <v>-26613776</v>
      </c>
      <c r="H927" s="23"/>
      <c r="I927" s="2">
        <f>SUMIF('collection only'!D:D,eslam.data!AO927,'collection only'!E:E)</f>
        <v>50636298.899999999</v>
      </c>
      <c r="J927" s="26">
        <f>SUMIF('data-from-invoicing'!D:D,eslam.data!AP927,'data-from-invoicing'!F:F)</f>
        <v>18468978.3325</v>
      </c>
      <c r="K927" s="2">
        <f t="shared" si="143"/>
        <v>-32167320.567499999</v>
      </c>
      <c r="M927" s="2">
        <v>15000000</v>
      </c>
      <c r="O927" s="23"/>
      <c r="P927" s="2">
        <v>35636298.899999999</v>
      </c>
      <c r="Q927" s="1">
        <v>43890</v>
      </c>
      <c r="R927" s="1">
        <v>43890</v>
      </c>
      <c r="S927" s="1">
        <v>43897</v>
      </c>
      <c r="T927">
        <v>14</v>
      </c>
      <c r="U927" s="1">
        <v>43911</v>
      </c>
      <c r="V927" s="1">
        <v>43912</v>
      </c>
      <c r="W927" s="2">
        <v>39552087.899999999</v>
      </c>
      <c r="X927" s="2">
        <v>27835856</v>
      </c>
      <c r="AD927" s="2">
        <v>0</v>
      </c>
      <c r="AE927" s="14">
        <f>SUMIF('consultant-gross'!D:D,eslam.data!AO927,'consultant-gross'!F:F)</f>
        <v>39552087.899999999</v>
      </c>
      <c r="AF927" s="14">
        <f>SUMIF('consultant-gross'!D:D,eslam.data!AO927,'consultant-gross'!G:G)</f>
        <v>39552087.899999999</v>
      </c>
      <c r="AG927" s="14">
        <f>SUMIF('consultant-net'!D:D,eslam.data!AO927,'consultant-net'!F:F)</f>
        <v>35636298.899999999</v>
      </c>
      <c r="AH927" s="2" t="str">
        <f>VLOOKUP(A927,'eslam-to-invoicing'!A:B,2,0)</f>
        <v>ESU Ph2-Enabling &amp; Struc</v>
      </c>
      <c r="AO927" s="2" t="str">
        <f t="shared" si="144"/>
        <v>PH.2-El Sewedy Uni. - Finishes1</v>
      </c>
      <c r="AP927" s="2" t="str">
        <f t="shared" si="145"/>
        <v>ESU Ph2-Enabling &amp; Struc1</v>
      </c>
    </row>
    <row r="928" spans="1:42" hidden="1" x14ac:dyDescent="0.3">
      <c r="A928" s="6" t="s">
        <v>55</v>
      </c>
      <c r="B928" s="6">
        <f>VLOOKUP(A928,Sheet1!A:B,2,0)</f>
        <v>1</v>
      </c>
      <c r="C928" s="6">
        <v>2</v>
      </c>
      <c r="D928" s="25"/>
      <c r="E928" s="2">
        <v>33281363.919999991</v>
      </c>
      <c r="F928" s="26">
        <f>SUMIF('data-from-invoicing'!D:D,eslam.data!AP928,'data-from-invoicing'!E:E)</f>
        <v>50450016.010000005</v>
      </c>
      <c r="G928" s="2">
        <f t="shared" si="142"/>
        <v>17168652.090000015</v>
      </c>
      <c r="H928" s="23"/>
      <c r="I928" s="2">
        <f>SUMIF('collection only'!D:D,eslam.data!AO928,'collection only'!E:E)</f>
        <v>26758389.799999997</v>
      </c>
      <c r="J928" s="26">
        <f>SUMIF('data-from-invoicing'!D:D,eslam.data!AP928,'data-from-invoicing'!F:F)</f>
        <v>27543185.353</v>
      </c>
      <c r="K928" s="2">
        <f t="shared" si="143"/>
        <v>784795.5530000031</v>
      </c>
      <c r="O928" s="23"/>
      <c r="P928" s="2">
        <v>26758389.800000001</v>
      </c>
      <c r="Q928" s="1">
        <v>43921</v>
      </c>
      <c r="R928" s="1">
        <v>43921</v>
      </c>
      <c r="S928" s="1">
        <v>43926</v>
      </c>
      <c r="T928">
        <v>14</v>
      </c>
      <c r="U928" s="1">
        <v>43940</v>
      </c>
      <c r="V928" s="1">
        <v>43943</v>
      </c>
      <c r="W928" s="2">
        <v>72833451.819999993</v>
      </c>
      <c r="X928" s="2">
        <v>40761852.599999987</v>
      </c>
      <c r="AD928" s="2">
        <v>0</v>
      </c>
      <c r="AE928" s="14">
        <f>SUMIF('consultant-gross'!D:D,eslam.data!AO928,'consultant-gross'!F:F)</f>
        <v>33281363.919999994</v>
      </c>
      <c r="AF928" s="14">
        <f>SUMIF('consultant-gross'!D:D,eslam.data!AO928,'consultant-gross'!G:G)</f>
        <v>72833451.819999993</v>
      </c>
      <c r="AG928" s="14">
        <f>SUMIF('consultant-net'!D:D,eslam.data!AO928,'consultant-net'!F:F)</f>
        <v>26758389.800000001</v>
      </c>
      <c r="AH928" s="2" t="str">
        <f>VLOOKUP(A928,'eslam-to-invoicing'!A:B,2,0)</f>
        <v>ESU Ph2-Enabling &amp; Struc</v>
      </c>
      <c r="AO928" s="2" t="str">
        <f t="shared" si="144"/>
        <v>PH.2-El Sewedy Uni. - Finishes2</v>
      </c>
      <c r="AP928" s="2" t="str">
        <f t="shared" si="145"/>
        <v>ESU Ph2-Enabling &amp; Struc2</v>
      </c>
    </row>
    <row r="929" spans="1:42" hidden="1" x14ac:dyDescent="0.3">
      <c r="A929" s="6" t="s">
        <v>55</v>
      </c>
      <c r="B929" s="6">
        <f>VLOOKUP(A929,Sheet1!A:B,2,0)</f>
        <v>1</v>
      </c>
      <c r="C929" s="6">
        <v>3</v>
      </c>
      <c r="D929" s="25"/>
      <c r="E929" s="2">
        <v>24169965.907644901</v>
      </c>
      <c r="F929" s="26">
        <f>SUMIF('data-from-invoicing'!D:D,eslam.data!AP929,'data-from-invoicing'!E:E)</f>
        <v>42202241.420000002</v>
      </c>
      <c r="G929" s="2">
        <f t="shared" si="142"/>
        <v>18032275.5123551</v>
      </c>
      <c r="H929" s="23"/>
      <c r="I929" s="2">
        <f>SUMIF('collection only'!D:D,eslam.data!AO929,'collection only'!E:E)</f>
        <v>23262698.800000001</v>
      </c>
      <c r="J929" s="26">
        <f>SUMIF('data-from-invoicing'!D:D,eslam.data!AP929,'data-from-invoicing'!F:F)</f>
        <v>40351874.114999995</v>
      </c>
      <c r="K929" s="2">
        <f t="shared" si="143"/>
        <v>17089175.314999994</v>
      </c>
      <c r="O929" s="23"/>
      <c r="P929" s="2">
        <v>23262698.800000001</v>
      </c>
      <c r="Q929" s="1">
        <v>43951</v>
      </c>
      <c r="R929" s="1">
        <v>43951</v>
      </c>
      <c r="S929" s="1">
        <v>43957</v>
      </c>
      <c r="T929">
        <v>14</v>
      </c>
      <c r="U929" s="1">
        <v>43971</v>
      </c>
      <c r="V929" s="1">
        <v>43970</v>
      </c>
      <c r="W929" s="2">
        <v>97003417.727644891</v>
      </c>
      <c r="X929" s="2">
        <v>51226946.099999987</v>
      </c>
      <c r="AD929" s="2">
        <v>0</v>
      </c>
      <c r="AE929" s="14">
        <f>SUMIF('consultant-gross'!D:D,eslam.data!AO929,'consultant-gross'!F:F)</f>
        <v>24169965.907644898</v>
      </c>
      <c r="AF929" s="14">
        <f>SUMIF('consultant-gross'!D:D,eslam.data!AO929,'consultant-gross'!G:G)</f>
        <v>97003417.727644891</v>
      </c>
      <c r="AG929" s="14">
        <f>SUMIF('consultant-net'!D:D,eslam.data!AO929,'consultant-net'!F:F)</f>
        <v>23262698.800000001</v>
      </c>
      <c r="AH929" s="2" t="str">
        <f>VLOOKUP(A929,'eslam-to-invoicing'!A:B,2,0)</f>
        <v>ESU Ph2-Enabling &amp; Struc</v>
      </c>
      <c r="AO929" s="2" t="str">
        <f t="shared" si="144"/>
        <v>PH.2-El Sewedy Uni. - Finishes3</v>
      </c>
      <c r="AP929" s="2" t="str">
        <f t="shared" si="145"/>
        <v>ESU Ph2-Enabling &amp; Struc3</v>
      </c>
    </row>
    <row r="930" spans="1:42" hidden="1" x14ac:dyDescent="0.3">
      <c r="A930" s="6" t="s">
        <v>55</v>
      </c>
      <c r="B930" s="6">
        <f>VLOOKUP(A930,Sheet1!A:B,2,0)</f>
        <v>1</v>
      </c>
      <c r="C930" s="6">
        <v>4</v>
      </c>
      <c r="D930" s="25"/>
      <c r="E930" s="2">
        <v>24591514.842355099</v>
      </c>
      <c r="F930" s="26">
        <f>SUMIF('data-from-invoicing'!D:D,eslam.data!AP930,'data-from-invoicing'!E:E)</f>
        <v>45147950.090000004</v>
      </c>
      <c r="G930" s="2">
        <f t="shared" si="142"/>
        <v>20556435.247644905</v>
      </c>
      <c r="H930" s="23"/>
      <c r="I930" s="2">
        <f>SUMIF('collection only'!D:D,eslam.data!AO930,'collection only'!E:E)</f>
        <v>18322600.949999999</v>
      </c>
      <c r="J930" s="26">
        <f>SUMIF('data-from-invoicing'!D:D,eslam.data!AP930,'data-from-invoicing'!F:F)</f>
        <v>33096273.5075</v>
      </c>
      <c r="K930" s="2">
        <f t="shared" si="143"/>
        <v>14773672.557500001</v>
      </c>
      <c r="O930" s="23"/>
      <c r="P930" s="2">
        <v>18322601</v>
      </c>
      <c r="Q930" s="1">
        <v>43982</v>
      </c>
      <c r="R930" s="1">
        <v>43982</v>
      </c>
      <c r="S930" s="1">
        <v>43996</v>
      </c>
      <c r="T930">
        <v>14</v>
      </c>
      <c r="U930" s="1">
        <v>44010</v>
      </c>
      <c r="V930" s="1">
        <v>44000</v>
      </c>
      <c r="W930" s="2">
        <v>121594932.56999999</v>
      </c>
      <c r="X930" s="2">
        <v>51695436</v>
      </c>
      <c r="AD930" s="2">
        <v>0</v>
      </c>
      <c r="AE930" s="14">
        <f>SUMIF('consultant-gross'!D:D,eslam.data!AO930,'consultant-gross'!F:F)</f>
        <v>24591514.842355102</v>
      </c>
      <c r="AF930" s="14">
        <f>SUMIF('consultant-gross'!D:D,eslam.data!AO930,'consultant-gross'!G:G)</f>
        <v>121594932.56999999</v>
      </c>
      <c r="AG930" s="14">
        <f>SUMIF('consultant-net'!D:D,eslam.data!AO930,'consultant-net'!F:F)</f>
        <v>18322601</v>
      </c>
      <c r="AH930" s="2" t="str">
        <f>VLOOKUP(A930,'eslam-to-invoicing'!A:B,2,0)</f>
        <v>ESU Ph2-Enabling &amp; Struc</v>
      </c>
      <c r="AO930" s="2" t="str">
        <f t="shared" si="144"/>
        <v>PH.2-El Sewedy Uni. - Finishes4</v>
      </c>
      <c r="AP930" s="2" t="str">
        <f t="shared" si="145"/>
        <v>ESU Ph2-Enabling &amp; Struc4</v>
      </c>
    </row>
    <row r="931" spans="1:42" hidden="1" x14ac:dyDescent="0.3">
      <c r="A931" s="6" t="s">
        <v>55</v>
      </c>
      <c r="B931" s="6">
        <f>VLOOKUP(A931,Sheet1!A:B,2,0)</f>
        <v>1</v>
      </c>
      <c r="C931" s="6">
        <v>5</v>
      </c>
      <c r="D931" s="25"/>
      <c r="E931" s="2">
        <v>77007398.300000012</v>
      </c>
      <c r="F931" s="26">
        <f>SUMIF('data-from-invoicing'!D:D,eslam.data!AP931,'data-from-invoicing'!E:E)</f>
        <v>61459711.619999997</v>
      </c>
      <c r="G931" s="2">
        <f t="shared" si="142"/>
        <v>-15547686.680000015</v>
      </c>
      <c r="H931" s="23"/>
      <c r="I931" s="2">
        <f>SUMIF('collection only'!D:D,eslam.data!AO931,'collection only'!E:E)</f>
        <v>64006362.979999997</v>
      </c>
      <c r="J931" s="26">
        <f>SUMIF('data-from-invoicing'!D:D,eslam.data!AP931,'data-from-invoicing'!F:F)</f>
        <v>66399057.539999992</v>
      </c>
      <c r="K931" s="2">
        <f t="shared" si="143"/>
        <v>2392694.5599999949</v>
      </c>
      <c r="O931" s="23"/>
      <c r="P931" s="2">
        <v>64006362.799999997</v>
      </c>
      <c r="Q931" s="1">
        <v>44012</v>
      </c>
      <c r="R931" s="1">
        <v>44012</v>
      </c>
      <c r="S931" s="1">
        <v>44020</v>
      </c>
      <c r="T931">
        <v>14</v>
      </c>
      <c r="U931" s="1">
        <v>44034</v>
      </c>
      <c r="V931" s="1">
        <v>44025</v>
      </c>
      <c r="W931" s="2">
        <v>198602330.87</v>
      </c>
      <c r="X931" s="2">
        <v>81242431.400000006</v>
      </c>
      <c r="AD931" s="2">
        <v>0</v>
      </c>
      <c r="AE931" s="14">
        <f>SUMIF('consultant-gross'!D:D,eslam.data!AO931,'consultant-gross'!F:F)</f>
        <v>77007398.300000012</v>
      </c>
      <c r="AF931" s="14">
        <f>SUMIF('consultant-gross'!D:D,eslam.data!AO931,'consultant-gross'!G:G)</f>
        <v>198602330.87</v>
      </c>
      <c r="AG931" s="14">
        <f>SUMIF('consultant-net'!D:D,eslam.data!AO931,'consultant-net'!F:F)</f>
        <v>64006362.799999997</v>
      </c>
      <c r="AH931" s="2" t="str">
        <f>VLOOKUP(A931,'eslam-to-invoicing'!A:B,2,0)</f>
        <v>ESU Ph2-Enabling &amp; Struc</v>
      </c>
      <c r="AO931" s="2" t="str">
        <f t="shared" si="144"/>
        <v>PH.2-El Sewedy Uni. - Finishes5</v>
      </c>
      <c r="AP931" s="2" t="str">
        <f t="shared" si="145"/>
        <v>ESU Ph2-Enabling &amp; Struc5</v>
      </c>
    </row>
    <row r="932" spans="1:42" hidden="1" x14ac:dyDescent="0.3">
      <c r="A932" s="6" t="s">
        <v>55</v>
      </c>
      <c r="B932" s="6">
        <f>VLOOKUP(A932,Sheet1!A:B,2,0)</f>
        <v>1</v>
      </c>
      <c r="C932" s="6">
        <v>6</v>
      </c>
      <c r="D932" s="25"/>
      <c r="E932" s="2">
        <v>22875033.550000008</v>
      </c>
      <c r="F932" s="26">
        <f>SUMIF('data-from-invoicing'!D:D,eslam.data!AP932,'data-from-invoicing'!E:E)</f>
        <v>47027611.719999999</v>
      </c>
      <c r="G932" s="2">
        <f t="shared" si="142"/>
        <v>24152578.169999991</v>
      </c>
      <c r="H932" s="23"/>
      <c r="I932" s="2">
        <f>SUMIF('collection only'!D:D,eslam.data!AO932,'collection only'!E:E)</f>
        <v>8883254.0700000003</v>
      </c>
      <c r="J932" s="26">
        <f>SUMIF('data-from-invoicing'!D:D,eslam.data!AP932,'data-from-invoicing'!F:F)</f>
        <v>16671348.956</v>
      </c>
      <c r="K932" s="2">
        <f t="shared" si="143"/>
        <v>7788094.8859999999</v>
      </c>
      <c r="O932" s="23"/>
      <c r="P932" s="2">
        <v>8883254.1999999993</v>
      </c>
      <c r="Q932" s="1">
        <v>44043</v>
      </c>
      <c r="R932" s="1">
        <v>44027</v>
      </c>
      <c r="S932" s="1">
        <v>44039</v>
      </c>
      <c r="T932">
        <v>14</v>
      </c>
      <c r="U932" s="1">
        <v>44053</v>
      </c>
      <c r="V932" s="1">
        <v>44041</v>
      </c>
      <c r="W932" s="2">
        <v>221477364.41999999</v>
      </c>
      <c r="X932" s="2">
        <v>71736256.5</v>
      </c>
      <c r="AD932" s="2">
        <v>0</v>
      </c>
      <c r="AE932" s="14">
        <f>SUMIF('consultant-gross'!D:D,eslam.data!AO932,'consultant-gross'!F:F)</f>
        <v>22875033.550000012</v>
      </c>
      <c r="AF932" s="14">
        <f>SUMIF('consultant-gross'!D:D,eslam.data!AO932,'consultant-gross'!G:G)</f>
        <v>221477364.42000002</v>
      </c>
      <c r="AG932" s="14">
        <f>SUMIF('consultant-net'!D:D,eslam.data!AO932,'consultant-net'!F:F)</f>
        <v>8883254.1999999993</v>
      </c>
      <c r="AH932" s="2" t="str">
        <f>VLOOKUP(A932,'eslam-to-invoicing'!A:B,2,0)</f>
        <v>ESU Ph2-Enabling &amp; Struc</v>
      </c>
      <c r="AO932" s="2" t="str">
        <f t="shared" si="144"/>
        <v>PH.2-El Sewedy Uni. - Finishes6</v>
      </c>
      <c r="AP932" s="2" t="str">
        <f t="shared" si="145"/>
        <v>ESU Ph2-Enabling &amp; Struc6</v>
      </c>
    </row>
    <row r="933" spans="1:42" hidden="1" x14ac:dyDescent="0.3">
      <c r="A933" s="6" t="s">
        <v>55</v>
      </c>
      <c r="B933" s="6">
        <f>VLOOKUP(A933,Sheet1!A:B,2,0)</f>
        <v>1</v>
      </c>
      <c r="C933" s="6">
        <v>7</v>
      </c>
      <c r="D933" s="25"/>
      <c r="E933" s="2">
        <v>54216090.639999993</v>
      </c>
      <c r="F933" s="26">
        <f>SUMIF('data-from-invoicing'!D:D,eslam.data!AP933,'data-from-invoicing'!E:E)</f>
        <v>65881799.310000002</v>
      </c>
      <c r="G933" s="2">
        <f t="shared" si="142"/>
        <v>11665708.670000009</v>
      </c>
      <c r="H933" s="23"/>
      <c r="I933" s="2">
        <f>SUMIF('collection only'!D:D,eslam.data!AO933,'collection only'!E:E)</f>
        <v>25755604.75</v>
      </c>
      <c r="J933" s="26">
        <f>SUMIF('data-from-invoicing'!D:D,eslam.data!AP933,'data-from-invoicing'!F:F)</f>
        <v>29303962.2315</v>
      </c>
      <c r="K933" s="2">
        <f t="shared" si="143"/>
        <v>3548357.4814999998</v>
      </c>
      <c r="O933" s="23"/>
      <c r="P933" s="2">
        <v>30755604.899999999</v>
      </c>
      <c r="Q933" s="1">
        <v>44074</v>
      </c>
      <c r="R933" s="1">
        <v>44058</v>
      </c>
      <c r="S933" s="1">
        <v>44060</v>
      </c>
      <c r="T933">
        <v>14</v>
      </c>
      <c r="U933" s="1">
        <v>44074</v>
      </c>
      <c r="V933" s="1">
        <v>44069</v>
      </c>
      <c r="W933" s="2">
        <v>275693455.06</v>
      </c>
      <c r="X933" s="2">
        <v>65901640.400000013</v>
      </c>
      <c r="AD933" s="2">
        <v>0</v>
      </c>
      <c r="AE933" s="14">
        <f>SUMIF('consultant-gross'!D:D,eslam.data!AO933,'consultant-gross'!F:F)</f>
        <v>54216090.639999986</v>
      </c>
      <c r="AF933" s="14">
        <f>SUMIF('consultant-gross'!D:D,eslam.data!AO933,'consultant-gross'!G:G)</f>
        <v>275693455.06</v>
      </c>
      <c r="AG933" s="14">
        <f>SUMIF('consultant-net'!D:D,eslam.data!AO933,'consultant-net'!F:F)</f>
        <v>30755604.899999999</v>
      </c>
      <c r="AH933" s="2" t="str">
        <f>VLOOKUP(A933,'eslam-to-invoicing'!A:B,2,0)</f>
        <v>ESU Ph2-Enabling &amp; Struc</v>
      </c>
      <c r="AO933" s="2" t="str">
        <f t="shared" si="144"/>
        <v>PH.2-El Sewedy Uni. - Finishes7</v>
      </c>
      <c r="AP933" s="2" t="str">
        <f t="shared" si="145"/>
        <v>ESU Ph2-Enabling &amp; Struc7</v>
      </c>
    </row>
    <row r="934" spans="1:42" hidden="1" x14ac:dyDescent="0.3">
      <c r="A934" s="6" t="s">
        <v>55</v>
      </c>
      <c r="B934" s="6">
        <f>VLOOKUP(A934,Sheet1!A:B,2,0)</f>
        <v>1</v>
      </c>
      <c r="C934" s="6">
        <v>8</v>
      </c>
      <c r="D934" s="25"/>
      <c r="E934" s="2">
        <v>61814968.029999971</v>
      </c>
      <c r="F934" s="26">
        <f>SUMIF('data-from-invoicing'!D:D,eslam.data!AP934,'data-from-invoicing'!E:E)</f>
        <v>72131815.879999995</v>
      </c>
      <c r="G934" s="2">
        <f t="shared" si="142"/>
        <v>10316847.850000024</v>
      </c>
      <c r="H934" s="23"/>
      <c r="I934" s="2">
        <f>SUMIF('collection only'!D:D,eslam.data!AO934,'collection only'!E:E)</f>
        <v>25127325.530000001</v>
      </c>
      <c r="J934" s="26">
        <f>SUMIF('data-from-invoicing'!D:D,eslam.data!AP934,'data-from-invoicing'!F:F)</f>
        <v>26734888.538000003</v>
      </c>
      <c r="K934" s="2">
        <f t="shared" si="143"/>
        <v>1607563.0080000013</v>
      </c>
      <c r="O934" s="23"/>
      <c r="P934" s="2">
        <v>30127325.699999999</v>
      </c>
      <c r="Q934" s="1">
        <v>44074</v>
      </c>
      <c r="R934" s="1">
        <v>44074</v>
      </c>
      <c r="S934" s="1">
        <v>44084</v>
      </c>
      <c r="T934">
        <v>14</v>
      </c>
      <c r="U934" s="1">
        <v>44098</v>
      </c>
      <c r="V934" s="1">
        <v>44091</v>
      </c>
      <c r="W934" s="2">
        <v>337508423.08999997</v>
      </c>
      <c r="X934" s="2">
        <v>51289431.899999999</v>
      </c>
      <c r="AD934" s="2">
        <v>0</v>
      </c>
      <c r="AE934" s="14">
        <f>SUMIF('consultant-gross'!D:D,eslam.data!AO934,'consultant-gross'!F:F)</f>
        <v>61814968.029999971</v>
      </c>
      <c r="AF934" s="14">
        <f>SUMIF('consultant-gross'!D:D,eslam.data!AO934,'consultant-gross'!G:G)</f>
        <v>337508423.08999997</v>
      </c>
      <c r="AG934" s="14">
        <f>SUMIF('consultant-net'!D:D,eslam.data!AO934,'consultant-net'!F:F)</f>
        <v>30127325.699999999</v>
      </c>
      <c r="AH934" s="2" t="str">
        <f>VLOOKUP(A934,'eslam-to-invoicing'!A:B,2,0)</f>
        <v>ESU Ph2-Enabling &amp; Struc</v>
      </c>
      <c r="AO934" s="2" t="str">
        <f t="shared" si="144"/>
        <v>PH.2-El Sewedy Uni. - Finishes8</v>
      </c>
      <c r="AP934" s="2" t="str">
        <f t="shared" si="145"/>
        <v>ESU Ph2-Enabling &amp; Struc8</v>
      </c>
    </row>
    <row r="935" spans="1:42" hidden="1" x14ac:dyDescent="0.3">
      <c r="A935" s="6" t="s">
        <v>55</v>
      </c>
      <c r="B935" s="6">
        <f>VLOOKUP(A935,Sheet1!A:B,2,0)</f>
        <v>1</v>
      </c>
      <c r="C935" s="6">
        <v>9</v>
      </c>
      <c r="D935" s="25"/>
      <c r="E935" s="2">
        <v>56169721.369999997</v>
      </c>
      <c r="F935" s="26">
        <f>SUMIF('data-from-invoicing'!D:D,eslam.data!AP935,'data-from-invoicing'!E:E)</f>
        <v>85510909.329999998</v>
      </c>
      <c r="G935" s="2">
        <f t="shared" si="142"/>
        <v>29341187.960000001</v>
      </c>
      <c r="H935" s="23"/>
      <c r="I935" s="2">
        <f>SUMIF('collection only'!D:D,eslam.data!AO935,'collection only'!E:E)</f>
        <v>20493846.09</v>
      </c>
      <c r="J935" s="26">
        <f>SUMIF('data-from-invoicing'!D:D,eslam.data!AP935,'data-from-invoicing'!F:F)</f>
        <v>20706425.976500001</v>
      </c>
      <c r="K935" s="2">
        <f t="shared" si="143"/>
        <v>212579.88650000095</v>
      </c>
      <c r="O935" s="23"/>
      <c r="P935" s="2">
        <v>20493846</v>
      </c>
      <c r="Q935" s="1">
        <v>44104</v>
      </c>
      <c r="R935" s="1">
        <v>44089</v>
      </c>
      <c r="S935" s="1">
        <v>44122</v>
      </c>
      <c r="T935">
        <v>14</v>
      </c>
      <c r="U935" s="1">
        <v>44136</v>
      </c>
      <c r="V935" s="1">
        <v>44124</v>
      </c>
      <c r="W935" s="2">
        <v>393678144.45999998</v>
      </c>
      <c r="X935" s="2">
        <v>22011525</v>
      </c>
      <c r="AD935" s="2">
        <v>0</v>
      </c>
      <c r="AE935" s="14">
        <f>SUMIF('consultant-gross'!D:D,eslam.data!AO935,'consultant-gross'!F:F)</f>
        <v>56169721.370000005</v>
      </c>
      <c r="AF935" s="14">
        <f>SUMIF('consultant-gross'!D:D,eslam.data!AO935,'consultant-gross'!G:G)</f>
        <v>393678144.45999998</v>
      </c>
      <c r="AG935" s="14">
        <f>SUMIF('consultant-net'!D:D,eslam.data!AO935,'consultant-net'!F:F)</f>
        <v>20493846</v>
      </c>
      <c r="AH935" s="2" t="str">
        <f>VLOOKUP(A935,'eslam-to-invoicing'!A:B,2,0)</f>
        <v>ESU Ph2-Enabling &amp; Struc</v>
      </c>
      <c r="AO935" s="2" t="str">
        <f t="shared" si="144"/>
        <v>PH.2-El Sewedy Uni. - Finishes9</v>
      </c>
      <c r="AP935" s="2" t="str">
        <f t="shared" si="145"/>
        <v>ESU Ph2-Enabling &amp; Struc9</v>
      </c>
    </row>
    <row r="936" spans="1:42" hidden="1" x14ac:dyDescent="0.3">
      <c r="A936" s="6" t="s">
        <v>55</v>
      </c>
      <c r="B936" s="6">
        <f>VLOOKUP(A936,Sheet1!A:B,2,0)</f>
        <v>1</v>
      </c>
      <c r="C936" s="6">
        <v>10</v>
      </c>
      <c r="D936" s="25"/>
      <c r="E936" s="2">
        <v>33204826.41000003</v>
      </c>
      <c r="F936" s="26">
        <f>SUMIF('data-from-invoicing'!D:D,eslam.data!AP936,'data-from-invoicing'!E:E)</f>
        <v>49141746.760000005</v>
      </c>
      <c r="G936" s="2">
        <f t="shared" si="142"/>
        <v>15936920.349999975</v>
      </c>
      <c r="H936" s="23"/>
      <c r="I936" s="2">
        <f>SUMIF('collection only'!D:D,eslam.data!AO936,'collection only'!E:E)</f>
        <v>9765894.8000000007</v>
      </c>
      <c r="J936" s="26">
        <f>SUMIF('data-from-invoicing'!D:D,eslam.data!AP936,'data-from-invoicing'!F:F)</f>
        <v>20441591.627999999</v>
      </c>
      <c r="K936" s="2">
        <f t="shared" si="143"/>
        <v>10675696.827999998</v>
      </c>
      <c r="O936" s="23"/>
      <c r="P936" s="2">
        <v>9765894.8000000007</v>
      </c>
      <c r="Q936" s="1">
        <v>44135</v>
      </c>
      <c r="R936" s="1">
        <v>44129</v>
      </c>
      <c r="S936" s="1">
        <v>44145</v>
      </c>
      <c r="T936">
        <v>14</v>
      </c>
      <c r="U936" s="1">
        <v>44159</v>
      </c>
      <c r="V936" s="1">
        <v>44154</v>
      </c>
      <c r="W936" s="2">
        <v>426882970.87</v>
      </c>
      <c r="X936" s="2">
        <v>8412160.6999999993</v>
      </c>
      <c r="AD936" s="2">
        <v>0</v>
      </c>
      <c r="AE936" s="14">
        <f>SUMIF('consultant-gross'!D:D,eslam.data!AO936,'consultant-gross'!F:F)</f>
        <v>33204826.410000026</v>
      </c>
      <c r="AF936" s="14">
        <f>SUMIF('consultant-gross'!D:D,eslam.data!AO936,'consultant-gross'!G:G)</f>
        <v>426882970.87</v>
      </c>
      <c r="AG936" s="14">
        <f>SUMIF('consultant-net'!D:D,eslam.data!AO936,'consultant-net'!F:F)</f>
        <v>9765894.8000000007</v>
      </c>
      <c r="AH936" s="2" t="str">
        <f>VLOOKUP(A936,'eslam-to-invoicing'!A:B,2,0)</f>
        <v>ESU Ph2-Enabling &amp; Struc</v>
      </c>
      <c r="AO936" s="2" t="str">
        <f t="shared" si="144"/>
        <v>PH.2-El Sewedy Uni. - Finishes10</v>
      </c>
      <c r="AP936" s="2" t="str">
        <f t="shared" si="145"/>
        <v>ESU Ph2-Enabling &amp; Struc10</v>
      </c>
    </row>
    <row r="937" spans="1:42" hidden="1" x14ac:dyDescent="0.3">
      <c r="A937" s="6" t="s">
        <v>55</v>
      </c>
      <c r="B937" s="6">
        <f>VLOOKUP(A937,Sheet1!A:B,2,0)</f>
        <v>1</v>
      </c>
      <c r="C937" s="6">
        <v>11</v>
      </c>
      <c r="D937" s="25"/>
      <c r="E937" s="2">
        <v>20698550.39999998</v>
      </c>
      <c r="F937" s="26">
        <f>SUMIF('data-from-invoicing'!D:D,eslam.data!AP937,'data-from-invoicing'!E:E)</f>
        <v>24045616.100000001</v>
      </c>
      <c r="G937" s="2">
        <f t="shared" si="142"/>
        <v>3347065.7000000216</v>
      </c>
      <c r="H937" s="23"/>
      <c r="I937" s="2">
        <f>SUMIF('collection only'!D:D,eslam.data!AO937,'collection only'!E:E)</f>
        <v>13851401.630000001</v>
      </c>
      <c r="J937" s="26">
        <f>SUMIF('data-from-invoicing'!D:D,eslam.data!AP937,'data-from-invoicing'!F:F)</f>
        <v>13851401.630000001</v>
      </c>
      <c r="K937" s="2">
        <f t="shared" si="143"/>
        <v>0</v>
      </c>
      <c r="O937" s="23"/>
      <c r="P937" s="2">
        <v>13851401.199999999</v>
      </c>
      <c r="Q937" s="1">
        <v>44165</v>
      </c>
      <c r="R937" s="1">
        <v>44166</v>
      </c>
      <c r="S937" s="1">
        <v>44180</v>
      </c>
      <c r="T937">
        <v>14</v>
      </c>
      <c r="U937" s="1">
        <v>44194</v>
      </c>
      <c r="V937" s="1">
        <v>44186</v>
      </c>
      <c r="W937" s="2">
        <v>447581521.26999998</v>
      </c>
      <c r="X937" s="2">
        <v>6756406.2599999998</v>
      </c>
      <c r="AD937" s="2">
        <v>0</v>
      </c>
      <c r="AE937" s="14">
        <f>SUMIF('consultant-gross'!D:D,eslam.data!AO937,'consultant-gross'!F:F)</f>
        <v>20698550.399999976</v>
      </c>
      <c r="AF937" s="14">
        <f>SUMIF('consultant-gross'!D:D,eslam.data!AO937,'consultant-gross'!G:G)</f>
        <v>447581521.26999998</v>
      </c>
      <c r="AG937" s="14">
        <f>SUMIF('consultant-net'!D:D,eslam.data!AO937,'consultant-net'!F:F)</f>
        <v>13851401.199999999</v>
      </c>
      <c r="AH937" s="2" t="str">
        <f>VLOOKUP(A937,'eslam-to-invoicing'!A:B,2,0)</f>
        <v>ESU Ph2-Enabling &amp; Struc</v>
      </c>
      <c r="AO937" s="2" t="str">
        <f t="shared" si="144"/>
        <v>PH.2-El Sewedy Uni. - Finishes11</v>
      </c>
      <c r="AP937" s="2" t="str">
        <f t="shared" si="145"/>
        <v>ESU Ph2-Enabling &amp; Struc11</v>
      </c>
    </row>
    <row r="938" spans="1:42" hidden="1" x14ac:dyDescent="0.3">
      <c r="A938" s="6" t="s">
        <v>55</v>
      </c>
      <c r="B938" s="6">
        <f>VLOOKUP(A938,Sheet1!A:B,2,0)</f>
        <v>1</v>
      </c>
      <c r="C938" s="6">
        <v>12</v>
      </c>
      <c r="D938" s="25"/>
      <c r="E938" s="2">
        <v>33191485.020000041</v>
      </c>
      <c r="F938" s="26">
        <f>SUMIF('data-from-invoicing'!D:D,eslam.data!AP938,'data-from-invoicing'!E:E)</f>
        <v>38061417.810000002</v>
      </c>
      <c r="G938" s="2">
        <f t="shared" si="142"/>
        <v>4869932.7899999619</v>
      </c>
      <c r="H938" s="23"/>
      <c r="I938" s="2">
        <f>SUMIF('collection only'!D:D,eslam.data!AO938,'collection only'!E:E)</f>
        <v>23340124.899999999</v>
      </c>
      <c r="J938" s="26">
        <f>SUMIF('data-from-invoicing'!D:D,eslam.data!AP938,'data-from-invoicing'!F:F)</f>
        <v>23340124.260499999</v>
      </c>
      <c r="K938" s="2">
        <f t="shared" si="143"/>
        <v>-0.63949999958276749</v>
      </c>
      <c r="O938" s="23"/>
      <c r="P938" s="2">
        <v>23340124.899999999</v>
      </c>
      <c r="Q938" s="1">
        <v>44227</v>
      </c>
      <c r="R938" s="1">
        <v>44237</v>
      </c>
      <c r="S938" s="1">
        <v>44241</v>
      </c>
      <c r="T938">
        <v>14</v>
      </c>
      <c r="U938" s="1">
        <v>44255</v>
      </c>
      <c r="V938" s="1">
        <v>44277</v>
      </c>
      <c r="W938" s="2">
        <v>480773006.29000002</v>
      </c>
      <c r="AD938" s="2">
        <v>0</v>
      </c>
      <c r="AE938" s="14">
        <f>SUMIF('consultant-gross'!D:D,eslam.data!AO938,'consultant-gross'!F:F)</f>
        <v>36099063.777566016</v>
      </c>
      <c r="AF938" s="14">
        <f>SUMIF('consultant-gross'!D:D,eslam.data!AO938,'consultant-gross'!G:G)</f>
        <v>483680585.047566</v>
      </c>
      <c r="AG938" s="14">
        <f>SUMIF('consultant-net'!D:D,eslam.data!AO938,'consultant-net'!F:F)</f>
        <v>26122387</v>
      </c>
      <c r="AH938" s="2" t="str">
        <f>VLOOKUP(A938,'eslam-to-invoicing'!A:B,2,0)</f>
        <v>ESU Ph2-Enabling &amp; Struc</v>
      </c>
      <c r="AO938" s="2" t="str">
        <f t="shared" si="144"/>
        <v>PH.2-El Sewedy Uni. - Finishes12</v>
      </c>
      <c r="AP938" s="2" t="str">
        <f t="shared" si="145"/>
        <v>ESU Ph2-Enabling &amp; Struc12</v>
      </c>
    </row>
    <row r="939" spans="1:42" hidden="1" x14ac:dyDescent="0.3">
      <c r="A939" s="6" t="s">
        <v>55</v>
      </c>
      <c r="B939" s="6">
        <f>VLOOKUP(A939,Sheet1!A:B,2,0)</f>
        <v>1</v>
      </c>
      <c r="C939" s="6">
        <v>13</v>
      </c>
      <c r="D939" s="25"/>
      <c r="E939" s="2">
        <v>13891238</v>
      </c>
      <c r="F939" s="26">
        <f>SUMIF('data-from-invoicing'!D:D,eslam.data!AP939,'data-from-invoicing'!E:E)</f>
        <v>0</v>
      </c>
      <c r="G939" s="2">
        <f t="shared" si="142"/>
        <v>-13891238</v>
      </c>
      <c r="H939" s="23"/>
      <c r="I939" s="2">
        <f>SUMIF('collection only'!D:D,eslam.data!AO939,'collection only'!E:E)</f>
        <v>15069000.000001</v>
      </c>
      <c r="J939" s="26">
        <f>SUMIF('data-from-invoicing'!D:D,eslam.data!AP939,'data-from-invoicing'!F:F)</f>
        <v>0</v>
      </c>
      <c r="K939" s="2">
        <f t="shared" si="143"/>
        <v>-15069000.000001</v>
      </c>
      <c r="O939" s="23"/>
      <c r="P939" s="2">
        <v>19693398.5</v>
      </c>
      <c r="Q939" s="1">
        <v>44347</v>
      </c>
      <c r="R939" s="1">
        <v>44356</v>
      </c>
      <c r="S939" s="1">
        <v>44648</v>
      </c>
      <c r="T939">
        <v>14</v>
      </c>
      <c r="U939" s="1">
        <v>44662</v>
      </c>
      <c r="V939" s="1">
        <v>44678</v>
      </c>
      <c r="W939" s="2">
        <v>494664244.29000002</v>
      </c>
      <c r="AB939" s="2">
        <v>12984936.4125</v>
      </c>
      <c r="AC939" s="2">
        <v>12984936.4125</v>
      </c>
      <c r="AD939" s="2">
        <v>0</v>
      </c>
      <c r="AE939" s="14">
        <f>SUMIF('consultant-gross'!D:D,eslam.data!AO939,'consultant-gross'!F:F)</f>
        <v>13891238</v>
      </c>
      <c r="AF939" s="14">
        <f>SUMIF('consultant-gross'!D:D,eslam.data!AO939,'consultant-gross'!G:G)</f>
        <v>494664244.29000002</v>
      </c>
      <c r="AG939" s="14">
        <f>SUMIF('consultant-net'!D:D,eslam.data!AO939,'consultant-net'!F:F)</f>
        <v>19693398.5</v>
      </c>
      <c r="AH939" s="2" t="str">
        <f>VLOOKUP(A939,'eslam-to-invoicing'!A:B,2,0)</f>
        <v>ESU Ph2-Enabling &amp; Struc</v>
      </c>
      <c r="AO939" s="2" t="str">
        <f t="shared" si="144"/>
        <v>PH.2-El Sewedy Uni. - Finishes13</v>
      </c>
      <c r="AP939" s="2" t="str">
        <f t="shared" si="145"/>
        <v>ESU Ph2-Enabling &amp; Struc13</v>
      </c>
    </row>
    <row r="940" spans="1:42" hidden="1" x14ac:dyDescent="0.3">
      <c r="A940" s="6" t="s">
        <v>7</v>
      </c>
      <c r="B940" s="6">
        <f>VLOOKUP(A940,Sheet1!A:B,2,0)</f>
        <v>1</v>
      </c>
      <c r="C940" s="6">
        <v>1</v>
      </c>
      <c r="D940" s="25"/>
      <c r="E940" s="2">
        <v>2947938.09</v>
      </c>
      <c r="F940" s="26">
        <f>SUMIF('data-from-invoicing'!D:D,eslam.data!AP940,'data-from-invoicing'!E:E)</f>
        <v>0</v>
      </c>
      <c r="G940" s="2">
        <f t="shared" si="142"/>
        <v>-2947938.09</v>
      </c>
      <c r="H940" s="23"/>
      <c r="I940" s="2">
        <f>SUMIF('collection only'!D:D,eslam.data!AO940,'collection only'!E:E)</f>
        <v>3779007.23</v>
      </c>
      <c r="J940" s="26">
        <f>SUMIF('data-from-invoicing'!D:D,eslam.data!AP940,'data-from-invoicing'!F:F)</f>
        <v>0</v>
      </c>
      <c r="K940" s="2">
        <f t="shared" si="143"/>
        <v>-3779007.23</v>
      </c>
      <c r="O940" s="23"/>
      <c r="P940" s="2">
        <v>3779007.23</v>
      </c>
      <c r="Q940" s="1">
        <v>43008</v>
      </c>
      <c r="R940" s="1">
        <v>43011</v>
      </c>
      <c r="S940" s="1">
        <v>43026</v>
      </c>
      <c r="T940">
        <v>15</v>
      </c>
      <c r="U940" s="1">
        <v>43055</v>
      </c>
      <c r="V940" s="1">
        <v>43043</v>
      </c>
      <c r="W940" s="2">
        <v>2947938.09</v>
      </c>
      <c r="X940" s="2">
        <v>2165254</v>
      </c>
      <c r="AD940" s="2">
        <v>350000</v>
      </c>
      <c r="AE940" s="14">
        <f>SUMIF('consultant-gross'!D:D,eslam.data!AO940,'consultant-gross'!F:F)</f>
        <v>3990886.7186955311</v>
      </c>
      <c r="AF940" s="14">
        <f>SUMIF('consultant-gross'!D:D,eslam.data!AO940,'consultant-gross'!G:G)</f>
        <v>3990886.7186955311</v>
      </c>
      <c r="AG940" s="14">
        <f>SUMIF('consultant-net'!D:D,eslam.data!AO940,'consultant-net'!F:F)</f>
        <v>5549711.3148971172</v>
      </c>
      <c r="AH940" s="2">
        <f>VLOOKUP(A940,'eslam-to-invoicing'!A:B,2,0)</f>
        <v>0</v>
      </c>
      <c r="AO940" s="2" t="str">
        <f t="shared" si="144"/>
        <v>PI Parks - ELSEWEDY1</v>
      </c>
      <c r="AP940" s="2" t="str">
        <f t="shared" si="145"/>
        <v>01</v>
      </c>
    </row>
    <row r="941" spans="1:42" hidden="1" x14ac:dyDescent="0.3">
      <c r="A941" s="6" t="s">
        <v>7</v>
      </c>
      <c r="B941" s="6">
        <f>VLOOKUP(A941,Sheet1!A:B,2,0)</f>
        <v>1</v>
      </c>
      <c r="C941" s="6">
        <v>2</v>
      </c>
      <c r="D941" s="25"/>
      <c r="E941" s="2">
        <v>4598153.29</v>
      </c>
      <c r="F941" s="26">
        <f>SUMIF('data-from-invoicing'!D:D,eslam.data!AP941,'data-from-invoicing'!E:E)</f>
        <v>0</v>
      </c>
      <c r="G941" s="2">
        <f t="shared" si="142"/>
        <v>-4598153.29</v>
      </c>
      <c r="H941" s="23"/>
      <c r="I941" s="2">
        <f>SUMIF('collection only'!D:D,eslam.data!AO941,'collection only'!E:E)</f>
        <v>3366014.15</v>
      </c>
      <c r="J941" s="26">
        <f>SUMIF('data-from-invoicing'!D:D,eslam.data!AP941,'data-from-invoicing'!F:F)</f>
        <v>0</v>
      </c>
      <c r="K941" s="2">
        <f t="shared" si="143"/>
        <v>-3366014.15</v>
      </c>
      <c r="O941" s="23"/>
      <c r="P941" s="2">
        <v>3366014.15</v>
      </c>
      <c r="Q941" s="1">
        <v>43039</v>
      </c>
      <c r="R941" s="1">
        <v>43043</v>
      </c>
      <c r="S941" s="1">
        <v>43045</v>
      </c>
      <c r="T941">
        <v>15</v>
      </c>
      <c r="U941" s="1">
        <v>43078</v>
      </c>
      <c r="V941" s="1">
        <v>43067</v>
      </c>
      <c r="W941" s="2">
        <v>7546090.8399999999</v>
      </c>
      <c r="X941" s="2">
        <v>1128937.5</v>
      </c>
      <c r="AD941" s="2">
        <v>360362.87</v>
      </c>
      <c r="AE941" s="14">
        <f>SUMIF('consultant-gross'!D:D,eslam.data!AO941,'consultant-gross'!F:F)</f>
        <v>4642464.2723838231</v>
      </c>
      <c r="AF941" s="14">
        <f>SUMIF('consultant-gross'!D:D,eslam.data!AO941,'consultant-gross'!G:G)</f>
        <v>7590402.3631653534</v>
      </c>
      <c r="AG941" s="14">
        <f>SUMIF('consultant-net'!D:D,eslam.data!AO941,'consultant-net'!F:F)</f>
        <v>4153538.7944460986</v>
      </c>
      <c r="AH941" s="2">
        <f>VLOOKUP(A941,'eslam-to-invoicing'!A:B,2,0)</f>
        <v>0</v>
      </c>
      <c r="AO941" s="2" t="str">
        <f t="shared" si="144"/>
        <v>PI Parks - ELSEWEDY2</v>
      </c>
      <c r="AP941" s="2" t="str">
        <f t="shared" si="145"/>
        <v>02</v>
      </c>
    </row>
    <row r="942" spans="1:42" hidden="1" x14ac:dyDescent="0.3">
      <c r="A942" s="6" t="s">
        <v>7</v>
      </c>
      <c r="B942" s="6">
        <f>VLOOKUP(A942,Sheet1!A:B,2,0)</f>
        <v>1</v>
      </c>
      <c r="C942" s="6">
        <v>3</v>
      </c>
      <c r="D942" s="25"/>
      <c r="E942" s="2">
        <v>1603218.21</v>
      </c>
      <c r="F942" s="26">
        <f>SUMIF('data-from-invoicing'!D:D,eslam.data!AP942,'data-from-invoicing'!E:E)</f>
        <v>0</v>
      </c>
      <c r="G942" s="2">
        <f t="shared" si="142"/>
        <v>-1603218.21</v>
      </c>
      <c r="H942" s="23"/>
      <c r="I942" s="2">
        <f>SUMIF('collection only'!D:D,eslam.data!AO942,'collection only'!E:E)</f>
        <v>823701.85</v>
      </c>
      <c r="J942" s="26">
        <f>SUMIF('data-from-invoicing'!D:D,eslam.data!AP942,'data-from-invoicing'!F:F)</f>
        <v>0</v>
      </c>
      <c r="K942" s="2">
        <f t="shared" si="143"/>
        <v>-823701.85</v>
      </c>
      <c r="O942" s="23"/>
      <c r="P942" s="2">
        <v>823701.84</v>
      </c>
      <c r="Q942" s="1">
        <v>43069</v>
      </c>
      <c r="R942" s="1">
        <v>43073</v>
      </c>
      <c r="S942" s="1">
        <v>43073</v>
      </c>
      <c r="T942">
        <v>15</v>
      </c>
      <c r="U942" s="1">
        <v>43109</v>
      </c>
      <c r="V942" s="1">
        <v>43094</v>
      </c>
      <c r="W942" s="2">
        <v>9149309.0600000005</v>
      </c>
      <c r="X942" s="2">
        <v>1055385.3999999999</v>
      </c>
      <c r="AD942" s="2">
        <v>360362.87</v>
      </c>
      <c r="AE942" s="14">
        <f>SUMIF('consultant-gross'!D:D,eslam.data!AO942,'consultant-gross'!F:F)</f>
        <v>1837652.48</v>
      </c>
      <c r="AF942" s="14">
        <f>SUMIF('consultant-gross'!D:D,eslam.data!AO942,'consultant-gross'!G:G)</f>
        <v>9383809.1300000008</v>
      </c>
      <c r="AG942" s="14">
        <f>SUMIF('consultant-net'!D:D,eslam.data!AO942,'consultant-net'!F:F)</f>
        <v>1754857.27</v>
      </c>
      <c r="AH942" s="2">
        <f>VLOOKUP(A942,'eslam-to-invoicing'!A:B,2,0)</f>
        <v>0</v>
      </c>
      <c r="AO942" s="2" t="str">
        <f t="shared" si="144"/>
        <v>PI Parks - ELSEWEDY3</v>
      </c>
      <c r="AP942" s="2" t="str">
        <f t="shared" si="145"/>
        <v>03</v>
      </c>
    </row>
    <row r="943" spans="1:42" x14ac:dyDescent="0.3">
      <c r="A943" s="6" t="s">
        <v>7</v>
      </c>
      <c r="B943" s="6">
        <f>VLOOKUP(A943,Sheet1!A:B,2,0)</f>
        <v>1</v>
      </c>
      <c r="C943" s="6">
        <v>4</v>
      </c>
      <c r="D943" s="25"/>
      <c r="F943" s="26">
        <f>SUMIF('data-from-invoicing'!D:D,eslam.data!AP943,'data-from-invoicing'!E:E)</f>
        <v>0</v>
      </c>
      <c r="G943" s="2">
        <f t="shared" si="142"/>
        <v>0</v>
      </c>
      <c r="H943" s="23"/>
      <c r="I943" s="2">
        <f>SUMIF('collection only'!D:D,eslam.data!AO943,'collection only'!E:E)</f>
        <v>2572231.81</v>
      </c>
      <c r="J943" s="26">
        <f>SUMIF('data-from-invoicing'!D:D,eslam.data!AP943,'data-from-invoicing'!F:F)</f>
        <v>0</v>
      </c>
      <c r="K943" s="2">
        <f t="shared" si="143"/>
        <v>-2572231.81</v>
      </c>
      <c r="O943" s="23"/>
      <c r="P943" s="2">
        <v>2572231.81</v>
      </c>
      <c r="Q943" s="1">
        <v>43100</v>
      </c>
      <c r="R943" s="1">
        <v>43100</v>
      </c>
      <c r="S943" s="1">
        <v>43104</v>
      </c>
      <c r="T943">
        <v>15</v>
      </c>
      <c r="U943" s="1">
        <v>43148</v>
      </c>
      <c r="V943" s="1">
        <v>43146</v>
      </c>
      <c r="W943" s="2">
        <v>12280064.67</v>
      </c>
      <c r="X943" s="2">
        <v>862309.875</v>
      </c>
      <c r="AD943" s="2">
        <v>711378.19049082499</v>
      </c>
      <c r="AE943" s="14">
        <f>SUMIF('consultant-gross'!D:D,eslam.data!AO943,'consultant-gross'!F:F)</f>
        <v>3758163.8696457408</v>
      </c>
      <c r="AF943" s="14">
        <f>SUMIF('consultant-gross'!D:D,eslam.data!AO943,'consultant-gross'!G:G)</f>
        <v>12907472.929645741</v>
      </c>
      <c r="AG943" s="14">
        <f>SUMIF('consultant-net'!D:D,eslam.data!AO943,'consultant-net'!F:F)</f>
        <v>3155027.6240683626</v>
      </c>
      <c r="AH943" s="2">
        <f>VLOOKUP(A943,'eslam-to-invoicing'!A:B,2,0)</f>
        <v>0</v>
      </c>
      <c r="AO943" s="2" t="str">
        <f t="shared" si="144"/>
        <v>PI Parks - ELSEWEDY4</v>
      </c>
      <c r="AP943" s="2" t="str">
        <f t="shared" si="145"/>
        <v>04</v>
      </c>
    </row>
    <row r="944" spans="1:42" hidden="1" x14ac:dyDescent="0.3">
      <c r="A944" s="6" t="s">
        <v>7</v>
      </c>
      <c r="B944" s="6">
        <f>VLOOKUP(A944,Sheet1!A:B,2,0)</f>
        <v>1</v>
      </c>
      <c r="C944" s="6">
        <v>5</v>
      </c>
      <c r="D944" s="25"/>
      <c r="E944" s="2">
        <v>2043145.23</v>
      </c>
      <c r="F944" s="26">
        <f>SUMIF('data-from-invoicing'!D:D,eslam.data!AP944,'data-from-invoicing'!E:E)</f>
        <v>0</v>
      </c>
      <c r="G944" s="2">
        <f t="shared" si="142"/>
        <v>-2043145.23</v>
      </c>
      <c r="H944" s="23"/>
      <c r="I944" s="2">
        <f>SUMIF('collection only'!D:D,eslam.data!AO944,'collection only'!E:E)</f>
        <v>1175600.49</v>
      </c>
      <c r="J944" s="26">
        <f>SUMIF('data-from-invoicing'!D:D,eslam.data!AP944,'data-from-invoicing'!F:F)</f>
        <v>0</v>
      </c>
      <c r="K944" s="2">
        <f t="shared" si="143"/>
        <v>-1175600.49</v>
      </c>
      <c r="O944" s="23"/>
      <c r="P944" s="2">
        <v>1175600.49</v>
      </c>
      <c r="Q944" s="1">
        <v>43131</v>
      </c>
      <c r="R944" s="1">
        <v>43138</v>
      </c>
      <c r="S944" s="1">
        <v>43138</v>
      </c>
      <c r="T944">
        <v>15</v>
      </c>
      <c r="U944" s="1">
        <v>43187</v>
      </c>
      <c r="V944" s="1">
        <v>43195</v>
      </c>
      <c r="W944" s="2">
        <v>14323209.9</v>
      </c>
      <c r="X944" s="2">
        <v>439890.2</v>
      </c>
      <c r="AD944" s="2">
        <v>110286.54</v>
      </c>
      <c r="AE944" s="14">
        <f>SUMIF('consultant-gross'!D:D,eslam.data!AO944,'consultant-gross'!F:F)</f>
        <v>1927670.8</v>
      </c>
      <c r="AF944" s="14">
        <f>SUMIF('consultant-gross'!D:D,eslam.data!AO944,'consultant-gross'!G:G)</f>
        <v>14835143.73</v>
      </c>
      <c r="AG944" s="14">
        <f>SUMIF('consultant-net'!D:D,eslam.data!AO944,'consultant-net'!F:F)</f>
        <v>1692874.42</v>
      </c>
      <c r="AH944" s="2">
        <f>VLOOKUP(A944,'eslam-to-invoicing'!A:B,2,0)</f>
        <v>0</v>
      </c>
      <c r="AO944" s="2" t="str">
        <f t="shared" si="144"/>
        <v>PI Parks - ELSEWEDY5</v>
      </c>
      <c r="AP944" s="2" t="str">
        <f t="shared" si="145"/>
        <v>05</v>
      </c>
    </row>
    <row r="945" spans="1:42" hidden="1" x14ac:dyDescent="0.3">
      <c r="A945" s="6" t="s">
        <v>7</v>
      </c>
      <c r="B945" s="6">
        <f>VLOOKUP(A945,Sheet1!A:B,2,0)</f>
        <v>1</v>
      </c>
      <c r="C945" s="6">
        <v>6</v>
      </c>
      <c r="D945" s="25"/>
      <c r="E945" s="2">
        <v>662608.1099999994</v>
      </c>
      <c r="F945" s="26">
        <f>SUMIF('data-from-invoicing'!D:D,eslam.data!AP945,'data-from-invoicing'!E:E)</f>
        <v>0</v>
      </c>
      <c r="G945" s="2">
        <f t="shared" si="142"/>
        <v>-662608.1099999994</v>
      </c>
      <c r="H945" s="23"/>
      <c r="I945" s="2">
        <f>SUMIF('collection only'!D:D,eslam.data!AO945,'collection only'!E:E)</f>
        <v>689110.93</v>
      </c>
      <c r="J945" s="26">
        <f>SUMIF('data-from-invoicing'!D:D,eslam.data!AP945,'data-from-invoicing'!F:F)</f>
        <v>0</v>
      </c>
      <c r="K945" s="2">
        <f t="shared" si="143"/>
        <v>-689110.93</v>
      </c>
      <c r="O945" s="23"/>
      <c r="P945" s="2">
        <v>689113.69</v>
      </c>
      <c r="Q945" s="1">
        <v>43159</v>
      </c>
      <c r="R945" s="1">
        <v>43169</v>
      </c>
      <c r="S945" s="1">
        <v>43170</v>
      </c>
      <c r="T945">
        <v>15</v>
      </c>
      <c r="U945" s="1">
        <v>43218</v>
      </c>
      <c r="V945" s="1">
        <v>43205</v>
      </c>
      <c r="W945" s="2">
        <v>14985818.01</v>
      </c>
      <c r="X945" s="2">
        <v>602282.21</v>
      </c>
      <c r="AD945" s="2">
        <v>0</v>
      </c>
      <c r="AE945" s="14">
        <f>SUMIF('consultant-gross'!D:D,eslam.data!AO945,'consultant-gross'!F:F)</f>
        <v>694638.62999999896</v>
      </c>
      <c r="AF945" s="14">
        <f>SUMIF('consultant-gross'!D:D,eslam.data!AO945,'consultant-gross'!G:G)</f>
        <v>15017848.529999999</v>
      </c>
      <c r="AG945" s="14">
        <f>SUMIF('consultant-net'!D:D,eslam.data!AO945,'consultant-net'!F:F)</f>
        <v>306624.33</v>
      </c>
      <c r="AH945" s="2">
        <f>VLOOKUP(A945,'eslam-to-invoicing'!A:B,2,0)</f>
        <v>0</v>
      </c>
      <c r="AO945" s="2" t="str">
        <f t="shared" si="144"/>
        <v>PI Parks - ELSEWEDY6</v>
      </c>
      <c r="AP945" s="2" t="str">
        <f t="shared" si="145"/>
        <v>06</v>
      </c>
    </row>
    <row r="946" spans="1:42" hidden="1" x14ac:dyDescent="0.3">
      <c r="A946" s="6" t="s">
        <v>7</v>
      </c>
      <c r="B946" s="6">
        <f>VLOOKUP(A946,Sheet1!A:B,2,0)</f>
        <v>1</v>
      </c>
      <c r="C946" s="6">
        <v>7</v>
      </c>
      <c r="D946" s="25"/>
      <c r="E946" s="2">
        <v>667972.21000000089</v>
      </c>
      <c r="F946" s="26">
        <f>SUMIF('data-from-invoicing'!D:D,eslam.data!AP946,'data-from-invoicing'!E:E)</f>
        <v>0</v>
      </c>
      <c r="G946" s="2">
        <f t="shared" si="142"/>
        <v>-667972.21000000089</v>
      </c>
      <c r="H946" s="23"/>
      <c r="I946" s="2">
        <f>SUMIF('collection only'!D:D,eslam.data!AO946,'collection only'!E:E)</f>
        <v>1209313.47</v>
      </c>
      <c r="J946" s="26">
        <f>SUMIF('data-from-invoicing'!D:D,eslam.data!AP946,'data-from-invoicing'!F:F)</f>
        <v>0</v>
      </c>
      <c r="K946" s="2">
        <f t="shared" si="143"/>
        <v>-1209313.47</v>
      </c>
      <c r="O946" s="23"/>
      <c r="P946" s="2">
        <v>1938615.93</v>
      </c>
      <c r="Q946" s="1">
        <v>43190</v>
      </c>
      <c r="R946" s="1">
        <v>43200</v>
      </c>
      <c r="S946" s="1">
        <v>43206</v>
      </c>
      <c r="T946">
        <v>15</v>
      </c>
      <c r="U946" s="1">
        <v>43228</v>
      </c>
      <c r="V946" s="1">
        <v>43211</v>
      </c>
      <c r="W946" s="2">
        <v>15685820.74</v>
      </c>
      <c r="X946" s="2">
        <v>1491568.3</v>
      </c>
      <c r="AD946" s="2">
        <v>0</v>
      </c>
      <c r="AE946" s="14">
        <f>SUMIF('consultant-gross'!D:D,eslam.data!AO946,'consultant-gross'!F:F)</f>
        <v>667972.21000000089</v>
      </c>
      <c r="AF946" s="14">
        <f>SUMIF('consultant-gross'!D:D,eslam.data!AO946,'consultant-gross'!G:G)</f>
        <v>15685820.74</v>
      </c>
      <c r="AG946" s="14">
        <f>SUMIF('consultant-net'!D:D,eslam.data!AO946,'consultant-net'!F:F)</f>
        <v>1938615.93</v>
      </c>
      <c r="AH946" s="2">
        <f>VLOOKUP(A946,'eslam-to-invoicing'!A:B,2,0)</f>
        <v>0</v>
      </c>
      <c r="AO946" s="2" t="str">
        <f t="shared" si="144"/>
        <v>PI Parks - ELSEWEDY7</v>
      </c>
      <c r="AP946" s="2" t="str">
        <f t="shared" si="145"/>
        <v>07</v>
      </c>
    </row>
    <row r="947" spans="1:42" hidden="1" x14ac:dyDescent="0.3">
      <c r="A947" s="6" t="s">
        <v>7</v>
      </c>
      <c r="B947" s="6">
        <f>VLOOKUP(A947,Sheet1!A:B,2,0)</f>
        <v>1</v>
      </c>
      <c r="C947" s="6">
        <v>8</v>
      </c>
      <c r="D947" s="25"/>
      <c r="E947" s="2">
        <v>1859636.860000001</v>
      </c>
      <c r="F947" s="26">
        <f>SUMIF('data-from-invoicing'!D:D,eslam.data!AP947,'data-from-invoicing'!E:E)</f>
        <v>0</v>
      </c>
      <c r="G947" s="2">
        <f t="shared" si="142"/>
        <v>-1859636.860000001</v>
      </c>
      <c r="H947" s="23"/>
      <c r="I947" s="2">
        <f>SUMIF('collection only'!D:D,eslam.data!AO947,'collection only'!E:E)</f>
        <v>1492654.2</v>
      </c>
      <c r="J947" s="26">
        <f>SUMIF('data-from-invoicing'!D:D,eslam.data!AP947,'data-from-invoicing'!F:F)</f>
        <v>0</v>
      </c>
      <c r="K947" s="2">
        <f t="shared" si="143"/>
        <v>-1492654.2</v>
      </c>
      <c r="O947" s="23"/>
      <c r="P947" s="2">
        <v>1633991.6379310449</v>
      </c>
      <c r="Q947" s="1">
        <v>43220</v>
      </c>
      <c r="R947" s="1">
        <v>43229</v>
      </c>
      <c r="S947" s="1">
        <v>43229</v>
      </c>
      <c r="T947">
        <v>15</v>
      </c>
      <c r="U947" s="1">
        <v>43254</v>
      </c>
      <c r="V947" s="1">
        <v>43253</v>
      </c>
      <c r="W947" s="2">
        <v>17545457.600000001</v>
      </c>
      <c r="X947" s="2">
        <v>1274527.689</v>
      </c>
      <c r="AD947" s="2">
        <v>0</v>
      </c>
      <c r="AE947" s="14">
        <f>SUMIF('consultant-gross'!D:D,eslam.data!AO947,'consultant-gross'!F:F)</f>
        <v>1892096.0888440814</v>
      </c>
      <c r="AF947" s="14">
        <f>SUMIF('consultant-gross'!D:D,eslam.data!AO947,'consultant-gross'!G:G)</f>
        <v>17577916.828844082</v>
      </c>
      <c r="AG947" s="14">
        <f>SUMIF('consultant-net'!D:D,eslam.data!AO947,'consultant-net'!F:F)</f>
        <v>1633991.6379310451</v>
      </c>
      <c r="AH947" s="2">
        <f>VLOOKUP(A947,'eslam-to-invoicing'!A:B,2,0)</f>
        <v>0</v>
      </c>
      <c r="AO947" s="2" t="str">
        <f t="shared" si="144"/>
        <v>PI Parks - ELSEWEDY8</v>
      </c>
      <c r="AP947" s="2" t="str">
        <f t="shared" si="145"/>
        <v>08</v>
      </c>
    </row>
    <row r="948" spans="1:42" hidden="1" x14ac:dyDescent="0.3">
      <c r="A948" s="6" t="s">
        <v>7</v>
      </c>
      <c r="B948" s="6">
        <f>VLOOKUP(A948,Sheet1!A:B,2,0)</f>
        <v>1</v>
      </c>
      <c r="C948" s="6">
        <v>9</v>
      </c>
      <c r="D948" s="25"/>
      <c r="E948" s="2">
        <v>1491159.5592195799</v>
      </c>
      <c r="F948" s="26">
        <f>SUMIF('data-from-invoicing'!D:D,eslam.data!AP948,'data-from-invoicing'!E:E)</f>
        <v>0</v>
      </c>
      <c r="G948" s="2">
        <f t="shared" si="142"/>
        <v>-1491159.5592195799</v>
      </c>
      <c r="H948" s="23"/>
      <c r="I948" s="2">
        <f>SUMIF('collection only'!D:D,eslam.data!AO948,'collection only'!E:E)</f>
        <v>1471457.2</v>
      </c>
      <c r="J948" s="26">
        <f>SUMIF('data-from-invoicing'!D:D,eslam.data!AP948,'data-from-invoicing'!F:F)</f>
        <v>0</v>
      </c>
      <c r="K948" s="2">
        <f t="shared" si="143"/>
        <v>-1471457.2</v>
      </c>
      <c r="O948" s="23"/>
      <c r="P948" s="2">
        <v>1607545.8275795651</v>
      </c>
      <c r="Q948" s="1">
        <v>43251</v>
      </c>
      <c r="R948" s="1">
        <v>43260</v>
      </c>
      <c r="S948" s="1">
        <v>43260</v>
      </c>
      <c r="T948">
        <v>15</v>
      </c>
      <c r="U948" s="1">
        <v>43280</v>
      </c>
      <c r="V948" s="1">
        <v>43263</v>
      </c>
      <c r="W948" s="2">
        <v>19036617.159219582</v>
      </c>
      <c r="X948" s="2">
        <v>1586317.3559999999</v>
      </c>
      <c r="AD948" s="2">
        <v>0</v>
      </c>
      <c r="AE948" s="14">
        <f>SUMIF('consultant-gross'!D:D,eslam.data!AO948,'consultant-gross'!F:F)</f>
        <v>1491159.5592195801</v>
      </c>
      <c r="AF948" s="14">
        <f>SUMIF('consultant-gross'!D:D,eslam.data!AO948,'consultant-gross'!G:G)</f>
        <v>19036617.159219582</v>
      </c>
      <c r="AG948" s="14">
        <f>SUMIF('consultant-net'!D:D,eslam.data!AO948,'consultant-net'!F:F)</f>
        <v>1607545.8275795653</v>
      </c>
      <c r="AH948" s="2">
        <f>VLOOKUP(A948,'eslam-to-invoicing'!A:B,2,0)</f>
        <v>0</v>
      </c>
      <c r="AO948" s="2" t="str">
        <f t="shared" si="144"/>
        <v>PI Parks - ELSEWEDY9</v>
      </c>
      <c r="AP948" s="2" t="str">
        <f t="shared" si="145"/>
        <v>09</v>
      </c>
    </row>
    <row r="949" spans="1:42" hidden="1" x14ac:dyDescent="0.3">
      <c r="A949" s="6" t="s">
        <v>7</v>
      </c>
      <c r="B949" s="6">
        <f>VLOOKUP(A949,Sheet1!A:B,2,0)</f>
        <v>1</v>
      </c>
      <c r="C949" s="6">
        <v>10</v>
      </c>
      <c r="D949" s="25"/>
      <c r="E949" s="2">
        <v>3200065.7107804189</v>
      </c>
      <c r="F949" s="26">
        <f>SUMIF('data-from-invoicing'!D:D,eslam.data!AP949,'data-from-invoicing'!E:E)</f>
        <v>0</v>
      </c>
      <c r="G949" s="2">
        <f t="shared" ref="G949:G980" si="146">F949-E949</f>
        <v>-3200065.7107804189</v>
      </c>
      <c r="H949" s="23"/>
      <c r="I949" s="2">
        <f>SUMIF('collection only'!D:D,eslam.data!AO949,'collection only'!E:E)</f>
        <v>2470019.34</v>
      </c>
      <c r="J949" s="26">
        <f>SUMIF('data-from-invoicing'!D:D,eslam.data!AP949,'data-from-invoicing'!F:F)</f>
        <v>0</v>
      </c>
      <c r="K949" s="2">
        <f t="shared" ref="K949:K980" si="147">J949-I949</f>
        <v>-2470019.34</v>
      </c>
      <c r="O949" s="23"/>
      <c r="P949" s="2">
        <v>2470019.34</v>
      </c>
      <c r="Q949" s="1">
        <v>43281</v>
      </c>
      <c r="R949" s="1">
        <v>43289</v>
      </c>
      <c r="S949" s="1">
        <v>43291</v>
      </c>
      <c r="T949">
        <v>15</v>
      </c>
      <c r="U949" s="1">
        <v>43320</v>
      </c>
      <c r="V949" s="1">
        <v>43313</v>
      </c>
      <c r="W949" s="2">
        <v>22236682.870000001</v>
      </c>
      <c r="X949" s="2">
        <v>1486479.93</v>
      </c>
      <c r="AD949" s="2">
        <v>115532.14</v>
      </c>
      <c r="AE949" s="14">
        <f>SUMIF('consultant-gross'!D:D,eslam.data!AO949,'consultant-gross'!F:F)</f>
        <v>4758616.5673809238</v>
      </c>
      <c r="AF949" s="14">
        <f>SUMIF('consultant-gross'!D:D,eslam.data!AO949,'consultant-gross'!G:G)</f>
        <v>23795233.726600505</v>
      </c>
      <c r="AG949" s="14">
        <f>SUMIF('consultant-net'!D:D,eslam.data!AO949,'consultant-net'!F:F)</f>
        <v>3824599.4146474004</v>
      </c>
      <c r="AH949" s="2">
        <f>VLOOKUP(A949,'eslam-to-invoicing'!A:B,2,0)</f>
        <v>0</v>
      </c>
      <c r="AO949" s="2" t="str">
        <f t="shared" ref="AO949:AO969" si="148">A949&amp;C949</f>
        <v>PI Parks - ELSEWEDY10</v>
      </c>
      <c r="AP949" s="2" t="str">
        <f t="shared" ref="AP949:AP969" si="149">AH949&amp;C949</f>
        <v>010</v>
      </c>
    </row>
    <row r="950" spans="1:42" hidden="1" x14ac:dyDescent="0.3">
      <c r="A950" s="6" t="s">
        <v>7</v>
      </c>
      <c r="B950" s="6">
        <f>VLOOKUP(A950,Sheet1!A:B,2,0)</f>
        <v>1</v>
      </c>
      <c r="C950" s="6">
        <v>11</v>
      </c>
      <c r="D950" s="25"/>
      <c r="E950" s="2">
        <v>890276.25999999791</v>
      </c>
      <c r="F950" s="26">
        <f>SUMIF('data-from-invoicing'!D:D,eslam.data!AP950,'data-from-invoicing'!E:E)</f>
        <v>0</v>
      </c>
      <c r="G950" s="2">
        <f t="shared" si="146"/>
        <v>-890276.25999999791</v>
      </c>
      <c r="H950" s="23"/>
      <c r="I950" s="2">
        <f>SUMIF('collection only'!D:D,eslam.data!AO950,'collection only'!E:E)</f>
        <v>945860.23</v>
      </c>
      <c r="J950" s="26">
        <f>SUMIF('data-from-invoicing'!D:D,eslam.data!AP950,'data-from-invoicing'!F:F)</f>
        <v>0</v>
      </c>
      <c r="K950" s="2">
        <f t="shared" si="147"/>
        <v>-945860.23</v>
      </c>
      <c r="O950" s="23"/>
      <c r="P950" s="2">
        <v>945860.23</v>
      </c>
      <c r="Q950" s="1">
        <v>43312</v>
      </c>
      <c r="R950" s="1">
        <v>43314</v>
      </c>
      <c r="S950" s="1">
        <v>43319</v>
      </c>
      <c r="T950">
        <v>15</v>
      </c>
      <c r="U950" s="1">
        <v>43337</v>
      </c>
      <c r="V950" s="1">
        <v>43356</v>
      </c>
      <c r="W950" s="2">
        <v>23126959.129999999</v>
      </c>
      <c r="X950" s="2">
        <v>1734570.5279999999</v>
      </c>
      <c r="AD950" s="2">
        <v>125532.14</v>
      </c>
      <c r="AE950" s="14">
        <f>SUMIF('consultant-gross'!D:D,eslam.data!AO950,'consultant-gross'!F:F)</f>
        <v>891495.1766336076</v>
      </c>
      <c r="AF950" s="14">
        <f>SUMIF('consultant-gross'!D:D,eslam.data!AO950,'consultant-gross'!G:G)</f>
        <v>23128178.046633609</v>
      </c>
      <c r="AG950" s="14">
        <f>SUMIF('consultant-net'!D:D,eslam.data!AO950,'consultant-net'!F:F)</f>
        <v>442152.49507371709</v>
      </c>
      <c r="AH950" s="2">
        <f>VLOOKUP(A950,'eslam-to-invoicing'!A:B,2,0)</f>
        <v>0</v>
      </c>
      <c r="AO950" s="2" t="str">
        <f t="shared" si="148"/>
        <v>PI Parks - ELSEWEDY11</v>
      </c>
      <c r="AP950" s="2" t="str">
        <f t="shared" si="149"/>
        <v>011</v>
      </c>
    </row>
    <row r="951" spans="1:42" hidden="1" x14ac:dyDescent="0.3">
      <c r="A951" s="6" t="s">
        <v>7</v>
      </c>
      <c r="B951" s="6">
        <f>VLOOKUP(A951,Sheet1!A:B,2,0)</f>
        <v>1</v>
      </c>
      <c r="C951" s="6">
        <v>12</v>
      </c>
      <c r="D951" s="25"/>
      <c r="E951" s="2">
        <v>1804540.779785339</v>
      </c>
      <c r="F951" s="26">
        <f>SUMIF('data-from-invoicing'!D:D,eslam.data!AP951,'data-from-invoicing'!E:E)</f>
        <v>0</v>
      </c>
      <c r="G951" s="2">
        <f t="shared" si="146"/>
        <v>-1804540.779785339</v>
      </c>
      <c r="H951" s="23"/>
      <c r="I951" s="2">
        <f>SUMIF('collection only'!D:D,eslam.data!AO951,'collection only'!E:E)</f>
        <v>1347803.37</v>
      </c>
      <c r="J951" s="26">
        <f>SUMIF('data-from-invoicing'!D:D,eslam.data!AP951,'data-from-invoicing'!F:F)</f>
        <v>0</v>
      </c>
      <c r="K951" s="2">
        <f t="shared" si="147"/>
        <v>-1347803.37</v>
      </c>
      <c r="O951" s="23"/>
      <c r="P951" s="2">
        <v>1530660.1341041401</v>
      </c>
      <c r="Q951" s="1">
        <v>43343</v>
      </c>
      <c r="R951" s="1">
        <v>43349</v>
      </c>
      <c r="S951" s="1">
        <v>43351</v>
      </c>
      <c r="T951">
        <v>15</v>
      </c>
      <c r="U951" s="1">
        <v>43386</v>
      </c>
      <c r="V951" s="1">
        <v>43369</v>
      </c>
      <c r="W951" s="2">
        <v>24932718.826418951</v>
      </c>
      <c r="X951" s="2">
        <v>1713142.2709999999</v>
      </c>
      <c r="AD951" s="2">
        <v>0</v>
      </c>
      <c r="AE951" s="14">
        <f>SUMIF('consultant-gross'!D:D,eslam.data!AO951,'consultant-gross'!F:F)</f>
        <v>1804540.7797853388</v>
      </c>
      <c r="AF951" s="14">
        <f>SUMIF('consultant-gross'!D:D,eslam.data!AO951,'consultant-gross'!G:G)</f>
        <v>24932718.826418947</v>
      </c>
      <c r="AG951" s="14">
        <f>SUMIF('consultant-net'!D:D,eslam.data!AO951,'consultant-net'!F:F)</f>
        <v>1530660.1341041401</v>
      </c>
      <c r="AH951" s="2">
        <f>VLOOKUP(A951,'eslam-to-invoicing'!A:B,2,0)</f>
        <v>0</v>
      </c>
      <c r="AO951" s="2" t="str">
        <f t="shared" si="148"/>
        <v>PI Parks - ELSEWEDY12</v>
      </c>
      <c r="AP951" s="2" t="str">
        <f t="shared" si="149"/>
        <v>012</v>
      </c>
    </row>
    <row r="952" spans="1:42" hidden="1" x14ac:dyDescent="0.3">
      <c r="A952" s="6" t="s">
        <v>7</v>
      </c>
      <c r="B952" s="6">
        <f>VLOOKUP(A952,Sheet1!A:B,2,0)</f>
        <v>1</v>
      </c>
      <c r="C952" s="6">
        <v>13</v>
      </c>
      <c r="D952" s="25"/>
      <c r="E952" s="2">
        <v>1076504.1196935661</v>
      </c>
      <c r="F952" s="26">
        <f>SUMIF('data-from-invoicing'!D:D,eslam.data!AP952,'data-from-invoicing'!E:E)</f>
        <v>0</v>
      </c>
      <c r="G952" s="2">
        <f t="shared" si="146"/>
        <v>-1076504.1196935661</v>
      </c>
      <c r="H952" s="23"/>
      <c r="I952" s="2">
        <f>SUMIF('collection only'!D:D,eslam.data!AO952,'collection only'!E:E)</f>
        <v>719804.13</v>
      </c>
      <c r="J952" s="26">
        <f>SUMIF('data-from-invoicing'!D:D,eslam.data!AP952,'data-from-invoicing'!F:F)</f>
        <v>0</v>
      </c>
      <c r="K952" s="2">
        <f t="shared" si="147"/>
        <v>-719804.13</v>
      </c>
      <c r="O952" s="23"/>
      <c r="P952" s="2">
        <v>716605.53266206011</v>
      </c>
      <c r="Q952" s="1">
        <v>43373</v>
      </c>
      <c r="R952" s="1">
        <v>43377</v>
      </c>
      <c r="S952" s="1">
        <v>43377</v>
      </c>
      <c r="T952">
        <v>15</v>
      </c>
      <c r="U952" s="1">
        <v>43400</v>
      </c>
      <c r="V952" s="1">
        <v>43383</v>
      </c>
      <c r="W952" s="2">
        <v>26009222.94611251</v>
      </c>
      <c r="X952" s="2">
        <v>1579309.5449999999</v>
      </c>
      <c r="AD952" s="2">
        <v>0</v>
      </c>
      <c r="AE952" s="14">
        <f>SUMIF('consultant-gross'!D:D,eslam.data!AO952,'consultant-gross'!F:F)</f>
        <v>1076504.1196935661</v>
      </c>
      <c r="AF952" s="14">
        <f>SUMIF('consultant-gross'!D:D,eslam.data!AO952,'consultant-gross'!G:G)</f>
        <v>26009222.946112514</v>
      </c>
      <c r="AG952" s="14">
        <f>SUMIF('consultant-net'!D:D,eslam.data!AO952,'consultant-net'!F:F)</f>
        <v>716605.53266206011</v>
      </c>
      <c r="AH952" s="2">
        <f>VLOOKUP(A952,'eslam-to-invoicing'!A:B,2,0)</f>
        <v>0</v>
      </c>
      <c r="AO952" s="2" t="str">
        <f t="shared" si="148"/>
        <v>PI Parks - ELSEWEDY13</v>
      </c>
      <c r="AP952" s="2" t="str">
        <f t="shared" si="149"/>
        <v>013</v>
      </c>
    </row>
    <row r="953" spans="1:42" hidden="1" x14ac:dyDescent="0.3">
      <c r="A953" s="6" t="s">
        <v>7</v>
      </c>
      <c r="B953" s="6">
        <f>VLOOKUP(A953,Sheet1!A:B,2,0)</f>
        <v>1</v>
      </c>
      <c r="C953" s="6">
        <v>14</v>
      </c>
      <c r="D953" s="25"/>
      <c r="E953" s="2">
        <v>1188716.2338874859</v>
      </c>
      <c r="F953" s="26">
        <f>SUMIF('data-from-invoicing'!D:D,eslam.data!AP953,'data-from-invoicing'!E:E)</f>
        <v>0</v>
      </c>
      <c r="G953" s="2">
        <f t="shared" si="146"/>
        <v>-1188716.2338874859</v>
      </c>
      <c r="H953" s="23"/>
      <c r="I953" s="2">
        <f>SUMIF('collection only'!D:D,eslam.data!AO953,'collection only'!E:E)</f>
        <v>775351.46</v>
      </c>
      <c r="J953" s="26">
        <f>SUMIF('data-from-invoicing'!D:D,eslam.data!AP953,'data-from-invoicing'!F:F)</f>
        <v>0</v>
      </c>
      <c r="K953" s="2">
        <f t="shared" si="147"/>
        <v>-775351.46</v>
      </c>
      <c r="O953" s="23"/>
      <c r="P953" s="2">
        <v>775351.46</v>
      </c>
      <c r="Q953" s="1">
        <v>43404</v>
      </c>
      <c r="R953" s="1">
        <v>43409</v>
      </c>
      <c r="S953" s="1">
        <v>43411</v>
      </c>
      <c r="T953">
        <v>15</v>
      </c>
      <c r="U953" s="1">
        <v>43436</v>
      </c>
      <c r="V953" s="1">
        <v>43436</v>
      </c>
      <c r="W953" s="2">
        <v>27197939.18</v>
      </c>
      <c r="X953" s="2">
        <v>1430574.85</v>
      </c>
      <c r="AD953" s="2">
        <v>194651.72</v>
      </c>
      <c r="AE953" s="14">
        <f>SUMIF('consultant-gross'!D:D,eslam.data!AO953,'consultant-gross'!F:F)</f>
        <v>2476006.3138874881</v>
      </c>
      <c r="AF953" s="14">
        <f>SUMIF('consultant-gross'!D:D,eslam.data!AO953,'consultant-gross'!G:G)</f>
        <v>28485229.260000002</v>
      </c>
      <c r="AG953" s="14">
        <f>SUMIF('consultant-net'!D:D,eslam.data!AO953,'consultant-net'!F:F)</f>
        <v>1986968.45</v>
      </c>
      <c r="AH953" s="2">
        <f>VLOOKUP(A953,'eslam-to-invoicing'!A:B,2,0)</f>
        <v>0</v>
      </c>
      <c r="AO953" s="2" t="str">
        <f t="shared" si="148"/>
        <v>PI Parks - ELSEWEDY14</v>
      </c>
      <c r="AP953" s="2" t="str">
        <f t="shared" si="149"/>
        <v>014</v>
      </c>
    </row>
    <row r="954" spans="1:42" hidden="1" x14ac:dyDescent="0.3">
      <c r="A954" s="6" t="s">
        <v>7</v>
      </c>
      <c r="B954" s="6">
        <f>VLOOKUP(A954,Sheet1!A:B,2,0)</f>
        <v>1</v>
      </c>
      <c r="C954" s="6">
        <v>15</v>
      </c>
      <c r="D954" s="25"/>
      <c r="E954" s="2">
        <v>6486957.6199999973</v>
      </c>
      <c r="F954" s="26">
        <f>SUMIF('data-from-invoicing'!D:D,eslam.data!AP954,'data-from-invoicing'!E:E)</f>
        <v>0</v>
      </c>
      <c r="G954" s="2">
        <f t="shared" si="146"/>
        <v>-6486957.6199999973</v>
      </c>
      <c r="H954" s="23"/>
      <c r="I954" s="2">
        <f>SUMIF('collection only'!D:D,eslam.data!AO954,'collection only'!E:E)</f>
        <v>4484634.1399999997</v>
      </c>
      <c r="J954" s="26">
        <f>SUMIF('data-from-invoicing'!D:D,eslam.data!AP954,'data-from-invoicing'!F:F)</f>
        <v>0</v>
      </c>
      <c r="K954" s="2">
        <f t="shared" si="147"/>
        <v>-4484634.1399999997</v>
      </c>
      <c r="O954" s="23"/>
      <c r="P954" s="2">
        <v>4484634.17</v>
      </c>
      <c r="Q954" s="1">
        <v>43434</v>
      </c>
      <c r="R954" s="1">
        <v>43440</v>
      </c>
      <c r="S954" s="1">
        <v>43440</v>
      </c>
      <c r="T954">
        <v>15</v>
      </c>
      <c r="U954" s="1">
        <v>43466</v>
      </c>
      <c r="V954" s="1">
        <v>43460</v>
      </c>
      <c r="W954" s="2">
        <v>33684896.799999997</v>
      </c>
      <c r="X954" s="2">
        <v>1125214.43</v>
      </c>
      <c r="AD954" s="2">
        <v>209651.72</v>
      </c>
      <c r="AE954" s="14">
        <f>SUMIF('consultant-gross'!D:D,eslam.data!AO954,'consultant-gross'!F:F)</f>
        <v>7576900.6799999997</v>
      </c>
      <c r="AF954" s="14">
        <f>SUMIF('consultant-gross'!D:D,eslam.data!AO954,'consultant-gross'!G:G)</f>
        <v>34774839.859999999</v>
      </c>
      <c r="AG954" s="14">
        <f>SUMIF('consultant-net'!D:D,eslam.data!AO954,'consultant-net'!F:F)</f>
        <v>5773335.6500000004</v>
      </c>
      <c r="AH954" s="2">
        <f>VLOOKUP(A954,'eslam-to-invoicing'!A:B,2,0)</f>
        <v>0</v>
      </c>
      <c r="AO954" s="2" t="str">
        <f t="shared" si="148"/>
        <v>PI Parks - ELSEWEDY15</v>
      </c>
      <c r="AP954" s="2" t="str">
        <f t="shared" si="149"/>
        <v>015</v>
      </c>
    </row>
    <row r="955" spans="1:42" hidden="1" x14ac:dyDescent="0.3">
      <c r="A955" s="6" t="s">
        <v>7</v>
      </c>
      <c r="B955" s="6">
        <f>VLOOKUP(A955,Sheet1!A:B,2,0)</f>
        <v>1</v>
      </c>
      <c r="C955" s="6">
        <v>16</v>
      </c>
      <c r="D955" s="25"/>
      <c r="E955" s="2">
        <v>4932880.4600000009</v>
      </c>
      <c r="F955" s="26">
        <f>SUMIF('data-from-invoicing'!D:D,eslam.data!AP955,'data-from-invoicing'!E:E)</f>
        <v>0</v>
      </c>
      <c r="G955" s="2">
        <f t="shared" si="146"/>
        <v>-4932880.4600000009</v>
      </c>
      <c r="H955" s="23"/>
      <c r="I955" s="2">
        <f>SUMIF('collection only'!D:D,eslam.data!AO955,'collection only'!E:E)</f>
        <v>4125986.43</v>
      </c>
      <c r="J955" s="26">
        <f>SUMIF('data-from-invoicing'!D:D,eslam.data!AP955,'data-from-invoicing'!F:F)</f>
        <v>0</v>
      </c>
      <c r="K955" s="2">
        <f t="shared" si="147"/>
        <v>-4125986.43</v>
      </c>
      <c r="O955" s="23"/>
      <c r="P955" s="2">
        <v>4125986.43</v>
      </c>
      <c r="Q955" s="1">
        <v>43465</v>
      </c>
      <c r="R955" s="1">
        <v>43471</v>
      </c>
      <c r="S955" s="1">
        <v>43471</v>
      </c>
      <c r="T955">
        <v>15</v>
      </c>
      <c r="U955" s="1">
        <v>43496</v>
      </c>
      <c r="V955" s="1">
        <v>43492</v>
      </c>
      <c r="W955" s="2">
        <v>38617777.259999998</v>
      </c>
      <c r="X955" s="2">
        <v>889716.88</v>
      </c>
      <c r="AD955" s="2">
        <v>245586.01</v>
      </c>
      <c r="AE955" s="14">
        <f>SUMIF('consultant-gross'!D:D,eslam.data!AO955,'consultant-gross'!F:F)</f>
        <v>6344223.529927507</v>
      </c>
      <c r="AF955" s="14">
        <f>SUMIF('consultant-gross'!D:D,eslam.data!AO955,'consultant-gross'!G:G)</f>
        <v>40029120.329927504</v>
      </c>
      <c r="AG955" s="14">
        <f>SUMIF('consultant-net'!D:D,eslam.data!AO955,'consultant-net'!F:F)</f>
        <v>5768808.193635799</v>
      </c>
      <c r="AH955" s="2">
        <f>VLOOKUP(A955,'eslam-to-invoicing'!A:B,2,0)</f>
        <v>0</v>
      </c>
      <c r="AO955" s="2" t="str">
        <f t="shared" si="148"/>
        <v>PI Parks - ELSEWEDY16</v>
      </c>
      <c r="AP955" s="2" t="str">
        <f t="shared" si="149"/>
        <v>016</v>
      </c>
    </row>
    <row r="956" spans="1:42" hidden="1" x14ac:dyDescent="0.3">
      <c r="A956" s="6" t="s">
        <v>7</v>
      </c>
      <c r="B956" s="6">
        <f>VLOOKUP(A956,Sheet1!A:B,2,0)</f>
        <v>1</v>
      </c>
      <c r="C956" s="6">
        <v>17</v>
      </c>
      <c r="D956" s="25"/>
      <c r="E956" s="2">
        <v>1718123.550000004</v>
      </c>
      <c r="F956" s="26">
        <f>SUMIF('data-from-invoicing'!D:D,eslam.data!AP956,'data-from-invoicing'!E:E)</f>
        <v>0</v>
      </c>
      <c r="G956" s="2">
        <f t="shared" si="146"/>
        <v>-1718123.550000004</v>
      </c>
      <c r="H956" s="23"/>
      <c r="I956" s="2">
        <f>SUMIF('collection only'!D:D,eslam.data!AO956,'collection only'!E:E)</f>
        <v>1375431.38</v>
      </c>
      <c r="J956" s="26">
        <f>SUMIF('data-from-invoicing'!D:D,eslam.data!AP956,'data-from-invoicing'!F:F)</f>
        <v>0</v>
      </c>
      <c r="K956" s="2">
        <f t="shared" si="147"/>
        <v>-1375431.38</v>
      </c>
      <c r="O956" s="23"/>
      <c r="P956" s="2">
        <v>1375431.38</v>
      </c>
      <c r="Q956" s="1">
        <v>43496</v>
      </c>
      <c r="R956" s="1">
        <v>43501</v>
      </c>
      <c r="S956" s="1">
        <v>43503</v>
      </c>
      <c r="T956">
        <v>15</v>
      </c>
      <c r="U956" s="1">
        <v>43529</v>
      </c>
      <c r="V956" s="1">
        <v>43537</v>
      </c>
      <c r="W956" s="2">
        <v>40335900.810000002</v>
      </c>
      <c r="X956" s="2">
        <v>584649.66</v>
      </c>
      <c r="AD956" s="2">
        <v>261703.2</v>
      </c>
      <c r="AE956" s="14">
        <f>SUMIF('consultant-gross'!D:D,eslam.data!AO956,'consultant-gross'!F:F)</f>
        <v>3393993.1200000048</v>
      </c>
      <c r="AF956" s="14">
        <f>SUMIF('consultant-gross'!D:D,eslam.data!AO956,'consultant-gross'!G:G)</f>
        <v>42011770.380000003</v>
      </c>
      <c r="AG956" s="14">
        <f>SUMIF('consultant-net'!D:D,eslam.data!AO956,'consultant-net'!F:F)</f>
        <v>3296251.57</v>
      </c>
      <c r="AH956" s="2">
        <f>VLOOKUP(A956,'eslam-to-invoicing'!A:B,2,0)</f>
        <v>0</v>
      </c>
      <c r="AO956" s="2" t="str">
        <f t="shared" si="148"/>
        <v>PI Parks - ELSEWEDY17</v>
      </c>
      <c r="AP956" s="2" t="str">
        <f t="shared" si="149"/>
        <v>017</v>
      </c>
    </row>
    <row r="957" spans="1:42" hidden="1" x14ac:dyDescent="0.3">
      <c r="A957" s="6" t="s">
        <v>7</v>
      </c>
      <c r="B957" s="6">
        <f>VLOOKUP(A957,Sheet1!A:B,2,0)</f>
        <v>1</v>
      </c>
      <c r="C957" s="6">
        <v>18</v>
      </c>
      <c r="D957" s="25"/>
      <c r="E957" s="2">
        <v>4308748.6699999943</v>
      </c>
      <c r="F957" s="26">
        <f>SUMIF('data-from-invoicing'!D:D,eslam.data!AP957,'data-from-invoicing'!E:E)</f>
        <v>0</v>
      </c>
      <c r="G957" s="2">
        <f t="shared" si="146"/>
        <v>-4308748.6699999943</v>
      </c>
      <c r="H957" s="23"/>
      <c r="I957" s="2">
        <f>SUMIF('collection only'!D:D,eslam.data!AO957,'collection only'!E:E)</f>
        <v>3699864.67</v>
      </c>
      <c r="J957" s="26">
        <f>SUMIF('data-from-invoicing'!D:D,eslam.data!AP957,'data-from-invoicing'!F:F)</f>
        <v>0</v>
      </c>
      <c r="K957" s="2">
        <f t="shared" si="147"/>
        <v>-3699864.67</v>
      </c>
      <c r="O957" s="23"/>
      <c r="P957" s="2">
        <v>3699864.67</v>
      </c>
      <c r="Q957" s="1">
        <v>43524</v>
      </c>
      <c r="R957" s="1">
        <v>43529</v>
      </c>
      <c r="S957" s="1">
        <v>43530</v>
      </c>
      <c r="T957">
        <v>15</v>
      </c>
      <c r="U957" s="1">
        <v>43558</v>
      </c>
      <c r="V957" s="1">
        <v>43551</v>
      </c>
      <c r="W957" s="2">
        <v>44644649.479999997</v>
      </c>
      <c r="X957" s="2">
        <v>439815.15100000013</v>
      </c>
      <c r="AD957" s="2">
        <v>261703.2</v>
      </c>
      <c r="AE957" s="14">
        <f>SUMIF('consultant-gross'!D:D,eslam.data!AO957,'consultant-gross'!F:F)</f>
        <v>4573274.5450352952</v>
      </c>
      <c r="AF957" s="14">
        <f>SUMIF('consultant-gross'!D:D,eslam.data!AO957,'consultant-gross'!G:G)</f>
        <v>46585044.925035298</v>
      </c>
      <c r="AG957" s="14">
        <f>SUMIF('consultant-net'!D:D,eslam.data!AO957,'consultant-net'!F:F)</f>
        <v>5638741.9193570316</v>
      </c>
      <c r="AH957" s="2">
        <f>VLOOKUP(A957,'eslam-to-invoicing'!A:B,2,0)</f>
        <v>0</v>
      </c>
      <c r="AO957" s="2" t="str">
        <f t="shared" si="148"/>
        <v>PI Parks - ELSEWEDY18</v>
      </c>
      <c r="AP957" s="2" t="str">
        <f t="shared" si="149"/>
        <v>018</v>
      </c>
    </row>
    <row r="958" spans="1:42" hidden="1" x14ac:dyDescent="0.3">
      <c r="A958" s="6" t="s">
        <v>7</v>
      </c>
      <c r="B958" s="6">
        <f>VLOOKUP(A958,Sheet1!A:B,2,0)</f>
        <v>1</v>
      </c>
      <c r="C958" s="6">
        <v>19</v>
      </c>
      <c r="D958" s="25"/>
      <c r="E958" s="2">
        <v>2652468.0200000028</v>
      </c>
      <c r="F958" s="26">
        <f>SUMIF('data-from-invoicing'!D:D,eslam.data!AP958,'data-from-invoicing'!E:E)</f>
        <v>0</v>
      </c>
      <c r="G958" s="2">
        <f t="shared" si="146"/>
        <v>-2652468.0200000028</v>
      </c>
      <c r="H958" s="23"/>
      <c r="I958" s="2">
        <f>SUMIF('collection only'!D:D,eslam.data!AO958,'collection only'!E:E)</f>
        <v>2311261.81</v>
      </c>
      <c r="J958" s="26">
        <f>SUMIF('data-from-invoicing'!D:D,eslam.data!AP958,'data-from-invoicing'!F:F)</f>
        <v>0</v>
      </c>
      <c r="K958" s="2">
        <f t="shared" si="147"/>
        <v>-2311261.81</v>
      </c>
      <c r="O958" s="23"/>
      <c r="P958" s="2">
        <v>2311261.81</v>
      </c>
      <c r="Q958" s="1">
        <v>43555</v>
      </c>
      <c r="R958" s="1">
        <v>43561</v>
      </c>
      <c r="S958" s="1">
        <v>43561</v>
      </c>
      <c r="T958">
        <v>15</v>
      </c>
      <c r="U958" s="1">
        <v>43589</v>
      </c>
      <c r="V958" s="1">
        <v>43599</v>
      </c>
      <c r="W958" s="2">
        <v>47297117.5</v>
      </c>
      <c r="X958" s="2">
        <v>171933.60949999999</v>
      </c>
      <c r="AD958" s="2">
        <v>276703.2</v>
      </c>
      <c r="AE958" s="14">
        <f>SUMIF('consultant-gross'!D:D,eslam.data!AO958,'consultant-gross'!F:F)</f>
        <v>4823264.9185738936</v>
      </c>
      <c r="AF958" s="14">
        <f>SUMIF('consultant-gross'!D:D,eslam.data!AO958,'consultant-gross'!G:G)</f>
        <v>49467914.39857389</v>
      </c>
      <c r="AG958" s="14">
        <f>SUMIF('consultant-net'!D:D,eslam.data!AO958,'consultant-net'!F:F)</f>
        <v>4754946.3629341125</v>
      </c>
      <c r="AH958" s="2">
        <f>VLOOKUP(A958,'eslam-to-invoicing'!A:B,2,0)</f>
        <v>0</v>
      </c>
      <c r="AO958" s="2" t="str">
        <f t="shared" si="148"/>
        <v>PI Parks - ELSEWEDY19</v>
      </c>
      <c r="AP958" s="2" t="str">
        <f t="shared" si="149"/>
        <v>019</v>
      </c>
    </row>
    <row r="959" spans="1:42" hidden="1" x14ac:dyDescent="0.3">
      <c r="A959" s="6" t="s">
        <v>7</v>
      </c>
      <c r="B959" s="6">
        <f>VLOOKUP(A959,Sheet1!A:B,2,0)</f>
        <v>1</v>
      </c>
      <c r="C959" s="6">
        <v>20</v>
      </c>
      <c r="D959" s="25"/>
      <c r="E959" s="2">
        <v>4018450.927889891</v>
      </c>
      <c r="F959" s="26">
        <f>SUMIF('data-from-invoicing'!D:D,eslam.data!AP959,'data-from-invoicing'!E:E)</f>
        <v>0</v>
      </c>
      <c r="G959" s="2">
        <f t="shared" si="146"/>
        <v>-4018450.927889891</v>
      </c>
      <c r="H959" s="23"/>
      <c r="I959" s="2">
        <f>SUMIF('collection only'!D:D,eslam.data!AO959,'collection only'!E:E)</f>
        <v>1466574.4</v>
      </c>
      <c r="J959" s="26">
        <f>SUMIF('data-from-invoicing'!D:D,eslam.data!AP959,'data-from-invoicing'!F:F)</f>
        <v>0</v>
      </c>
      <c r="K959" s="2">
        <f t="shared" si="147"/>
        <v>-1466574.4</v>
      </c>
      <c r="O959" s="23"/>
      <c r="P959" s="2">
        <v>1816746.614022844</v>
      </c>
      <c r="Q959" s="1">
        <v>43585</v>
      </c>
      <c r="R959" s="1">
        <v>43590</v>
      </c>
      <c r="S959" s="1">
        <v>43592</v>
      </c>
      <c r="T959">
        <v>15</v>
      </c>
      <c r="U959" s="1">
        <v>43621</v>
      </c>
      <c r="V959" s="1">
        <v>43604</v>
      </c>
      <c r="W959" s="2">
        <v>51315568.427889891</v>
      </c>
      <c r="X959" s="2">
        <v>161583.8345</v>
      </c>
      <c r="AD959" s="2">
        <v>0</v>
      </c>
      <c r="AE959" s="14">
        <f>SUMIF('consultant-gross'!D:D,eslam.data!AO959,'consultant-gross'!F:F)</f>
        <v>4018450.927889891</v>
      </c>
      <c r="AF959" s="14">
        <f>SUMIF('consultant-gross'!D:D,eslam.data!AO959,'consultant-gross'!G:G)</f>
        <v>51315568.427889891</v>
      </c>
      <c r="AG959" s="14">
        <f>SUMIF('consultant-net'!D:D,eslam.data!AO959,'consultant-net'!F:F)</f>
        <v>1816746.6140228435</v>
      </c>
      <c r="AH959" s="2">
        <f>VLOOKUP(A959,'eslam-to-invoicing'!A:B,2,0)</f>
        <v>0</v>
      </c>
      <c r="AO959" s="2" t="str">
        <f t="shared" si="148"/>
        <v>PI Parks - ELSEWEDY20</v>
      </c>
      <c r="AP959" s="2" t="str">
        <f t="shared" si="149"/>
        <v>020</v>
      </c>
    </row>
    <row r="960" spans="1:42" hidden="1" x14ac:dyDescent="0.3">
      <c r="A960" s="6" t="s">
        <v>7</v>
      </c>
      <c r="B960" s="6">
        <f>VLOOKUP(A960,Sheet1!A:B,2,0)</f>
        <v>1</v>
      </c>
      <c r="C960" s="6">
        <v>21</v>
      </c>
      <c r="D960" s="25"/>
      <c r="E960" s="2">
        <v>598299.79211010784</v>
      </c>
      <c r="F960" s="26">
        <f>SUMIF('data-from-invoicing'!D:D,eslam.data!AP960,'data-from-invoicing'!E:E)</f>
        <v>0</v>
      </c>
      <c r="G960" s="2">
        <f t="shared" si="146"/>
        <v>-598299.79211010784</v>
      </c>
      <c r="H960" s="23"/>
      <c r="I960" s="2">
        <f>SUMIF('collection only'!D:D,eslam.data!AO960,'collection only'!E:E)</f>
        <v>5333565.74</v>
      </c>
      <c r="J960" s="26">
        <f>SUMIF('data-from-invoicing'!D:D,eslam.data!AP960,'data-from-invoicing'!F:F)</f>
        <v>0</v>
      </c>
      <c r="K960" s="2">
        <f t="shared" si="147"/>
        <v>-5333565.74</v>
      </c>
      <c r="O960" s="23"/>
      <c r="P960" s="2">
        <v>5879272.6390669569</v>
      </c>
      <c r="Q960" s="1">
        <v>43646</v>
      </c>
      <c r="R960" s="1">
        <v>43646</v>
      </c>
      <c r="S960" s="1">
        <v>43748</v>
      </c>
      <c r="T960">
        <v>15</v>
      </c>
      <c r="U960" s="1">
        <v>43768</v>
      </c>
      <c r="V960" s="1">
        <v>43751</v>
      </c>
      <c r="W960" s="2">
        <v>51913868.219999999</v>
      </c>
      <c r="X960" s="2">
        <v>179052.64</v>
      </c>
      <c r="AD960" s="2">
        <v>0</v>
      </c>
      <c r="AE960" s="14">
        <f>SUMIF('consultant-gross'!D:D,eslam.data!AO960,'consultant-gross'!F:F)</f>
        <v>598299.79211010784</v>
      </c>
      <c r="AF960" s="14">
        <f>SUMIF('consultant-gross'!D:D,eslam.data!AO960,'consultant-gross'!G:G)</f>
        <v>51913868.219999999</v>
      </c>
      <c r="AG960" s="14">
        <f>SUMIF('consultant-net'!D:D,eslam.data!AO960,'consultant-net'!F:F)</f>
        <v>5879272.6390669569</v>
      </c>
      <c r="AH960" s="2">
        <f>VLOOKUP(A960,'eslam-to-invoicing'!A:B,2,0)</f>
        <v>0</v>
      </c>
      <c r="AO960" s="2" t="str">
        <f t="shared" si="148"/>
        <v>PI Parks - ELSEWEDY21</v>
      </c>
      <c r="AP960" s="2" t="str">
        <f t="shared" si="149"/>
        <v>021</v>
      </c>
    </row>
    <row r="961" spans="1:42" hidden="1" x14ac:dyDescent="0.3">
      <c r="A961" s="6" t="s">
        <v>24</v>
      </c>
      <c r="B961" s="6">
        <f>VLOOKUP(A961,Sheet1!A:B,2,0)</f>
        <v>1</v>
      </c>
      <c r="C961" s="6">
        <v>1</v>
      </c>
      <c r="D961" s="25"/>
      <c r="E961" s="2">
        <v>4100153.37</v>
      </c>
      <c r="F961" s="26">
        <f>SUMIF('data-from-invoicing'!D:D,eslam.data!AP961,'data-from-invoicing'!E:E)</f>
        <v>0</v>
      </c>
      <c r="G961" s="2">
        <f t="shared" si="146"/>
        <v>-4100153.37</v>
      </c>
      <c r="H961" s="23"/>
      <c r="I961" s="2">
        <f>SUMIF('collection only'!D:D,eslam.data!AO961,'collection only'!E:E)</f>
        <v>7818631.6399999997</v>
      </c>
      <c r="J961" s="26">
        <f>SUMIF('data-from-invoicing'!D:D,eslam.data!AP961,'data-from-invoicing'!F:F)</f>
        <v>0</v>
      </c>
      <c r="K961" s="2">
        <f t="shared" si="147"/>
        <v>-7818631.6399999997</v>
      </c>
      <c r="O961" s="23"/>
      <c r="P961" s="2">
        <v>7818631.6399999997</v>
      </c>
      <c r="Q961" s="1">
        <v>43373</v>
      </c>
      <c r="R961" s="1">
        <v>43377</v>
      </c>
      <c r="S961" s="1">
        <v>43370</v>
      </c>
      <c r="T961">
        <v>15</v>
      </c>
      <c r="U961" s="1">
        <v>43400</v>
      </c>
      <c r="V961" s="1">
        <v>43383</v>
      </c>
      <c r="W961" s="2">
        <v>4100153.37</v>
      </c>
      <c r="X961" s="2">
        <v>4989525.8131999997</v>
      </c>
      <c r="AD961" s="2">
        <v>0</v>
      </c>
      <c r="AE961" s="14">
        <f>SUMIF('consultant-gross'!D:D,eslam.data!AO961,'consultant-gross'!F:F)</f>
        <v>4100153.3699999996</v>
      </c>
      <c r="AF961" s="14">
        <f>SUMIF('consultant-gross'!D:D,eslam.data!AO961,'consultant-gross'!G:G)</f>
        <v>4100153.3699999996</v>
      </c>
      <c r="AG961" s="14">
        <f>SUMIF('consultant-net'!D:D,eslam.data!AO961,'consultant-net'!F:F)</f>
        <v>7818631.6399999997</v>
      </c>
      <c r="AH961" s="2">
        <f>VLOOKUP(A961,'eslam-to-invoicing'!A:B,2,0)</f>
        <v>0</v>
      </c>
      <c r="AO961" s="2" t="str">
        <f t="shared" si="148"/>
        <v>PI Parks - MEP1</v>
      </c>
      <c r="AP961" s="2" t="str">
        <f t="shared" si="149"/>
        <v>01</v>
      </c>
    </row>
    <row r="962" spans="1:42" hidden="1" x14ac:dyDescent="0.3">
      <c r="A962" s="6" t="s">
        <v>24</v>
      </c>
      <c r="B962" s="6">
        <f>VLOOKUP(A962,Sheet1!A:B,2,0)</f>
        <v>1</v>
      </c>
      <c r="C962" s="6">
        <v>2</v>
      </c>
      <c r="D962" s="25"/>
      <c r="E962" s="2">
        <v>3824663.600000001</v>
      </c>
      <c r="F962" s="26">
        <f>SUMIF('data-from-invoicing'!D:D,eslam.data!AP962,'data-from-invoicing'!E:E)</f>
        <v>0</v>
      </c>
      <c r="G962" s="2">
        <f t="shared" si="146"/>
        <v>-3824663.600000001</v>
      </c>
      <c r="H962" s="23"/>
      <c r="I962" s="2">
        <f>SUMIF('collection only'!D:D,eslam.data!AO962,'collection only'!E:E)</f>
        <v>3907009.94</v>
      </c>
      <c r="J962" s="26">
        <f>SUMIF('data-from-invoicing'!D:D,eslam.data!AP962,'data-from-invoicing'!F:F)</f>
        <v>0</v>
      </c>
      <c r="K962" s="2">
        <f t="shared" si="147"/>
        <v>-3907009.94</v>
      </c>
      <c r="O962" s="23"/>
      <c r="P962" s="2">
        <v>3907009.94</v>
      </c>
      <c r="Q962" s="1">
        <v>43404</v>
      </c>
      <c r="R962" s="1">
        <v>43406</v>
      </c>
      <c r="S962" s="1">
        <v>43411</v>
      </c>
      <c r="T962">
        <v>15</v>
      </c>
      <c r="U962" s="1">
        <v>43436</v>
      </c>
      <c r="V962" s="1">
        <v>43436</v>
      </c>
      <c r="W962" s="2">
        <v>7924816.9700000007</v>
      </c>
      <c r="X962" s="2">
        <v>5871509.9100000001</v>
      </c>
      <c r="AD962" s="2">
        <v>0</v>
      </c>
      <c r="AE962" s="14">
        <f>SUMIF('consultant-gross'!D:D,eslam.data!AO962,'consultant-gross'!F:F)</f>
        <v>3824663.600000001</v>
      </c>
      <c r="AF962" s="14">
        <f>SUMIF('consultant-gross'!D:D,eslam.data!AO962,'consultant-gross'!G:G)</f>
        <v>7924816.9700000007</v>
      </c>
      <c r="AG962" s="14">
        <f>SUMIF('consultant-net'!D:D,eslam.data!AO962,'consultant-net'!F:F)</f>
        <v>3978690.02</v>
      </c>
      <c r="AH962" s="2">
        <f>VLOOKUP(A962,'eslam-to-invoicing'!A:B,2,0)</f>
        <v>0</v>
      </c>
      <c r="AO962" s="2" t="str">
        <f t="shared" si="148"/>
        <v>PI Parks - MEP2</v>
      </c>
      <c r="AP962" s="2" t="str">
        <f t="shared" si="149"/>
        <v>02</v>
      </c>
    </row>
    <row r="963" spans="1:42" hidden="1" x14ac:dyDescent="0.3">
      <c r="A963" s="6" t="s">
        <v>24</v>
      </c>
      <c r="B963" s="6">
        <f>VLOOKUP(A963,Sheet1!A:B,2,0)</f>
        <v>1</v>
      </c>
      <c r="C963" s="6">
        <v>3</v>
      </c>
      <c r="D963" s="25"/>
      <c r="E963" s="2">
        <v>2526634.8599999989</v>
      </c>
      <c r="F963" s="26">
        <f>SUMIF('data-from-invoicing'!D:D,eslam.data!AP963,'data-from-invoicing'!E:E)</f>
        <v>0</v>
      </c>
      <c r="G963" s="2">
        <f t="shared" si="146"/>
        <v>-2526634.8599999989</v>
      </c>
      <c r="H963" s="23"/>
      <c r="I963" s="2">
        <f>SUMIF('collection only'!D:D,eslam.data!AO963,'collection only'!E:E)</f>
        <v>3921714.73</v>
      </c>
      <c r="J963" s="26">
        <f>SUMIF('data-from-invoicing'!D:D,eslam.data!AP963,'data-from-invoicing'!F:F)</f>
        <v>0</v>
      </c>
      <c r="K963" s="2">
        <f t="shared" si="147"/>
        <v>-3921714.73</v>
      </c>
      <c r="O963" s="23"/>
      <c r="P963" s="2">
        <v>3921714.73</v>
      </c>
      <c r="Q963" s="1">
        <v>43434</v>
      </c>
      <c r="R963" s="1">
        <v>43444</v>
      </c>
      <c r="S963" s="1">
        <v>43437</v>
      </c>
      <c r="T963">
        <v>15</v>
      </c>
      <c r="U963" s="1">
        <v>43466</v>
      </c>
      <c r="V963" s="1">
        <v>43460</v>
      </c>
      <c r="W963" s="2">
        <v>10451451.83</v>
      </c>
      <c r="X963" s="2">
        <v>8435854.5500000007</v>
      </c>
      <c r="AD963" s="2">
        <v>0</v>
      </c>
      <c r="AE963" s="14">
        <f>SUMIF('consultant-gross'!D:D,eslam.data!AO963,'consultant-gross'!F:F)</f>
        <v>4229682.9000000004</v>
      </c>
      <c r="AF963" s="14">
        <f>SUMIF('consultant-gross'!D:D,eslam.data!AO963,'consultant-gross'!G:G)</f>
        <v>12154499.870000001</v>
      </c>
      <c r="AG963" s="14">
        <f>SUMIF('consultant-net'!D:D,eslam.data!AO963,'consultant-net'!F:F)</f>
        <v>4042223.64</v>
      </c>
      <c r="AH963" s="2">
        <f>VLOOKUP(A963,'eslam-to-invoicing'!A:B,2,0)</f>
        <v>0</v>
      </c>
      <c r="AO963" s="2" t="str">
        <f t="shared" si="148"/>
        <v>PI Parks - MEP3</v>
      </c>
      <c r="AP963" s="2" t="str">
        <f t="shared" si="149"/>
        <v>03</v>
      </c>
    </row>
    <row r="964" spans="1:42" hidden="1" x14ac:dyDescent="0.3">
      <c r="A964" s="6" t="s">
        <v>24</v>
      </c>
      <c r="B964" s="6">
        <f>VLOOKUP(A964,Sheet1!A:B,2,0)</f>
        <v>1</v>
      </c>
      <c r="C964" s="6">
        <v>4</v>
      </c>
      <c r="D964" s="25"/>
      <c r="E964" s="2">
        <v>13292686.779999999</v>
      </c>
      <c r="F964" s="26">
        <f>SUMIF('data-from-invoicing'!D:D,eslam.data!AP964,'data-from-invoicing'!E:E)</f>
        <v>0</v>
      </c>
      <c r="G964" s="2">
        <f t="shared" si="146"/>
        <v>-13292686.779999999</v>
      </c>
      <c r="H964" s="23"/>
      <c r="I964" s="2">
        <f>SUMIF('collection only'!D:D,eslam.data!AO964,'collection only'!E:E)</f>
        <v>3366511.48</v>
      </c>
      <c r="J964" s="26">
        <f>SUMIF('data-from-invoicing'!D:D,eslam.data!AP964,'data-from-invoicing'!F:F)</f>
        <v>0</v>
      </c>
      <c r="K964" s="2">
        <f t="shared" si="147"/>
        <v>-3366511.48</v>
      </c>
      <c r="O964" s="23"/>
      <c r="P964" s="2">
        <v>3514249.7616900019</v>
      </c>
      <c r="Q964" s="1">
        <v>43465</v>
      </c>
      <c r="R964" s="1">
        <v>43470</v>
      </c>
      <c r="S964" s="1">
        <v>43470</v>
      </c>
      <c r="T964">
        <v>15</v>
      </c>
      <c r="U964" s="1">
        <v>43496</v>
      </c>
      <c r="V964" s="1">
        <v>43479</v>
      </c>
      <c r="W964" s="2">
        <v>23744138.609999999</v>
      </c>
      <c r="X964" s="2">
        <v>6341086.6899999985</v>
      </c>
      <c r="AD964" s="2">
        <v>0</v>
      </c>
      <c r="AE964" s="14">
        <f>SUMIF('consultant-gross'!D:D,eslam.data!AO964,'consultant-gross'!F:F)</f>
        <v>13292686.779999999</v>
      </c>
      <c r="AF964" s="14">
        <f>SUMIF('consultant-gross'!D:D,eslam.data!AO964,'consultant-gross'!G:G)</f>
        <v>23744138.609999999</v>
      </c>
      <c r="AG964" s="14">
        <f>SUMIF('consultant-net'!D:D,eslam.data!AO964,'consultant-net'!F:F)</f>
        <v>3514249.7616900019</v>
      </c>
      <c r="AH964" s="2">
        <f>VLOOKUP(A964,'eslam-to-invoicing'!A:B,2,0)</f>
        <v>0</v>
      </c>
      <c r="AO964" s="2" t="str">
        <f t="shared" si="148"/>
        <v>PI Parks - MEP4</v>
      </c>
      <c r="AP964" s="2" t="str">
        <f t="shared" si="149"/>
        <v>04</v>
      </c>
    </row>
    <row r="965" spans="1:42" hidden="1" x14ac:dyDescent="0.3">
      <c r="A965" s="6" t="s">
        <v>24</v>
      </c>
      <c r="B965" s="6">
        <f>VLOOKUP(A965,Sheet1!A:B,2,0)</f>
        <v>1</v>
      </c>
      <c r="C965" s="6">
        <v>5</v>
      </c>
      <c r="D965" s="25"/>
      <c r="E965" s="2">
        <v>8084326.0000000037</v>
      </c>
      <c r="F965" s="26">
        <f>SUMIF('data-from-invoicing'!D:D,eslam.data!AP965,'data-from-invoicing'!E:E)</f>
        <v>0</v>
      </c>
      <c r="G965" s="2">
        <f t="shared" si="146"/>
        <v>-8084326.0000000037</v>
      </c>
      <c r="H965" s="23"/>
      <c r="I965" s="2">
        <f>SUMIF('collection only'!D:D,eslam.data!AO965,'collection only'!E:E)</f>
        <v>6350059.5</v>
      </c>
      <c r="J965" s="26">
        <f>SUMIF('data-from-invoicing'!D:D,eslam.data!AP965,'data-from-invoicing'!F:F)</f>
        <v>0</v>
      </c>
      <c r="K965" s="2">
        <f t="shared" si="147"/>
        <v>-6350059.5</v>
      </c>
      <c r="O965" s="23"/>
      <c r="P965" s="2">
        <v>6350059.5</v>
      </c>
      <c r="Q965" s="1">
        <v>43496</v>
      </c>
      <c r="R965" s="1">
        <v>43501</v>
      </c>
      <c r="S965" s="1">
        <v>43501</v>
      </c>
      <c r="T965">
        <v>15</v>
      </c>
      <c r="U965" s="1">
        <v>43529</v>
      </c>
      <c r="V965" s="1">
        <v>43537</v>
      </c>
      <c r="W965" s="2">
        <v>31828464.609999999</v>
      </c>
      <c r="X965" s="2">
        <v>8184608.0099999998</v>
      </c>
      <c r="AD965" s="2">
        <v>0</v>
      </c>
      <c r="AE965" s="14">
        <f>SUMIF('consultant-gross'!D:D,eslam.data!AO965,'consultant-gross'!F:F)</f>
        <v>7765619.629999999</v>
      </c>
      <c r="AF965" s="14">
        <f>SUMIF('consultant-gross'!D:D,eslam.data!AO965,'consultant-gross'!G:G)</f>
        <v>31509758.239999998</v>
      </c>
      <c r="AG965" s="14">
        <f>SUMIF('consultant-net'!D:D,eslam.data!AO965,'consultant-net'!F:F)</f>
        <v>6241537.1200000001</v>
      </c>
      <c r="AH965" s="2">
        <f>VLOOKUP(A965,'eslam-to-invoicing'!A:B,2,0)</f>
        <v>0</v>
      </c>
      <c r="AO965" s="2" t="str">
        <f t="shared" si="148"/>
        <v>PI Parks - MEP5</v>
      </c>
      <c r="AP965" s="2" t="str">
        <f t="shared" si="149"/>
        <v>05</v>
      </c>
    </row>
    <row r="966" spans="1:42" hidden="1" x14ac:dyDescent="0.3">
      <c r="A966" s="6" t="s">
        <v>24</v>
      </c>
      <c r="B966" s="6">
        <f>VLOOKUP(A966,Sheet1!A:B,2,0)</f>
        <v>1</v>
      </c>
      <c r="C966" s="6">
        <v>6</v>
      </c>
      <c r="D966" s="25"/>
      <c r="E966" s="2">
        <v>3232894.779999997</v>
      </c>
      <c r="F966" s="26">
        <f>SUMIF('data-from-invoicing'!D:D,eslam.data!AP966,'data-from-invoicing'!E:E)</f>
        <v>0</v>
      </c>
      <c r="G966" s="2">
        <f t="shared" si="146"/>
        <v>-3232894.779999997</v>
      </c>
      <c r="H966" s="23"/>
      <c r="I966" s="2">
        <f>SUMIF('collection only'!D:D,eslam.data!AO966,'collection only'!E:E)</f>
        <v>919139.23</v>
      </c>
      <c r="J966" s="26">
        <f>SUMIF('data-from-invoicing'!D:D,eslam.data!AP966,'data-from-invoicing'!F:F)</f>
        <v>0</v>
      </c>
      <c r="K966" s="2">
        <f t="shared" si="147"/>
        <v>-919139.23</v>
      </c>
      <c r="O966" s="23"/>
      <c r="P966" s="2">
        <v>919139.23</v>
      </c>
      <c r="Q966" s="1">
        <v>43524</v>
      </c>
      <c r="R966" s="1">
        <v>43529</v>
      </c>
      <c r="S966" s="1">
        <v>43529</v>
      </c>
      <c r="T966">
        <v>15</v>
      </c>
      <c r="U966" s="1">
        <v>43558</v>
      </c>
      <c r="V966" s="1">
        <v>43550</v>
      </c>
      <c r="W966" s="2">
        <v>35061359.390000001</v>
      </c>
      <c r="X966" s="2">
        <v>6744285.6100000003</v>
      </c>
      <c r="AD966" s="2">
        <v>0</v>
      </c>
      <c r="AE966" s="14">
        <f>SUMIF('consultant-gross'!D:D,eslam.data!AO966,'consultant-gross'!F:F)</f>
        <v>3555303.7699999996</v>
      </c>
      <c r="AF966" s="14">
        <f>SUMIF('consultant-gross'!D:D,eslam.data!AO966,'consultant-gross'!G:G)</f>
        <v>35065062.009999998</v>
      </c>
      <c r="AG966" s="14">
        <f>SUMIF('consultant-net'!D:D,eslam.data!AO966,'consultant-net'!F:F)</f>
        <v>2455515.29</v>
      </c>
      <c r="AH966" s="2">
        <f>VLOOKUP(A966,'eslam-to-invoicing'!A:B,2,0)</f>
        <v>0</v>
      </c>
      <c r="AO966" s="2" t="str">
        <f t="shared" si="148"/>
        <v>PI Parks - MEP6</v>
      </c>
      <c r="AP966" s="2" t="str">
        <f t="shared" si="149"/>
        <v>06</v>
      </c>
    </row>
    <row r="967" spans="1:42" hidden="1" x14ac:dyDescent="0.3">
      <c r="A967" s="6" t="s">
        <v>24</v>
      </c>
      <c r="B967" s="6">
        <f>VLOOKUP(A967,Sheet1!A:B,2,0)</f>
        <v>1</v>
      </c>
      <c r="C967" s="6">
        <v>7</v>
      </c>
      <c r="D967" s="25"/>
      <c r="E967" s="2">
        <v>4908164.7340999991</v>
      </c>
      <c r="F967" s="26">
        <f>SUMIF('data-from-invoicing'!D:D,eslam.data!AP967,'data-from-invoicing'!E:E)</f>
        <v>0</v>
      </c>
      <c r="G967" s="2">
        <f t="shared" si="146"/>
        <v>-4908164.7340999991</v>
      </c>
      <c r="H967" s="23"/>
      <c r="I967" s="2">
        <f>SUMIF('collection only'!D:D,eslam.data!AO967,'collection only'!E:E)</f>
        <v>2661364.08</v>
      </c>
      <c r="J967" s="26">
        <f>SUMIF('data-from-invoicing'!D:D,eslam.data!AP967,'data-from-invoicing'!F:F)</f>
        <v>0</v>
      </c>
      <c r="K967" s="2">
        <f t="shared" si="147"/>
        <v>-2661364.08</v>
      </c>
      <c r="O967" s="23"/>
      <c r="P967" s="2">
        <v>2661364.08</v>
      </c>
      <c r="Q967" s="1">
        <v>43555</v>
      </c>
      <c r="R967" s="1">
        <v>43556</v>
      </c>
      <c r="S967" s="1">
        <v>43559</v>
      </c>
      <c r="T967">
        <v>15</v>
      </c>
      <c r="U967" s="1">
        <v>43589</v>
      </c>
      <c r="V967" s="1">
        <v>43599</v>
      </c>
      <c r="W967" s="2">
        <v>39969524.1241</v>
      </c>
      <c r="X967" s="2">
        <v>4404706.2941000015</v>
      </c>
      <c r="AD967" s="2">
        <v>0</v>
      </c>
      <c r="AE967" s="14">
        <f>SUMIF('consultant-gross'!D:D,eslam.data!AO967,'consultant-gross'!F:F)</f>
        <v>4908164.7774000019</v>
      </c>
      <c r="AF967" s="14">
        <f>SUMIF('consultant-gross'!D:D,eslam.data!AO967,'consultant-gross'!G:G)</f>
        <v>39969524.167400002</v>
      </c>
      <c r="AG967" s="14">
        <f>SUMIF('consultant-net'!D:D,eslam.data!AO967,'consultant-net'!F:F)</f>
        <v>4844170.7079220042</v>
      </c>
      <c r="AH967" s="2">
        <f>VLOOKUP(A967,'eslam-to-invoicing'!A:B,2,0)</f>
        <v>0</v>
      </c>
      <c r="AO967" s="2" t="str">
        <f t="shared" si="148"/>
        <v>PI Parks - MEP7</v>
      </c>
      <c r="AP967" s="2" t="str">
        <f t="shared" si="149"/>
        <v>07</v>
      </c>
    </row>
    <row r="968" spans="1:42" hidden="1" x14ac:dyDescent="0.3">
      <c r="A968" s="6" t="s">
        <v>24</v>
      </c>
      <c r="B968" s="6">
        <f>VLOOKUP(A968,Sheet1!A:B,2,0)</f>
        <v>1</v>
      </c>
      <c r="C968" s="6">
        <v>8</v>
      </c>
      <c r="D968" s="25"/>
      <c r="E968" s="2">
        <v>2655162.8183000009</v>
      </c>
      <c r="F968" s="26">
        <f>SUMIF('data-from-invoicing'!D:D,eslam.data!AP968,'data-from-invoicing'!E:E)</f>
        <v>0</v>
      </c>
      <c r="G968" s="2">
        <f t="shared" si="146"/>
        <v>-2655162.8183000009</v>
      </c>
      <c r="H968" s="23"/>
      <c r="I968" s="2">
        <f>SUMIF('collection only'!D:D,eslam.data!AO968,'collection only'!E:E)</f>
        <v>1478131.5</v>
      </c>
      <c r="J968" s="26">
        <f>SUMIF('data-from-invoicing'!D:D,eslam.data!AP968,'data-from-invoicing'!F:F)</f>
        <v>0</v>
      </c>
      <c r="K968" s="2">
        <f t="shared" si="147"/>
        <v>-1478131.5</v>
      </c>
      <c r="O968" s="23"/>
      <c r="P968" s="2">
        <v>1686090.790803991</v>
      </c>
      <c r="Q968" s="1">
        <v>43585</v>
      </c>
      <c r="R968" s="1">
        <v>43590</v>
      </c>
      <c r="S968" s="1">
        <v>43591</v>
      </c>
      <c r="T968">
        <v>15</v>
      </c>
      <c r="U968" s="1">
        <v>43621</v>
      </c>
      <c r="V968" s="1">
        <v>43604</v>
      </c>
      <c r="W968" s="2">
        <v>42624686.942400001</v>
      </c>
      <c r="X968" s="2">
        <v>3262993.9849999999</v>
      </c>
      <c r="AD968" s="2">
        <v>0</v>
      </c>
      <c r="AE968" s="14">
        <f>SUMIF('consultant-gross'!D:D,eslam.data!AO968,'consultant-gross'!F:F)</f>
        <v>2655162.8183000013</v>
      </c>
      <c r="AF968" s="14">
        <f>SUMIF('consultant-gross'!D:D,eslam.data!AO968,'consultant-gross'!G:G)</f>
        <v>42624686.942400001</v>
      </c>
      <c r="AG968" s="14">
        <f>SUMIF('consultant-net'!D:D,eslam.data!AO968,'consultant-net'!F:F)</f>
        <v>1686090.7908039913</v>
      </c>
      <c r="AH968" s="2">
        <f>VLOOKUP(A968,'eslam-to-invoicing'!A:B,2,0)</f>
        <v>0</v>
      </c>
      <c r="AO968" s="2" t="str">
        <f t="shared" si="148"/>
        <v>PI Parks - MEP8</v>
      </c>
      <c r="AP968" s="2" t="str">
        <f t="shared" si="149"/>
        <v>08</v>
      </c>
    </row>
    <row r="969" spans="1:42" hidden="1" x14ac:dyDescent="0.3">
      <c r="A969" s="6" t="s">
        <v>24</v>
      </c>
      <c r="B969" s="6">
        <f>VLOOKUP(A969,Sheet1!A:B,2,0)</f>
        <v>1</v>
      </c>
      <c r="C969" s="6">
        <v>9</v>
      </c>
      <c r="D969" s="25"/>
      <c r="E969" s="2">
        <v>3596767.6976000001</v>
      </c>
      <c r="F969" s="26">
        <f>SUMIF('data-from-invoicing'!D:D,eslam.data!AP969,'data-from-invoicing'!E:E)</f>
        <v>0</v>
      </c>
      <c r="G969" s="2">
        <f t="shared" si="146"/>
        <v>-3596767.6976000001</v>
      </c>
      <c r="H969" s="23"/>
      <c r="I969" s="2">
        <f>SUMIF('collection only'!D:D,eslam.data!AO969,'collection only'!E:E)</f>
        <v>4813799.42</v>
      </c>
      <c r="J969" s="26">
        <f>SUMIF('data-from-invoicing'!D:D,eslam.data!AP969,'data-from-invoicing'!F:F)</f>
        <v>0</v>
      </c>
      <c r="K969" s="2">
        <f t="shared" si="147"/>
        <v>-4813799.42</v>
      </c>
      <c r="O969" s="23"/>
      <c r="P969" s="2">
        <v>5081340.66</v>
      </c>
      <c r="Q969" s="1">
        <v>43646</v>
      </c>
      <c r="R969" s="1">
        <v>43646</v>
      </c>
      <c r="S969" s="1">
        <v>43748</v>
      </c>
      <c r="T969">
        <v>15</v>
      </c>
      <c r="U969" s="1">
        <v>43768</v>
      </c>
      <c r="V969" s="1">
        <v>43751</v>
      </c>
      <c r="W969" s="2">
        <v>46221454.640000001</v>
      </c>
      <c r="X969" s="2">
        <v>42070.75</v>
      </c>
      <c r="AD969" s="2">
        <v>0</v>
      </c>
      <c r="AE969" s="14">
        <f>SUMIF('consultant-gross'!D:D,eslam.data!AO969,'consultant-gross'!F:F)</f>
        <v>3596767.6975999996</v>
      </c>
      <c r="AF969" s="14">
        <f>SUMIF('consultant-gross'!D:D,eslam.data!AO969,'consultant-gross'!G:G)</f>
        <v>46221454.640000001</v>
      </c>
      <c r="AG969" s="14">
        <f>SUMIF('consultant-net'!D:D,eslam.data!AO969,'consultant-net'!F:F)</f>
        <v>5081340.66</v>
      </c>
      <c r="AH969" s="2">
        <f>VLOOKUP(A969,'eslam-to-invoicing'!A:B,2,0)</f>
        <v>0</v>
      </c>
      <c r="AO969" s="2" t="str">
        <f t="shared" si="148"/>
        <v>PI Parks - MEP9</v>
      </c>
      <c r="AP969" s="2" t="str">
        <f t="shared" si="149"/>
        <v>09</v>
      </c>
    </row>
    <row r="970" spans="1:42" hidden="1" x14ac:dyDescent="0.3">
      <c r="B970" s="6" t="e">
        <f>VLOOKUP(A970,Sheet1!A:B,2,0)</f>
        <v>#N/A</v>
      </c>
      <c r="D970" s="25"/>
      <c r="F970" s="26"/>
      <c r="H970" s="23"/>
      <c r="J970" s="26"/>
      <c r="O970" s="23"/>
    </row>
    <row r="971" spans="1:42" x14ac:dyDescent="0.3">
      <c r="A971" s="6" t="s">
        <v>2</v>
      </c>
      <c r="B971" s="6">
        <f>VLOOKUP(A971,Sheet1!A:B,2,0)</f>
        <v>1</v>
      </c>
      <c r="C971" s="6">
        <v>8</v>
      </c>
      <c r="D971" s="25"/>
      <c r="F971" s="26">
        <f>SUMIF('data-from-invoicing'!D:D,eslam.data!AP971,'data-from-invoicing'!E:E)</f>
        <v>0</v>
      </c>
      <c r="G971" s="2">
        <f t="shared" ref="G971:G1034" si="150">F971-E971</f>
        <v>0</v>
      </c>
      <c r="H971" s="23"/>
      <c r="I971" s="2">
        <f>SUMIF('collection only'!D:D,eslam.data!AO971,'collection only'!E:E)</f>
        <v>3005745.85</v>
      </c>
      <c r="J971" s="26">
        <f>SUMIF('data-from-invoicing'!D:D,eslam.data!AP971,'data-from-invoicing'!F:F)</f>
        <v>0</v>
      </c>
      <c r="K971" s="2">
        <f t="shared" ref="K971:K1034" si="151">J971-I971</f>
        <v>-3005745.85</v>
      </c>
      <c r="O971" s="23"/>
      <c r="P971" s="2">
        <v>3005745.85</v>
      </c>
      <c r="Q971" s="1">
        <v>43008</v>
      </c>
      <c r="R971" s="1">
        <v>43006</v>
      </c>
      <c r="S971" s="1">
        <v>43006</v>
      </c>
      <c r="T971">
        <v>30</v>
      </c>
      <c r="U971" s="1">
        <v>43036</v>
      </c>
      <c r="V971" s="1">
        <v>43023</v>
      </c>
      <c r="W971" s="2">
        <v>36182581.409999996</v>
      </c>
      <c r="X971" s="2">
        <v>1713544.64</v>
      </c>
      <c r="AD971" s="2">
        <v>238645.64</v>
      </c>
      <c r="AE971" s="14">
        <f>SUMIF('consultant-gross'!D:D,eslam.data!AO971,'consultant-gross'!F:F)</f>
        <v>0</v>
      </c>
      <c r="AF971" s="14">
        <f>SUMIF('consultant-gross'!D:D,eslam.data!AO971,'consultant-gross'!G:G)</f>
        <v>0</v>
      </c>
      <c r="AG971" s="14">
        <f>SUMIF('consultant-net'!D:D,eslam.data!AO971,'consultant-net'!F:F)</f>
        <v>0</v>
      </c>
      <c r="AH971" s="2" t="str">
        <f>VLOOKUP(A971,'eslam-to-invoicing'!A:B,2,0)</f>
        <v>EMAAR-PKG#107-MARASSI</v>
      </c>
      <c r="AO971" s="2" t="str">
        <f t="shared" ref="AO971:AO1034" si="152">A971&amp;C971</f>
        <v>PK #1078</v>
      </c>
      <c r="AP971" s="2" t="str">
        <f t="shared" ref="AP971:AP1034" si="153">AH971&amp;C971</f>
        <v>EMAAR-PKG#107-MARASSI8</v>
      </c>
    </row>
    <row r="972" spans="1:42" hidden="1" x14ac:dyDescent="0.3">
      <c r="A972" s="6" t="s">
        <v>2</v>
      </c>
      <c r="B972" s="6">
        <f>VLOOKUP(A972,Sheet1!A:B,2,0)</f>
        <v>1</v>
      </c>
      <c r="C972" s="6">
        <v>9</v>
      </c>
      <c r="D972" s="25"/>
      <c r="E972" s="2">
        <v>1856322.1100000071</v>
      </c>
      <c r="F972" s="26">
        <f>SUMIF('data-from-invoicing'!D:D,eslam.data!AP972,'data-from-invoicing'!E:E)</f>
        <v>0</v>
      </c>
      <c r="G972" s="2">
        <f t="shared" si="150"/>
        <v>-1856322.1100000071</v>
      </c>
      <c r="H972" s="23"/>
      <c r="I972" s="2">
        <f>SUMIF('collection only'!D:D,eslam.data!AO972,'collection only'!E:E)</f>
        <v>1418090.5</v>
      </c>
      <c r="J972" s="26">
        <f>SUMIF('data-from-invoicing'!D:D,eslam.data!AP972,'data-from-invoicing'!F:F)</f>
        <v>0</v>
      </c>
      <c r="K972" s="2">
        <f t="shared" si="151"/>
        <v>-1418090.5</v>
      </c>
      <c r="O972" s="23"/>
      <c r="P972" s="2">
        <v>1418090.5</v>
      </c>
      <c r="Q972" s="1">
        <v>43039</v>
      </c>
      <c r="R972" s="1">
        <v>43039</v>
      </c>
      <c r="S972" s="1">
        <v>43040</v>
      </c>
      <c r="T972">
        <v>30</v>
      </c>
      <c r="U972" s="1">
        <v>43070</v>
      </c>
      <c r="V972" s="1">
        <v>43067</v>
      </c>
      <c r="W972" s="2">
        <v>38038903.520000003</v>
      </c>
      <c r="X972" s="2">
        <v>1713544.64</v>
      </c>
      <c r="AD972" s="2">
        <v>253179.82</v>
      </c>
      <c r="AE972" s="14">
        <f>SUMIF('consultant-gross'!D:D,eslam.data!AO972,'consultant-gross'!F:F)</f>
        <v>1856322.1100000069</v>
      </c>
      <c r="AF972" s="14">
        <f>SUMIF('consultant-gross'!D:D,eslam.data!AO972,'consultant-gross'!G:G)</f>
        <v>38038903.520000003</v>
      </c>
      <c r="AG972" s="14">
        <f>SUMIF('consultant-net'!D:D,eslam.data!AO972,'consultant-net'!F:F)</f>
        <v>1418090.5</v>
      </c>
      <c r="AH972" s="2" t="str">
        <f>VLOOKUP(A972,'eslam-to-invoicing'!A:B,2,0)</f>
        <v>EMAAR-PKG#107-MARASSI</v>
      </c>
      <c r="AO972" s="2" t="str">
        <f t="shared" si="152"/>
        <v>PK #1079</v>
      </c>
      <c r="AP972" s="2" t="str">
        <f t="shared" si="153"/>
        <v>EMAAR-PKG#107-MARASSI9</v>
      </c>
    </row>
    <row r="973" spans="1:42" hidden="1" x14ac:dyDescent="0.3">
      <c r="A973" s="6" t="s">
        <v>2</v>
      </c>
      <c r="B973" s="6">
        <f>VLOOKUP(A973,Sheet1!A:B,2,0)</f>
        <v>1</v>
      </c>
      <c r="C973" s="6">
        <v>10</v>
      </c>
      <c r="D973" s="25"/>
      <c r="E973" s="2">
        <v>2025124.409999996</v>
      </c>
      <c r="F973" s="26">
        <f>SUMIF('data-from-invoicing'!D:D,eslam.data!AP973,'data-from-invoicing'!E:E)</f>
        <v>0</v>
      </c>
      <c r="G973" s="2">
        <f t="shared" si="150"/>
        <v>-2025124.409999996</v>
      </c>
      <c r="H973" s="23"/>
      <c r="I973" s="2">
        <f>SUMIF('collection only'!D:D,eslam.data!AO973,'collection only'!E:E)</f>
        <v>1453205.38</v>
      </c>
      <c r="J973" s="26">
        <f>SUMIF('data-from-invoicing'!D:D,eslam.data!AP973,'data-from-invoicing'!F:F)</f>
        <v>0</v>
      </c>
      <c r="K973" s="2">
        <f t="shared" si="151"/>
        <v>-1453205.38</v>
      </c>
      <c r="O973" s="23"/>
      <c r="P973" s="2">
        <v>1453205.39</v>
      </c>
      <c r="Q973" s="1">
        <v>43069</v>
      </c>
      <c r="R973" s="1">
        <v>43067</v>
      </c>
      <c r="S973" s="1">
        <v>43067</v>
      </c>
      <c r="T973">
        <v>30</v>
      </c>
      <c r="U973" s="1">
        <v>43097</v>
      </c>
      <c r="V973" s="1">
        <v>43096</v>
      </c>
      <c r="W973" s="2">
        <v>40064027.93</v>
      </c>
      <c r="X973" s="2">
        <v>1875947.9</v>
      </c>
      <c r="AD973" s="2">
        <v>264974.51</v>
      </c>
      <c r="AE973" s="14">
        <f>SUMIF('consultant-gross'!D:D,eslam.data!AO973,'consultant-gross'!F:F)</f>
        <v>2025124.4099999964</v>
      </c>
      <c r="AF973" s="14">
        <f>SUMIF('consultant-gross'!D:D,eslam.data!AO973,'consultant-gross'!G:G)</f>
        <v>40064027.93</v>
      </c>
      <c r="AG973" s="14">
        <f>SUMIF('consultant-net'!D:D,eslam.data!AO973,'consultant-net'!F:F)</f>
        <v>1453205.39</v>
      </c>
      <c r="AH973" s="2" t="str">
        <f>VLOOKUP(A973,'eslam-to-invoicing'!A:B,2,0)</f>
        <v>EMAAR-PKG#107-MARASSI</v>
      </c>
      <c r="AO973" s="2" t="str">
        <f t="shared" si="152"/>
        <v>PK #10710</v>
      </c>
      <c r="AP973" s="2" t="str">
        <f t="shared" si="153"/>
        <v>EMAAR-PKG#107-MARASSI10</v>
      </c>
    </row>
    <row r="974" spans="1:42" hidden="1" x14ac:dyDescent="0.3">
      <c r="A974" s="6" t="s">
        <v>2</v>
      </c>
      <c r="B974" s="6">
        <f>VLOOKUP(A974,Sheet1!A:B,2,0)</f>
        <v>1</v>
      </c>
      <c r="C974" s="6">
        <v>11</v>
      </c>
      <c r="D974" s="25"/>
      <c r="E974" s="2">
        <v>3591068.2299999972</v>
      </c>
      <c r="F974" s="26">
        <f>SUMIF('data-from-invoicing'!D:D,eslam.data!AP974,'data-from-invoicing'!E:E)</f>
        <v>0</v>
      </c>
      <c r="G974" s="2">
        <f t="shared" si="150"/>
        <v>-3591068.2299999972</v>
      </c>
      <c r="H974" s="23"/>
      <c r="I974" s="2">
        <f>SUMIF('collection only'!D:D,eslam.data!AO974,'collection only'!E:E)</f>
        <v>2354508.52</v>
      </c>
      <c r="J974" s="26">
        <f>SUMIF('data-from-invoicing'!D:D,eslam.data!AP974,'data-from-invoicing'!F:F)</f>
        <v>0</v>
      </c>
      <c r="K974" s="2">
        <f t="shared" si="151"/>
        <v>-2354508.52</v>
      </c>
      <c r="O974" s="23"/>
      <c r="P974" s="2">
        <v>2604921.36</v>
      </c>
      <c r="Q974" s="1">
        <v>43100</v>
      </c>
      <c r="R974" s="1">
        <v>43094</v>
      </c>
      <c r="S974" s="1">
        <v>43096</v>
      </c>
      <c r="T974">
        <v>30</v>
      </c>
      <c r="U974" s="1">
        <v>43126</v>
      </c>
      <c r="V974" s="1">
        <v>43115</v>
      </c>
      <c r="W974" s="2">
        <v>43655096.159999996</v>
      </c>
      <c r="X974" s="2">
        <v>1188936.54</v>
      </c>
      <c r="AD974" s="2">
        <v>282897.2</v>
      </c>
      <c r="AE974" s="14">
        <f>SUMIF('consultant-gross'!D:D,eslam.data!AO974,'consultant-gross'!F:F)</f>
        <v>3591068.2299999967</v>
      </c>
      <c r="AF974" s="14">
        <f>SUMIF('consultant-gross'!D:D,eslam.data!AO974,'consultant-gross'!G:G)</f>
        <v>43655096.159999996</v>
      </c>
      <c r="AG974" s="14">
        <f>SUMIF('consultant-net'!D:D,eslam.data!AO974,'consultant-net'!F:F)</f>
        <v>2604921.36</v>
      </c>
      <c r="AH974" s="2" t="str">
        <f>VLOOKUP(A974,'eslam-to-invoicing'!A:B,2,0)</f>
        <v>EMAAR-PKG#107-MARASSI</v>
      </c>
      <c r="AO974" s="2" t="str">
        <f t="shared" si="152"/>
        <v>PK #10711</v>
      </c>
      <c r="AP974" s="2" t="str">
        <f t="shared" si="153"/>
        <v>EMAAR-PKG#107-MARASSI11</v>
      </c>
    </row>
    <row r="975" spans="1:42" hidden="1" x14ac:dyDescent="0.3">
      <c r="A975" s="6" t="s">
        <v>2</v>
      </c>
      <c r="B975" s="6">
        <f>VLOOKUP(A975,Sheet1!A:B,2,0)</f>
        <v>1</v>
      </c>
      <c r="C975" s="6">
        <v>12</v>
      </c>
      <c r="D975" s="25"/>
      <c r="E975" s="2">
        <v>5883258.75</v>
      </c>
      <c r="F975" s="26">
        <f>SUMIF('data-from-invoicing'!D:D,eslam.data!AP975,'data-from-invoicing'!E:E)</f>
        <v>0</v>
      </c>
      <c r="G975" s="2">
        <f t="shared" si="150"/>
        <v>-5883258.75</v>
      </c>
      <c r="H975" s="23"/>
      <c r="I975" s="2">
        <f>SUMIF('collection only'!D:D,eslam.data!AO975,'collection only'!E:E)</f>
        <v>4193998</v>
      </c>
      <c r="J975" s="26">
        <f>SUMIF('data-from-invoicing'!D:D,eslam.data!AP975,'data-from-invoicing'!F:F)</f>
        <v>0</v>
      </c>
      <c r="K975" s="2">
        <f t="shared" si="151"/>
        <v>-4193998</v>
      </c>
      <c r="O975" s="23"/>
      <c r="P975" s="2">
        <v>5012769.6100000003</v>
      </c>
      <c r="Q975" s="1">
        <v>43131</v>
      </c>
      <c r="R975" s="1">
        <v>43125</v>
      </c>
      <c r="S975" s="1">
        <v>43125</v>
      </c>
      <c r="T975">
        <v>30</v>
      </c>
      <c r="U975" s="1">
        <v>43155</v>
      </c>
      <c r="V975" s="1">
        <v>43157</v>
      </c>
      <c r="W975" s="2">
        <v>49538354.909999996</v>
      </c>
      <c r="X975" s="2">
        <v>366842.14</v>
      </c>
      <c r="AD975" s="2">
        <v>315029.17</v>
      </c>
      <c r="AE975" s="14">
        <f>SUMIF('consultant-gross'!D:D,eslam.data!AO975,'consultant-gross'!F:F)</f>
        <v>0</v>
      </c>
      <c r="AF975" s="14">
        <f>SUMIF('consultant-gross'!D:D,eslam.data!AO975,'consultant-gross'!G:G)</f>
        <v>0</v>
      </c>
      <c r="AG975" s="14">
        <f>SUMIF('consultant-net'!D:D,eslam.data!AO975,'consultant-net'!F:F)</f>
        <v>0</v>
      </c>
      <c r="AH975" s="2" t="str">
        <f>VLOOKUP(A975,'eslam-to-invoicing'!A:B,2,0)</f>
        <v>EMAAR-PKG#107-MARASSI</v>
      </c>
      <c r="AO975" s="2" t="str">
        <f t="shared" si="152"/>
        <v>PK #10712</v>
      </c>
      <c r="AP975" s="2" t="str">
        <f t="shared" si="153"/>
        <v>EMAAR-PKG#107-MARASSI12</v>
      </c>
    </row>
    <row r="976" spans="1:42" hidden="1" x14ac:dyDescent="0.3">
      <c r="A976" s="6" t="s">
        <v>2</v>
      </c>
      <c r="B976" s="6">
        <f>VLOOKUP(A976,Sheet1!A:B,2,0)</f>
        <v>1</v>
      </c>
      <c r="C976" s="6">
        <v>13</v>
      </c>
      <c r="D976" s="25"/>
      <c r="E976" s="2">
        <v>2719252.3700000048</v>
      </c>
      <c r="F976" s="26">
        <f>SUMIF('data-from-invoicing'!D:D,eslam.data!AP976,'data-from-invoicing'!E:E)</f>
        <v>0</v>
      </c>
      <c r="G976" s="2">
        <f t="shared" si="150"/>
        <v>-2719252.3700000048</v>
      </c>
      <c r="H976" s="23"/>
      <c r="I976" s="2">
        <f>SUMIF('collection only'!D:D,eslam.data!AO976,'collection only'!E:E)</f>
        <v>3281572.56</v>
      </c>
      <c r="J976" s="26">
        <f>SUMIF('data-from-invoicing'!D:D,eslam.data!AP976,'data-from-invoicing'!F:F)</f>
        <v>0</v>
      </c>
      <c r="K976" s="2">
        <f t="shared" si="151"/>
        <v>-3281572.56</v>
      </c>
      <c r="O976" s="23"/>
      <c r="P976" s="2">
        <v>2462800.9500000002</v>
      </c>
      <c r="Q976" s="1">
        <v>43159</v>
      </c>
      <c r="R976" s="1">
        <v>43169</v>
      </c>
      <c r="S976" s="1">
        <v>43171</v>
      </c>
      <c r="T976">
        <v>30</v>
      </c>
      <c r="U976" s="1">
        <v>43201</v>
      </c>
      <c r="V976" s="1">
        <v>43194</v>
      </c>
      <c r="W976" s="2">
        <v>52257607.280000001</v>
      </c>
      <c r="X976" s="2">
        <v>323504.14</v>
      </c>
      <c r="AD976" s="2">
        <v>369537.93</v>
      </c>
      <c r="AE976" s="14">
        <f>SUMIF('consultant-gross'!D:D,eslam.data!AO976,'consultant-gross'!F:F)</f>
        <v>2719252.3700000048</v>
      </c>
      <c r="AF976" s="14">
        <f>SUMIF('consultant-gross'!D:D,eslam.data!AO976,'consultant-gross'!G:G)</f>
        <v>52257607.280000001</v>
      </c>
      <c r="AG976" s="14">
        <f>SUMIF('consultant-net'!D:D,eslam.data!AO976,'consultant-net'!F:F)</f>
        <v>2462800.9500000002</v>
      </c>
      <c r="AH976" s="2" t="str">
        <f>VLOOKUP(A976,'eslam-to-invoicing'!A:B,2,0)</f>
        <v>EMAAR-PKG#107-MARASSI</v>
      </c>
      <c r="AO976" s="2" t="str">
        <f t="shared" si="152"/>
        <v>PK #10713</v>
      </c>
      <c r="AP976" s="2" t="str">
        <f t="shared" si="153"/>
        <v>EMAAR-PKG#107-MARASSI13</v>
      </c>
    </row>
    <row r="977" spans="1:42" x14ac:dyDescent="0.3">
      <c r="A977" s="6" t="s">
        <v>2</v>
      </c>
      <c r="B977" s="6">
        <f>VLOOKUP(A977,Sheet1!A:B,2,0)</f>
        <v>1</v>
      </c>
      <c r="C977" s="6">
        <v>14</v>
      </c>
      <c r="D977" s="25"/>
      <c r="E977" s="2">
        <v>1449945.8099999949</v>
      </c>
      <c r="F977" s="26">
        <f>SUMIF('data-from-invoicing'!D:D,eslam.data!AP977,'data-from-invoicing'!E:E)</f>
        <v>1449945.92</v>
      </c>
      <c r="G977" s="2">
        <f t="shared" si="150"/>
        <v>0.110000004991889</v>
      </c>
      <c r="H977" s="23"/>
      <c r="I977" s="2">
        <f>SUMIF('collection only'!D:D,eslam.data!AO977,'collection only'!E:E)</f>
        <v>166316.41</v>
      </c>
      <c r="J977" s="26">
        <f>SUMIF('data-from-invoicing'!D:D,eslam.data!AP977,'data-from-invoicing'!F:F)</f>
        <v>2534475.7699999996</v>
      </c>
      <c r="K977" s="2">
        <f t="shared" si="151"/>
        <v>2368159.3599999994</v>
      </c>
      <c r="O977" s="23"/>
      <c r="P977" s="2">
        <v>166316.41</v>
      </c>
      <c r="Q977" s="1">
        <v>43190</v>
      </c>
      <c r="R977" s="1">
        <v>43200</v>
      </c>
      <c r="S977" s="1">
        <v>43201</v>
      </c>
      <c r="T977">
        <v>30</v>
      </c>
      <c r="U977" s="1">
        <v>43231</v>
      </c>
      <c r="V977" s="1">
        <v>43219</v>
      </c>
      <c r="W977" s="2">
        <v>53707553.090000004</v>
      </c>
      <c r="X977" s="2">
        <v>0</v>
      </c>
      <c r="AD977" s="2">
        <v>1275350.71</v>
      </c>
      <c r="AE977" s="14">
        <f>SUMIF('consultant-gross'!D:D,eslam.data!AO977,'consultant-gross'!F:F)</f>
        <v>1449945.8099999949</v>
      </c>
      <c r="AF977" s="14">
        <f>SUMIF('consultant-gross'!D:D,eslam.data!AO977,'consultant-gross'!G:G)</f>
        <v>53707553.089999996</v>
      </c>
      <c r="AG977" s="14">
        <f>SUMIF('consultant-net'!D:D,eslam.data!AO977,'consultant-net'!F:F)</f>
        <v>166316.41</v>
      </c>
      <c r="AH977" s="2" t="str">
        <f>VLOOKUP(A977,'eslam-to-invoicing'!A:B,2,0)</f>
        <v>EMAAR-PKG#107-MARASSI</v>
      </c>
      <c r="AO977" s="2" t="str">
        <f t="shared" si="152"/>
        <v>PK #10714</v>
      </c>
      <c r="AP977" s="2" t="str">
        <f t="shared" si="153"/>
        <v>EMAAR-PKG#107-MARASSI14</v>
      </c>
    </row>
    <row r="978" spans="1:42" x14ac:dyDescent="0.3">
      <c r="A978" s="6" t="s">
        <v>2</v>
      </c>
      <c r="B978" s="6">
        <f>VLOOKUP(A978,Sheet1!A:B,2,0)</f>
        <v>1</v>
      </c>
      <c r="C978" s="6">
        <v>15</v>
      </c>
      <c r="D978" s="25"/>
      <c r="E978" s="2">
        <v>0</v>
      </c>
      <c r="F978" s="26">
        <f>SUMIF('data-from-invoicing'!D:D,eslam.data!AP978,'data-from-invoicing'!E:E)</f>
        <v>0</v>
      </c>
      <c r="G978" s="2">
        <f t="shared" si="150"/>
        <v>0</v>
      </c>
      <c r="H978" s="23"/>
      <c r="I978" s="2">
        <f>SUMIF('collection only'!D:D,eslam.data!AO978,'collection only'!E:E)</f>
        <v>1406606.27</v>
      </c>
      <c r="J978" s="26">
        <f>SUMIF('data-from-invoicing'!D:D,eslam.data!AP978,'data-from-invoicing'!F:F)</f>
        <v>0</v>
      </c>
      <c r="K978" s="2">
        <f t="shared" si="151"/>
        <v>-1406606.27</v>
      </c>
      <c r="O978" s="23"/>
      <c r="P978" s="2">
        <v>1406606.27</v>
      </c>
      <c r="Q978" s="1">
        <v>43220</v>
      </c>
      <c r="R978" s="1">
        <v>43225</v>
      </c>
      <c r="S978" s="1">
        <v>43226</v>
      </c>
      <c r="T978">
        <v>30</v>
      </c>
      <c r="U978" s="1">
        <v>43256</v>
      </c>
      <c r="V978" s="1">
        <v>43243</v>
      </c>
      <c r="W978" s="2">
        <v>53707553.090000004</v>
      </c>
      <c r="X978" s="2">
        <v>0</v>
      </c>
      <c r="AD978" s="2">
        <v>1275350.71</v>
      </c>
      <c r="AE978" s="14">
        <f>SUMIF('consultant-gross'!D:D,eslam.data!AO978,'consultant-gross'!F:F)</f>
        <v>0</v>
      </c>
      <c r="AF978" s="14">
        <f>SUMIF('consultant-gross'!D:D,eslam.data!AO978,'consultant-gross'!G:G)</f>
        <v>0</v>
      </c>
      <c r="AG978" s="14">
        <f>SUMIF('consultant-net'!D:D,eslam.data!AO978,'consultant-net'!F:F)</f>
        <v>1406606.27</v>
      </c>
      <c r="AH978" s="2" t="str">
        <f>VLOOKUP(A978,'eslam-to-invoicing'!A:B,2,0)</f>
        <v>EMAAR-PKG#107-MARASSI</v>
      </c>
      <c r="AO978" s="2" t="str">
        <f t="shared" si="152"/>
        <v>PK #10715</v>
      </c>
      <c r="AP978" s="2" t="str">
        <f t="shared" si="153"/>
        <v>EMAAR-PKG#107-MARASSI15</v>
      </c>
    </row>
    <row r="979" spans="1:42" x14ac:dyDescent="0.3">
      <c r="A979" s="6" t="s">
        <v>2</v>
      </c>
      <c r="B979" s="6">
        <f>VLOOKUP(A979,Sheet1!A:B,2,0)</f>
        <v>1</v>
      </c>
      <c r="C979" s="6">
        <v>16</v>
      </c>
      <c r="D979" s="25"/>
      <c r="E979" s="2">
        <v>1.000000536441803E-2</v>
      </c>
      <c r="F979" s="26">
        <f>SUMIF('data-from-invoicing'!D:D,eslam.data!AP979,'data-from-invoicing'!E:E)</f>
        <v>0</v>
      </c>
      <c r="G979" s="2">
        <f t="shared" si="150"/>
        <v>-1.000000536441803E-2</v>
      </c>
      <c r="H979" s="23"/>
      <c r="I979" s="2">
        <f>SUMIF('collection only'!D:D,eslam.data!AO979,'collection only'!E:E)</f>
        <v>131256.74</v>
      </c>
      <c r="J979" s="26">
        <f>SUMIF('data-from-invoicing'!D:D,eslam.data!AP979,'data-from-invoicing'!F:F)</f>
        <v>0</v>
      </c>
      <c r="K979" s="2">
        <f t="shared" si="151"/>
        <v>-131256.74</v>
      </c>
      <c r="O979" s="23"/>
      <c r="P979" s="2">
        <v>131256.74</v>
      </c>
      <c r="Q979" s="1">
        <v>43251</v>
      </c>
      <c r="R979" s="1">
        <v>43252</v>
      </c>
      <c r="S979" s="1">
        <v>43250</v>
      </c>
      <c r="T979">
        <v>30</v>
      </c>
      <c r="U979" s="1">
        <v>43280</v>
      </c>
      <c r="V979" s="1">
        <v>43279</v>
      </c>
      <c r="W979" s="2">
        <v>53707553.100000001</v>
      </c>
      <c r="X979" s="2">
        <v>0</v>
      </c>
      <c r="AD979" s="2">
        <v>1292122.78</v>
      </c>
      <c r="AE979" s="14">
        <f>SUMIF('consultant-gross'!D:D,eslam.data!AO979,'consultant-gross'!F:F)</f>
        <v>0</v>
      </c>
      <c r="AF979" s="14">
        <f>SUMIF('consultant-gross'!D:D,eslam.data!AO979,'consultant-gross'!G:G)</f>
        <v>0</v>
      </c>
      <c r="AG979" s="14">
        <f>SUMIF('consultant-net'!D:D,eslam.data!AO979,'consultant-net'!F:F)</f>
        <v>0</v>
      </c>
      <c r="AH979" s="2" t="str">
        <f>VLOOKUP(A979,'eslam-to-invoicing'!A:B,2,0)</f>
        <v>EMAAR-PKG#107-MARASSI</v>
      </c>
      <c r="AO979" s="2" t="str">
        <f t="shared" si="152"/>
        <v>PK #10716</v>
      </c>
      <c r="AP979" s="2" t="str">
        <f t="shared" si="153"/>
        <v>EMAAR-PKG#107-MARASSI16</v>
      </c>
    </row>
    <row r="980" spans="1:42" x14ac:dyDescent="0.3">
      <c r="A980" s="6" t="s">
        <v>2</v>
      </c>
      <c r="B980" s="6">
        <f>VLOOKUP(A980,Sheet1!A:B,2,0)</f>
        <v>1</v>
      </c>
      <c r="C980" s="6">
        <v>17</v>
      </c>
      <c r="D980" s="25"/>
      <c r="E980" s="2">
        <v>0</v>
      </c>
      <c r="F980" s="26">
        <f>SUMIF('data-from-invoicing'!D:D,eslam.data!AP980,'data-from-invoicing'!E:E)</f>
        <v>0</v>
      </c>
      <c r="G980" s="2">
        <f t="shared" si="150"/>
        <v>0</v>
      </c>
      <c r="H980" s="23"/>
      <c r="I980" s="2">
        <f>SUMIF('collection only'!D:D,eslam.data!AO980,'collection only'!E:E)</f>
        <v>763627.7</v>
      </c>
      <c r="J980" s="26">
        <f>SUMIF('data-from-invoicing'!D:D,eslam.data!AP980,'data-from-invoicing'!F:F)</f>
        <v>0</v>
      </c>
      <c r="K980" s="2">
        <f t="shared" si="151"/>
        <v>-763627.7</v>
      </c>
      <c r="O980" s="23"/>
      <c r="P980" s="2">
        <v>763627.7</v>
      </c>
      <c r="Q980" s="1">
        <v>43373</v>
      </c>
      <c r="R980" s="1">
        <v>43368</v>
      </c>
      <c r="S980" s="1">
        <v>43368</v>
      </c>
      <c r="T980">
        <v>30</v>
      </c>
      <c r="U980" s="1">
        <v>43398</v>
      </c>
      <c r="V980" s="1">
        <v>43394</v>
      </c>
      <c r="W980" s="2">
        <v>53707553.100000001</v>
      </c>
      <c r="X980" s="2">
        <v>0</v>
      </c>
      <c r="AD980" s="2">
        <v>496495.08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763627.7</v>
      </c>
      <c r="AH980" s="2" t="str">
        <f>VLOOKUP(A980,'eslam-to-invoicing'!A:B,2,0)</f>
        <v>EMAAR-PKG#107-MARASSI</v>
      </c>
      <c r="AO980" s="2" t="str">
        <f t="shared" si="152"/>
        <v>PK #10717</v>
      </c>
      <c r="AP980" s="2" t="str">
        <f t="shared" si="153"/>
        <v>EMAAR-PKG#107-MARASSI17</v>
      </c>
    </row>
    <row r="981" spans="1:42" hidden="1" x14ac:dyDescent="0.3">
      <c r="A981" s="6" t="s">
        <v>2</v>
      </c>
      <c r="B981" s="6">
        <f>VLOOKUP(A981,Sheet1!A:B,2,0)</f>
        <v>1</v>
      </c>
      <c r="C981" s="6">
        <v>18</v>
      </c>
      <c r="D981" s="25"/>
      <c r="E981" s="2">
        <v>989048.53999999911</v>
      </c>
      <c r="F981" s="26">
        <f>SUMIF('data-from-invoicing'!D:D,eslam.data!AP981,'data-from-invoicing'!E:E)</f>
        <v>1069591.54</v>
      </c>
      <c r="G981" s="2">
        <f t="shared" si="150"/>
        <v>80543.000000000931</v>
      </c>
      <c r="H981" s="23"/>
      <c r="I981" s="2">
        <f>SUMIF('collection only'!D:D,eslam.data!AO981,'collection only'!E:E)</f>
        <v>1341459.1399999999</v>
      </c>
      <c r="J981" s="26">
        <f>SUMIF('data-from-invoicing'!D:D,eslam.data!AP981,'data-from-invoicing'!F:F)</f>
        <v>1054265.6170000001</v>
      </c>
      <c r="K981" s="2">
        <f t="shared" si="151"/>
        <v>-287193.52299999981</v>
      </c>
      <c r="O981" s="23"/>
      <c r="P981" s="2">
        <v>940988.93</v>
      </c>
      <c r="Q981" s="1">
        <v>43585</v>
      </c>
      <c r="R981" s="1">
        <v>43580</v>
      </c>
      <c r="S981" s="1">
        <v>43629</v>
      </c>
      <c r="T981">
        <v>30</v>
      </c>
      <c r="U981" s="1">
        <v>43659</v>
      </c>
      <c r="V981" s="1">
        <v>43676</v>
      </c>
      <c r="W981" s="2">
        <v>54696601.640000001</v>
      </c>
      <c r="AD981" s="2">
        <v>1898258.43</v>
      </c>
      <c r="AE981" s="14">
        <f>SUMIF('consultant-gross'!D:D,eslam.data!AO981,'consultant-gross'!F:F)</f>
        <v>0</v>
      </c>
      <c r="AF981" s="14">
        <f>SUMIF('consultant-gross'!D:D,eslam.data!AO981,'consultant-gross'!G:G)</f>
        <v>0</v>
      </c>
      <c r="AG981" s="14">
        <f>SUMIF('consultant-net'!D:D,eslam.data!AO981,'consultant-net'!F:F)</f>
        <v>0</v>
      </c>
      <c r="AH981" s="2" t="str">
        <f>VLOOKUP(A981,'eslam-to-invoicing'!A:B,2,0)</f>
        <v>EMAAR-PKG#107-MARASSI</v>
      </c>
      <c r="AO981" s="2" t="str">
        <f t="shared" si="152"/>
        <v>PK #10718</v>
      </c>
      <c r="AP981" s="2" t="str">
        <f t="shared" si="153"/>
        <v>EMAAR-PKG#107-MARASSI18</v>
      </c>
    </row>
    <row r="982" spans="1:42" hidden="1" x14ac:dyDescent="0.3">
      <c r="A982" s="6" t="s">
        <v>15</v>
      </c>
      <c r="B982" s="6">
        <f>VLOOKUP(A982,Sheet1!A:B,2,0)</f>
        <v>1</v>
      </c>
      <c r="C982" s="6">
        <v>1</v>
      </c>
      <c r="D982" s="25"/>
      <c r="E982" s="2">
        <v>4130129.14</v>
      </c>
      <c r="F982" s="26">
        <f>SUMIF('data-from-invoicing'!D:D,eslam.data!AP982,'data-from-invoicing'!E:E)</f>
        <v>0</v>
      </c>
      <c r="G982" s="2">
        <f t="shared" si="150"/>
        <v>-4130129.14</v>
      </c>
      <c r="H982" s="23"/>
      <c r="I982" s="2">
        <f>SUMIF('collection only'!D:D,eslam.data!AO982,'collection only'!E:E)</f>
        <v>4130129.12</v>
      </c>
      <c r="J982" s="26">
        <f>SUMIF('data-from-invoicing'!D:D,eslam.data!AP982,'data-from-invoicing'!F:F)</f>
        <v>0</v>
      </c>
      <c r="K982" s="2">
        <f t="shared" si="151"/>
        <v>-4130129.12</v>
      </c>
      <c r="O982" s="23"/>
      <c r="P982" s="2">
        <v>4130129.14</v>
      </c>
      <c r="Q982" s="1">
        <v>43100</v>
      </c>
      <c r="R982" s="1">
        <v>43101</v>
      </c>
      <c r="S982" s="1">
        <v>43118</v>
      </c>
      <c r="T982">
        <v>30</v>
      </c>
      <c r="U982" s="1">
        <v>43148</v>
      </c>
      <c r="V982" s="1">
        <v>43144</v>
      </c>
      <c r="W982" s="2">
        <v>4130129.14</v>
      </c>
      <c r="AD982" s="2">
        <v>0</v>
      </c>
      <c r="AE982" s="14">
        <f>SUMIF('consultant-gross'!D:D,eslam.data!AO982,'consultant-gross'!F:F)</f>
        <v>0</v>
      </c>
      <c r="AF982" s="14">
        <f>SUMIF('consultant-gross'!D:D,eslam.data!AO982,'consultant-gross'!G:G)</f>
        <v>0</v>
      </c>
      <c r="AG982" s="14">
        <f>SUMIF('consultant-net'!D:D,eslam.data!AO982,'consultant-net'!F:F)</f>
        <v>0</v>
      </c>
      <c r="AH982" s="2" t="str">
        <f>VLOOKUP(A982,'eslam-to-invoicing'!A:B,2,0)</f>
        <v>EMAAR-PKG117- MARASSI</v>
      </c>
      <c r="AO982" s="2" t="str">
        <f t="shared" si="152"/>
        <v>PK #1171</v>
      </c>
      <c r="AP982" s="2" t="str">
        <f t="shared" si="153"/>
        <v>EMAAR-PKG117- MARASSI1</v>
      </c>
    </row>
    <row r="983" spans="1:42" hidden="1" x14ac:dyDescent="0.3">
      <c r="A983" s="6" t="s">
        <v>15</v>
      </c>
      <c r="B983" s="6">
        <f>VLOOKUP(A983,Sheet1!A:B,2,0)</f>
        <v>1</v>
      </c>
      <c r="C983" s="6">
        <v>2</v>
      </c>
      <c r="D983" s="25"/>
      <c r="E983" s="2">
        <v>7803090.3899999997</v>
      </c>
      <c r="F983" s="26">
        <f>SUMIF('data-from-invoicing'!D:D,eslam.data!AP983,'data-from-invoicing'!E:E)</f>
        <v>0</v>
      </c>
      <c r="G983" s="2">
        <f t="shared" si="150"/>
        <v>-7803090.3899999997</v>
      </c>
      <c r="H983" s="23"/>
      <c r="I983" s="2">
        <f>SUMIF('collection only'!D:D,eslam.data!AO983,'collection only'!E:E)</f>
        <v>6455421.0099999998</v>
      </c>
      <c r="J983" s="26">
        <f>SUMIF('data-from-invoicing'!D:D,eslam.data!AP983,'data-from-invoicing'!F:F)</f>
        <v>0</v>
      </c>
      <c r="K983" s="2">
        <f t="shared" si="151"/>
        <v>-6455421.0099999998</v>
      </c>
      <c r="O983" s="23"/>
      <c r="P983" s="2">
        <v>6455421.0099999998</v>
      </c>
      <c r="Q983" s="1">
        <v>43131</v>
      </c>
      <c r="R983" s="1">
        <v>43146</v>
      </c>
      <c r="S983" s="1">
        <v>43146</v>
      </c>
      <c r="T983">
        <v>30</v>
      </c>
      <c r="U983" s="1">
        <v>43176</v>
      </c>
      <c r="V983" s="1">
        <v>43166</v>
      </c>
      <c r="W983" s="2">
        <v>7803090.3899999997</v>
      </c>
      <c r="X983" s="2">
        <v>0</v>
      </c>
      <c r="AD983" s="2">
        <v>60159.47</v>
      </c>
      <c r="AE983" s="14">
        <f>SUMIF('consultant-gross'!D:D,eslam.data!AO983,'consultant-gross'!F:F)</f>
        <v>7803090.3499999996</v>
      </c>
      <c r="AF983" s="14">
        <f>SUMIF('consultant-gross'!D:D,eslam.data!AO983,'consultant-gross'!G:G)</f>
        <v>7803090.3499999996</v>
      </c>
      <c r="AG983" s="14">
        <f>SUMIF('consultant-net'!D:D,eslam.data!AO983,'consultant-net'!F:F)</f>
        <v>6466420.9699999997</v>
      </c>
      <c r="AH983" s="2" t="str">
        <f>VLOOKUP(A983,'eslam-to-invoicing'!A:B,2,0)</f>
        <v>EMAAR-PKG117- MARASSI</v>
      </c>
      <c r="AO983" s="2" t="str">
        <f t="shared" si="152"/>
        <v>PK #1172</v>
      </c>
      <c r="AP983" s="2" t="str">
        <f t="shared" si="153"/>
        <v>EMAAR-PKG117- MARASSI2</v>
      </c>
    </row>
    <row r="984" spans="1:42" hidden="1" x14ac:dyDescent="0.3">
      <c r="A984" s="6" t="s">
        <v>15</v>
      </c>
      <c r="B984" s="6">
        <f>VLOOKUP(A984,Sheet1!A:B,2,0)</f>
        <v>1</v>
      </c>
      <c r="C984" s="6">
        <v>3</v>
      </c>
      <c r="D984" s="25"/>
      <c r="E984" s="2">
        <v>4332593.51</v>
      </c>
      <c r="F984" s="26">
        <f>SUMIF('data-from-invoicing'!D:D,eslam.data!AP984,'data-from-invoicing'!E:E)</f>
        <v>0</v>
      </c>
      <c r="G984" s="2">
        <f t="shared" si="150"/>
        <v>-4332593.51</v>
      </c>
      <c r="H984" s="23"/>
      <c r="I984" s="2">
        <f>SUMIF('collection only'!D:D,eslam.data!AO984,'collection only'!E:E)</f>
        <v>4502026.51</v>
      </c>
      <c r="J984" s="26">
        <f>SUMIF('data-from-invoicing'!D:D,eslam.data!AP984,'data-from-invoicing'!F:F)</f>
        <v>0</v>
      </c>
      <c r="K984" s="2">
        <f t="shared" si="151"/>
        <v>-4502026.51</v>
      </c>
      <c r="O984" s="23"/>
      <c r="P984" s="2">
        <v>4502026.5199999996</v>
      </c>
      <c r="Q984" s="1">
        <v>43159</v>
      </c>
      <c r="R984" s="1">
        <v>43164</v>
      </c>
      <c r="S984" s="1">
        <v>43166</v>
      </c>
      <c r="T984">
        <v>30</v>
      </c>
      <c r="U984" s="1">
        <v>43196</v>
      </c>
      <c r="V984" s="1">
        <v>43188</v>
      </c>
      <c r="W984" s="2">
        <v>12135683.859999999</v>
      </c>
      <c r="X984" s="2">
        <v>1176749.78</v>
      </c>
      <c r="AD984" s="2">
        <v>106021.19</v>
      </c>
      <c r="AE984" s="14">
        <f>SUMIF('consultant-gross'!D:D,eslam.data!AO984,'consultant-gross'!F:F)</f>
        <v>4332593.51</v>
      </c>
      <c r="AF984" s="14">
        <f>SUMIF('consultant-gross'!D:D,eslam.data!AO984,'consultant-gross'!G:G)</f>
        <v>12135683.859999999</v>
      </c>
      <c r="AG984" s="14">
        <f>SUMIF('consultant-net'!D:D,eslam.data!AO984,'consultant-net'!F:F)</f>
        <v>4502026.5199999996</v>
      </c>
      <c r="AH984" s="2" t="str">
        <f>VLOOKUP(A984,'eslam-to-invoicing'!A:B,2,0)</f>
        <v>EMAAR-PKG117- MARASSI</v>
      </c>
      <c r="AO984" s="2" t="str">
        <f t="shared" si="152"/>
        <v>PK #1173</v>
      </c>
      <c r="AP984" s="2" t="str">
        <f t="shared" si="153"/>
        <v>EMAAR-PKG117- MARASSI3</v>
      </c>
    </row>
    <row r="985" spans="1:42" hidden="1" x14ac:dyDescent="0.3">
      <c r="A985" s="6" t="s">
        <v>15</v>
      </c>
      <c r="B985" s="6">
        <f>VLOOKUP(A985,Sheet1!A:B,2,0)</f>
        <v>1</v>
      </c>
      <c r="C985" s="6">
        <v>4</v>
      </c>
      <c r="D985" s="25"/>
      <c r="E985" s="2">
        <v>4131277.1774396021</v>
      </c>
      <c r="F985" s="26">
        <f>SUMIF('data-from-invoicing'!D:D,eslam.data!AP985,'data-from-invoicing'!E:E)</f>
        <v>0</v>
      </c>
      <c r="G985" s="2">
        <f t="shared" si="150"/>
        <v>-4131277.1774396021</v>
      </c>
      <c r="H985" s="23"/>
      <c r="I985" s="2">
        <f>SUMIF('collection only'!D:D,eslam.data!AO985,'collection only'!E:E)</f>
        <v>3740180.08</v>
      </c>
      <c r="J985" s="26">
        <f>SUMIF('data-from-invoicing'!D:D,eslam.data!AP985,'data-from-invoicing'!F:F)</f>
        <v>0</v>
      </c>
      <c r="K985" s="2">
        <f t="shared" si="151"/>
        <v>-3740180.08</v>
      </c>
      <c r="O985" s="23"/>
      <c r="P985" s="2">
        <v>3740180.2710494641</v>
      </c>
      <c r="Q985" s="1">
        <v>43190</v>
      </c>
      <c r="R985" s="1">
        <v>43191</v>
      </c>
      <c r="S985" s="1">
        <v>43191</v>
      </c>
      <c r="T985">
        <v>30</v>
      </c>
      <c r="U985" s="1">
        <v>43221</v>
      </c>
      <c r="V985" s="1">
        <v>43209</v>
      </c>
      <c r="W985" s="2">
        <v>16266961.0374396</v>
      </c>
      <c r="X985" s="2">
        <v>1578005.405</v>
      </c>
      <c r="AD985" s="2">
        <v>134455.771574638</v>
      </c>
      <c r="AE985" s="14">
        <f>SUMIF('consultant-gross'!D:D,eslam.data!AO985,'consultant-gross'!F:F)</f>
        <v>4131277.1774396021</v>
      </c>
      <c r="AF985" s="14">
        <f>SUMIF('consultant-gross'!D:D,eslam.data!AO985,'consultant-gross'!G:G)</f>
        <v>16266961.037439601</v>
      </c>
      <c r="AG985" s="14">
        <f>SUMIF('consultant-net'!D:D,eslam.data!AO985,'consultant-net'!F:F)</f>
        <v>3740180.2710494641</v>
      </c>
      <c r="AH985" s="2" t="str">
        <f>VLOOKUP(A985,'eslam-to-invoicing'!A:B,2,0)</f>
        <v>EMAAR-PKG117- MARASSI</v>
      </c>
      <c r="AO985" s="2" t="str">
        <f t="shared" si="152"/>
        <v>PK #1174</v>
      </c>
      <c r="AP985" s="2" t="str">
        <f t="shared" si="153"/>
        <v>EMAAR-PKG117- MARASSI4</v>
      </c>
    </row>
    <row r="986" spans="1:42" x14ac:dyDescent="0.3">
      <c r="A986" s="6" t="s">
        <v>15</v>
      </c>
      <c r="B986" s="6">
        <f>VLOOKUP(A986,Sheet1!A:B,2,0)</f>
        <v>1</v>
      </c>
      <c r="C986" s="6">
        <v>5</v>
      </c>
      <c r="D986" s="25"/>
      <c r="E986" s="2">
        <v>6909334.9825603981</v>
      </c>
      <c r="F986" s="26">
        <f>SUMIF('data-from-invoicing'!D:D,eslam.data!AP986,'data-from-invoicing'!E:E)</f>
        <v>6909335.0899999999</v>
      </c>
      <c r="G986" s="2">
        <f t="shared" si="150"/>
        <v>0.10743960179388523</v>
      </c>
      <c r="H986" s="23"/>
      <c r="I986" s="2">
        <f>SUMIF('collection only'!D:D,eslam.data!AO986,'collection only'!E:E)</f>
        <v>4762507.5599999996</v>
      </c>
      <c r="J986" s="26">
        <f>SUMIF('data-from-invoicing'!D:D,eslam.data!AP986,'data-from-invoicing'!F:F)</f>
        <v>5093815.29</v>
      </c>
      <c r="K986" s="2">
        <f t="shared" si="151"/>
        <v>331307.73000000045</v>
      </c>
      <c r="O986" s="23"/>
      <c r="P986" s="2">
        <v>4762507.55</v>
      </c>
      <c r="Q986" s="1">
        <v>43220</v>
      </c>
      <c r="R986" s="1">
        <v>43220</v>
      </c>
      <c r="S986" s="1">
        <v>43220</v>
      </c>
      <c r="T986">
        <v>30</v>
      </c>
      <c r="U986" s="1">
        <v>43250</v>
      </c>
      <c r="V986" s="1">
        <v>43242</v>
      </c>
      <c r="W986" s="2">
        <v>23176296.02</v>
      </c>
      <c r="X986" s="2">
        <v>364792.48</v>
      </c>
      <c r="AD986" s="2">
        <v>171850.1</v>
      </c>
      <c r="AE986" s="14">
        <f>SUMIF('consultant-gross'!D:D,eslam.data!AO986,'consultant-gross'!F:F)</f>
        <v>6909334.9825603981</v>
      </c>
      <c r="AF986" s="14">
        <f>SUMIF('consultant-gross'!D:D,eslam.data!AO986,'consultant-gross'!G:G)</f>
        <v>23176296.02</v>
      </c>
      <c r="AG986" s="14">
        <f>SUMIF('consultant-net'!D:D,eslam.data!AO986,'consultant-net'!F:F)</f>
        <v>4762507.55</v>
      </c>
      <c r="AH986" s="2" t="str">
        <f>VLOOKUP(A986,'eslam-to-invoicing'!A:B,2,0)</f>
        <v>EMAAR-PKG117- MARASSI</v>
      </c>
      <c r="AO986" s="2" t="str">
        <f t="shared" si="152"/>
        <v>PK #1175</v>
      </c>
      <c r="AP986" s="2" t="str">
        <f t="shared" si="153"/>
        <v>EMAAR-PKG117- MARASSI5</v>
      </c>
    </row>
    <row r="987" spans="1:42" x14ac:dyDescent="0.3">
      <c r="A987" s="6" t="s">
        <v>15</v>
      </c>
      <c r="B987" s="6">
        <f>VLOOKUP(A987,Sheet1!A:B,2,0)</f>
        <v>1</v>
      </c>
      <c r="C987" s="6">
        <v>6</v>
      </c>
      <c r="D987" s="25"/>
      <c r="E987" s="2">
        <v>6677875.2399999984</v>
      </c>
      <c r="F987" s="26">
        <f>SUMIF('data-from-invoicing'!D:D,eslam.data!AP987,'data-from-invoicing'!E:E)</f>
        <v>6677875.1399999997</v>
      </c>
      <c r="G987" s="2">
        <f t="shared" si="150"/>
        <v>-9.9999998696148396E-2</v>
      </c>
      <c r="H987" s="23"/>
      <c r="I987" s="2">
        <f>SUMIF('collection only'!D:D,eslam.data!AO987,'collection only'!E:E)</f>
        <v>5347404.79</v>
      </c>
      <c r="J987" s="26">
        <f>SUMIF('data-from-invoicing'!D:D,eslam.data!AP987,'data-from-invoicing'!F:F)</f>
        <v>5722280.3969999999</v>
      </c>
      <c r="K987" s="2">
        <f t="shared" si="151"/>
        <v>374875.60699999984</v>
      </c>
      <c r="O987" s="23"/>
      <c r="P987" s="2">
        <v>5347404.79</v>
      </c>
      <c r="Q987" s="1">
        <v>43251</v>
      </c>
      <c r="R987" s="1">
        <v>43255</v>
      </c>
      <c r="S987" s="1">
        <v>43256</v>
      </c>
      <c r="T987">
        <v>30</v>
      </c>
      <c r="U987" s="1">
        <v>43286</v>
      </c>
      <c r="V987" s="1">
        <v>43293</v>
      </c>
      <c r="W987" s="2">
        <v>29854171.260000002</v>
      </c>
      <c r="X987" s="2">
        <v>229256.92</v>
      </c>
      <c r="AD987" s="2">
        <v>302952.29789012403</v>
      </c>
      <c r="AE987" s="14">
        <f>SUMIF('consultant-gross'!D:D,eslam.data!AO987,'consultant-gross'!F:F)</f>
        <v>6651333.7100000009</v>
      </c>
      <c r="AF987" s="14">
        <f>SUMIF('consultant-gross'!D:D,eslam.data!AO987,'consultant-gross'!G:G)</f>
        <v>29827629.73</v>
      </c>
      <c r="AG987" s="14">
        <f>SUMIF('consultant-net'!D:D,eslam.data!AO987,'consultant-net'!F:F)</f>
        <v>5347404.79</v>
      </c>
      <c r="AH987" s="2" t="str">
        <f>VLOOKUP(A987,'eslam-to-invoicing'!A:B,2,0)</f>
        <v>EMAAR-PKG117- MARASSI</v>
      </c>
      <c r="AO987" s="2" t="str">
        <f t="shared" si="152"/>
        <v>PK #1176</v>
      </c>
      <c r="AP987" s="2" t="str">
        <f t="shared" si="153"/>
        <v>EMAAR-PKG117- MARASSI6</v>
      </c>
    </row>
    <row r="988" spans="1:42" x14ac:dyDescent="0.3">
      <c r="A988" s="6" t="s">
        <v>15</v>
      </c>
      <c r="B988" s="6">
        <f>VLOOKUP(A988,Sheet1!A:B,2,0)</f>
        <v>1</v>
      </c>
      <c r="C988" s="6">
        <v>7</v>
      </c>
      <c r="D988" s="25"/>
      <c r="E988" s="2">
        <v>-9.9999979138374329E-3</v>
      </c>
      <c r="F988" s="26">
        <f>SUMIF('data-from-invoicing'!D:D,eslam.data!AP988,'data-from-invoicing'!E:E)</f>
        <v>0</v>
      </c>
      <c r="G988" s="2">
        <f t="shared" si="150"/>
        <v>9.9999979138374329E-3</v>
      </c>
      <c r="H988" s="23"/>
      <c r="I988" s="2">
        <f>SUMIF('collection only'!D:D,eslam.data!AO988,'collection only'!E:E)</f>
        <v>118938.86</v>
      </c>
      <c r="J988" s="26">
        <f>SUMIF('data-from-invoicing'!D:D,eslam.data!AP988,'data-from-invoicing'!F:F)</f>
        <v>0</v>
      </c>
      <c r="K988" s="2">
        <f t="shared" si="151"/>
        <v>-118938.86</v>
      </c>
      <c r="O988" s="23"/>
      <c r="P988" s="2">
        <v>119713.18</v>
      </c>
      <c r="Q988" s="1">
        <v>43281</v>
      </c>
      <c r="R988" s="1">
        <v>43266</v>
      </c>
      <c r="S988" s="1">
        <v>43276</v>
      </c>
      <c r="T988">
        <v>30</v>
      </c>
      <c r="U988" s="1">
        <v>43306</v>
      </c>
      <c r="V988" s="1">
        <v>43464</v>
      </c>
      <c r="W988" s="2">
        <v>29854171.25</v>
      </c>
      <c r="X988" s="2">
        <v>384118.8</v>
      </c>
      <c r="AD988" s="2">
        <v>115837.505</v>
      </c>
      <c r="AE988" s="14">
        <f>SUMIF('consultant-gross'!D:D,eslam.data!AO988,'consultant-gross'!F:F)</f>
        <v>-9.9999979138374329E-3</v>
      </c>
      <c r="AF988" s="14">
        <f>SUMIF('consultant-gross'!D:D,eslam.data!AO988,'consultant-gross'!G:G)</f>
        <v>29854171.25</v>
      </c>
      <c r="AG988" s="14">
        <f>SUMIF('consultant-net'!D:D,eslam.data!AO988,'consultant-net'!F:F)</f>
        <v>119713.18</v>
      </c>
      <c r="AH988" s="2" t="str">
        <f>VLOOKUP(A988,'eslam-to-invoicing'!A:B,2,0)</f>
        <v>EMAAR-PKG117- MARASSI</v>
      </c>
      <c r="AO988" s="2" t="str">
        <f t="shared" si="152"/>
        <v>PK #1177</v>
      </c>
      <c r="AP988" s="2" t="str">
        <f t="shared" si="153"/>
        <v>EMAAR-PKG117- MARASSI7</v>
      </c>
    </row>
    <row r="989" spans="1:42" hidden="1" x14ac:dyDescent="0.3">
      <c r="A989" s="6" t="s">
        <v>15</v>
      </c>
      <c r="B989" s="6">
        <f>VLOOKUP(A989,Sheet1!A:B,2,0)</f>
        <v>1</v>
      </c>
      <c r="C989" s="6">
        <v>8</v>
      </c>
      <c r="D989" s="25"/>
      <c r="E989" s="2">
        <v>4511257.4900000021</v>
      </c>
      <c r="F989" s="26">
        <f>SUMIF('data-from-invoicing'!D:D,eslam.data!AP989,'data-from-invoicing'!E:E)</f>
        <v>0</v>
      </c>
      <c r="G989" s="2">
        <f t="shared" si="150"/>
        <v>-4511257.4900000021</v>
      </c>
      <c r="H989" s="23"/>
      <c r="I989" s="2">
        <f>SUMIF('collection only'!D:D,eslam.data!AO989,'collection only'!E:E)</f>
        <v>3896343.98</v>
      </c>
      <c r="J989" s="26">
        <f>SUMIF('data-from-invoicing'!D:D,eslam.data!AP989,'data-from-invoicing'!F:F)</f>
        <v>0</v>
      </c>
      <c r="K989" s="2">
        <f t="shared" si="151"/>
        <v>-3896343.98</v>
      </c>
      <c r="O989" s="23"/>
      <c r="P989" s="2">
        <v>3896343.98</v>
      </c>
      <c r="Q989" s="1">
        <v>43434</v>
      </c>
      <c r="R989" s="1">
        <v>43439</v>
      </c>
      <c r="S989" s="1">
        <v>43439</v>
      </c>
      <c r="T989">
        <v>30</v>
      </c>
      <c r="U989" s="1">
        <v>43469</v>
      </c>
      <c r="V989" s="1">
        <v>43464</v>
      </c>
      <c r="W989" s="2">
        <v>34365428.740000002</v>
      </c>
      <c r="X989" s="2">
        <v>79445.62</v>
      </c>
      <c r="AD989" s="2">
        <v>575019.52500000002</v>
      </c>
      <c r="AE989" s="14">
        <f>SUMIF('consultant-gross'!D:D,eslam.data!AO989,'consultant-gross'!F:F)</f>
        <v>4511257.4900000021</v>
      </c>
      <c r="AF989" s="14">
        <f>SUMIF('consultant-gross'!D:D,eslam.data!AO989,'consultant-gross'!G:G)</f>
        <v>34365428.740000002</v>
      </c>
      <c r="AG989" s="14">
        <f>SUMIF('consultant-net'!D:D,eslam.data!AO989,'consultant-net'!F:F)</f>
        <v>3896343.98</v>
      </c>
      <c r="AH989" s="2" t="str">
        <f>VLOOKUP(A989,'eslam-to-invoicing'!A:B,2,0)</f>
        <v>EMAAR-PKG117- MARASSI</v>
      </c>
      <c r="AO989" s="2" t="str">
        <f t="shared" si="152"/>
        <v>PK #1178</v>
      </c>
      <c r="AP989" s="2" t="str">
        <f t="shared" si="153"/>
        <v>EMAAR-PKG117- MARASSI8</v>
      </c>
    </row>
    <row r="990" spans="1:42" hidden="1" x14ac:dyDescent="0.3">
      <c r="A990" s="6" t="s">
        <v>15</v>
      </c>
      <c r="B990" s="6">
        <f>VLOOKUP(A990,Sheet1!A:B,2,0)</f>
        <v>1</v>
      </c>
      <c r="C990" s="6">
        <v>9</v>
      </c>
      <c r="D990" s="25"/>
      <c r="E990" s="2">
        <v>3153415.0899999961</v>
      </c>
      <c r="F990" s="26">
        <f>SUMIF('data-from-invoicing'!D:D,eslam.data!AP990,'data-from-invoicing'!E:E)</f>
        <v>3150407.65</v>
      </c>
      <c r="G990" s="2">
        <f t="shared" si="150"/>
        <v>-3007.4399999962188</v>
      </c>
      <c r="H990" s="23"/>
      <c r="I990" s="2">
        <f>SUMIF('collection only'!D:D,eslam.data!AO990,'collection only'!E:E)</f>
        <v>2578109.73</v>
      </c>
      <c r="J990" s="26">
        <f>SUMIF('data-from-invoicing'!D:D,eslam.data!AP990,'data-from-invoicing'!F:F)</f>
        <v>2971025.94</v>
      </c>
      <c r="K990" s="2">
        <f t="shared" si="151"/>
        <v>392916.20999999996</v>
      </c>
      <c r="O990" s="23"/>
      <c r="P990" s="2">
        <v>2578109.66</v>
      </c>
      <c r="Q990" s="1">
        <v>43465</v>
      </c>
      <c r="R990" s="1">
        <v>43464</v>
      </c>
      <c r="S990" s="1">
        <v>43463</v>
      </c>
      <c r="T990">
        <v>30</v>
      </c>
      <c r="U990" s="1">
        <v>43493</v>
      </c>
      <c r="V990" s="1">
        <v>43495</v>
      </c>
      <c r="W990" s="2">
        <v>37518843.829999998</v>
      </c>
      <c r="X990" s="2">
        <v>48842.25</v>
      </c>
      <c r="AD990" s="2">
        <v>599014.40000000002</v>
      </c>
      <c r="AE990" s="14">
        <f>SUMIF('consultant-gross'!D:D,eslam.data!AO990,'consultant-gross'!F:F)</f>
        <v>3153415.0899999961</v>
      </c>
      <c r="AF990" s="14">
        <f>SUMIF('consultant-gross'!D:D,eslam.data!AO990,'consultant-gross'!G:G)</f>
        <v>37518843.829999998</v>
      </c>
      <c r="AG990" s="14">
        <f>SUMIF('consultant-net'!D:D,eslam.data!AO990,'consultant-net'!F:F)</f>
        <v>2578109.66</v>
      </c>
      <c r="AH990" s="2" t="str">
        <f>VLOOKUP(A990,'eslam-to-invoicing'!A:B,2,0)</f>
        <v>EMAAR-PKG117- MARASSI</v>
      </c>
      <c r="AO990" s="2" t="str">
        <f t="shared" si="152"/>
        <v>PK #1179</v>
      </c>
      <c r="AP990" s="2" t="str">
        <f t="shared" si="153"/>
        <v>EMAAR-PKG117- MARASSI9</v>
      </c>
    </row>
    <row r="991" spans="1:42" hidden="1" x14ac:dyDescent="0.3">
      <c r="A991" s="6" t="s">
        <v>15</v>
      </c>
      <c r="B991" s="6">
        <f>VLOOKUP(A991,Sheet1!A:B,2,0)</f>
        <v>1</v>
      </c>
      <c r="C991" s="6">
        <v>10</v>
      </c>
      <c r="D991" s="25"/>
      <c r="E991" s="2">
        <v>1068867.2400000021</v>
      </c>
      <c r="F991" s="26">
        <f>SUMIF('data-from-invoicing'!D:D,eslam.data!AP991,'data-from-invoicing'!E:E)</f>
        <v>2201208.6</v>
      </c>
      <c r="G991" s="2">
        <f t="shared" si="150"/>
        <v>1132341.359999998</v>
      </c>
      <c r="H991" s="23"/>
      <c r="I991" s="2">
        <f>SUMIF('collection only'!D:D,eslam.data!AO991,'collection only'!E:E)</f>
        <v>882296.11</v>
      </c>
      <c r="J991" s="26">
        <f>SUMIF('data-from-invoicing'!D:D,eslam.data!AP991,'data-from-invoicing'!F:F)</f>
        <v>1794005.32</v>
      </c>
      <c r="K991" s="2">
        <f t="shared" si="151"/>
        <v>911709.21000000008</v>
      </c>
      <c r="O991" s="23"/>
      <c r="P991" s="2">
        <v>882296.18</v>
      </c>
      <c r="Q991" s="1">
        <v>43496</v>
      </c>
      <c r="R991" s="1">
        <v>43496</v>
      </c>
      <c r="S991" s="1">
        <v>43498</v>
      </c>
      <c r="T991">
        <v>30</v>
      </c>
      <c r="U991" s="1">
        <v>43528</v>
      </c>
      <c r="V991" s="1">
        <v>43524</v>
      </c>
      <c r="W991" s="2">
        <v>38587711.07</v>
      </c>
      <c r="X991" s="2">
        <v>48842.25</v>
      </c>
      <c r="AD991" s="2">
        <v>653139.59400000004</v>
      </c>
      <c r="AE991" s="14">
        <f>SUMIF('consultant-gross'!D:D,eslam.data!AO991,'consultant-gross'!F:F)</f>
        <v>992195.96809653193</v>
      </c>
      <c r="AF991" s="14">
        <f>SUMIF('consultant-gross'!D:D,eslam.data!AO991,'consultant-gross'!G:G)</f>
        <v>38511039.79809653</v>
      </c>
      <c r="AG991" s="14">
        <f>SUMIF('consultant-net'!D:D,eslam.data!AO991,'consultant-net'!F:F)</f>
        <v>147972.10483653101</v>
      </c>
      <c r="AH991" s="2" t="str">
        <f>VLOOKUP(A991,'eslam-to-invoicing'!A:B,2,0)</f>
        <v>EMAAR-PKG117- MARASSI</v>
      </c>
      <c r="AO991" s="2" t="str">
        <f t="shared" si="152"/>
        <v>PK #11710</v>
      </c>
      <c r="AP991" s="2" t="str">
        <f t="shared" si="153"/>
        <v>EMAAR-PKG117- MARASSI10</v>
      </c>
    </row>
    <row r="992" spans="1:42" hidden="1" x14ac:dyDescent="0.3">
      <c r="A992" s="6" t="s">
        <v>15</v>
      </c>
      <c r="B992" s="6">
        <f>VLOOKUP(A992,Sheet1!A:B,2,0)</f>
        <v>1</v>
      </c>
      <c r="C992" s="6">
        <v>11</v>
      </c>
      <c r="D992" s="25"/>
      <c r="E992" s="2">
        <v>1134851.8599999989</v>
      </c>
      <c r="F992" s="26">
        <f>SUMIF('data-from-invoicing'!D:D,eslam.data!AP992,'data-from-invoicing'!E:E)</f>
        <v>0</v>
      </c>
      <c r="G992" s="2">
        <f t="shared" si="150"/>
        <v>-1134851.8599999989</v>
      </c>
      <c r="H992" s="23"/>
      <c r="I992" s="2">
        <f>SUMIF('collection only'!D:D,eslam.data!AO992,'collection only'!E:E)</f>
        <v>809762.24</v>
      </c>
      <c r="J992" s="26">
        <f>SUMIF('data-from-invoicing'!D:D,eslam.data!AP992,'data-from-invoicing'!F:F)</f>
        <v>0</v>
      </c>
      <c r="K992" s="2">
        <f t="shared" si="151"/>
        <v>-809762.24</v>
      </c>
      <c r="O992" s="23"/>
      <c r="P992" s="2">
        <v>810342.08</v>
      </c>
      <c r="Q992" s="1">
        <v>43555</v>
      </c>
      <c r="R992" s="1">
        <v>43555</v>
      </c>
      <c r="S992" s="1">
        <v>43558</v>
      </c>
      <c r="T992">
        <v>30</v>
      </c>
      <c r="U992" s="1">
        <v>43588</v>
      </c>
      <c r="V992" s="1">
        <v>43585</v>
      </c>
      <c r="W992" s="2">
        <v>39722562.93</v>
      </c>
      <c r="AD992" s="2">
        <v>737679.72</v>
      </c>
      <c r="AE992" s="14">
        <f>SUMIF('consultant-gross'!D:D,eslam.data!AO992,'consultant-gross'!F:F)</f>
        <v>0</v>
      </c>
      <c r="AF992" s="14">
        <f>SUMIF('consultant-gross'!D:D,eslam.data!AO992,'consultant-gross'!G:G)</f>
        <v>0</v>
      </c>
      <c r="AG992" s="14">
        <f>SUMIF('consultant-net'!D:D,eslam.data!AO992,'consultant-net'!F:F)</f>
        <v>0</v>
      </c>
      <c r="AH992" s="2" t="str">
        <f>VLOOKUP(A992,'eslam-to-invoicing'!A:B,2,0)</f>
        <v>EMAAR-PKG117- MARASSI</v>
      </c>
      <c r="AO992" s="2" t="str">
        <f t="shared" si="152"/>
        <v>PK #11711</v>
      </c>
      <c r="AP992" s="2" t="str">
        <f t="shared" si="153"/>
        <v>EMAAR-PKG117- MARASSI11</v>
      </c>
    </row>
    <row r="993" spans="1:42" x14ac:dyDescent="0.3">
      <c r="A993" s="6" t="s">
        <v>15</v>
      </c>
      <c r="B993" s="6">
        <f>VLOOKUP(A993,Sheet1!A:B,2,0)</f>
        <v>1</v>
      </c>
      <c r="C993" s="6">
        <v>12</v>
      </c>
      <c r="D993" s="25"/>
      <c r="E993" s="2">
        <v>2921413.4200000018</v>
      </c>
      <c r="F993" s="26">
        <f>SUMIF('data-from-invoicing'!D:D,eslam.data!AP993,'data-from-invoicing'!E:E)</f>
        <v>2921423.41</v>
      </c>
      <c r="G993" s="2">
        <f t="shared" si="150"/>
        <v>9.9899999983608723</v>
      </c>
      <c r="H993" s="23"/>
      <c r="I993" s="2">
        <f>SUMIF('collection only'!D:D,eslam.data!AO993,'collection only'!E:E)</f>
        <v>3376927.91</v>
      </c>
      <c r="J993" s="26">
        <f>SUMIF('data-from-invoicing'!D:D,eslam.data!AP993,'data-from-invoicing'!F:F)</f>
        <v>3430971.3805</v>
      </c>
      <c r="K993" s="2">
        <f t="shared" si="151"/>
        <v>54043.470499999821</v>
      </c>
      <c r="O993" s="23"/>
      <c r="P993" s="2">
        <v>3376348.1</v>
      </c>
      <c r="Q993" s="1">
        <v>43708</v>
      </c>
      <c r="R993" s="1">
        <v>43703</v>
      </c>
      <c r="S993" s="1">
        <v>43703</v>
      </c>
      <c r="T993">
        <v>30</v>
      </c>
      <c r="U993" s="1">
        <v>43733</v>
      </c>
      <c r="V993" s="1">
        <v>43733</v>
      </c>
      <c r="W993" s="2">
        <v>42643976.350000001</v>
      </c>
      <c r="X993" s="2">
        <v>0</v>
      </c>
      <c r="AD993" s="2">
        <v>1681581.22</v>
      </c>
      <c r="AE993" s="14">
        <f>SUMIF('consultant-gross'!D:D,eslam.data!AO993,'consultant-gross'!F:F)</f>
        <v>2921413.4200000018</v>
      </c>
      <c r="AF993" s="14">
        <f>SUMIF('consultant-gross'!D:D,eslam.data!AO993,'consultant-gross'!G:G)</f>
        <v>42643976.350000001</v>
      </c>
      <c r="AG993" s="14">
        <f>SUMIF('consultant-net'!D:D,eslam.data!AO993,'consultant-net'!F:F)</f>
        <v>3376348.1</v>
      </c>
      <c r="AH993" s="2" t="str">
        <f>VLOOKUP(A993,'eslam-to-invoicing'!A:B,2,0)</f>
        <v>EMAAR-PKG117- MARASSI</v>
      </c>
      <c r="AO993" s="2" t="str">
        <f t="shared" si="152"/>
        <v>PK #11712</v>
      </c>
      <c r="AP993" s="2" t="str">
        <f t="shared" si="153"/>
        <v>EMAAR-PKG117- MARASSI12</v>
      </c>
    </row>
    <row r="994" spans="1:42" hidden="1" x14ac:dyDescent="0.3">
      <c r="A994" s="6" t="s">
        <v>15</v>
      </c>
      <c r="B994" s="6">
        <f>VLOOKUP(A994,Sheet1!A:B,2,0)</f>
        <v>1</v>
      </c>
      <c r="C994" s="6">
        <v>13</v>
      </c>
      <c r="D994" s="25"/>
      <c r="E994" s="2">
        <v>2611652.8699999969</v>
      </c>
      <c r="F994" s="26">
        <f>SUMIF('data-from-invoicing'!D:D,eslam.data!AP994,'data-from-invoicing'!E:E)</f>
        <v>2573072.88</v>
      </c>
      <c r="G994" s="2">
        <f t="shared" si="150"/>
        <v>-38579.989999996964</v>
      </c>
      <c r="H994" s="23"/>
      <c r="I994" s="2">
        <f>SUMIF('collection only'!D:D,eslam.data!AO994,'collection only'!E:E)</f>
        <v>3145907.11</v>
      </c>
      <c r="J994" s="26">
        <f>SUMIF('data-from-invoicing'!D:D,eslam.data!AP994,'data-from-invoicing'!F:F)</f>
        <v>3439963.7340000002</v>
      </c>
      <c r="K994" s="2">
        <f t="shared" si="151"/>
        <v>294056.6240000003</v>
      </c>
      <c r="O994" s="23"/>
      <c r="P994" s="2">
        <v>3145779.21</v>
      </c>
      <c r="Q994" s="1">
        <v>43769</v>
      </c>
      <c r="R994" s="1">
        <v>43768</v>
      </c>
      <c r="S994" s="1">
        <v>43767</v>
      </c>
      <c r="T994">
        <v>30</v>
      </c>
      <c r="U994" s="1">
        <v>43797</v>
      </c>
      <c r="V994" s="1">
        <v>43781</v>
      </c>
      <c r="W994" s="2">
        <v>45255629.219999999</v>
      </c>
      <c r="X994" s="2">
        <v>0</v>
      </c>
      <c r="AD994" s="2">
        <v>975332.14999999991</v>
      </c>
      <c r="AE994" s="14">
        <f>SUMIF('consultant-gross'!D:D,eslam.data!AO994,'consultant-gross'!F:F)</f>
        <v>2611652.8699999973</v>
      </c>
      <c r="AF994" s="14">
        <f>SUMIF('consultant-gross'!D:D,eslam.data!AO994,'consultant-gross'!G:G)</f>
        <v>45255629.219999999</v>
      </c>
      <c r="AG994" s="14">
        <f>SUMIF('consultant-net'!D:D,eslam.data!AO994,'consultant-net'!F:F)</f>
        <v>3145779.21</v>
      </c>
      <c r="AH994" s="2" t="str">
        <f>VLOOKUP(A994,'eslam-to-invoicing'!A:B,2,0)</f>
        <v>EMAAR-PKG117- MARASSI</v>
      </c>
      <c r="AO994" s="2" t="str">
        <f t="shared" si="152"/>
        <v>PK #11713</v>
      </c>
      <c r="AP994" s="2" t="str">
        <f t="shared" si="153"/>
        <v>EMAAR-PKG117- MARASSI13</v>
      </c>
    </row>
    <row r="995" spans="1:42" hidden="1" x14ac:dyDescent="0.3">
      <c r="A995" s="6" t="s">
        <v>15</v>
      </c>
      <c r="B995" s="6">
        <f>VLOOKUP(A995,Sheet1!A:B,2,0)</f>
        <v>1</v>
      </c>
      <c r="C995" s="6">
        <v>14</v>
      </c>
      <c r="D995" s="25"/>
      <c r="E995" s="2">
        <v>1659370.8100000019</v>
      </c>
      <c r="F995" s="26">
        <f>SUMIF('data-from-invoicing'!D:D,eslam.data!AP995,'data-from-invoicing'!E:E)</f>
        <v>0</v>
      </c>
      <c r="G995" s="2">
        <f t="shared" si="150"/>
        <v>-1659370.8100000019</v>
      </c>
      <c r="H995" s="23"/>
      <c r="I995" s="2">
        <f>SUMIF('collection only'!D:D,eslam.data!AO995,'collection only'!E:E)</f>
        <v>2483342.5</v>
      </c>
      <c r="J995" s="26">
        <f>SUMIF('data-from-invoicing'!D:D,eslam.data!AP995,'data-from-invoicing'!F:F)</f>
        <v>0</v>
      </c>
      <c r="K995" s="2">
        <f t="shared" si="151"/>
        <v>-2483342.5</v>
      </c>
      <c r="O995" s="23"/>
      <c r="P995" s="2">
        <v>2238761.46</v>
      </c>
      <c r="Q995" s="1">
        <v>43951</v>
      </c>
      <c r="R995" s="1">
        <v>43935</v>
      </c>
      <c r="S995" s="1">
        <v>44006</v>
      </c>
      <c r="T995">
        <v>30</v>
      </c>
      <c r="U995" s="1">
        <v>44036</v>
      </c>
      <c r="V995" s="1">
        <v>44101</v>
      </c>
      <c r="W995" s="2">
        <v>46915000.030000001</v>
      </c>
      <c r="AD995" s="2">
        <v>943850.91</v>
      </c>
      <c r="AE995" s="14">
        <f>SUMIF('consultant-gross'!D:D,eslam.data!AO995,'consultant-gross'!F:F)</f>
        <v>1169069.6665932089</v>
      </c>
      <c r="AF995" s="14">
        <f>SUMIF('consultant-gross'!D:D,eslam.data!AO995,'consultant-gross'!G:G)</f>
        <v>46915000.030000001</v>
      </c>
      <c r="AG995" s="14">
        <f>SUMIF('consultant-net'!D:D,eslam.data!AO995,'consultant-net'!F:F)</f>
        <v>2238761.46</v>
      </c>
      <c r="AH995" s="2" t="str">
        <f>VLOOKUP(A995,'eslam-to-invoicing'!A:B,2,0)</f>
        <v>EMAAR-PKG117- MARASSI</v>
      </c>
      <c r="AO995" s="2" t="str">
        <f t="shared" si="152"/>
        <v>PK #11714</v>
      </c>
      <c r="AP995" s="2" t="str">
        <f t="shared" si="153"/>
        <v>EMAAR-PKG117- MARASSI14</v>
      </c>
    </row>
    <row r="996" spans="1:42" x14ac:dyDescent="0.3">
      <c r="A996" s="6" t="s">
        <v>44</v>
      </c>
      <c r="B996" s="6">
        <f>VLOOKUP(A996,Sheet1!A:B,2,0)</f>
        <v>1</v>
      </c>
      <c r="C996" s="6">
        <v>37</v>
      </c>
      <c r="D996" s="25"/>
      <c r="F996" s="26">
        <f>SUMIF('data-from-invoicing'!D:D,eslam.data!AP996,'data-from-invoicing'!E:E)</f>
        <v>0</v>
      </c>
      <c r="G996" s="2">
        <f t="shared" si="150"/>
        <v>0</v>
      </c>
      <c r="H996" s="23"/>
      <c r="I996" s="2">
        <f>SUMIF('collection only'!D:D,eslam.data!AO996,'collection only'!E:E)</f>
        <v>780036</v>
      </c>
      <c r="J996" s="26">
        <f>SUMIF('data-from-invoicing'!D:D,eslam.data!AP996,'data-from-invoicing'!F:F)</f>
        <v>0</v>
      </c>
      <c r="K996" s="2">
        <f t="shared" si="151"/>
        <v>-780036</v>
      </c>
      <c r="O996" s="23"/>
      <c r="P996" s="2">
        <v>471641.26</v>
      </c>
      <c r="Q996" s="1">
        <v>43524</v>
      </c>
      <c r="R996" s="1">
        <v>43523</v>
      </c>
      <c r="S996" s="1">
        <v>43677</v>
      </c>
      <c r="T996">
        <v>30</v>
      </c>
      <c r="U996" s="1">
        <v>43707</v>
      </c>
      <c r="V996" s="1">
        <v>43684</v>
      </c>
      <c r="W996" s="2">
        <v>35147992.219999999</v>
      </c>
      <c r="AD996" s="2">
        <v>990333.95</v>
      </c>
      <c r="AE996" s="14">
        <f>SUMIF('consultant-gross'!D:D,eslam.data!AO996,'consultant-gross'!F:F)</f>
        <v>0</v>
      </c>
      <c r="AF996" s="14">
        <f>SUMIF('consultant-gross'!D:D,eslam.data!AO996,'consultant-gross'!G:G)</f>
        <v>0</v>
      </c>
      <c r="AG996" s="14">
        <f>SUMIF('consultant-net'!D:D,eslam.data!AO996,'consultant-net'!F:F)</f>
        <v>0</v>
      </c>
      <c r="AH996" s="2" t="str">
        <f>VLOOKUP(A996,'eslam-to-invoicing'!A:B,2,0)</f>
        <v>EMAAR-PKG#22-MARASSI</v>
      </c>
      <c r="AO996" s="2" t="str">
        <f t="shared" si="152"/>
        <v>PK#2237</v>
      </c>
      <c r="AP996" s="2" t="str">
        <f t="shared" si="153"/>
        <v>EMAAR-PKG#22-MARASSI37</v>
      </c>
    </row>
    <row r="997" spans="1:42" x14ac:dyDescent="0.3">
      <c r="A997" s="6" t="s">
        <v>90</v>
      </c>
      <c r="B997" s="6">
        <f>VLOOKUP(A997,Sheet1!A:B,2,0)</f>
        <v>1</v>
      </c>
      <c r="C997" s="6">
        <v>30</v>
      </c>
      <c r="D997" s="25"/>
      <c r="F997" s="26">
        <f>SUMIF('data-from-invoicing'!D:D,eslam.data!AP997,'data-from-invoicing'!E:E)</f>
        <v>0</v>
      </c>
      <c r="G997" s="2">
        <f t="shared" si="150"/>
        <v>0</v>
      </c>
      <c r="H997" s="23"/>
      <c r="I997" s="2">
        <f>SUMIF('collection only'!D:D,eslam.data!AO997,'collection only'!E:E)</f>
        <v>900093.35</v>
      </c>
      <c r="J997" s="26">
        <f>SUMIF('data-from-invoicing'!D:D,eslam.data!AP997,'data-from-invoicing'!F:F)</f>
        <v>0</v>
      </c>
      <c r="K997" s="2">
        <f t="shared" si="151"/>
        <v>-900093.35</v>
      </c>
      <c r="O997" s="23"/>
      <c r="Q997" s="1">
        <v>42916</v>
      </c>
      <c r="R997" s="1">
        <v>42891</v>
      </c>
      <c r="S997" s="1">
        <v>44634</v>
      </c>
      <c r="T997">
        <v>30</v>
      </c>
      <c r="U997" s="1">
        <v>44664</v>
      </c>
      <c r="AD997" s="2">
        <v>0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>
        <f>VLOOKUP(A997,'eslam-to-invoicing'!A:B,2,0)</f>
        <v>0</v>
      </c>
      <c r="AO997" s="2" t="str">
        <f t="shared" si="152"/>
        <v>PK#3230</v>
      </c>
      <c r="AP997" s="2" t="str">
        <f t="shared" si="153"/>
        <v>030</v>
      </c>
    </row>
    <row r="998" spans="1:42" x14ac:dyDescent="0.3">
      <c r="A998" s="6" t="s">
        <v>33</v>
      </c>
      <c r="B998" s="6">
        <f>VLOOKUP(A998,Sheet1!A:B,2,0)</f>
        <v>1</v>
      </c>
      <c r="C998" s="6">
        <v>1</v>
      </c>
      <c r="D998" s="25"/>
      <c r="E998" s="2">
        <v>1738465.666666667</v>
      </c>
      <c r="F998" s="26">
        <f>SUMIF('data-from-invoicing'!D:D,eslam.data!AP998,'data-from-invoicing'!E:E)</f>
        <v>1738465.67</v>
      </c>
      <c r="G998" s="2">
        <f t="shared" si="150"/>
        <v>3.3333329483866692E-3</v>
      </c>
      <c r="H998" s="23"/>
      <c r="I998" s="2">
        <f>SUMIF('collection only'!D:D,eslam.data!AO998,'collection only'!E:E)</f>
        <v>9752735.8200000003</v>
      </c>
      <c r="J998" s="26">
        <f>SUMIF('data-from-invoicing'!D:D,eslam.data!AP998,'data-from-invoicing'!F:F)</f>
        <v>1029594.8135</v>
      </c>
      <c r="K998" s="2">
        <f t="shared" si="151"/>
        <v>-8723141.0065000001</v>
      </c>
      <c r="L998" s="2">
        <v>8723141</v>
      </c>
      <c r="O998" s="23"/>
      <c r="P998" s="2">
        <v>1029594.82</v>
      </c>
      <c r="Q998" s="1">
        <v>43496</v>
      </c>
      <c r="R998" s="1">
        <v>43496</v>
      </c>
      <c r="S998" s="1">
        <v>43499</v>
      </c>
      <c r="T998">
        <v>40</v>
      </c>
      <c r="U998" s="1">
        <v>43539</v>
      </c>
      <c r="V998" s="1">
        <v>43513</v>
      </c>
      <c r="W998" s="2">
        <v>1738465.666666667</v>
      </c>
      <c r="AD998" s="2">
        <v>48253.89</v>
      </c>
      <c r="AE998" s="14">
        <f>SUMIF('consultant-gross'!D:D,eslam.data!AO998,'consultant-gross'!F:F)</f>
        <v>1738465.6666666665</v>
      </c>
      <c r="AF998" s="14">
        <f>SUMIF('consultant-gross'!D:D,eslam.data!AO998,'consultant-gross'!G:G)</f>
        <v>1738465.6666666665</v>
      </c>
      <c r="AG998" s="14">
        <f>SUMIF('consultant-net'!D:D,eslam.data!AO998,'consultant-net'!F:F)</f>
        <v>1124562.5467855197</v>
      </c>
      <c r="AH998" s="2" t="str">
        <f>VLOOKUP(A998,'eslam-to-invoicing'!A:B,2,0)</f>
        <v>EMAAR-PKG# 101-UPTOWN</v>
      </c>
      <c r="AO998" s="2" t="str">
        <f t="shared" si="152"/>
        <v>PKG#1011</v>
      </c>
      <c r="AP998" s="2" t="str">
        <f t="shared" si="153"/>
        <v>EMAAR-PKG# 101-UPTOWN1</v>
      </c>
    </row>
    <row r="999" spans="1:42" hidden="1" x14ac:dyDescent="0.3">
      <c r="A999" s="6" t="s">
        <v>33</v>
      </c>
      <c r="B999" s="6">
        <f>VLOOKUP(A999,Sheet1!A:B,2,0)</f>
        <v>1</v>
      </c>
      <c r="C999" s="6">
        <v>2</v>
      </c>
      <c r="D999" s="25"/>
      <c r="E999" s="2">
        <v>1610908.8476190481</v>
      </c>
      <c r="F999" s="26">
        <f>SUMIF('data-from-invoicing'!D:D,eslam.data!AP999,'data-from-invoicing'!E:E)</f>
        <v>0</v>
      </c>
      <c r="G999" s="2">
        <f t="shared" si="150"/>
        <v>-1610908.8476190481</v>
      </c>
      <c r="H999" s="23"/>
      <c r="I999" s="2">
        <f>SUMIF('collection only'!D:D,eslam.data!AO999,'collection only'!E:E)</f>
        <v>2222206.65</v>
      </c>
      <c r="J999" s="26">
        <f>SUMIF('data-from-invoicing'!D:D,eslam.data!AP999,'data-from-invoicing'!F:F)</f>
        <v>0</v>
      </c>
      <c r="K999" s="2">
        <f t="shared" si="151"/>
        <v>-2222206.65</v>
      </c>
      <c r="O999" s="23"/>
      <c r="P999" s="2">
        <v>2222206.65</v>
      </c>
      <c r="Q999" s="1">
        <v>43524</v>
      </c>
      <c r="R999" s="1">
        <v>43524</v>
      </c>
      <c r="S999" s="1">
        <v>43529</v>
      </c>
      <c r="T999">
        <v>40</v>
      </c>
      <c r="U999" s="1">
        <v>43569</v>
      </c>
      <c r="V999" s="1">
        <v>43543</v>
      </c>
      <c r="W999" s="2">
        <v>3349374.5142857139</v>
      </c>
      <c r="X999" s="2">
        <v>2240156.84</v>
      </c>
      <c r="AD999" s="2">
        <v>147570</v>
      </c>
      <c r="AE999" s="14">
        <f>SUMIF('consultant-gross'!D:D,eslam.data!AO999,'consultant-gross'!F:F)</f>
        <v>1610908.8476190479</v>
      </c>
      <c r="AF999" s="14">
        <f>SUMIF('consultant-gross'!D:D,eslam.data!AO999,'consultant-gross'!G:G)</f>
        <v>3349374.5142857144</v>
      </c>
      <c r="AG999" s="14">
        <f>SUMIF('consultant-net'!D:D,eslam.data!AO999,'consultant-net'!F:F)</f>
        <v>2222206.65</v>
      </c>
      <c r="AH999" s="2" t="str">
        <f>VLOOKUP(A999,'eslam-to-invoicing'!A:B,2,0)</f>
        <v>EMAAR-PKG# 101-UPTOWN</v>
      </c>
      <c r="AO999" s="2" t="str">
        <f t="shared" si="152"/>
        <v>PKG#1012</v>
      </c>
      <c r="AP999" s="2" t="str">
        <f t="shared" si="153"/>
        <v>EMAAR-PKG# 101-UPTOWN2</v>
      </c>
    </row>
    <row r="1000" spans="1:42" hidden="1" x14ac:dyDescent="0.3">
      <c r="A1000" s="6" t="s">
        <v>33</v>
      </c>
      <c r="B1000" s="6">
        <f>VLOOKUP(A1000,Sheet1!A:B,2,0)</f>
        <v>1</v>
      </c>
      <c r="C1000" s="6">
        <v>3</v>
      </c>
      <c r="D1000" s="25"/>
      <c r="E1000" s="2">
        <v>4030400.2476190468</v>
      </c>
      <c r="F1000" s="26">
        <f>SUMIF('data-from-invoicing'!D:D,eslam.data!AP1000,'data-from-invoicing'!E:E)</f>
        <v>3744391.54</v>
      </c>
      <c r="G1000" s="2">
        <f t="shared" si="150"/>
        <v>-286008.70761904679</v>
      </c>
      <c r="H1000" s="23"/>
      <c r="I1000" s="2">
        <f>SUMIF('collection only'!D:D,eslam.data!AO1000,'collection only'!E:E)</f>
        <v>2246109.5099999998</v>
      </c>
      <c r="J1000" s="26">
        <f>SUMIF('data-from-invoicing'!D:D,eslam.data!AP1000,'data-from-invoicing'!F:F)</f>
        <v>2222206.6269999999</v>
      </c>
      <c r="K1000" s="2">
        <f t="shared" si="151"/>
        <v>-23902.882999999914</v>
      </c>
      <c r="O1000" s="23"/>
      <c r="P1000" s="2">
        <v>2246109.5099999998</v>
      </c>
      <c r="Q1000" s="1">
        <v>43555</v>
      </c>
      <c r="R1000" s="1">
        <v>43566</v>
      </c>
      <c r="S1000" s="1">
        <v>43569</v>
      </c>
      <c r="T1000">
        <v>40</v>
      </c>
      <c r="U1000" s="1">
        <v>43609</v>
      </c>
      <c r="V1000" s="1">
        <v>43590</v>
      </c>
      <c r="W1000" s="2">
        <v>7379774.7619047612</v>
      </c>
      <c r="X1000" s="2">
        <v>1904790.84</v>
      </c>
      <c r="AD1000" s="2">
        <v>202283</v>
      </c>
      <c r="AE1000" s="14">
        <f>SUMIF('consultant-gross'!D:D,eslam.data!AO1000,'consultant-gross'!F:F)</f>
        <v>4030395.5428571422</v>
      </c>
      <c r="AF1000" s="14">
        <f>SUMIF('consultant-gross'!D:D,eslam.data!AO1000,'consultant-gross'!G:G)</f>
        <v>7379770.0571428565</v>
      </c>
      <c r="AG1000" s="14">
        <f>SUMIF('consultant-net'!D:D,eslam.data!AO1000,'consultant-net'!F:F)</f>
        <v>2379437.34</v>
      </c>
      <c r="AH1000" s="2" t="str">
        <f>VLOOKUP(A1000,'eslam-to-invoicing'!A:B,2,0)</f>
        <v>EMAAR-PKG# 101-UPTOWN</v>
      </c>
      <c r="AO1000" s="2" t="str">
        <f t="shared" si="152"/>
        <v>PKG#1013</v>
      </c>
      <c r="AP1000" s="2" t="str">
        <f t="shared" si="153"/>
        <v>EMAAR-PKG# 101-UPTOWN3</v>
      </c>
    </row>
    <row r="1001" spans="1:42" hidden="1" x14ac:dyDescent="0.3">
      <c r="A1001" s="6" t="s">
        <v>33</v>
      </c>
      <c r="B1001" s="6">
        <f>VLOOKUP(A1001,Sheet1!A:B,2,0)</f>
        <v>1</v>
      </c>
      <c r="C1001" s="6">
        <v>4</v>
      </c>
      <c r="D1001" s="25"/>
      <c r="E1001" s="2">
        <v>4428897.7238095244</v>
      </c>
      <c r="F1001" s="26">
        <f>SUMIF('data-from-invoicing'!D:D,eslam.data!AP1001,'data-from-invoicing'!E:E)</f>
        <v>1896917.55</v>
      </c>
      <c r="G1001" s="2">
        <f t="shared" si="150"/>
        <v>-2531980.1738095246</v>
      </c>
      <c r="H1001" s="23"/>
      <c r="I1001" s="2">
        <f>SUMIF('collection only'!D:D,eslam.data!AO1001,'collection only'!E:E)</f>
        <v>2512749.6800000002</v>
      </c>
      <c r="J1001" s="26">
        <f>SUMIF('data-from-invoicing'!D:D,eslam.data!AP1001,'data-from-invoicing'!F:F)</f>
        <v>2246109.5099999998</v>
      </c>
      <c r="K1001" s="2">
        <f t="shared" si="151"/>
        <v>-266640.17000000039</v>
      </c>
      <c r="O1001" s="23"/>
      <c r="P1001" s="2">
        <v>2512749.6800000002</v>
      </c>
      <c r="Q1001" s="1">
        <v>43585</v>
      </c>
      <c r="R1001" s="1">
        <v>43600</v>
      </c>
      <c r="S1001" s="1">
        <v>43605</v>
      </c>
      <c r="T1001">
        <v>40</v>
      </c>
      <c r="U1001" s="1">
        <v>43645</v>
      </c>
      <c r="V1001" s="1">
        <v>43614</v>
      </c>
      <c r="W1001" s="2">
        <v>11808672.485714279</v>
      </c>
      <c r="X1001" s="2">
        <v>1592100.01</v>
      </c>
      <c r="AD1001" s="2">
        <v>250813.43</v>
      </c>
      <c r="AE1001" s="14">
        <f>SUMIF('consultant-gross'!D:D,eslam.data!AO1001,'consultant-gross'!F:F)</f>
        <v>4428897.7238095235</v>
      </c>
      <c r="AF1001" s="14">
        <f>SUMIF('consultant-gross'!D:D,eslam.data!AO1001,'consultant-gross'!G:G)</f>
        <v>11808672.485714285</v>
      </c>
      <c r="AG1001" s="14">
        <f>SUMIF('consultant-net'!D:D,eslam.data!AO1001,'consultant-net'!F:F)</f>
        <v>2512749.6800000002</v>
      </c>
      <c r="AH1001" s="2" t="str">
        <f>VLOOKUP(A1001,'eslam-to-invoicing'!A:B,2,0)</f>
        <v>EMAAR-PKG# 101-UPTOWN</v>
      </c>
      <c r="AO1001" s="2" t="str">
        <f t="shared" si="152"/>
        <v>PKG#1014</v>
      </c>
      <c r="AP1001" s="2" t="str">
        <f t="shared" si="153"/>
        <v>EMAAR-PKG# 101-UPTOWN4</v>
      </c>
    </row>
    <row r="1002" spans="1:42" hidden="1" x14ac:dyDescent="0.3">
      <c r="A1002" s="6" t="s">
        <v>33</v>
      </c>
      <c r="B1002" s="6">
        <f>VLOOKUP(A1002,Sheet1!A:B,2,0)</f>
        <v>1</v>
      </c>
      <c r="C1002" s="6">
        <v>5</v>
      </c>
      <c r="D1002" s="25"/>
      <c r="E1002" s="2">
        <v>2224631.714285715</v>
      </c>
      <c r="F1002" s="26">
        <f>SUMIF('data-from-invoicing'!D:D,eslam.data!AP1002,'data-from-invoicing'!E:E)</f>
        <v>4428897.72</v>
      </c>
      <c r="G1002" s="2">
        <f t="shared" si="150"/>
        <v>2204266.0057142847</v>
      </c>
      <c r="H1002" s="23"/>
      <c r="I1002" s="2">
        <f>SUMIF('collection only'!D:D,eslam.data!AO1002,'collection only'!E:E)</f>
        <v>2051541.96</v>
      </c>
      <c r="J1002" s="26">
        <f>SUMIF('data-from-invoicing'!D:D,eslam.data!AP1002,'data-from-invoicing'!F:F)</f>
        <v>2512749.7030000002</v>
      </c>
      <c r="K1002" s="2">
        <f t="shared" si="151"/>
        <v>461207.74300000025</v>
      </c>
      <c r="O1002" s="23"/>
      <c r="P1002" s="2">
        <v>2051541.96</v>
      </c>
      <c r="Q1002" s="1">
        <v>43646</v>
      </c>
      <c r="R1002" s="1">
        <v>43646</v>
      </c>
      <c r="S1002" s="1">
        <v>43647</v>
      </c>
      <c r="T1002">
        <v>40</v>
      </c>
      <c r="U1002" s="1">
        <v>43687</v>
      </c>
      <c r="V1002" s="1">
        <v>43670</v>
      </c>
      <c r="W1002" s="2">
        <v>14033304.199999999</v>
      </c>
      <c r="X1002" s="2">
        <v>2808836.8</v>
      </c>
      <c r="AD1002" s="2">
        <v>296997.23</v>
      </c>
      <c r="AE1002" s="14">
        <f>SUMIF('consultant-gross'!D:D,eslam.data!AO1002,'consultant-gross'!F:F)</f>
        <v>2224631.7142857146</v>
      </c>
      <c r="AF1002" s="14">
        <f>SUMIF('consultant-gross'!D:D,eslam.data!AO1002,'consultant-gross'!G:G)</f>
        <v>14033304.199999999</v>
      </c>
      <c r="AG1002" s="14">
        <f>SUMIF('consultant-net'!D:D,eslam.data!AO1002,'consultant-net'!F:F)</f>
        <v>2051541.96</v>
      </c>
      <c r="AH1002" s="2" t="str">
        <f>VLOOKUP(A1002,'eslam-to-invoicing'!A:B,2,0)</f>
        <v>EMAAR-PKG# 101-UPTOWN</v>
      </c>
      <c r="AO1002" s="2" t="str">
        <f t="shared" si="152"/>
        <v>PKG#1015</v>
      </c>
      <c r="AP1002" s="2" t="str">
        <f t="shared" si="153"/>
        <v>EMAAR-PKG# 101-UPTOWN5</v>
      </c>
    </row>
    <row r="1003" spans="1:42" hidden="1" x14ac:dyDescent="0.3">
      <c r="A1003" s="6" t="s">
        <v>33</v>
      </c>
      <c r="B1003" s="6">
        <f>VLOOKUP(A1003,Sheet1!A:B,2,0)</f>
        <v>1</v>
      </c>
      <c r="C1003" s="6">
        <v>6</v>
      </c>
      <c r="D1003" s="25"/>
      <c r="E1003" s="2">
        <v>3491880.838095237</v>
      </c>
      <c r="F1003" s="26">
        <f>SUMIF('data-from-invoicing'!D:D,eslam.data!AP1003,'data-from-invoicing'!E:E)</f>
        <v>2226073.87</v>
      </c>
      <c r="G1003" s="2">
        <f t="shared" si="150"/>
        <v>-1265806.9680952369</v>
      </c>
      <c r="H1003" s="23"/>
      <c r="I1003" s="2">
        <f>SUMIF('collection only'!D:D,eslam.data!AO1003,'collection only'!E:E)</f>
        <v>1988552.05</v>
      </c>
      <c r="J1003" s="26">
        <f>SUMIF('data-from-invoicing'!D:D,eslam.data!AP1003,'data-from-invoicing'!F:F)</f>
        <v>2051541.97</v>
      </c>
      <c r="K1003" s="2">
        <f t="shared" si="151"/>
        <v>62989.919999999925</v>
      </c>
      <c r="O1003" s="23"/>
      <c r="P1003" s="2">
        <v>1988552.05</v>
      </c>
      <c r="Q1003" s="1">
        <v>43677</v>
      </c>
      <c r="R1003" s="1">
        <v>43682</v>
      </c>
      <c r="S1003" s="1">
        <v>43684</v>
      </c>
      <c r="T1003">
        <v>40</v>
      </c>
      <c r="U1003" s="1">
        <v>43724</v>
      </c>
      <c r="V1003" s="1">
        <v>43705</v>
      </c>
      <c r="W1003" s="2">
        <v>17525185.03809524</v>
      </c>
      <c r="X1003" s="2">
        <v>2620517.54</v>
      </c>
      <c r="AD1003" s="2">
        <v>362213.26</v>
      </c>
      <c r="AE1003" s="14">
        <f>SUMIF('consultant-gross'!D:D,eslam.data!AO1003,'consultant-gross'!F:F)</f>
        <v>3491880.8380952366</v>
      </c>
      <c r="AF1003" s="14">
        <f>SUMIF('consultant-gross'!D:D,eslam.data!AO1003,'consultant-gross'!G:G)</f>
        <v>17525185.038095236</v>
      </c>
      <c r="AG1003" s="14">
        <f>SUMIF('consultant-net'!D:D,eslam.data!AO1003,'consultant-net'!F:F)</f>
        <v>1988552.05</v>
      </c>
      <c r="AH1003" s="2" t="str">
        <f>VLOOKUP(A1003,'eslam-to-invoicing'!A:B,2,0)</f>
        <v>EMAAR-PKG# 101-UPTOWN</v>
      </c>
      <c r="AO1003" s="2" t="str">
        <f t="shared" si="152"/>
        <v>PKG#1016</v>
      </c>
      <c r="AP1003" s="2" t="str">
        <f t="shared" si="153"/>
        <v>EMAAR-PKG# 101-UPTOWN6</v>
      </c>
    </row>
    <row r="1004" spans="1:42" hidden="1" x14ac:dyDescent="0.3">
      <c r="A1004" s="6" t="s">
        <v>33</v>
      </c>
      <c r="B1004" s="6">
        <f>VLOOKUP(A1004,Sheet1!A:B,2,0)</f>
        <v>1</v>
      </c>
      <c r="C1004" s="6">
        <v>7</v>
      </c>
      <c r="D1004" s="25"/>
      <c r="E1004" s="2">
        <v>3123640.990476191</v>
      </c>
      <c r="F1004" s="26">
        <f>SUMIF('data-from-invoicing'!D:D,eslam.data!AP1004,'data-from-invoicing'!E:E)</f>
        <v>3491880.84</v>
      </c>
      <c r="G1004" s="2">
        <f t="shared" si="150"/>
        <v>368239.84952380881</v>
      </c>
      <c r="H1004" s="23"/>
      <c r="I1004" s="2">
        <f>SUMIF('collection only'!D:D,eslam.data!AO1004,'collection only'!E:E)</f>
        <v>1824097.57</v>
      </c>
      <c r="J1004" s="26">
        <f>SUMIF('data-from-invoicing'!D:D,eslam.data!AP1004,'data-from-invoicing'!F:F)</f>
        <v>1988552.05</v>
      </c>
      <c r="K1004" s="2">
        <f t="shared" si="151"/>
        <v>164454.47999999998</v>
      </c>
      <c r="O1004" s="23"/>
      <c r="P1004" s="2">
        <v>1824097.57</v>
      </c>
      <c r="Q1004" s="1">
        <v>43708</v>
      </c>
      <c r="R1004" s="1">
        <v>43718</v>
      </c>
      <c r="S1004" s="1">
        <v>43723</v>
      </c>
      <c r="T1004">
        <v>40</v>
      </c>
      <c r="U1004" s="1">
        <v>43763</v>
      </c>
      <c r="V1004" s="1">
        <v>43734</v>
      </c>
      <c r="W1004" s="2">
        <v>20648826.028571431</v>
      </c>
      <c r="X1004" s="2">
        <v>2373278.98</v>
      </c>
      <c r="AD1004" s="2">
        <v>374469.49</v>
      </c>
      <c r="AE1004" s="14">
        <f>SUMIF('consultant-gross'!D:D,eslam.data!AO1004,'consultant-gross'!F:F)</f>
        <v>3120848.9809523821</v>
      </c>
      <c r="AF1004" s="14">
        <f>SUMIF('consultant-gross'!D:D,eslam.data!AO1004,'consultant-gross'!G:G)</f>
        <v>20646034.019047618</v>
      </c>
      <c r="AG1004" s="14">
        <f>SUMIF('consultant-net'!D:D,eslam.data!AO1004,'consultant-net'!F:F)</f>
        <v>1794285.02</v>
      </c>
      <c r="AH1004" s="2" t="str">
        <f>VLOOKUP(A1004,'eslam-to-invoicing'!A:B,2,0)</f>
        <v>EMAAR-PKG# 101-UPTOWN</v>
      </c>
      <c r="AO1004" s="2" t="str">
        <f t="shared" si="152"/>
        <v>PKG#1017</v>
      </c>
      <c r="AP1004" s="2" t="str">
        <f t="shared" si="153"/>
        <v>EMAAR-PKG# 101-UPTOWN7</v>
      </c>
    </row>
    <row r="1005" spans="1:42" hidden="1" x14ac:dyDescent="0.3">
      <c r="A1005" s="6" t="s">
        <v>33</v>
      </c>
      <c r="B1005" s="6">
        <f>VLOOKUP(A1005,Sheet1!A:B,2,0)</f>
        <v>1</v>
      </c>
      <c r="C1005" s="6">
        <v>8</v>
      </c>
      <c r="D1005" s="25"/>
      <c r="E1005" s="2">
        <v>4704887.4039475247</v>
      </c>
      <c r="F1005" s="26">
        <f>SUMIF('data-from-invoicing'!D:D,eslam.data!AP1005,'data-from-invoicing'!E:E)</f>
        <v>3123640.99</v>
      </c>
      <c r="G1005" s="2">
        <f t="shared" si="150"/>
        <v>-1581246.4139475245</v>
      </c>
      <c r="H1005" s="23"/>
      <c r="I1005" s="2">
        <f>SUMIF('collection only'!D:D,eslam.data!AO1005,'collection only'!E:E)</f>
        <v>2104893.84</v>
      </c>
      <c r="J1005" s="26">
        <f>SUMIF('data-from-invoicing'!D:D,eslam.data!AP1005,'data-from-invoicing'!F:F)</f>
        <v>1824097.56</v>
      </c>
      <c r="K1005" s="2">
        <f t="shared" si="151"/>
        <v>-280796.2799999998</v>
      </c>
      <c r="O1005" s="23"/>
      <c r="P1005" s="2">
        <v>2104893.8329386041</v>
      </c>
      <c r="Q1005" s="1">
        <v>43738</v>
      </c>
      <c r="R1005" s="1">
        <v>43753</v>
      </c>
      <c r="S1005" s="1">
        <v>43755</v>
      </c>
      <c r="T1005">
        <v>40</v>
      </c>
      <c r="U1005" s="1">
        <v>43795</v>
      </c>
      <c r="V1005" s="1">
        <v>43774</v>
      </c>
      <c r="W1005" s="2">
        <v>25353713.432518952</v>
      </c>
      <c r="X1005" s="2">
        <v>1078135.3004004001</v>
      </c>
      <c r="AD1005" s="2">
        <v>421854.33725908888</v>
      </c>
      <c r="AE1005" s="14">
        <f>SUMIF('consultant-gross'!D:D,eslam.data!AO1005,'consultant-gross'!F:F)</f>
        <v>4703530.9523809515</v>
      </c>
      <c r="AF1005" s="14">
        <f>SUMIF('consultant-gross'!D:D,eslam.data!AO1005,'consultant-gross'!G:G)</f>
        <v>25352356.980952378</v>
      </c>
      <c r="AG1005" s="14">
        <f>SUMIF('consultant-net'!D:D,eslam.data!AO1005,'consultant-net'!F:F)</f>
        <v>2127121.14</v>
      </c>
      <c r="AH1005" s="2" t="str">
        <f>VLOOKUP(A1005,'eslam-to-invoicing'!A:B,2,0)</f>
        <v>EMAAR-PKG# 101-UPTOWN</v>
      </c>
      <c r="AO1005" s="2" t="str">
        <f t="shared" si="152"/>
        <v>PKG#1018</v>
      </c>
      <c r="AP1005" s="2" t="str">
        <f t="shared" si="153"/>
        <v>EMAAR-PKG# 101-UPTOWN8</v>
      </c>
    </row>
    <row r="1006" spans="1:42" hidden="1" x14ac:dyDescent="0.3">
      <c r="A1006" s="6" t="s">
        <v>33</v>
      </c>
      <c r="B1006" s="6">
        <f>VLOOKUP(A1006,Sheet1!A:B,2,0)</f>
        <v>1</v>
      </c>
      <c r="C1006" s="6">
        <v>9</v>
      </c>
      <c r="D1006" s="25"/>
      <c r="E1006" s="2">
        <v>3179849.8817667631</v>
      </c>
      <c r="F1006" s="26">
        <f>SUMIF('data-from-invoicing'!D:D,eslam.data!AP1006,'data-from-invoicing'!E:E)</f>
        <v>4704887.4000000004</v>
      </c>
      <c r="G1006" s="2">
        <f t="shared" si="150"/>
        <v>1525037.5182332373</v>
      </c>
      <c r="H1006" s="23"/>
      <c r="I1006" s="2">
        <f>SUMIF('collection only'!D:D,eslam.data!AO1006,'collection only'!E:E)</f>
        <v>1424816.56</v>
      </c>
      <c r="J1006" s="26">
        <f>SUMIF('data-from-invoicing'!D:D,eslam.data!AP1006,'data-from-invoicing'!F:F)</f>
        <v>2104893.84</v>
      </c>
      <c r="K1006" s="2">
        <f t="shared" si="151"/>
        <v>680077.2799999998</v>
      </c>
      <c r="O1006" s="23"/>
      <c r="P1006" s="2">
        <v>1424816.56</v>
      </c>
      <c r="Q1006" s="1">
        <v>43769</v>
      </c>
      <c r="R1006" s="1">
        <v>43784</v>
      </c>
      <c r="S1006" s="1">
        <v>43786</v>
      </c>
      <c r="T1006">
        <v>40</v>
      </c>
      <c r="U1006" s="1">
        <v>43826</v>
      </c>
      <c r="V1006" s="1">
        <v>43802</v>
      </c>
      <c r="W1006" s="2">
        <v>28533563.31428571</v>
      </c>
      <c r="X1006" s="2">
        <v>297444.34000000003</v>
      </c>
      <c r="AD1006" s="2">
        <v>505055.04</v>
      </c>
      <c r="AE1006" s="14">
        <f>SUMIF('consultant-gross'!D:D,eslam.data!AO1006,'consultant-gross'!F:F)</f>
        <v>3179849.8817667626</v>
      </c>
      <c r="AF1006" s="14">
        <f>SUMIF('consultant-gross'!D:D,eslam.data!AO1006,'consultant-gross'!G:G)</f>
        <v>28533563.314285714</v>
      </c>
      <c r="AG1006" s="14">
        <f>SUMIF('consultant-net'!D:D,eslam.data!AO1006,'consultant-net'!F:F)</f>
        <v>1424816.56</v>
      </c>
      <c r="AH1006" s="2" t="str">
        <f>VLOOKUP(A1006,'eslam-to-invoicing'!A:B,2,0)</f>
        <v>EMAAR-PKG# 101-UPTOWN</v>
      </c>
      <c r="AO1006" s="2" t="str">
        <f t="shared" si="152"/>
        <v>PKG#1019</v>
      </c>
      <c r="AP1006" s="2" t="str">
        <f t="shared" si="153"/>
        <v>EMAAR-PKG# 101-UPTOWN9</v>
      </c>
    </row>
    <row r="1007" spans="1:42" hidden="1" x14ac:dyDescent="0.3">
      <c r="A1007" s="6" t="s">
        <v>33</v>
      </c>
      <c r="B1007" s="6">
        <f>VLOOKUP(A1007,Sheet1!A:B,2,0)</f>
        <v>1</v>
      </c>
      <c r="C1007" s="6">
        <v>10</v>
      </c>
      <c r="D1007" s="25"/>
      <c r="E1007" s="2">
        <v>3100706.8857142851</v>
      </c>
      <c r="F1007" s="26">
        <f>SUMIF('data-from-invoicing'!D:D,eslam.data!AP1007,'data-from-invoicing'!E:E)</f>
        <v>0</v>
      </c>
      <c r="G1007" s="2">
        <f t="shared" si="150"/>
        <v>-3100706.8857142851</v>
      </c>
      <c r="H1007" s="23"/>
      <c r="I1007" s="2">
        <f>SUMIF('collection only'!D:D,eslam.data!AO1007,'collection only'!E:E)</f>
        <v>1976416.89</v>
      </c>
      <c r="J1007" s="26">
        <f>SUMIF('data-from-invoicing'!D:D,eslam.data!AP1007,'data-from-invoicing'!F:F)</f>
        <v>0</v>
      </c>
      <c r="K1007" s="2">
        <f t="shared" si="151"/>
        <v>-1976416.89</v>
      </c>
      <c r="O1007" s="23"/>
      <c r="P1007" s="2">
        <v>1976416.89</v>
      </c>
      <c r="Q1007" s="1">
        <v>43799</v>
      </c>
      <c r="R1007" s="1">
        <v>43784</v>
      </c>
      <c r="S1007" s="1">
        <v>43817</v>
      </c>
      <c r="T1007">
        <v>40</v>
      </c>
      <c r="U1007" s="1">
        <v>43857</v>
      </c>
      <c r="V1007" s="1">
        <v>43836</v>
      </c>
      <c r="W1007" s="2">
        <v>31634270.199999999</v>
      </c>
      <c r="AD1007" s="2">
        <v>515167.31000000011</v>
      </c>
      <c r="AE1007" s="14">
        <f>SUMIF('consultant-gross'!D:D,eslam.data!AO1007,'consultant-gross'!F:F)</f>
        <v>3111780.0857142843</v>
      </c>
      <c r="AF1007" s="14">
        <f>SUMIF('consultant-gross'!D:D,eslam.data!AO1007,'consultant-gross'!G:G)</f>
        <v>31645343.399999999</v>
      </c>
      <c r="AG1007" s="14">
        <f>SUMIF('consultant-net'!D:D,eslam.data!AO1007,'consultant-net'!F:F)</f>
        <v>1948071.2</v>
      </c>
      <c r="AH1007" s="2" t="str">
        <f>VLOOKUP(A1007,'eslam-to-invoicing'!A:B,2,0)</f>
        <v>EMAAR-PKG# 101-UPTOWN</v>
      </c>
      <c r="AO1007" s="2" t="str">
        <f t="shared" si="152"/>
        <v>PKG#10110</v>
      </c>
      <c r="AP1007" s="2" t="str">
        <f t="shared" si="153"/>
        <v>EMAAR-PKG# 101-UPTOWN10</v>
      </c>
    </row>
    <row r="1008" spans="1:42" hidden="1" x14ac:dyDescent="0.3">
      <c r="A1008" s="6" t="s">
        <v>33</v>
      </c>
      <c r="B1008" s="6">
        <f>VLOOKUP(A1008,Sheet1!A:B,2,0)</f>
        <v>1</v>
      </c>
      <c r="C1008" s="6">
        <v>11</v>
      </c>
      <c r="D1008" s="25"/>
      <c r="E1008" s="2">
        <v>361420.40000000218</v>
      </c>
      <c r="F1008" s="26">
        <f>SUMIF('data-from-invoicing'!D:D,eslam.data!AP1008,'data-from-invoicing'!E:E)</f>
        <v>3104755.66</v>
      </c>
      <c r="G1008" s="2">
        <f t="shared" si="150"/>
        <v>2743335.2599999979</v>
      </c>
      <c r="H1008" s="23"/>
      <c r="I1008" s="2">
        <f>SUMIF('collection only'!D:D,eslam.data!AO1008,'collection only'!E:E)</f>
        <v>1709961.04</v>
      </c>
      <c r="J1008" s="26">
        <f>SUMIF('data-from-invoicing'!D:D,eslam.data!AP1008,'data-from-invoicing'!F:F)</f>
        <v>1976416.8829999999</v>
      </c>
      <c r="K1008" s="2">
        <f t="shared" si="151"/>
        <v>266455.84299999988</v>
      </c>
      <c r="O1008" s="23"/>
      <c r="P1008" s="2">
        <v>1709961.04</v>
      </c>
      <c r="Q1008" s="1">
        <v>43861</v>
      </c>
      <c r="R1008" s="1">
        <v>43860</v>
      </c>
      <c r="S1008" s="1">
        <v>43869</v>
      </c>
      <c r="T1008">
        <v>40</v>
      </c>
      <c r="U1008" s="1">
        <v>43909</v>
      </c>
      <c r="V1008" s="1">
        <v>43888</v>
      </c>
      <c r="W1008" s="2">
        <v>31995690.600000001</v>
      </c>
      <c r="X1008" s="2">
        <v>2008107.01</v>
      </c>
      <c r="AD1008" s="2">
        <v>646968.58000000007</v>
      </c>
      <c r="AE1008" s="14">
        <f>SUMIF('consultant-gross'!D:D,eslam.data!AO1008,'consultant-gross'!F:F)</f>
        <v>382240.25714286044</v>
      </c>
      <c r="AF1008" s="14">
        <f>SUMIF('consultant-gross'!D:D,eslam.data!AO1008,'consultant-gross'!G:G)</f>
        <v>32016510.45714286</v>
      </c>
      <c r="AG1008" s="14">
        <f>SUMIF('consultant-net'!D:D,eslam.data!AO1008,'consultant-net'!F:F)</f>
        <v>2026574.82</v>
      </c>
      <c r="AH1008" s="2" t="str">
        <f>VLOOKUP(A1008,'eslam-to-invoicing'!A:B,2,0)</f>
        <v>EMAAR-PKG# 101-UPTOWN</v>
      </c>
      <c r="AO1008" s="2" t="str">
        <f t="shared" si="152"/>
        <v>PKG#10111</v>
      </c>
      <c r="AP1008" s="2" t="str">
        <f t="shared" si="153"/>
        <v>EMAAR-PKG# 101-UPTOWN11</v>
      </c>
    </row>
    <row r="1009" spans="1:42" hidden="1" x14ac:dyDescent="0.3">
      <c r="A1009" s="6" t="s">
        <v>33</v>
      </c>
      <c r="B1009" s="6">
        <f>VLOOKUP(A1009,Sheet1!A:B,2,0)</f>
        <v>1</v>
      </c>
      <c r="C1009" s="6">
        <v>12</v>
      </c>
      <c r="D1009" s="25"/>
      <c r="E1009" s="2">
        <v>2584477.6666666642</v>
      </c>
      <c r="F1009" s="26">
        <f>SUMIF('data-from-invoicing'!D:D,eslam.data!AP1009,'data-from-invoicing'!E:E)</f>
        <v>361420.4</v>
      </c>
      <c r="G1009" s="2">
        <f t="shared" si="150"/>
        <v>-2223057.2666666643</v>
      </c>
      <c r="H1009" s="23"/>
      <c r="I1009" s="2">
        <f>SUMIF('collection only'!D:D,eslam.data!AO1009,'collection only'!E:E)</f>
        <v>1146998.21</v>
      </c>
      <c r="J1009" s="26">
        <f>SUMIF('data-from-invoicing'!D:D,eslam.data!AP1009,'data-from-invoicing'!F:F)</f>
        <v>1829340.96</v>
      </c>
      <c r="K1009" s="2">
        <f t="shared" si="151"/>
        <v>682342.75</v>
      </c>
      <c r="O1009" s="23"/>
      <c r="P1009" s="2">
        <v>1146998.22</v>
      </c>
      <c r="Q1009" s="1">
        <v>43890</v>
      </c>
      <c r="R1009" s="1">
        <v>43913</v>
      </c>
      <c r="S1009" s="1">
        <v>43914</v>
      </c>
      <c r="T1009">
        <v>40</v>
      </c>
      <c r="U1009" s="1">
        <v>43954</v>
      </c>
      <c r="V1009" s="1">
        <v>43929</v>
      </c>
      <c r="W1009" s="2">
        <v>34580168.266666673</v>
      </c>
      <c r="X1009" s="2">
        <v>1288346.31</v>
      </c>
      <c r="AD1009" s="2">
        <v>677344.97</v>
      </c>
      <c r="AE1009" s="14">
        <f>SUMIF('consultant-gross'!D:D,eslam.data!AO1009,'consultant-gross'!F:F)</f>
        <v>2584477.6666666642</v>
      </c>
      <c r="AF1009" s="14">
        <f>SUMIF('consultant-gross'!D:D,eslam.data!AO1009,'consultant-gross'!G:G)</f>
        <v>34580168.266666666</v>
      </c>
      <c r="AG1009" s="14">
        <f>SUMIF('consultant-net'!D:D,eslam.data!AO1009,'consultant-net'!F:F)</f>
        <v>1146998.22</v>
      </c>
      <c r="AH1009" s="2" t="str">
        <f>VLOOKUP(A1009,'eslam-to-invoicing'!A:B,2,0)</f>
        <v>EMAAR-PKG# 101-UPTOWN</v>
      </c>
      <c r="AO1009" s="2" t="str">
        <f t="shared" si="152"/>
        <v>PKG#10112</v>
      </c>
      <c r="AP1009" s="2" t="str">
        <f t="shared" si="153"/>
        <v>EMAAR-PKG# 101-UPTOWN12</v>
      </c>
    </row>
    <row r="1010" spans="1:42" hidden="1" x14ac:dyDescent="0.3">
      <c r="A1010" s="6" t="s">
        <v>33</v>
      </c>
      <c r="B1010" s="6">
        <f>VLOOKUP(A1010,Sheet1!A:B,2,0)</f>
        <v>1</v>
      </c>
      <c r="C1010" s="6">
        <v>13</v>
      </c>
      <c r="D1010" s="25"/>
      <c r="E1010" s="2">
        <v>2595711.6476190458</v>
      </c>
      <c r="F1010" s="26">
        <f>SUMIF('data-from-invoicing'!D:D,eslam.data!AP1010,'data-from-invoicing'!E:E)</f>
        <v>2584477.67</v>
      </c>
      <c r="G1010" s="2">
        <f t="shared" si="150"/>
        <v>-11233.97761904588</v>
      </c>
      <c r="H1010" s="23"/>
      <c r="I1010" s="2">
        <f>SUMIF('collection only'!D:D,eslam.data!AO1010,'collection only'!E:E)</f>
        <v>1343055.6</v>
      </c>
      <c r="J1010" s="26">
        <f>SUMIF('data-from-invoicing'!D:D,eslam.data!AP1010,'data-from-invoicing'!F:F)</f>
        <v>1246695.2535000001</v>
      </c>
      <c r="K1010" s="2">
        <f t="shared" si="151"/>
        <v>-96360.346499999985</v>
      </c>
      <c r="O1010" s="23"/>
      <c r="P1010" s="2">
        <v>1407211.96</v>
      </c>
      <c r="Q1010" s="1">
        <v>43921</v>
      </c>
      <c r="R1010" s="1">
        <v>43944</v>
      </c>
      <c r="S1010" s="1">
        <v>43944</v>
      </c>
      <c r="T1010">
        <v>40</v>
      </c>
      <c r="U1010" s="1">
        <v>43984</v>
      </c>
      <c r="V1010" s="1">
        <v>43955</v>
      </c>
      <c r="W1010" s="2">
        <v>37175879.914285712</v>
      </c>
      <c r="X1010" s="2">
        <v>1005027.63</v>
      </c>
      <c r="AD1010" s="2">
        <v>712181.29</v>
      </c>
      <c r="AE1010" s="14">
        <f>SUMIF('consultant-gross'!D:D,eslam.data!AO1010,'consultant-gross'!F:F)</f>
        <v>0</v>
      </c>
      <c r="AF1010" s="14">
        <f>SUMIF('consultant-gross'!D:D,eslam.data!AO1010,'consultant-gross'!G:G)</f>
        <v>0</v>
      </c>
      <c r="AG1010" s="14">
        <f>SUMIF('consultant-net'!D:D,eslam.data!AO1010,'consultant-net'!F:F)</f>
        <v>0</v>
      </c>
      <c r="AH1010" s="2" t="str">
        <f>VLOOKUP(A1010,'eslam-to-invoicing'!A:B,2,0)</f>
        <v>EMAAR-PKG# 101-UPTOWN</v>
      </c>
      <c r="AO1010" s="2" t="str">
        <f t="shared" si="152"/>
        <v>PKG#10113</v>
      </c>
      <c r="AP1010" s="2" t="str">
        <f t="shared" si="153"/>
        <v>EMAAR-PKG# 101-UPTOWN13</v>
      </c>
    </row>
    <row r="1011" spans="1:42" hidden="1" x14ac:dyDescent="0.3">
      <c r="A1011" s="6" t="s">
        <v>33</v>
      </c>
      <c r="B1011" s="6">
        <f>VLOOKUP(A1011,Sheet1!A:B,2,0)</f>
        <v>1</v>
      </c>
      <c r="C1011" s="6">
        <v>14</v>
      </c>
      <c r="D1011" s="25"/>
      <c r="E1011" s="2">
        <v>4659441.8571428582</v>
      </c>
      <c r="F1011" s="26">
        <f>SUMIF('data-from-invoicing'!D:D,eslam.data!AP1011,'data-from-invoicing'!E:E)</f>
        <v>2596223.7200000002</v>
      </c>
      <c r="G1011" s="2">
        <f t="shared" si="150"/>
        <v>-2063218.137142858</v>
      </c>
      <c r="H1011" s="23"/>
      <c r="I1011" s="2">
        <f>SUMIF('collection only'!D:D,eslam.data!AO1011,'collection only'!E:E)</f>
        <v>191421.72</v>
      </c>
      <c r="J1011" s="26">
        <f>SUMIF('data-from-invoicing'!D:D,eslam.data!AP1011,'data-from-invoicing'!F:F)</f>
        <v>1459609.6259999999</v>
      </c>
      <c r="K1011" s="2">
        <f t="shared" si="151"/>
        <v>1268187.906</v>
      </c>
      <c r="O1011" s="23"/>
      <c r="P1011" s="2">
        <v>191421.72</v>
      </c>
      <c r="Q1011" s="1">
        <v>44012</v>
      </c>
      <c r="R1011" s="1">
        <v>44012</v>
      </c>
      <c r="S1011" s="1">
        <v>44024</v>
      </c>
      <c r="T1011">
        <v>40</v>
      </c>
      <c r="U1011" s="1">
        <v>44064</v>
      </c>
      <c r="V1011" s="1">
        <v>44083</v>
      </c>
      <c r="W1011" s="2">
        <v>41835321.77142857</v>
      </c>
      <c r="AD1011" s="2">
        <v>763224.31</v>
      </c>
      <c r="AE1011" s="14">
        <f>SUMIF('consultant-gross'!D:D,eslam.data!AO1011,'consultant-gross'!F:F)</f>
        <v>0</v>
      </c>
      <c r="AF1011" s="14">
        <f>SUMIF('consultant-gross'!D:D,eslam.data!AO1011,'consultant-gross'!G:G)</f>
        <v>0</v>
      </c>
      <c r="AG1011" s="14">
        <f>SUMIF('consultant-net'!D:D,eslam.data!AO1011,'consultant-net'!F:F)</f>
        <v>0</v>
      </c>
      <c r="AH1011" s="2" t="str">
        <f>VLOOKUP(A1011,'eslam-to-invoicing'!A:B,2,0)</f>
        <v>EMAAR-PKG# 101-UPTOWN</v>
      </c>
      <c r="AO1011" s="2" t="str">
        <f t="shared" si="152"/>
        <v>PKG#10114</v>
      </c>
      <c r="AP1011" s="2" t="str">
        <f t="shared" si="153"/>
        <v>EMAAR-PKG# 101-UPTOWN14</v>
      </c>
    </row>
    <row r="1012" spans="1:42" hidden="1" x14ac:dyDescent="0.3">
      <c r="A1012" s="6" t="s">
        <v>33</v>
      </c>
      <c r="B1012" s="6">
        <f>VLOOKUP(A1012,Sheet1!A:B,2,0)</f>
        <v>1</v>
      </c>
      <c r="C1012" s="6">
        <v>15</v>
      </c>
      <c r="D1012" s="25"/>
      <c r="E1012" s="2">
        <v>181866.47619047019</v>
      </c>
      <c r="F1012" s="26">
        <f>SUMIF('data-from-invoicing'!D:D,eslam.data!AP1012,'data-from-invoicing'!E:E)</f>
        <v>4658928.78</v>
      </c>
      <c r="G1012" s="2">
        <f t="shared" si="150"/>
        <v>4477062.3038095301</v>
      </c>
      <c r="H1012" s="23"/>
      <c r="I1012" s="2">
        <f>SUMIF('collection only'!D:D,eslam.data!AO1012,'collection only'!E:E)</f>
        <v>303853.8</v>
      </c>
      <c r="J1012" s="26">
        <f>SUMIF('data-from-invoicing'!D:D,eslam.data!AP1012,'data-from-invoicing'!F:F)</f>
        <v>1268535.189</v>
      </c>
      <c r="K1012" s="2">
        <f t="shared" si="151"/>
        <v>964681.38899999997</v>
      </c>
      <c r="O1012" s="23"/>
      <c r="P1012" s="2">
        <v>303853.8</v>
      </c>
      <c r="Q1012" s="1">
        <v>44104</v>
      </c>
      <c r="R1012" s="1">
        <v>44055</v>
      </c>
      <c r="S1012" s="1">
        <v>44174</v>
      </c>
      <c r="T1012">
        <v>40</v>
      </c>
      <c r="U1012" s="1">
        <v>44214</v>
      </c>
      <c r="V1012" s="1">
        <v>44216</v>
      </c>
      <c r="W1012" s="2">
        <v>42017188.24761904</v>
      </c>
      <c r="AD1012" s="2">
        <v>174031.17</v>
      </c>
      <c r="AE1012" s="14">
        <f>SUMIF('consultant-gross'!D:D,eslam.data!AO1012,'consultant-gross'!F:F)</f>
        <v>440607.31547599286</v>
      </c>
      <c r="AF1012" s="14">
        <f>SUMIF('consultant-gross'!D:D,eslam.data!AO1012,'consultant-gross'!G:G)</f>
        <v>42275929.086904563</v>
      </c>
      <c r="AG1012" s="14">
        <f>SUMIF('consultant-net'!D:D,eslam.data!AO1012,'consultant-net'!F:F)</f>
        <v>1392185.4447908048</v>
      </c>
      <c r="AH1012" s="2" t="str">
        <f>VLOOKUP(A1012,'eslam-to-invoicing'!A:B,2,0)</f>
        <v>EMAAR-PKG# 101-UPTOWN</v>
      </c>
      <c r="AO1012" s="2" t="str">
        <f t="shared" si="152"/>
        <v>PKG#10115</v>
      </c>
      <c r="AP1012" s="2" t="str">
        <f t="shared" si="153"/>
        <v>EMAAR-PKG# 101-UPTOWN15</v>
      </c>
    </row>
    <row r="1013" spans="1:42" hidden="1" x14ac:dyDescent="0.3">
      <c r="A1013" s="6" t="s">
        <v>33</v>
      </c>
      <c r="B1013" s="6">
        <f>VLOOKUP(A1013,Sheet1!A:B,2,0)</f>
        <v>1</v>
      </c>
      <c r="C1013" s="6">
        <v>16</v>
      </c>
      <c r="D1013" s="25"/>
      <c r="E1013" s="2">
        <v>1E-3</v>
      </c>
      <c r="F1013" s="26">
        <f>SUMIF('data-from-invoicing'!D:D,eslam.data!AP1013,'data-from-invoicing'!E:E)</f>
        <v>181866.48</v>
      </c>
      <c r="G1013" s="2">
        <f t="shared" si="150"/>
        <v>181866.47900000002</v>
      </c>
      <c r="H1013" s="23"/>
      <c r="I1013" s="2">
        <f>SUMIF('collection only'!D:D,eslam.data!AO1013,'collection only'!E:E)</f>
        <v>866491</v>
      </c>
      <c r="J1013" s="26">
        <f>SUMIF('data-from-invoicing'!D:D,eslam.data!AP1013,'data-from-invoicing'!F:F)</f>
        <v>1873125.774</v>
      </c>
      <c r="K1013" s="2">
        <f t="shared" si="151"/>
        <v>1006634.774</v>
      </c>
      <c r="O1013" s="23"/>
      <c r="P1013" s="2">
        <v>866491.01</v>
      </c>
      <c r="Q1013" s="1">
        <v>44104</v>
      </c>
      <c r="R1013" s="1">
        <v>44104</v>
      </c>
      <c r="S1013" s="1">
        <v>44234</v>
      </c>
      <c r="T1013">
        <v>40</v>
      </c>
      <c r="U1013" s="1">
        <v>44274</v>
      </c>
      <c r="V1013" s="1">
        <v>44242</v>
      </c>
      <c r="W1013" s="2">
        <v>42017188.24761904</v>
      </c>
      <c r="AD1013" s="2">
        <v>0</v>
      </c>
      <c r="AE1013" s="14">
        <f>SUMIF('consultant-gross'!D:D,eslam.data!AO1013,'consultant-gross'!F:F)</f>
        <v>0</v>
      </c>
      <c r="AF1013" s="14">
        <f>SUMIF('consultant-gross'!D:D,eslam.data!AO1013,'consultant-gross'!G:G)</f>
        <v>0</v>
      </c>
      <c r="AG1013" s="14">
        <f>SUMIF('consultant-net'!D:D,eslam.data!AO1013,'consultant-net'!F:F)</f>
        <v>0</v>
      </c>
      <c r="AH1013" s="2" t="str">
        <f>VLOOKUP(A1013,'eslam-to-invoicing'!A:B,2,0)</f>
        <v>EMAAR-PKG# 101-UPTOWN</v>
      </c>
      <c r="AO1013" s="2" t="str">
        <f t="shared" si="152"/>
        <v>PKG#10116</v>
      </c>
      <c r="AP1013" s="2" t="str">
        <f t="shared" si="153"/>
        <v>EMAAR-PKG# 101-UPTOWN16</v>
      </c>
    </row>
    <row r="1014" spans="1:42" x14ac:dyDescent="0.3">
      <c r="A1014" s="6" t="s">
        <v>33</v>
      </c>
      <c r="B1014" s="6">
        <f>VLOOKUP(A1014,Sheet1!A:B,2,0)</f>
        <v>1</v>
      </c>
      <c r="C1014" s="6">
        <v>17</v>
      </c>
      <c r="D1014" s="25"/>
      <c r="E1014" s="2">
        <v>1E-3</v>
      </c>
      <c r="F1014" s="26">
        <f>SUMIF('data-from-invoicing'!D:D,eslam.data!AP1014,'data-from-invoicing'!E:E)</f>
        <v>0</v>
      </c>
      <c r="G1014" s="2">
        <f t="shared" si="150"/>
        <v>-1E-3</v>
      </c>
      <c r="H1014" s="23"/>
      <c r="I1014" s="2">
        <f>SUMIF('collection only'!D:D,eslam.data!AO1014,'collection only'!E:E)</f>
        <v>3321316.23</v>
      </c>
      <c r="J1014" s="26">
        <f>SUMIF('data-from-invoicing'!D:D,eslam.data!AP1014,'data-from-invoicing'!F:F)</f>
        <v>0</v>
      </c>
      <c r="K1014" s="2">
        <f t="shared" si="151"/>
        <v>-3321316.23</v>
      </c>
      <c r="O1014" s="23"/>
      <c r="P1014" s="2">
        <v>3321316.23</v>
      </c>
      <c r="Q1014" s="1">
        <v>44286</v>
      </c>
      <c r="R1014" s="1">
        <v>44291</v>
      </c>
      <c r="S1014" s="1">
        <v>44299</v>
      </c>
      <c r="T1014">
        <v>40</v>
      </c>
      <c r="U1014" s="1">
        <v>44339</v>
      </c>
      <c r="V1014" s="1">
        <v>44312</v>
      </c>
      <c r="W1014" s="2">
        <v>42017188.24761904</v>
      </c>
      <c r="AD1014" s="2">
        <v>270662.92</v>
      </c>
      <c r="AE1014" s="14">
        <f>SUMIF('consultant-gross'!D:D,eslam.data!AO1014,'consultant-gross'!F:F)</f>
        <v>0</v>
      </c>
      <c r="AF1014" s="14">
        <f>SUMIF('consultant-gross'!D:D,eslam.data!AO1014,'consultant-gross'!G:G)</f>
        <v>0</v>
      </c>
      <c r="AG1014" s="14">
        <f>SUMIF('consultant-net'!D:D,eslam.data!AO1014,'consultant-net'!F:F)</f>
        <v>0</v>
      </c>
      <c r="AH1014" s="2" t="str">
        <f>VLOOKUP(A1014,'eslam-to-invoicing'!A:B,2,0)</f>
        <v>EMAAR-PKG# 101-UPTOWN</v>
      </c>
      <c r="AO1014" s="2" t="str">
        <f t="shared" si="152"/>
        <v>PKG#10117</v>
      </c>
      <c r="AP1014" s="2" t="str">
        <f t="shared" si="153"/>
        <v>EMAAR-PKG# 101-UPTOWN17</v>
      </c>
    </row>
    <row r="1015" spans="1:42" hidden="1" x14ac:dyDescent="0.3">
      <c r="A1015" s="6" t="s">
        <v>33</v>
      </c>
      <c r="B1015" s="6">
        <f>VLOOKUP(A1015,Sheet1!A:B,2,0)</f>
        <v>1</v>
      </c>
      <c r="C1015" s="6">
        <v>18</v>
      </c>
      <c r="D1015" s="25"/>
      <c r="E1015" s="2">
        <v>1071378.1714285761</v>
      </c>
      <c r="F1015" s="26">
        <f>SUMIF('data-from-invoicing'!D:D,eslam.data!AP1015,'data-from-invoicing'!E:E)</f>
        <v>0</v>
      </c>
      <c r="G1015" s="2">
        <f t="shared" si="150"/>
        <v>-1071378.1714285761</v>
      </c>
      <c r="H1015" s="23"/>
      <c r="I1015" s="2">
        <f>SUMIF('collection only'!D:D,eslam.data!AO1015,'collection only'!E:E)</f>
        <v>1192690.23</v>
      </c>
      <c r="J1015" s="26">
        <f>SUMIF('data-from-invoicing'!D:D,eslam.data!AP1015,'data-from-invoicing'!F:F)</f>
        <v>0</v>
      </c>
      <c r="K1015" s="2">
        <f t="shared" si="151"/>
        <v>-1192690.23</v>
      </c>
      <c r="O1015" s="23"/>
      <c r="P1015" s="2">
        <v>1192690.23</v>
      </c>
      <c r="Q1015" s="1">
        <v>44316</v>
      </c>
      <c r="R1015" s="1">
        <v>44291</v>
      </c>
      <c r="S1015" s="1">
        <v>44311</v>
      </c>
      <c r="T1015">
        <v>40</v>
      </c>
      <c r="U1015" s="1">
        <v>44351</v>
      </c>
      <c r="V1015" s="1">
        <v>44321</v>
      </c>
      <c r="W1015" s="2">
        <v>43088566.419047616</v>
      </c>
      <c r="X1015" s="2">
        <v>949450.54</v>
      </c>
      <c r="AD1015" s="2">
        <v>275887.92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 t="shared" si="152"/>
        <v>PKG#10118</v>
      </c>
      <c r="AP1015" s="2" t="str">
        <f t="shared" si="153"/>
        <v>EMAAR-PKG# 101-UPTOWN18</v>
      </c>
    </row>
    <row r="1016" spans="1:42" hidden="1" x14ac:dyDescent="0.3">
      <c r="A1016" s="6" t="s">
        <v>33</v>
      </c>
      <c r="B1016" s="6">
        <f>VLOOKUP(A1016,Sheet1!A:B,2,0)</f>
        <v>1</v>
      </c>
      <c r="C1016" s="6">
        <v>19</v>
      </c>
      <c r="D1016" s="25"/>
      <c r="E1016" s="2">
        <v>1322361.8352380921</v>
      </c>
      <c r="F1016" s="26">
        <f>SUMIF('data-from-invoicing'!D:D,eslam.data!AP1016,'data-from-invoicing'!E:E)</f>
        <v>1071378.1599999999</v>
      </c>
      <c r="G1016" s="2">
        <f t="shared" si="150"/>
        <v>-250983.6752380922</v>
      </c>
      <c r="H1016" s="23"/>
      <c r="I1016" s="2">
        <f>SUMIF('collection only'!D:D,eslam.data!AO1016,'collection only'!E:E)</f>
        <v>596242.89</v>
      </c>
      <c r="J1016" s="26">
        <f>SUMIF('data-from-invoicing'!D:D,eslam.data!AP1016,'data-from-invoicing'!F:F)</f>
        <v>1296410.108</v>
      </c>
      <c r="K1016" s="2">
        <f t="shared" si="151"/>
        <v>700167.21799999999</v>
      </c>
      <c r="O1016" s="23"/>
      <c r="P1016" s="2">
        <v>596242.89</v>
      </c>
      <c r="Q1016" s="1">
        <v>44316</v>
      </c>
      <c r="R1016" s="1">
        <v>44321</v>
      </c>
      <c r="S1016" s="1">
        <v>44333</v>
      </c>
      <c r="T1016">
        <v>40</v>
      </c>
      <c r="U1016" s="1">
        <v>44373</v>
      </c>
      <c r="V1016" s="1">
        <v>44350</v>
      </c>
      <c r="W1016" s="2">
        <v>44410928.254285708</v>
      </c>
      <c r="X1016" s="2">
        <v>615651.13300000003</v>
      </c>
      <c r="AD1016" s="2">
        <v>288697.92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 t="shared" si="152"/>
        <v>PKG#10119</v>
      </c>
      <c r="AP1016" s="2" t="str">
        <f t="shared" si="153"/>
        <v>EMAAR-PKG# 101-UPTOWN19</v>
      </c>
    </row>
    <row r="1017" spans="1:42" hidden="1" x14ac:dyDescent="0.3">
      <c r="A1017" s="6" t="s">
        <v>33</v>
      </c>
      <c r="B1017" s="6">
        <f>VLOOKUP(A1017,Sheet1!A:B,2,0)</f>
        <v>1</v>
      </c>
      <c r="C1017" s="6">
        <v>20</v>
      </c>
      <c r="D1017" s="25"/>
      <c r="E1017" s="2">
        <v>952923.88857143372</v>
      </c>
      <c r="F1017" s="26">
        <f>SUMIF('data-from-invoicing'!D:D,eslam.data!AP1017,'data-from-invoicing'!E:E)</f>
        <v>1322361.6499999999</v>
      </c>
      <c r="G1017" s="2">
        <f t="shared" si="150"/>
        <v>369437.76142856618</v>
      </c>
      <c r="H1017" s="23"/>
      <c r="I1017" s="2">
        <f>SUMIF('collection only'!D:D,eslam.data!AO1017,'collection only'!E:E)</f>
        <v>759353.32</v>
      </c>
      <c r="J1017" s="26">
        <f>SUMIF('data-from-invoicing'!D:D,eslam.data!AP1017,'data-from-invoicing'!F:F)</f>
        <v>648976.90250000008</v>
      </c>
      <c r="K1017" s="2">
        <f t="shared" si="151"/>
        <v>-110376.41749999986</v>
      </c>
      <c r="O1017" s="23"/>
      <c r="P1017" s="2">
        <v>759353.31</v>
      </c>
      <c r="Q1017" s="1">
        <v>44347</v>
      </c>
      <c r="R1017" s="1">
        <v>44352</v>
      </c>
      <c r="S1017" s="1">
        <v>44357</v>
      </c>
      <c r="T1017">
        <v>40</v>
      </c>
      <c r="U1017" s="1">
        <v>44397</v>
      </c>
      <c r="V1017" s="1">
        <v>44374</v>
      </c>
      <c r="W1017" s="2">
        <v>45363852.142857142</v>
      </c>
      <c r="X1017" s="2">
        <v>505736.36</v>
      </c>
      <c r="AD1017" s="2">
        <v>238697.92</v>
      </c>
      <c r="AE1017" s="14">
        <f>SUMIF('consultant-gross'!D:D,eslam.data!AO1017,'consultant-gross'!F:F)</f>
        <v>0</v>
      </c>
      <c r="AF1017" s="14">
        <f>SUMIF('consultant-gross'!D:D,eslam.data!AO1017,'consultant-gross'!G:G)</f>
        <v>0</v>
      </c>
      <c r="AG1017" s="14">
        <f>SUMIF('consultant-net'!D:D,eslam.data!AO1017,'consultant-net'!F:F)</f>
        <v>0</v>
      </c>
      <c r="AH1017" s="2" t="str">
        <f>VLOOKUP(A1017,'eslam-to-invoicing'!A:B,2,0)</f>
        <v>EMAAR-PKG# 101-UPTOWN</v>
      </c>
      <c r="AO1017" s="2" t="str">
        <f t="shared" si="152"/>
        <v>PKG#10120</v>
      </c>
      <c r="AP1017" s="2" t="str">
        <f t="shared" si="153"/>
        <v>EMAAR-PKG# 101-UPTOWN20</v>
      </c>
    </row>
    <row r="1018" spans="1:42" hidden="1" x14ac:dyDescent="0.3">
      <c r="A1018" s="6" t="s">
        <v>33</v>
      </c>
      <c r="B1018" s="6">
        <f>VLOOKUP(A1018,Sheet1!A:B,2,0)</f>
        <v>1</v>
      </c>
      <c r="C1018" s="6">
        <v>21</v>
      </c>
      <c r="D1018" s="25"/>
      <c r="E1018" s="2">
        <v>2547253.704761907</v>
      </c>
      <c r="F1018" s="26">
        <f>SUMIF('data-from-invoicing'!D:D,eslam.data!AP1018,'data-from-invoicing'!E:E)</f>
        <v>952924.08100000001</v>
      </c>
      <c r="G1018" s="2">
        <f t="shared" si="150"/>
        <v>-1594329.623761907</v>
      </c>
      <c r="H1018" s="23"/>
      <c r="I1018" s="2">
        <f>SUMIF('collection only'!D:D,eslam.data!AO1018,'collection only'!E:E)</f>
        <v>1584188.58</v>
      </c>
      <c r="J1018" s="26">
        <f>SUMIF('data-from-invoicing'!D:D,eslam.data!AP1018,'data-from-invoicing'!F:F)</f>
        <v>803886.08510000003</v>
      </c>
      <c r="K1018" s="2">
        <f t="shared" si="151"/>
        <v>-780302.49490000005</v>
      </c>
      <c r="O1018" s="23"/>
      <c r="P1018" s="2">
        <v>1584188.57</v>
      </c>
      <c r="Q1018" s="1">
        <v>44377</v>
      </c>
      <c r="R1018" s="1">
        <v>44385</v>
      </c>
      <c r="S1018" s="1">
        <v>44388</v>
      </c>
      <c r="T1018">
        <v>40</v>
      </c>
      <c r="U1018" s="1">
        <v>44428</v>
      </c>
      <c r="V1018" s="1">
        <v>44417</v>
      </c>
      <c r="W1018" s="2">
        <v>47911105.847619049</v>
      </c>
      <c r="X1018" s="2">
        <v>618555.37</v>
      </c>
      <c r="AD1018" s="2">
        <v>264186.92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 t="shared" si="152"/>
        <v>PKG#10121</v>
      </c>
      <c r="AP1018" s="2" t="str">
        <f t="shared" si="153"/>
        <v>EMAAR-PKG# 101-UPTOWN21</v>
      </c>
    </row>
    <row r="1019" spans="1:42" hidden="1" x14ac:dyDescent="0.3">
      <c r="A1019" s="6" t="s">
        <v>33</v>
      </c>
      <c r="B1019" s="6">
        <f>VLOOKUP(A1019,Sheet1!A:B,2,0)</f>
        <v>1</v>
      </c>
      <c r="C1019" s="6">
        <v>22</v>
      </c>
      <c r="D1019" s="25"/>
      <c r="E1019" s="2">
        <v>2544618.2857142841</v>
      </c>
      <c r="F1019" s="26">
        <f>SUMIF('data-from-invoicing'!D:D,eslam.data!AP1019,'data-from-invoicing'!E:E)</f>
        <v>2547253.71</v>
      </c>
      <c r="G1019" s="2">
        <f t="shared" si="150"/>
        <v>2635.4242857159115</v>
      </c>
      <c r="H1019" s="23"/>
      <c r="I1019" s="2">
        <f>SUMIF('collection only'!D:D,eslam.data!AO1019,'collection only'!E:E)</f>
        <v>594123.31999999995</v>
      </c>
      <c r="J1019" s="26">
        <f>SUMIF('data-from-invoicing'!D:D,eslam.data!AP1019,'data-from-invoicing'!F:F)</f>
        <v>1912651.7855</v>
      </c>
      <c r="K1019" s="2">
        <f t="shared" si="151"/>
        <v>1318528.4654999999</v>
      </c>
      <c r="O1019" s="23"/>
      <c r="P1019" s="2">
        <v>594122.92000000004</v>
      </c>
      <c r="Q1019" s="1">
        <v>44439</v>
      </c>
      <c r="R1019" s="1">
        <v>44423</v>
      </c>
      <c r="S1019" s="1">
        <v>44459</v>
      </c>
      <c r="T1019">
        <v>40</v>
      </c>
      <c r="U1019" s="1">
        <v>44499</v>
      </c>
      <c r="V1019" s="1">
        <v>44481</v>
      </c>
      <c r="W1019" s="2">
        <v>50455724.133333333</v>
      </c>
      <c r="X1019" s="2">
        <v>0</v>
      </c>
      <c r="AD1019" s="2">
        <v>299725.92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 t="shared" si="152"/>
        <v>PKG#10122</v>
      </c>
      <c r="AP1019" s="2" t="str">
        <f t="shared" si="153"/>
        <v>EMAAR-PKG# 101-UPTOWN22</v>
      </c>
    </row>
    <row r="1020" spans="1:42" hidden="1" x14ac:dyDescent="0.3">
      <c r="A1020" s="6" t="s">
        <v>33</v>
      </c>
      <c r="B1020" s="6">
        <f>VLOOKUP(A1020,Sheet1!A:B,2,0)</f>
        <v>1</v>
      </c>
      <c r="C1020" s="6">
        <v>23</v>
      </c>
      <c r="D1020" s="25"/>
      <c r="F1020" s="26">
        <f>SUMIF('data-from-invoicing'!D:D,eslam.data!AP1020,'data-from-invoicing'!E:E)</f>
        <v>2544618.2999999998</v>
      </c>
      <c r="G1020" s="2">
        <f t="shared" si="150"/>
        <v>2544618.2999999998</v>
      </c>
      <c r="H1020" s="23"/>
      <c r="I1020" s="2">
        <f>SUMIF('collection only'!D:D,eslam.data!AO1020,'collection only'!E:E)</f>
        <v>189091.52</v>
      </c>
      <c r="J1020" s="26">
        <f>SUMIF('data-from-invoicing'!D:D,eslam.data!AP1020,'data-from-invoicing'!F:F)</f>
        <v>594123.33499999996</v>
      </c>
      <c r="K1020" s="2">
        <f t="shared" si="151"/>
        <v>405031.81499999994</v>
      </c>
      <c r="O1020" s="23"/>
      <c r="Q1020" s="1">
        <v>44681</v>
      </c>
      <c r="R1020" s="1">
        <v>44661</v>
      </c>
      <c r="S1020" s="1">
        <v>44672</v>
      </c>
      <c r="T1020">
        <v>40</v>
      </c>
      <c r="U1020" s="1">
        <v>44712</v>
      </c>
      <c r="AD1020" s="2">
        <v>0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 t="shared" si="152"/>
        <v>PKG#10123</v>
      </c>
      <c r="AP1020" s="2" t="str">
        <f t="shared" si="153"/>
        <v>EMAAR-PKG# 101-UPTOWN23</v>
      </c>
    </row>
    <row r="1021" spans="1:42" hidden="1" x14ac:dyDescent="0.3">
      <c r="A1021" s="6" t="s">
        <v>33</v>
      </c>
      <c r="B1021" s="6">
        <f>VLOOKUP(A1021,Sheet1!A:B,2,0)</f>
        <v>1</v>
      </c>
      <c r="C1021" s="6">
        <v>24</v>
      </c>
      <c r="D1021" s="25"/>
      <c r="F1021" s="26">
        <f>SUMIF('data-from-invoicing'!D:D,eslam.data!AP1021,'data-from-invoicing'!E:E)</f>
        <v>270197.08</v>
      </c>
      <c r="G1021" s="2">
        <f t="shared" si="150"/>
        <v>270197.08</v>
      </c>
      <c r="H1021" s="23"/>
      <c r="I1021" s="2">
        <f>SUMIF('collection only'!D:D,eslam.data!AO1021,'collection only'!E:E)</f>
        <v>546994.62</v>
      </c>
      <c r="J1021" s="26">
        <f>SUMIF('data-from-invoicing'!D:D,eslam.data!AP1021,'data-from-invoicing'!F:F)</f>
        <v>546994.61399999994</v>
      </c>
      <c r="K1021" s="2">
        <f t="shared" si="151"/>
        <v>-6.0000000521540642E-3</v>
      </c>
      <c r="O1021" s="23"/>
      <c r="Q1021" s="1">
        <v>44681</v>
      </c>
      <c r="R1021" s="1">
        <v>44661</v>
      </c>
      <c r="S1021" s="1">
        <v>45012</v>
      </c>
      <c r="T1021">
        <v>40</v>
      </c>
      <c r="U1021" s="1">
        <v>45052</v>
      </c>
      <c r="AD1021" s="2">
        <v>0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 t="shared" si="152"/>
        <v>PKG#10124</v>
      </c>
      <c r="AP1021" s="2" t="str">
        <f t="shared" si="153"/>
        <v>EMAAR-PKG# 101-UPTOWN24</v>
      </c>
    </row>
    <row r="1022" spans="1:42" x14ac:dyDescent="0.3">
      <c r="A1022" s="6" t="s">
        <v>29</v>
      </c>
      <c r="B1022" s="6">
        <f>VLOOKUP(A1022,Sheet1!A:B,2,0)</f>
        <v>1</v>
      </c>
      <c r="C1022" s="6">
        <v>2</v>
      </c>
      <c r="D1022" s="25"/>
      <c r="E1022" s="2">
        <v>4125990.87</v>
      </c>
      <c r="F1022" s="26">
        <f>SUMIF('data-from-invoicing'!D:D,eslam.data!AP1022,'data-from-invoicing'!E:E)</f>
        <v>4125990.87</v>
      </c>
      <c r="G1022" s="2">
        <f t="shared" si="150"/>
        <v>0</v>
      </c>
      <c r="H1022" s="23"/>
      <c r="I1022" s="2">
        <f>SUMIF('collection only'!D:D,eslam.data!AO1022,'collection only'!E:E)</f>
        <v>2532120.6</v>
      </c>
      <c r="J1022" s="26">
        <f>SUMIF('data-from-invoicing'!D:D,eslam.data!AP1022,'data-from-invoicing'!F:F)</f>
        <v>2748735.1235000002</v>
      </c>
      <c r="K1022" s="2">
        <f t="shared" si="151"/>
        <v>216614.52350000013</v>
      </c>
      <c r="O1022" s="23"/>
      <c r="P1022" s="2">
        <v>2532120.6</v>
      </c>
      <c r="Q1022" s="1">
        <v>43465</v>
      </c>
      <c r="R1022" s="1">
        <v>43460</v>
      </c>
      <c r="S1022" s="1">
        <v>43460</v>
      </c>
      <c r="T1022">
        <v>30</v>
      </c>
      <c r="U1022" s="1">
        <v>43490</v>
      </c>
      <c r="V1022" s="1">
        <v>43485</v>
      </c>
      <c r="W1022" s="2">
        <v>4125990.87</v>
      </c>
      <c r="AD1022" s="2">
        <v>25993.74</v>
      </c>
      <c r="AE1022" s="14">
        <f>SUMIF('consultant-gross'!D:D,eslam.data!AO1022,'consultant-gross'!F:F)</f>
        <v>4125990.87</v>
      </c>
      <c r="AF1022" s="14">
        <f>SUMIF('consultant-gross'!D:D,eslam.data!AO1022,'consultant-gross'!G:G)</f>
        <v>4125990.87</v>
      </c>
      <c r="AG1022" s="14">
        <f>SUMIF('consultant-net'!D:D,eslam.data!AO1022,'consultant-net'!F:F)</f>
        <v>2532120.6</v>
      </c>
      <c r="AH1022" s="2" t="str">
        <f>VLOOKUP(A1022,'eslam-to-invoicing'!A:B,2,0)</f>
        <v>EMAAR-PKG# 144, Marassi</v>
      </c>
      <c r="AO1022" s="2" t="str">
        <f t="shared" si="152"/>
        <v>PKG#1442</v>
      </c>
      <c r="AP1022" s="2" t="str">
        <f t="shared" si="153"/>
        <v>EMAAR-PKG# 144, Marassi2</v>
      </c>
    </row>
    <row r="1023" spans="1:42" x14ac:dyDescent="0.3">
      <c r="A1023" s="6" t="s">
        <v>29</v>
      </c>
      <c r="B1023" s="6">
        <f>VLOOKUP(A1023,Sheet1!A:B,2,0)</f>
        <v>1</v>
      </c>
      <c r="C1023" s="6">
        <v>3</v>
      </c>
      <c r="D1023" s="25"/>
      <c r="E1023" s="2">
        <v>6872046.1299999999</v>
      </c>
      <c r="F1023" s="26">
        <f>SUMIF('data-from-invoicing'!D:D,eslam.data!AP1023,'data-from-invoicing'!E:E)</f>
        <v>6872046.6299999999</v>
      </c>
      <c r="G1023" s="2">
        <f t="shared" si="150"/>
        <v>0.5</v>
      </c>
      <c r="H1023" s="23"/>
      <c r="I1023" s="2">
        <f>SUMIF('collection only'!D:D,eslam.data!AO1023,'collection only'!E:E)</f>
        <v>6189125.0499999998</v>
      </c>
      <c r="J1023" s="26">
        <f>SUMIF('data-from-invoicing'!D:D,eslam.data!AP1023,'data-from-invoicing'!F:F)</f>
        <v>6189125.0415000003</v>
      </c>
      <c r="K1023" s="2">
        <f t="shared" si="151"/>
        <v>-8.4999995306134224E-3</v>
      </c>
      <c r="O1023" s="23"/>
      <c r="P1023" s="2">
        <v>6190737.9900000002</v>
      </c>
      <c r="Q1023" s="1">
        <v>43496</v>
      </c>
      <c r="R1023" s="1">
        <v>43495</v>
      </c>
      <c r="S1023" s="1">
        <v>43496</v>
      </c>
      <c r="T1023">
        <v>30</v>
      </c>
      <c r="U1023" s="1">
        <v>43526</v>
      </c>
      <c r="V1023" s="1">
        <v>43516</v>
      </c>
      <c r="W1023" s="2">
        <v>10998037</v>
      </c>
      <c r="X1023" s="2">
        <v>3387217.5</v>
      </c>
      <c r="AD1023" s="2">
        <v>95995.941219999993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144, Marassi</v>
      </c>
      <c r="AO1023" s="2" t="str">
        <f t="shared" si="152"/>
        <v>PKG#1443</v>
      </c>
      <c r="AP1023" s="2" t="str">
        <f t="shared" si="153"/>
        <v>EMAAR-PKG# 144, Marassi3</v>
      </c>
    </row>
    <row r="1024" spans="1:42" hidden="1" x14ac:dyDescent="0.3">
      <c r="A1024" s="6" t="s">
        <v>29</v>
      </c>
      <c r="B1024" s="6">
        <f>VLOOKUP(A1024,Sheet1!A:B,2,0)</f>
        <v>1</v>
      </c>
      <c r="C1024" s="6">
        <v>4</v>
      </c>
      <c r="D1024" s="25"/>
      <c r="E1024" s="2">
        <v>11224614.67</v>
      </c>
      <c r="F1024" s="26">
        <f>SUMIF('data-from-invoicing'!D:D,eslam.data!AP1024,'data-from-invoicing'!E:E)</f>
        <v>11222644.640000001</v>
      </c>
      <c r="G1024" s="2">
        <f t="shared" si="150"/>
        <v>-1970.0299999993294</v>
      </c>
      <c r="H1024" s="23"/>
      <c r="I1024" s="2">
        <f>SUMIF('collection only'!D:D,eslam.data!AO1024,'collection only'!E:E)</f>
        <v>6887337.0099999998</v>
      </c>
      <c r="J1024" s="26">
        <f>SUMIF('data-from-invoicing'!D:D,eslam.data!AP1024,'data-from-invoicing'!F:F)</f>
        <v>6887337.0219999999</v>
      </c>
      <c r="K1024" s="2">
        <f t="shared" si="151"/>
        <v>1.2000000104308128E-2</v>
      </c>
      <c r="O1024" s="23"/>
      <c r="P1024" s="2">
        <v>6888545.7199999997</v>
      </c>
      <c r="Q1024" s="1">
        <v>43524</v>
      </c>
      <c r="R1024" s="1">
        <v>43523</v>
      </c>
      <c r="S1024" s="1">
        <v>43523</v>
      </c>
      <c r="T1024">
        <v>30</v>
      </c>
      <c r="U1024" s="1">
        <v>43553</v>
      </c>
      <c r="V1024" s="1">
        <v>43535</v>
      </c>
      <c r="W1024" s="2">
        <v>22222651.670000002</v>
      </c>
      <c r="X1024" s="2">
        <v>3387217.5</v>
      </c>
      <c r="AD1024" s="2">
        <v>166711.01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144, Marassi</v>
      </c>
      <c r="AO1024" s="2" t="str">
        <f t="shared" si="152"/>
        <v>PKG#1444</v>
      </c>
      <c r="AP1024" s="2" t="str">
        <f t="shared" si="153"/>
        <v>EMAAR-PKG# 144, Marassi4</v>
      </c>
    </row>
    <row r="1025" spans="1:42" x14ac:dyDescent="0.3">
      <c r="A1025" s="6" t="s">
        <v>29</v>
      </c>
      <c r="B1025" s="6">
        <f>VLOOKUP(A1025,Sheet1!A:B,2,0)</f>
        <v>1</v>
      </c>
      <c r="C1025" s="6">
        <v>5</v>
      </c>
      <c r="D1025" s="25"/>
      <c r="E1025" s="2">
        <v>0</v>
      </c>
      <c r="F1025" s="26">
        <f>SUMIF('data-from-invoicing'!D:D,eslam.data!AP1025,'data-from-invoicing'!E:E)</f>
        <v>0</v>
      </c>
      <c r="G1025" s="2">
        <f t="shared" si="150"/>
        <v>0</v>
      </c>
      <c r="H1025" s="23"/>
      <c r="I1025" s="2">
        <f>SUMIF('collection only'!D:D,eslam.data!AO1025,'collection only'!E:E)</f>
        <v>7206339.7300000004</v>
      </c>
      <c r="J1025" s="26">
        <f>SUMIF('data-from-invoicing'!D:D,eslam.data!AP1025,'data-from-invoicing'!F:F)</f>
        <v>0</v>
      </c>
      <c r="K1025" s="2">
        <f t="shared" si="151"/>
        <v>-7206339.7300000004</v>
      </c>
      <c r="O1025" s="23"/>
      <c r="P1025" s="2">
        <v>7206339.7300000004</v>
      </c>
      <c r="Q1025" s="1">
        <v>43524</v>
      </c>
      <c r="R1025" s="1">
        <v>43535</v>
      </c>
      <c r="S1025" s="1">
        <v>43535</v>
      </c>
      <c r="T1025">
        <v>30</v>
      </c>
      <c r="U1025" s="1">
        <v>43565</v>
      </c>
      <c r="V1025" s="1">
        <v>43535</v>
      </c>
      <c r="W1025" s="2">
        <v>22222651.670000002</v>
      </c>
      <c r="X1025" s="2">
        <v>3387217.5</v>
      </c>
      <c r="AD1025" s="2">
        <v>166711.64000000001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144, Marassi</v>
      </c>
      <c r="AO1025" s="2" t="str">
        <f t="shared" si="152"/>
        <v>PKG#1445</v>
      </c>
      <c r="AP1025" s="2" t="str">
        <f t="shared" si="153"/>
        <v>EMAAR-PKG# 144, Marassi5</v>
      </c>
    </row>
    <row r="1026" spans="1:42" hidden="1" x14ac:dyDescent="0.3">
      <c r="A1026" s="6" t="s">
        <v>29</v>
      </c>
      <c r="B1026" s="6">
        <f>VLOOKUP(A1026,Sheet1!A:B,2,0)</f>
        <v>1</v>
      </c>
      <c r="C1026" s="6">
        <v>6</v>
      </c>
      <c r="D1026" s="25"/>
      <c r="E1026" s="2">
        <v>24444079.390000001</v>
      </c>
      <c r="F1026" s="26">
        <f>SUMIF('data-from-invoicing'!D:D,eslam.data!AP1026,'data-from-invoicing'!E:E)</f>
        <v>24446048.93</v>
      </c>
      <c r="G1026" s="2">
        <f t="shared" si="150"/>
        <v>1969.5399999991059</v>
      </c>
      <c r="H1026" s="23"/>
      <c r="I1026" s="2">
        <f>SUMIF('collection only'!D:D,eslam.data!AO1026,'collection only'!E:E)</f>
        <v>14929468.439999999</v>
      </c>
      <c r="J1026" s="26">
        <f>SUMIF('data-from-invoicing'!D:D,eslam.data!AP1026,'data-from-invoicing'!F:F)</f>
        <v>14929446.3565</v>
      </c>
      <c r="K1026" s="2">
        <f t="shared" si="151"/>
        <v>-22.083499999716878</v>
      </c>
      <c r="O1026" s="23"/>
      <c r="P1026" s="2">
        <v>14801921.82</v>
      </c>
      <c r="Q1026" s="1">
        <v>43555</v>
      </c>
      <c r="R1026" s="1">
        <v>43538</v>
      </c>
      <c r="S1026" s="1">
        <v>43538</v>
      </c>
      <c r="T1026">
        <v>30</v>
      </c>
      <c r="U1026" s="1">
        <v>43568</v>
      </c>
      <c r="V1026" s="1">
        <v>43545</v>
      </c>
      <c r="W1026" s="2">
        <v>46666731.060000002</v>
      </c>
      <c r="X1026" s="2">
        <v>3262056.75</v>
      </c>
      <c r="AD1026" s="2">
        <v>319957.75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144, Marassi</v>
      </c>
      <c r="AO1026" s="2" t="str">
        <f t="shared" si="152"/>
        <v>PKG#1446</v>
      </c>
      <c r="AP1026" s="2" t="str">
        <f t="shared" si="153"/>
        <v>EMAAR-PKG# 144, Marassi6</v>
      </c>
    </row>
    <row r="1027" spans="1:42" x14ac:dyDescent="0.3">
      <c r="A1027" s="6" t="s">
        <v>29</v>
      </c>
      <c r="B1027" s="6">
        <f>VLOOKUP(A1027,Sheet1!A:B,2,0)</f>
        <v>1</v>
      </c>
      <c r="C1027" s="6">
        <v>7</v>
      </c>
      <c r="D1027" s="25"/>
      <c r="E1027" s="2">
        <v>20465525.622785721</v>
      </c>
      <c r="F1027" s="26">
        <f>SUMIF('data-from-invoicing'!D:D,eslam.data!AP1027,'data-from-invoicing'!E:E)</f>
        <v>20465525.620000001</v>
      </c>
      <c r="G1027" s="2">
        <f t="shared" si="150"/>
        <v>-2.7857199311256409E-3</v>
      </c>
      <c r="H1027" s="23"/>
      <c r="I1027" s="2">
        <f>SUMIF('collection only'!D:D,eslam.data!AO1027,'collection only'!E:E)</f>
        <v>12477244.23</v>
      </c>
      <c r="J1027" s="26">
        <f>SUMIF('data-from-invoicing'!D:D,eslam.data!AP1027,'data-from-invoicing'!F:F)</f>
        <v>12627238.511</v>
      </c>
      <c r="K1027" s="2">
        <f t="shared" si="151"/>
        <v>149994.28099999949</v>
      </c>
      <c r="O1027" s="23"/>
      <c r="P1027" s="2">
        <v>12603636.3289316</v>
      </c>
      <c r="Q1027" s="1">
        <v>43555</v>
      </c>
      <c r="R1027" s="1">
        <v>43554</v>
      </c>
      <c r="S1027" s="1">
        <v>43554</v>
      </c>
      <c r="T1027">
        <v>30</v>
      </c>
      <c r="U1027" s="1">
        <v>43584</v>
      </c>
      <c r="V1027" s="1">
        <v>43566</v>
      </c>
      <c r="W1027" s="2">
        <v>67132256.68278572</v>
      </c>
      <c r="X1027" s="2">
        <v>3501000</v>
      </c>
      <c r="AD1027" s="2">
        <v>672293.82565232506</v>
      </c>
      <c r="AE1027" s="14">
        <f>SUMIF('consultant-gross'!D:D,eslam.data!AO1027,'consultant-gross'!F:F)</f>
        <v>0</v>
      </c>
      <c r="AF1027" s="14">
        <f>SUMIF('consultant-gross'!D:D,eslam.data!AO1027,'consultant-gross'!G:G)</f>
        <v>0</v>
      </c>
      <c r="AG1027" s="14">
        <f>SUMIF('consultant-net'!D:D,eslam.data!AO1027,'consultant-net'!F:F)</f>
        <v>0</v>
      </c>
      <c r="AH1027" s="2" t="str">
        <f>VLOOKUP(A1027,'eslam-to-invoicing'!A:B,2,0)</f>
        <v>EMAAR-PKG# 144, Marassi</v>
      </c>
      <c r="AO1027" s="2" t="str">
        <f t="shared" si="152"/>
        <v>PKG#1447</v>
      </c>
      <c r="AP1027" s="2" t="str">
        <f t="shared" si="153"/>
        <v>EMAAR-PKG# 144, Marassi7</v>
      </c>
    </row>
    <row r="1028" spans="1:42" hidden="1" x14ac:dyDescent="0.3">
      <c r="A1028" s="6" t="s">
        <v>29</v>
      </c>
      <c r="B1028" s="6">
        <f>VLOOKUP(A1028,Sheet1!A:B,2,0)</f>
        <v>1</v>
      </c>
      <c r="C1028" s="6">
        <v>8</v>
      </c>
      <c r="D1028" s="25"/>
      <c r="E1028" s="2">
        <v>16379645.037214279</v>
      </c>
      <c r="F1028" s="26">
        <f>SUMIF('data-from-invoicing'!D:D,eslam.data!AP1028,'data-from-invoicing'!E:E)</f>
        <v>16360599.32</v>
      </c>
      <c r="G1028" s="2">
        <f t="shared" si="150"/>
        <v>-19045.717214278877</v>
      </c>
      <c r="H1028" s="23"/>
      <c r="I1028" s="2">
        <f>SUMIF('collection only'!D:D,eslam.data!AO1028,'collection only'!E:E)</f>
        <v>8906660.6300000008</v>
      </c>
      <c r="J1028" s="26">
        <f>SUMIF('data-from-invoicing'!D:D,eslam.data!AP1028,'data-from-invoicing'!F:F)</f>
        <v>8934848.8960000016</v>
      </c>
      <c r="K1028" s="2">
        <f t="shared" si="151"/>
        <v>28188.26600000076</v>
      </c>
      <c r="O1028" s="23"/>
      <c r="P1028" s="2">
        <v>8909777.6400000006</v>
      </c>
      <c r="Q1028" s="1">
        <v>43585</v>
      </c>
      <c r="R1028" s="1">
        <v>43570</v>
      </c>
      <c r="S1028" s="1">
        <v>43570</v>
      </c>
      <c r="T1028">
        <v>30</v>
      </c>
      <c r="U1028" s="1">
        <v>43600</v>
      </c>
      <c r="V1028" s="1">
        <v>43589</v>
      </c>
      <c r="W1028" s="2">
        <v>83511901.719999999</v>
      </c>
      <c r="X1028" s="2">
        <v>0</v>
      </c>
      <c r="AD1028" s="2">
        <v>795592.47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 t="shared" si="152"/>
        <v>PKG#1448</v>
      </c>
      <c r="AP1028" s="2" t="str">
        <f t="shared" si="153"/>
        <v>EMAAR-PKG# 144, Marassi8</v>
      </c>
    </row>
    <row r="1029" spans="1:42" hidden="1" x14ac:dyDescent="0.3">
      <c r="A1029" s="6" t="s">
        <v>29</v>
      </c>
      <c r="B1029" s="6">
        <f>VLOOKUP(A1029,Sheet1!A:B,2,0)</f>
        <v>1</v>
      </c>
      <c r="C1029" s="6">
        <v>9</v>
      </c>
      <c r="D1029" s="25"/>
      <c r="E1029" s="2">
        <v>10281327.20571558</v>
      </c>
      <c r="F1029" s="26">
        <f>SUMIF('data-from-invoicing'!D:D,eslam.data!AP1029,'data-from-invoicing'!E:E)</f>
        <v>10299181.310000001</v>
      </c>
      <c r="G1029" s="2">
        <f t="shared" si="150"/>
        <v>17854.104284420609</v>
      </c>
      <c r="H1029" s="23"/>
      <c r="I1029" s="2">
        <f>SUMIF('collection only'!D:D,eslam.data!AO1029,'collection only'!E:E)</f>
        <v>9782161.3399999999</v>
      </c>
      <c r="J1029" s="26">
        <f>SUMIF('data-from-invoicing'!D:D,eslam.data!AP1029,'data-from-invoicing'!F:F)</f>
        <v>9830068.4254999999</v>
      </c>
      <c r="K1029" s="2">
        <f t="shared" si="151"/>
        <v>47907.085500000045</v>
      </c>
      <c r="O1029" s="23"/>
      <c r="P1029" s="2">
        <v>9777923.5505824834</v>
      </c>
      <c r="Q1029" s="1">
        <v>43585</v>
      </c>
      <c r="R1029" s="1">
        <v>43585</v>
      </c>
      <c r="S1029" s="1">
        <v>43590</v>
      </c>
      <c r="T1029">
        <v>30</v>
      </c>
      <c r="U1029" s="1">
        <v>43620</v>
      </c>
      <c r="V1029" s="1">
        <v>43600</v>
      </c>
      <c r="W1029" s="2">
        <v>93793228.925715581</v>
      </c>
      <c r="X1029" s="2">
        <v>816900</v>
      </c>
      <c r="AD1029" s="2">
        <v>900089.7716771781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 t="shared" si="152"/>
        <v>PKG#1449</v>
      </c>
      <c r="AP1029" s="2" t="str">
        <f t="shared" si="153"/>
        <v>EMAAR-PKG# 144, Marassi9</v>
      </c>
    </row>
    <row r="1030" spans="1:42" hidden="1" x14ac:dyDescent="0.3">
      <c r="A1030" s="6" t="s">
        <v>29</v>
      </c>
      <c r="B1030" s="6">
        <f>VLOOKUP(A1030,Sheet1!A:B,2,0)</f>
        <v>1</v>
      </c>
      <c r="C1030" s="6">
        <v>10</v>
      </c>
      <c r="D1030" s="25"/>
      <c r="E1030" s="2">
        <v>13881511.534284409</v>
      </c>
      <c r="F1030" s="26">
        <f>SUMIF('data-from-invoicing'!D:D,eslam.data!AP1030,'data-from-invoicing'!E:E)</f>
        <v>13884342.32</v>
      </c>
      <c r="G1030" s="2">
        <f t="shared" si="150"/>
        <v>2830.7857155911624</v>
      </c>
      <c r="H1030" s="23"/>
      <c r="I1030" s="2">
        <f>SUMIF('collection only'!D:D,eslam.data!AO1030,'collection only'!E:E)</f>
        <v>11074114.43</v>
      </c>
      <c r="J1030" s="26">
        <f>SUMIF('data-from-invoicing'!D:D,eslam.data!AP1030,'data-from-invoicing'!F:F)</f>
        <v>11330349.466</v>
      </c>
      <c r="K1030" s="2">
        <f t="shared" si="151"/>
        <v>256235.03600000031</v>
      </c>
      <c r="O1030" s="23"/>
      <c r="P1030" s="2">
        <v>11184527.720000001</v>
      </c>
      <c r="Q1030" s="1">
        <v>43616</v>
      </c>
      <c r="R1030" s="1">
        <v>43605</v>
      </c>
      <c r="S1030" s="1">
        <v>43605</v>
      </c>
      <c r="T1030">
        <v>30</v>
      </c>
      <c r="U1030" s="1">
        <v>43635</v>
      </c>
      <c r="V1030" s="1">
        <v>43615</v>
      </c>
      <c r="W1030" s="2">
        <v>107674740.45999999</v>
      </c>
      <c r="AD1030" s="2">
        <v>1113537.73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 t="shared" si="152"/>
        <v>PKG#14410</v>
      </c>
      <c r="AP1030" s="2" t="str">
        <f t="shared" si="153"/>
        <v>EMAAR-PKG# 144, Marassi10</v>
      </c>
    </row>
    <row r="1031" spans="1:42" hidden="1" x14ac:dyDescent="0.3">
      <c r="A1031" s="6" t="s">
        <v>29</v>
      </c>
      <c r="B1031" s="6">
        <f>VLOOKUP(A1031,Sheet1!A:B,2,0)</f>
        <v>1</v>
      </c>
      <c r="C1031" s="6">
        <v>11</v>
      </c>
      <c r="D1031" s="25"/>
      <c r="E1031" s="2">
        <v>9087190.4600000083</v>
      </c>
      <c r="F1031" s="26">
        <f>SUMIF('data-from-invoicing'!D:D,eslam.data!AP1031,'data-from-invoicing'!E:E)</f>
        <v>8979474.5099999998</v>
      </c>
      <c r="G1031" s="2">
        <f t="shared" si="150"/>
        <v>-107715.95000000857</v>
      </c>
      <c r="H1031" s="23"/>
      <c r="I1031" s="2">
        <f>SUMIF('collection only'!D:D,eslam.data!AO1031,'collection only'!E:E)</f>
        <v>7386054.9500000002</v>
      </c>
      <c r="J1031" s="26">
        <f>SUMIF('data-from-invoicing'!D:D,eslam.data!AP1031,'data-from-invoicing'!F:F)</f>
        <v>7386054.9500000002</v>
      </c>
      <c r="K1031" s="2">
        <f t="shared" si="151"/>
        <v>0</v>
      </c>
      <c r="O1031" s="23"/>
      <c r="P1031" s="2">
        <v>7486833.9699999997</v>
      </c>
      <c r="Q1031" s="1">
        <v>43646</v>
      </c>
      <c r="R1031" s="1">
        <v>43636</v>
      </c>
      <c r="S1031" s="1">
        <v>43634</v>
      </c>
      <c r="T1031">
        <v>30</v>
      </c>
      <c r="U1031" s="1">
        <v>43664</v>
      </c>
      <c r="V1031" s="1">
        <v>43657</v>
      </c>
      <c r="W1031" s="2">
        <v>116761930.92</v>
      </c>
      <c r="X1031" s="2">
        <v>0</v>
      </c>
      <c r="AD1031" s="2">
        <v>1199420.77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 t="shared" si="152"/>
        <v>PKG#14411</v>
      </c>
      <c r="AP1031" s="2" t="str">
        <f t="shared" si="153"/>
        <v>EMAAR-PKG# 144, Marassi11</v>
      </c>
    </row>
    <row r="1032" spans="1:42" hidden="1" x14ac:dyDescent="0.3">
      <c r="A1032" s="6" t="s">
        <v>29</v>
      </c>
      <c r="B1032" s="6">
        <f>VLOOKUP(A1032,Sheet1!A:B,2,0)</f>
        <v>1</v>
      </c>
      <c r="C1032" s="6">
        <v>12</v>
      </c>
      <c r="D1032" s="25"/>
      <c r="E1032" s="2">
        <v>34717376.420000002</v>
      </c>
      <c r="F1032" s="26">
        <f>SUMIF('data-from-invoicing'!D:D,eslam.data!AP1032,'data-from-invoicing'!E:E)</f>
        <v>34831219.060000002</v>
      </c>
      <c r="G1032" s="2">
        <f t="shared" si="150"/>
        <v>113842.6400000006</v>
      </c>
      <c r="H1032" s="23"/>
      <c r="I1032" s="2">
        <f>SUMIF('collection only'!D:D,eslam.data!AO1032,'collection only'!E:E)</f>
        <v>21073691.309999999</v>
      </c>
      <c r="J1032" s="26">
        <f>SUMIF('data-from-invoicing'!D:D,eslam.data!AP1032,'data-from-invoicing'!F:F)</f>
        <v>32281831.282499995</v>
      </c>
      <c r="K1032" s="2">
        <f t="shared" si="151"/>
        <v>11208139.972499996</v>
      </c>
      <c r="O1032" s="23"/>
      <c r="P1032" s="2">
        <v>22411649.359999999</v>
      </c>
      <c r="Q1032" s="1">
        <v>43708</v>
      </c>
      <c r="R1032" s="1">
        <v>43713</v>
      </c>
      <c r="S1032" s="1">
        <v>43712</v>
      </c>
      <c r="T1032">
        <v>30</v>
      </c>
      <c r="U1032" s="1">
        <v>43742</v>
      </c>
      <c r="V1032" s="1">
        <v>43741</v>
      </c>
      <c r="W1032" s="2">
        <v>151479307.34</v>
      </c>
      <c r="AD1032" s="2">
        <v>8633180.8900000006</v>
      </c>
      <c r="AE1032" s="14">
        <f>SUMIF('consultant-gross'!D:D,eslam.data!AO1032,'consultant-gross'!F:F)</f>
        <v>34717376.420000002</v>
      </c>
      <c r="AF1032" s="14">
        <f>SUMIF('consultant-gross'!D:D,eslam.data!AO1032,'consultant-gross'!G:G)</f>
        <v>151479307.34</v>
      </c>
      <c r="AG1032" s="14">
        <f>SUMIF('consultant-net'!D:D,eslam.data!AO1032,'consultant-net'!F:F)</f>
        <v>22411649.359999999</v>
      </c>
      <c r="AH1032" s="2" t="str">
        <f>VLOOKUP(A1032,'eslam-to-invoicing'!A:B,2,0)</f>
        <v>EMAAR-PKG# 144, Marassi</v>
      </c>
      <c r="AO1032" s="2" t="str">
        <f t="shared" si="152"/>
        <v>PKG#14412</v>
      </c>
      <c r="AP1032" s="2" t="str">
        <f t="shared" si="153"/>
        <v>EMAAR-PKG# 144, Marassi12</v>
      </c>
    </row>
    <row r="1033" spans="1:42" hidden="1" x14ac:dyDescent="0.3">
      <c r="A1033" s="6" t="s">
        <v>29</v>
      </c>
      <c r="B1033" s="6">
        <f>VLOOKUP(A1033,Sheet1!A:B,2,0)</f>
        <v>1</v>
      </c>
      <c r="C1033" s="6">
        <v>13</v>
      </c>
      <c r="D1033" s="25"/>
      <c r="E1033" s="2">
        <v>11410387.229999989</v>
      </c>
      <c r="F1033" s="26">
        <f>SUMIF('data-from-invoicing'!D:D,eslam.data!AP1033,'data-from-invoicing'!E:E)</f>
        <v>0</v>
      </c>
      <c r="G1033" s="2">
        <f t="shared" si="150"/>
        <v>-11410387.229999989</v>
      </c>
      <c r="H1033" s="23"/>
      <c r="I1033" s="2">
        <f>SUMIF('collection only'!D:D,eslam.data!AO1033,'collection only'!E:E)</f>
        <v>14000000</v>
      </c>
      <c r="J1033" s="26">
        <f>SUMIF('data-from-invoicing'!D:D,eslam.data!AP1033,'data-from-invoicing'!F:F)</f>
        <v>0</v>
      </c>
      <c r="K1033" s="2">
        <f t="shared" si="151"/>
        <v>-14000000</v>
      </c>
      <c r="O1033" s="23"/>
      <c r="P1033" s="2">
        <v>14635108.890000001</v>
      </c>
      <c r="Q1033" s="1">
        <v>43830</v>
      </c>
      <c r="R1033" s="1">
        <v>43824</v>
      </c>
      <c r="S1033" s="1">
        <v>43824</v>
      </c>
      <c r="T1033">
        <v>30</v>
      </c>
      <c r="U1033" s="1">
        <v>43854</v>
      </c>
      <c r="V1033" s="1">
        <v>43852</v>
      </c>
      <c r="W1033" s="2">
        <v>162889694.56999999</v>
      </c>
      <c r="AD1033" s="2">
        <v>9246101.9299999997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 t="shared" si="152"/>
        <v>PKG#14413</v>
      </c>
      <c r="AP1033" s="2" t="str">
        <f t="shared" si="153"/>
        <v>EMAAR-PKG# 144, Marassi13</v>
      </c>
    </row>
    <row r="1034" spans="1:42" x14ac:dyDescent="0.3">
      <c r="A1034" s="6" t="s">
        <v>29</v>
      </c>
      <c r="B1034" s="6">
        <f>VLOOKUP(A1034,Sheet1!A:B,2,0)</f>
        <v>1</v>
      </c>
      <c r="C1034" s="6">
        <v>14</v>
      </c>
      <c r="D1034" s="25"/>
      <c r="E1034" s="2">
        <v>10733689.11313856</v>
      </c>
      <c r="F1034" s="26">
        <f>SUMIF('data-from-invoicing'!D:D,eslam.data!AP1034,'data-from-invoicing'!E:E)</f>
        <v>10733689.109999999</v>
      </c>
      <c r="G1034" s="2">
        <f t="shared" si="150"/>
        <v>-3.1385608017444611E-3</v>
      </c>
      <c r="H1034" s="23"/>
      <c r="I1034" s="2">
        <f>SUMIF('collection only'!D:D,eslam.data!AO1034,'collection only'!E:E)</f>
        <v>10173240.83</v>
      </c>
      <c r="J1034" s="26">
        <f>SUMIF('data-from-invoicing'!D:D,eslam.data!AP1034,'data-from-invoicing'!F:F)</f>
        <v>10786798.0055</v>
      </c>
      <c r="K1034" s="2">
        <f t="shared" si="151"/>
        <v>613557.1754999999</v>
      </c>
      <c r="O1034" s="23"/>
      <c r="P1034" s="2">
        <v>10377806.91916758</v>
      </c>
      <c r="Q1034" s="1">
        <v>43861</v>
      </c>
      <c r="R1034" s="1">
        <v>43864</v>
      </c>
      <c r="S1034" s="1">
        <v>43864</v>
      </c>
      <c r="T1034">
        <v>30</v>
      </c>
      <c r="U1034" s="1">
        <v>43894</v>
      </c>
      <c r="V1034" s="1">
        <v>43880</v>
      </c>
      <c r="W1034" s="2">
        <v>173623383.68313849</v>
      </c>
      <c r="AD1034" s="2">
        <v>8262612.08332361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 t="shared" si="152"/>
        <v>PKG#14414</v>
      </c>
      <c r="AP1034" s="2" t="str">
        <f t="shared" si="153"/>
        <v>EMAAR-PKG# 144, Marassi14</v>
      </c>
    </row>
    <row r="1035" spans="1:42" x14ac:dyDescent="0.3">
      <c r="A1035" s="6" t="s">
        <v>29</v>
      </c>
      <c r="B1035" s="6">
        <f>VLOOKUP(A1035,Sheet1!A:B,2,0)</f>
        <v>1</v>
      </c>
      <c r="C1035" s="6">
        <v>15</v>
      </c>
      <c r="D1035" s="25"/>
      <c r="E1035" s="2">
        <v>2638692.2968614399</v>
      </c>
      <c r="F1035" s="26">
        <f>SUMIF('data-from-invoicing'!D:D,eslam.data!AP1035,'data-from-invoicing'!E:E)</f>
        <v>2638692.38</v>
      </c>
      <c r="G1035" s="2">
        <f t="shared" ref="G1035:G1098" si="154">F1035-E1035</f>
        <v>8.3138559944927692E-2</v>
      </c>
      <c r="H1035" s="23"/>
      <c r="I1035" s="2">
        <f>SUMIF('collection only'!D:D,eslam.data!AO1035,'collection only'!E:E)</f>
        <v>9960243.2699999996</v>
      </c>
      <c r="J1035" s="26">
        <f>SUMIF('data-from-invoicing'!D:D,eslam.data!AP1035,'data-from-invoicing'!F:F)</f>
        <v>5968624.2390000001</v>
      </c>
      <c r="K1035" s="2">
        <f t="shared" ref="K1035:K1098" si="155">J1035-I1035</f>
        <v>-3991619.0309999995</v>
      </c>
      <c r="O1035" s="23"/>
      <c r="P1035" s="2">
        <v>10405304.529999999</v>
      </c>
      <c r="Q1035" s="1">
        <v>44074</v>
      </c>
      <c r="R1035" s="1">
        <v>44063</v>
      </c>
      <c r="S1035" s="1">
        <v>44178</v>
      </c>
      <c r="T1035">
        <v>30</v>
      </c>
      <c r="U1035" s="1">
        <v>44208</v>
      </c>
      <c r="V1035" s="1">
        <v>44178</v>
      </c>
      <c r="W1035" s="2">
        <v>176262075.97999999</v>
      </c>
      <c r="AD1035" s="2">
        <v>2614017.44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 t="shared" ref="AO1035:AO1098" si="156">A1035&amp;C1035</f>
        <v>PKG#14415</v>
      </c>
      <c r="AP1035" s="2" t="str">
        <f t="shared" ref="AP1035:AP1098" si="157">AH1035&amp;C1035</f>
        <v>EMAAR-PKG# 144, Marassi15</v>
      </c>
    </row>
    <row r="1036" spans="1:42" hidden="1" x14ac:dyDescent="0.3">
      <c r="A1036" s="6" t="s">
        <v>29</v>
      </c>
      <c r="B1036" s="6">
        <f>VLOOKUP(A1036,Sheet1!A:B,2,0)</f>
        <v>1</v>
      </c>
      <c r="C1036" s="6">
        <v>16</v>
      </c>
      <c r="D1036" s="25"/>
      <c r="E1036" s="2">
        <v>150533.34000000361</v>
      </c>
      <c r="F1036" s="26">
        <f>SUMIF('data-from-invoicing'!D:D,eslam.data!AP1036,'data-from-invoicing'!E:E)</f>
        <v>0</v>
      </c>
      <c r="G1036" s="2">
        <f t="shared" si="154"/>
        <v>-150533.34000000361</v>
      </c>
      <c r="H1036" s="23"/>
      <c r="I1036" s="2">
        <f>SUMIF('collection only'!D:D,eslam.data!AO1036,'collection only'!E:E)</f>
        <v>1116473.97</v>
      </c>
      <c r="J1036" s="26">
        <f>SUMIF('data-from-invoicing'!D:D,eslam.data!AP1036,'data-from-invoicing'!F:F)</f>
        <v>0</v>
      </c>
      <c r="K1036" s="2">
        <f t="shared" si="155"/>
        <v>-1116473.97</v>
      </c>
      <c r="O1036" s="23"/>
      <c r="P1036" s="2">
        <v>1132971.99</v>
      </c>
      <c r="Q1036" s="1">
        <v>44227</v>
      </c>
      <c r="R1036" s="1">
        <v>44216</v>
      </c>
      <c r="S1036" s="1">
        <v>44217</v>
      </c>
      <c r="T1036">
        <v>30</v>
      </c>
      <c r="U1036" s="1">
        <v>44247</v>
      </c>
      <c r="V1036" s="1">
        <v>44280</v>
      </c>
      <c r="W1036" s="2">
        <v>176412609.31999999</v>
      </c>
      <c r="AD1036" s="2">
        <v>2496617.44</v>
      </c>
      <c r="AE1036" s="14">
        <f>SUMIF('consultant-gross'!D:D,eslam.data!AO1036,'consultant-gross'!F:F)</f>
        <v>150533.34000000358</v>
      </c>
      <c r="AF1036" s="14">
        <f>SUMIF('consultant-gross'!D:D,eslam.data!AO1036,'consultant-gross'!G:G)</f>
        <v>176412609.31999999</v>
      </c>
      <c r="AG1036" s="14">
        <f>SUMIF('consultant-net'!D:D,eslam.data!AO1036,'consultant-net'!F:F)</f>
        <v>1132971.99</v>
      </c>
      <c r="AH1036" s="2" t="str">
        <f>VLOOKUP(A1036,'eslam-to-invoicing'!A:B,2,0)</f>
        <v>EMAAR-PKG# 144, Marassi</v>
      </c>
      <c r="AO1036" s="2" t="str">
        <f t="shared" si="156"/>
        <v>PKG#14416</v>
      </c>
      <c r="AP1036" s="2" t="str">
        <f t="shared" si="157"/>
        <v>EMAAR-PKG# 144, Marassi16</v>
      </c>
    </row>
    <row r="1037" spans="1:42" hidden="1" x14ac:dyDescent="0.3">
      <c r="A1037" s="6" t="s">
        <v>54</v>
      </c>
      <c r="B1037" s="6">
        <f>VLOOKUP(A1037,Sheet1!A:B,2,0)</f>
        <v>1</v>
      </c>
      <c r="C1037" s="6">
        <v>2</v>
      </c>
      <c r="D1037" s="25"/>
      <c r="E1037" s="2">
        <v>8785941.9900000002</v>
      </c>
      <c r="F1037" s="26">
        <f>SUMIF('data-from-invoicing'!D:D,eslam.data!AP1037,'data-from-invoicing'!E:E)</f>
        <v>17264889.030000001</v>
      </c>
      <c r="G1037" s="2">
        <f t="shared" si="154"/>
        <v>8478947.040000001</v>
      </c>
      <c r="H1037" s="23"/>
      <c r="I1037" s="2">
        <f>SUMIF('collection only'!D:D,eslam.data!AO1037,'collection only'!E:E)</f>
        <v>7794726.5199999996</v>
      </c>
      <c r="J1037" s="26">
        <f>SUMIF('data-from-invoicing'!D:D,eslam.data!AP1037,'data-from-invoicing'!F:F)</f>
        <v>17974031.281499997</v>
      </c>
      <c r="K1037" s="2">
        <f t="shared" si="155"/>
        <v>10179304.761499997</v>
      </c>
      <c r="O1037" s="23"/>
      <c r="P1037" s="2">
        <v>7794726.5199999996</v>
      </c>
      <c r="Q1037" s="1">
        <v>43890</v>
      </c>
      <c r="R1037" s="1">
        <v>43890</v>
      </c>
      <c r="S1037" s="1">
        <v>43895</v>
      </c>
      <c r="T1037">
        <v>40</v>
      </c>
      <c r="U1037" s="1">
        <v>43935</v>
      </c>
      <c r="V1037" s="1">
        <v>43912</v>
      </c>
      <c r="W1037" s="2">
        <v>8785941.9900000002</v>
      </c>
      <c r="X1037" s="2">
        <v>749579.79</v>
      </c>
      <c r="AD1037" s="2">
        <v>0</v>
      </c>
      <c r="AE1037" s="14">
        <f>SUMIF('consultant-gross'!D:D,eslam.data!AO1037,'consultant-gross'!F:F)</f>
        <v>0</v>
      </c>
      <c r="AF1037" s="14">
        <f>SUMIF('consultant-gross'!D:D,eslam.data!AO1037,'consultant-gross'!G:G)</f>
        <v>0</v>
      </c>
      <c r="AG1037" s="14">
        <f>SUMIF('consultant-net'!D:D,eslam.data!AO1037,'consultant-net'!F:F)</f>
        <v>0</v>
      </c>
      <c r="AH1037" s="2" t="str">
        <f>VLOOKUP(A1037,'eslam-to-invoicing'!A:B,2,0)</f>
        <v>EMAAR-Pkg#162/163- Marassi</v>
      </c>
      <c r="AO1037" s="2" t="str">
        <f t="shared" si="156"/>
        <v>PKG#1622</v>
      </c>
      <c r="AP1037" s="2" t="str">
        <f t="shared" si="157"/>
        <v>EMAAR-Pkg#162/163- Marassi2</v>
      </c>
    </row>
    <row r="1038" spans="1:42" hidden="1" x14ac:dyDescent="0.3">
      <c r="A1038" s="6" t="s">
        <v>54</v>
      </c>
      <c r="B1038" s="6">
        <f>VLOOKUP(A1038,Sheet1!A:B,2,0)</f>
        <v>1</v>
      </c>
      <c r="C1038" s="6">
        <v>3</v>
      </c>
      <c r="D1038" s="25"/>
      <c r="E1038" s="2">
        <v>6446622.3599999994</v>
      </c>
      <c r="F1038" s="26">
        <f>SUMIF('data-from-invoicing'!D:D,eslam.data!AP1038,'data-from-invoicing'!E:E)</f>
        <v>12082357.789999999</v>
      </c>
      <c r="G1038" s="2">
        <f t="shared" si="154"/>
        <v>5635735.4299999997</v>
      </c>
      <c r="H1038" s="23"/>
      <c r="I1038" s="2">
        <f>SUMIF('collection only'!D:D,eslam.data!AO1038,'collection only'!E:E)</f>
        <v>5119599.34</v>
      </c>
      <c r="J1038" s="26">
        <f>SUMIF('data-from-invoicing'!D:D,eslam.data!AP1038,'data-from-invoicing'!F:F)</f>
        <v>16268974.4395</v>
      </c>
      <c r="K1038" s="2">
        <f t="shared" si="155"/>
        <v>11149375.0995</v>
      </c>
      <c r="O1038" s="23"/>
      <c r="P1038" s="2">
        <v>5119599.3499999996</v>
      </c>
      <c r="Q1038" s="1">
        <v>43921</v>
      </c>
      <c r="R1038" s="1">
        <v>43908</v>
      </c>
      <c r="S1038" s="1">
        <v>43911</v>
      </c>
      <c r="T1038">
        <v>40</v>
      </c>
      <c r="U1038" s="1">
        <v>43951</v>
      </c>
      <c r="V1038" s="1">
        <v>43920</v>
      </c>
      <c r="W1038" s="2">
        <v>15232564.35</v>
      </c>
      <c r="X1038" s="2">
        <v>531683.98</v>
      </c>
      <c r="AD1038" s="2">
        <v>0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EMAAR-Pkg#162/163- Marassi</v>
      </c>
      <c r="AO1038" s="2" t="str">
        <f t="shared" si="156"/>
        <v>PKG#1623</v>
      </c>
      <c r="AP1038" s="2" t="str">
        <f t="shared" si="157"/>
        <v>EMAAR-Pkg#162/163- Marassi3</v>
      </c>
    </row>
    <row r="1039" spans="1:42" hidden="1" x14ac:dyDescent="0.3">
      <c r="A1039" s="6" t="s">
        <v>54</v>
      </c>
      <c r="B1039" s="6">
        <f>VLOOKUP(A1039,Sheet1!A:B,2,0)</f>
        <v>1</v>
      </c>
      <c r="C1039" s="6">
        <v>4</v>
      </c>
      <c r="D1039" s="25"/>
      <c r="E1039" s="2">
        <v>7314177.6399999987</v>
      </c>
      <c r="F1039" s="26">
        <f>SUMIF('data-from-invoicing'!D:D,eslam.data!AP1039,'data-from-invoicing'!E:E)</f>
        <v>14694850.770000001</v>
      </c>
      <c r="G1039" s="2">
        <f t="shared" si="154"/>
        <v>7380673.1300000027</v>
      </c>
      <c r="H1039" s="23"/>
      <c r="I1039" s="2">
        <f>SUMIF('collection only'!D:D,eslam.data!AO1039,'collection only'!E:E)</f>
        <v>6336538.2300000004</v>
      </c>
      <c r="J1039" s="26">
        <f>SUMIF('data-from-invoicing'!D:D,eslam.data!AP1039,'data-from-invoicing'!F:F)</f>
        <v>17742432.848499998</v>
      </c>
      <c r="K1039" s="2">
        <f t="shared" si="155"/>
        <v>11405894.618499998</v>
      </c>
      <c r="O1039" s="23"/>
      <c r="P1039" s="2">
        <v>6336538.2300000004</v>
      </c>
      <c r="Q1039" s="1">
        <v>43921</v>
      </c>
      <c r="R1039" s="1">
        <v>43927</v>
      </c>
      <c r="S1039" s="1">
        <v>43927</v>
      </c>
      <c r="T1039">
        <v>40</v>
      </c>
      <c r="U1039" s="1">
        <v>43967</v>
      </c>
      <c r="V1039" s="1">
        <v>43943</v>
      </c>
      <c r="W1039" s="2">
        <v>22546741.989999998</v>
      </c>
      <c r="X1039" s="2">
        <v>1033463.45</v>
      </c>
      <c r="AD1039" s="2">
        <v>57000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EMAAR-Pkg#162/163- Marassi</v>
      </c>
      <c r="AO1039" s="2" t="str">
        <f t="shared" si="156"/>
        <v>PKG#1624</v>
      </c>
      <c r="AP1039" s="2" t="str">
        <f t="shared" si="157"/>
        <v>EMAAR-Pkg#162/163- Marassi4</v>
      </c>
    </row>
    <row r="1040" spans="1:42" x14ac:dyDescent="0.3">
      <c r="A1040" s="6" t="s">
        <v>54</v>
      </c>
      <c r="B1040" s="6">
        <f>VLOOKUP(A1040,Sheet1!A:B,2,0)</f>
        <v>1</v>
      </c>
      <c r="C1040" s="6">
        <v>5</v>
      </c>
      <c r="D1040" s="25"/>
      <c r="E1040" s="2">
        <v>8006098.5700000003</v>
      </c>
      <c r="F1040" s="26">
        <f>SUMIF('data-from-invoicing'!D:D,eslam.data!AP1040,'data-from-invoicing'!E:E)</f>
        <v>8006098.5710000005</v>
      </c>
      <c r="G1040" s="2">
        <f t="shared" si="154"/>
        <v>1.0000001639127731E-3</v>
      </c>
      <c r="H1040" s="23"/>
      <c r="I1040" s="2">
        <f>SUMIF('collection only'!D:D,eslam.data!AO1040,'collection only'!E:E)</f>
        <v>6124877.6900000004</v>
      </c>
      <c r="J1040" s="26">
        <f>SUMIF('data-from-invoicing'!D:D,eslam.data!AP1040,'data-from-invoicing'!F:F)</f>
        <v>7958142.0484999996</v>
      </c>
      <c r="K1040" s="2">
        <f t="shared" si="155"/>
        <v>1833264.3584999992</v>
      </c>
      <c r="O1040" s="23"/>
      <c r="P1040" s="2">
        <v>6124877.6900000004</v>
      </c>
      <c r="Q1040" s="1">
        <v>43951</v>
      </c>
      <c r="R1040" s="1">
        <v>43956</v>
      </c>
      <c r="S1040" s="1">
        <v>43955</v>
      </c>
      <c r="T1040">
        <v>40</v>
      </c>
      <c r="U1040" s="1">
        <v>43995</v>
      </c>
      <c r="V1040" s="1">
        <v>43964</v>
      </c>
      <c r="W1040" s="2">
        <v>30552840.559999999</v>
      </c>
      <c r="X1040" s="2">
        <v>592328.38</v>
      </c>
      <c r="AD1040" s="2">
        <v>157000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EMAAR-Pkg#162/163- Marassi</v>
      </c>
      <c r="AO1040" s="2" t="str">
        <f t="shared" si="156"/>
        <v>PKG#1625</v>
      </c>
      <c r="AP1040" s="2" t="str">
        <f t="shared" si="157"/>
        <v>EMAAR-Pkg#162/163- Marassi5</v>
      </c>
    </row>
    <row r="1041" spans="1:42" hidden="1" x14ac:dyDescent="0.3">
      <c r="A1041" s="6" t="s">
        <v>54</v>
      </c>
      <c r="B1041" s="6">
        <f>VLOOKUP(A1041,Sheet1!A:B,2,0)</f>
        <v>1</v>
      </c>
      <c r="C1041" s="6">
        <v>6</v>
      </c>
      <c r="D1041" s="25"/>
      <c r="E1041" s="2">
        <v>5990865.4962759577</v>
      </c>
      <c r="F1041" s="26">
        <f>SUMIF('data-from-invoicing'!D:D,eslam.data!AP1041,'data-from-invoicing'!E:E)</f>
        <v>14622817.211000001</v>
      </c>
      <c r="G1041" s="2">
        <f t="shared" si="154"/>
        <v>8631951.7147240434</v>
      </c>
      <c r="H1041" s="23"/>
      <c r="I1041" s="2">
        <f>SUMIF('collection only'!D:D,eslam.data!AO1041,'collection only'!E:E)</f>
        <v>4824045.3899999997</v>
      </c>
      <c r="J1041" s="26">
        <f>SUMIF('data-from-invoicing'!D:D,eslam.data!AP1041,'data-from-invoicing'!F:F)</f>
        <v>13427541.4454</v>
      </c>
      <c r="K1041" s="2">
        <f t="shared" si="155"/>
        <v>8603496.055399999</v>
      </c>
      <c r="O1041" s="23"/>
      <c r="P1041" s="2">
        <v>4824045.3809996992</v>
      </c>
      <c r="Q1041" s="1">
        <v>43982</v>
      </c>
      <c r="R1041" s="1">
        <v>43988</v>
      </c>
      <c r="S1041" s="1">
        <v>43992</v>
      </c>
      <c r="T1041">
        <v>40</v>
      </c>
      <c r="U1041" s="1">
        <v>44032</v>
      </c>
      <c r="V1041" s="1">
        <v>44008</v>
      </c>
      <c r="W1041" s="2">
        <v>36543706.056275956</v>
      </c>
      <c r="X1041" s="2">
        <v>474838.875</v>
      </c>
      <c r="AD1041" s="2">
        <v>157000</v>
      </c>
      <c r="AE1041" s="14">
        <f>SUMIF('consultant-gross'!D:D,eslam.data!AO1041,'consultant-gross'!F:F)</f>
        <v>0</v>
      </c>
      <c r="AF1041" s="14">
        <f>SUMIF('consultant-gross'!D:D,eslam.data!AO1041,'consultant-gross'!G:G)</f>
        <v>0</v>
      </c>
      <c r="AG1041" s="14">
        <f>SUMIF('consultant-net'!D:D,eslam.data!AO1041,'consultant-net'!F:F)</f>
        <v>0</v>
      </c>
      <c r="AH1041" s="2" t="str">
        <f>VLOOKUP(A1041,'eslam-to-invoicing'!A:B,2,0)</f>
        <v>EMAAR-Pkg#162/163- Marassi</v>
      </c>
      <c r="AO1041" s="2" t="str">
        <f t="shared" si="156"/>
        <v>PKG#1626</v>
      </c>
      <c r="AP1041" s="2" t="str">
        <f t="shared" si="157"/>
        <v>EMAAR-Pkg#162/163- Marassi6</v>
      </c>
    </row>
    <row r="1042" spans="1:42" hidden="1" x14ac:dyDescent="0.3">
      <c r="A1042" s="6" t="s">
        <v>54</v>
      </c>
      <c r="B1042" s="6">
        <f>VLOOKUP(A1042,Sheet1!A:B,2,0)</f>
        <v>1</v>
      </c>
      <c r="C1042" s="6">
        <v>7</v>
      </c>
      <c r="D1042" s="25"/>
      <c r="E1042" s="2">
        <v>8577628.8703730404</v>
      </c>
      <c r="F1042" s="26">
        <f>SUMIF('data-from-invoicing'!D:D,eslam.data!AP1042,'data-from-invoicing'!E:E)</f>
        <v>12998247.66</v>
      </c>
      <c r="G1042" s="2">
        <f t="shared" si="154"/>
        <v>4420618.7896269597</v>
      </c>
      <c r="H1042" s="23"/>
      <c r="I1042" s="2">
        <f>SUMIF('collection only'!D:D,eslam.data!AO1042,'collection only'!E:E)</f>
        <v>7215874.2120845988</v>
      </c>
      <c r="J1042" s="26">
        <f>SUMIF('data-from-invoicing'!D:D,eslam.data!AP1042,'data-from-invoicing'!F:F)</f>
        <v>12964361.537700001</v>
      </c>
      <c r="K1042" s="2">
        <f t="shared" si="155"/>
        <v>5748487.3256154023</v>
      </c>
      <c r="O1042" s="23"/>
      <c r="P1042" s="2">
        <v>7215874.2120845988</v>
      </c>
      <c r="Q1042" s="1">
        <v>44012</v>
      </c>
      <c r="R1042" s="1">
        <v>44018</v>
      </c>
      <c r="S1042" s="1">
        <v>44018</v>
      </c>
      <c r="T1042">
        <v>40</v>
      </c>
      <c r="U1042" s="1">
        <v>44058</v>
      </c>
      <c r="V1042" s="1">
        <v>44041</v>
      </c>
      <c r="W1042" s="2">
        <v>45121334.926648997</v>
      </c>
      <c r="X1042" s="2">
        <v>834531.375</v>
      </c>
      <c r="AD1042" s="2">
        <v>260419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 t="shared" si="156"/>
        <v>PKG#1627</v>
      </c>
      <c r="AP1042" s="2" t="str">
        <f t="shared" si="157"/>
        <v>EMAAR-Pkg#162/163- Marassi7</v>
      </c>
    </row>
    <row r="1043" spans="1:42" hidden="1" x14ac:dyDescent="0.3">
      <c r="A1043" s="6" t="s">
        <v>54</v>
      </c>
      <c r="B1043" s="6">
        <f>VLOOKUP(A1043,Sheet1!A:B,2,0)</f>
        <v>1</v>
      </c>
      <c r="C1043" s="6">
        <v>8</v>
      </c>
      <c r="D1043" s="25"/>
      <c r="E1043" s="2">
        <v>12161063.38589588</v>
      </c>
      <c r="F1043" s="26">
        <f>SUMIF('data-from-invoicing'!D:D,eslam.data!AP1043,'data-from-invoicing'!E:E)</f>
        <v>27347974.520000003</v>
      </c>
      <c r="G1043" s="2">
        <f t="shared" si="154"/>
        <v>15186911.134104123</v>
      </c>
      <c r="H1043" s="23"/>
      <c r="I1043" s="2">
        <f>SUMIF('collection only'!D:D,eslam.data!AO1043,'collection only'!E:E)</f>
        <v>9432027.7200000007</v>
      </c>
      <c r="J1043" s="26">
        <f>SUMIF('data-from-invoicing'!D:D,eslam.data!AP1043,'data-from-invoicing'!F:F)</f>
        <v>22259454.995999999</v>
      </c>
      <c r="K1043" s="2">
        <f t="shared" si="155"/>
        <v>12827427.275999999</v>
      </c>
      <c r="O1043" s="23"/>
      <c r="P1043" s="2">
        <v>9432027.7176718637</v>
      </c>
      <c r="Q1043" s="1">
        <v>44043</v>
      </c>
      <c r="R1043" s="1">
        <v>44053</v>
      </c>
      <c r="S1043" s="1">
        <v>44059</v>
      </c>
      <c r="T1043">
        <v>40</v>
      </c>
      <c r="U1043" s="1">
        <v>44099</v>
      </c>
      <c r="V1043" s="1">
        <v>44077</v>
      </c>
      <c r="W1043" s="2">
        <v>57282398.312544867</v>
      </c>
      <c r="X1043" s="2">
        <v>136265.25</v>
      </c>
      <c r="AD1043" s="2">
        <v>261806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 t="shared" si="156"/>
        <v>PKG#1628</v>
      </c>
      <c r="AP1043" s="2" t="str">
        <f t="shared" si="157"/>
        <v>EMAAR-Pkg#162/163- Marassi8</v>
      </c>
    </row>
    <row r="1044" spans="1:42" hidden="1" x14ac:dyDescent="0.3">
      <c r="A1044" s="6" t="s">
        <v>54</v>
      </c>
      <c r="B1044" s="6">
        <f>VLOOKUP(A1044,Sheet1!A:B,2,0)</f>
        <v>1</v>
      </c>
      <c r="C1044" s="6">
        <v>9</v>
      </c>
      <c r="D1044" s="25"/>
      <c r="E1044" s="2">
        <v>10973106.501690891</v>
      </c>
      <c r="F1044" s="26">
        <f>SUMIF('data-from-invoicing'!D:D,eslam.data!AP1044,'data-from-invoicing'!E:E)</f>
        <v>15911837.121000001</v>
      </c>
      <c r="G1044" s="2">
        <f t="shared" si="154"/>
        <v>4938730.6193091106</v>
      </c>
      <c r="H1044" s="23"/>
      <c r="I1044" s="2">
        <f>SUMIF('collection only'!D:D,eslam.data!AO1044,'collection only'!E:E)</f>
        <v>9889305</v>
      </c>
      <c r="J1044" s="26">
        <f>SUMIF('data-from-invoicing'!D:D,eslam.data!AP1044,'data-from-invoicing'!F:F)</f>
        <v>20607532.603099998</v>
      </c>
      <c r="K1044" s="2">
        <f t="shared" si="155"/>
        <v>10718227.603099998</v>
      </c>
      <c r="O1044" s="23"/>
      <c r="P1044" s="2">
        <v>9889305.1265791208</v>
      </c>
      <c r="Q1044" s="1">
        <v>44074</v>
      </c>
      <c r="R1044" s="1">
        <v>44079</v>
      </c>
      <c r="S1044" s="1">
        <v>44083</v>
      </c>
      <c r="T1044">
        <v>40</v>
      </c>
      <c r="U1044" s="1">
        <v>44123</v>
      </c>
      <c r="V1044" s="1">
        <v>44102</v>
      </c>
      <c r="W1044" s="2">
        <v>68255504.814235762</v>
      </c>
      <c r="X1044" s="2">
        <v>1100385</v>
      </c>
      <c r="AD1044" s="2">
        <v>61806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 t="shared" si="156"/>
        <v>PKG#1629</v>
      </c>
      <c r="AP1044" s="2" t="str">
        <f t="shared" si="157"/>
        <v>EMAAR-Pkg#162/163- Marassi9</v>
      </c>
    </row>
    <row r="1045" spans="1:42" hidden="1" x14ac:dyDescent="0.3">
      <c r="A1045" s="6" t="s">
        <v>54</v>
      </c>
      <c r="B1045" s="6">
        <f>VLOOKUP(A1045,Sheet1!A:B,2,0)</f>
        <v>1</v>
      </c>
      <c r="C1045" s="6">
        <v>10</v>
      </c>
      <c r="D1045" s="25"/>
      <c r="E1045" s="2">
        <v>14493217.0374198</v>
      </c>
      <c r="F1045" s="26">
        <f>SUMIF('data-from-invoicing'!D:D,eslam.data!AP1045,'data-from-invoicing'!E:E)</f>
        <v>18387668.600099999</v>
      </c>
      <c r="G1045" s="2">
        <f t="shared" si="154"/>
        <v>3894451.5626801997</v>
      </c>
      <c r="H1045" s="23"/>
      <c r="I1045" s="2">
        <f>SUMIF('collection only'!D:D,eslam.data!AO1045,'collection only'!E:E)</f>
        <v>13282474.210811481</v>
      </c>
      <c r="J1045" s="26">
        <f>SUMIF('data-from-invoicing'!D:D,eslam.data!AP1045,'data-from-invoicing'!F:F)</f>
        <v>18192775.480100002</v>
      </c>
      <c r="K1045" s="2">
        <f t="shared" si="155"/>
        <v>4910301.2692885213</v>
      </c>
      <c r="O1045" s="23"/>
      <c r="P1045" s="2">
        <v>13282474.210811481</v>
      </c>
      <c r="Q1045" s="1">
        <v>44104</v>
      </c>
      <c r="R1045" s="1">
        <v>44109</v>
      </c>
      <c r="S1045" s="1">
        <v>44111</v>
      </c>
      <c r="T1045">
        <v>40</v>
      </c>
      <c r="U1045" s="1">
        <v>44151</v>
      </c>
      <c r="V1045" s="1">
        <v>44138</v>
      </c>
      <c r="W1045" s="2">
        <v>82748721.851655558</v>
      </c>
      <c r="X1045" s="2">
        <v>1005156.4395</v>
      </c>
      <c r="AD1045" s="2">
        <v>61806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 t="shared" si="156"/>
        <v>PKG#16210</v>
      </c>
      <c r="AP1045" s="2" t="str">
        <f t="shared" si="157"/>
        <v>EMAAR-Pkg#162/163- Marassi10</v>
      </c>
    </row>
    <row r="1046" spans="1:42" hidden="1" x14ac:dyDescent="0.3">
      <c r="A1046" s="6" t="s">
        <v>54</v>
      </c>
      <c r="B1046" s="6">
        <f>VLOOKUP(A1046,Sheet1!A:B,2,0)</f>
        <v>1</v>
      </c>
      <c r="C1046" s="6">
        <v>11</v>
      </c>
      <c r="D1046" s="25"/>
      <c r="E1046" s="2">
        <v>9303551.5201999396</v>
      </c>
      <c r="F1046" s="26">
        <f>SUMIF('data-from-invoicing'!D:D,eslam.data!AP1046,'data-from-invoicing'!E:E)</f>
        <v>13136177.820099998</v>
      </c>
      <c r="G1046" s="2">
        <f t="shared" si="154"/>
        <v>3832626.2999000587</v>
      </c>
      <c r="H1046" s="23"/>
      <c r="I1046" s="2">
        <f>SUMIF('collection only'!D:D,eslam.data!AO1046,'collection only'!E:E)</f>
        <v>7840185.4800000004</v>
      </c>
      <c r="J1046" s="26">
        <f>SUMIF('data-from-invoicing'!D:D,eslam.data!AP1046,'data-from-invoicing'!F:F)</f>
        <v>13368148.5779</v>
      </c>
      <c r="K1046" s="2">
        <f t="shared" si="155"/>
        <v>5527963.0978999995</v>
      </c>
      <c r="O1046" s="23"/>
      <c r="P1046" s="2">
        <v>7840185.4912798256</v>
      </c>
      <c r="Q1046" s="1">
        <v>44135</v>
      </c>
      <c r="R1046" s="1">
        <v>44140</v>
      </c>
      <c r="S1046" s="1">
        <v>44140</v>
      </c>
      <c r="T1046">
        <v>40</v>
      </c>
      <c r="U1046" s="1">
        <v>44180</v>
      </c>
      <c r="V1046" s="1">
        <v>44167</v>
      </c>
      <c r="W1046" s="2">
        <v>92052273.371855497</v>
      </c>
      <c r="AD1046" s="2">
        <v>93807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 t="shared" si="156"/>
        <v>PKG#16211</v>
      </c>
      <c r="AP1046" s="2" t="str">
        <f t="shared" si="157"/>
        <v>EMAAR-Pkg#162/163- Marassi11</v>
      </c>
    </row>
    <row r="1047" spans="1:42" hidden="1" x14ac:dyDescent="0.3">
      <c r="A1047" s="6" t="s">
        <v>54</v>
      </c>
      <c r="B1047" s="6">
        <f>VLOOKUP(A1047,Sheet1!A:B,2,0)</f>
        <v>1</v>
      </c>
      <c r="C1047" s="6">
        <v>12</v>
      </c>
      <c r="D1047" s="25"/>
      <c r="E1047" s="2">
        <v>7499598.7681445032</v>
      </c>
      <c r="F1047" s="26">
        <f>SUMIF('data-from-invoicing'!D:D,eslam.data!AP1047,'data-from-invoicing'!E:E)</f>
        <v>28306050.309999995</v>
      </c>
      <c r="G1047" s="2">
        <f t="shared" si="154"/>
        <v>20806451.541855492</v>
      </c>
      <c r="H1047" s="23"/>
      <c r="I1047" s="2">
        <f>SUMIF('collection only'!D:D,eslam.data!AO1047,'collection only'!E:E)</f>
        <v>4608392</v>
      </c>
      <c r="J1047" s="26">
        <f>SUMIF('data-from-invoicing'!D:D,eslam.data!AP1047,'data-from-invoicing'!F:F)</f>
        <v>21347264.777399998</v>
      </c>
      <c r="K1047" s="2">
        <f t="shared" si="155"/>
        <v>16738872.777399998</v>
      </c>
      <c r="O1047" s="23"/>
      <c r="P1047" s="2">
        <v>4608392</v>
      </c>
      <c r="Q1047" s="1">
        <v>44165</v>
      </c>
      <c r="R1047" s="1">
        <v>44166</v>
      </c>
      <c r="S1047" s="1">
        <v>44178</v>
      </c>
      <c r="T1047">
        <v>40</v>
      </c>
      <c r="U1047" s="1">
        <v>44218</v>
      </c>
      <c r="V1047" s="1">
        <v>44229</v>
      </c>
      <c r="W1047" s="2">
        <v>99551872.140000001</v>
      </c>
      <c r="X1047" s="2">
        <v>0</v>
      </c>
      <c r="AD1047" s="2">
        <v>2426668.64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 t="shared" si="156"/>
        <v>PKG#16212</v>
      </c>
      <c r="AP1047" s="2" t="str">
        <f t="shared" si="157"/>
        <v>EMAAR-Pkg#162/163- Marassi12</v>
      </c>
    </row>
    <row r="1048" spans="1:42" hidden="1" x14ac:dyDescent="0.3">
      <c r="A1048" s="6" t="s">
        <v>54</v>
      </c>
      <c r="B1048" s="6">
        <f>VLOOKUP(A1048,Sheet1!A:B,2,0)</f>
        <v>1</v>
      </c>
      <c r="C1048" s="6">
        <v>13</v>
      </c>
      <c r="D1048" s="25"/>
      <c r="E1048" s="2">
        <v>709528.81405501068</v>
      </c>
      <c r="F1048" s="26">
        <f>SUMIF('data-from-invoicing'!D:D,eslam.data!AP1048,'data-from-invoicing'!E:E)</f>
        <v>7085309.2609999999</v>
      </c>
      <c r="G1048" s="2">
        <f t="shared" si="154"/>
        <v>6375780.4469449893</v>
      </c>
      <c r="H1048" s="23"/>
      <c r="I1048" s="2">
        <f>SUMIF('collection only'!D:D,eslam.data!AO1048,'collection only'!E:E)</f>
        <v>3429815.2460429072</v>
      </c>
      <c r="J1048" s="26">
        <f>SUMIF('data-from-invoicing'!D:D,eslam.data!AP1048,'data-from-invoicing'!F:F)</f>
        <v>16955957.473999999</v>
      </c>
      <c r="K1048" s="2">
        <f t="shared" si="155"/>
        <v>13526142.227957092</v>
      </c>
      <c r="O1048" s="23"/>
      <c r="P1048" s="2">
        <v>3429815.2460429068</v>
      </c>
      <c r="Q1048" s="1">
        <v>44196</v>
      </c>
      <c r="R1048" s="1">
        <v>44197</v>
      </c>
      <c r="S1048" s="1">
        <v>44201</v>
      </c>
      <c r="T1048">
        <v>40</v>
      </c>
      <c r="U1048" s="1">
        <v>44241</v>
      </c>
      <c r="V1048" s="1">
        <v>44236</v>
      </c>
      <c r="W1048" s="2">
        <v>100261400.954055</v>
      </c>
      <c r="AD1048" s="2">
        <v>2376668.64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 t="shared" si="156"/>
        <v>PKG#16213</v>
      </c>
      <c r="AP1048" s="2" t="str">
        <f t="shared" si="157"/>
        <v>EMAAR-Pkg#162/163- Marassi13</v>
      </c>
    </row>
    <row r="1049" spans="1:42" hidden="1" x14ac:dyDescent="0.3">
      <c r="A1049" s="6" t="s">
        <v>54</v>
      </c>
      <c r="B1049" s="6">
        <f>VLOOKUP(A1049,Sheet1!A:B,2,0)</f>
        <v>1</v>
      </c>
      <c r="C1049" s="6">
        <v>14</v>
      </c>
      <c r="D1049" s="25"/>
      <c r="E1049" s="2">
        <v>-4.0550082921981812E-3</v>
      </c>
      <c r="F1049" s="26">
        <f>SUMIF('data-from-invoicing'!D:D,eslam.data!AP1049,'data-from-invoicing'!E:E)</f>
        <v>13281620.941</v>
      </c>
      <c r="G1049" s="2">
        <f t="shared" si="154"/>
        <v>13281620.945055008</v>
      </c>
      <c r="H1049" s="23"/>
      <c r="I1049" s="2">
        <f>SUMIF('collection only'!D:D,eslam.data!AO1049,'collection only'!E:E)</f>
        <v>502581.43</v>
      </c>
      <c r="J1049" s="26">
        <f>SUMIF('data-from-invoicing'!D:D,eslam.data!AP1049,'data-from-invoicing'!F:F)</f>
        <v>15373453.507999999</v>
      </c>
      <c r="K1049" s="2">
        <f t="shared" si="155"/>
        <v>14870872.078</v>
      </c>
      <c r="O1049" s="23"/>
      <c r="P1049" s="2">
        <v>502581.44</v>
      </c>
      <c r="Q1049" s="1">
        <v>44227</v>
      </c>
      <c r="R1049" s="1">
        <v>44228</v>
      </c>
      <c r="S1049" s="1">
        <v>44230</v>
      </c>
      <c r="T1049">
        <v>40</v>
      </c>
      <c r="U1049" s="1">
        <v>44270</v>
      </c>
      <c r="V1049" s="1">
        <v>44251</v>
      </c>
      <c r="W1049" s="2">
        <v>100261400.95</v>
      </c>
      <c r="AD1049" s="2">
        <v>1926668.64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 t="shared" si="156"/>
        <v>PKG#16214</v>
      </c>
      <c r="AP1049" s="2" t="str">
        <f t="shared" si="157"/>
        <v>EMAAR-Pkg#162/163- Marassi14</v>
      </c>
    </row>
    <row r="1050" spans="1:42" hidden="1" x14ac:dyDescent="0.3">
      <c r="A1050" s="6" t="s">
        <v>54</v>
      </c>
      <c r="B1050" s="6">
        <f>VLOOKUP(A1050,Sheet1!A:B,2,0)</f>
        <v>1</v>
      </c>
      <c r="C1050" s="6">
        <v>15</v>
      </c>
      <c r="D1050" s="25"/>
      <c r="E1050" s="2">
        <v>4.9999997019767761E-2</v>
      </c>
      <c r="F1050" s="26">
        <f>SUMIF('data-from-invoicing'!D:D,eslam.data!AP1050,'data-from-invoicing'!E:E)</f>
        <v>7388288.7000000002</v>
      </c>
      <c r="G1050" s="2">
        <f t="shared" si="154"/>
        <v>7388288.6500000032</v>
      </c>
      <c r="H1050" s="23"/>
      <c r="I1050" s="2">
        <f>SUMIF('collection only'!D:D,eslam.data!AO1050,'collection only'!E:E)</f>
        <v>3999402.59</v>
      </c>
      <c r="J1050" s="26">
        <f>SUMIF('data-from-invoicing'!D:D,eslam.data!AP1050,'data-from-invoicing'!F:F)</f>
        <v>4317541.5650000004</v>
      </c>
      <c r="K1050" s="2">
        <f t="shared" si="155"/>
        <v>318138.97500000056</v>
      </c>
      <c r="O1050" s="23"/>
      <c r="P1050" s="2">
        <v>3683579.28</v>
      </c>
      <c r="Q1050" s="1">
        <v>44227</v>
      </c>
      <c r="R1050" s="1">
        <v>44228</v>
      </c>
      <c r="S1050" s="1">
        <v>44518</v>
      </c>
      <c r="T1050">
        <v>40</v>
      </c>
      <c r="U1050" s="1">
        <v>44558</v>
      </c>
      <c r="V1050" s="1">
        <v>44627</v>
      </c>
      <c r="W1050" s="2">
        <v>100261401</v>
      </c>
      <c r="AD1050" s="2">
        <v>926668</v>
      </c>
      <c r="AE1050" s="14">
        <f>SUMIF('consultant-gross'!D:D,eslam.data!AO1050,'consultant-gross'!F:F)</f>
        <v>9.9999904632568359E-3</v>
      </c>
      <c r="AF1050" s="14">
        <f>SUMIF('consultant-gross'!D:D,eslam.data!AO1050,'consultant-gross'!G:G)</f>
        <v>100261400.95999999</v>
      </c>
      <c r="AG1050" s="14">
        <f>SUMIF('consultant-net'!D:D,eslam.data!AO1050,'consultant-net'!F:F)</f>
        <v>3683579.28</v>
      </c>
      <c r="AH1050" s="2" t="str">
        <f>VLOOKUP(A1050,'eslam-to-invoicing'!A:B,2,0)</f>
        <v>EMAAR-Pkg#162/163- Marassi</v>
      </c>
      <c r="AO1050" s="2" t="str">
        <f t="shared" si="156"/>
        <v>PKG#16215</v>
      </c>
      <c r="AP1050" s="2" t="str">
        <f t="shared" si="157"/>
        <v>EMAAR-Pkg#162/163- Marassi15</v>
      </c>
    </row>
    <row r="1051" spans="1:42" hidden="1" x14ac:dyDescent="0.3">
      <c r="A1051" s="6" t="s">
        <v>57</v>
      </c>
      <c r="B1051" s="6">
        <f>VLOOKUP(A1051,Sheet1!A:B,2,0)</f>
        <v>1</v>
      </c>
      <c r="C1051" s="6">
        <v>2</v>
      </c>
      <c r="D1051" s="25"/>
      <c r="E1051" s="2">
        <v>167514.1699999999</v>
      </c>
      <c r="F1051" s="26">
        <f>SUMIF('data-from-invoicing'!D:D,eslam.data!AP1051,'data-from-invoicing'!E:E)</f>
        <v>17264889.030000001</v>
      </c>
      <c r="G1051" s="2">
        <f t="shared" si="154"/>
        <v>17097374.860000003</v>
      </c>
      <c r="H1051" s="23"/>
      <c r="I1051" s="2">
        <f>SUMIF('collection only'!D:D,eslam.data!AO1051,'collection only'!E:E)</f>
        <v>1068966.43</v>
      </c>
      <c r="J1051" s="26">
        <f>SUMIF('data-from-invoicing'!D:D,eslam.data!AP1051,'data-from-invoicing'!F:F)</f>
        <v>17974031.281499997</v>
      </c>
      <c r="K1051" s="2">
        <f t="shared" si="155"/>
        <v>16905064.851499997</v>
      </c>
      <c r="O1051" s="23"/>
      <c r="P1051" s="2">
        <v>1068966.43</v>
      </c>
      <c r="Q1051" s="1">
        <v>44012</v>
      </c>
      <c r="R1051" s="1">
        <v>44019</v>
      </c>
      <c r="S1051" s="1">
        <v>44019</v>
      </c>
      <c r="T1051">
        <v>40</v>
      </c>
      <c r="U1051" s="1">
        <v>44059</v>
      </c>
      <c r="V1051" s="1">
        <v>44034</v>
      </c>
      <c r="W1051" s="2">
        <v>167514.1699999999</v>
      </c>
      <c r="X1051" s="2">
        <v>1392714.35</v>
      </c>
      <c r="AD1051" s="2">
        <v>0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 t="shared" si="156"/>
        <v>PKG#1632</v>
      </c>
      <c r="AP1051" s="2" t="str">
        <f t="shared" si="157"/>
        <v>EMAAR-Pkg#162/163- Marassi2</v>
      </c>
    </row>
    <row r="1052" spans="1:42" hidden="1" x14ac:dyDescent="0.3">
      <c r="A1052" s="6" t="s">
        <v>57</v>
      </c>
      <c r="B1052" s="6">
        <f>VLOOKUP(A1052,Sheet1!A:B,2,0)</f>
        <v>1</v>
      </c>
      <c r="C1052" s="6">
        <v>3</v>
      </c>
      <c r="D1052" s="25"/>
      <c r="E1052" s="2">
        <v>1873525.03</v>
      </c>
      <c r="F1052" s="26">
        <f>SUMIF('data-from-invoicing'!D:D,eslam.data!AP1052,'data-from-invoicing'!E:E)</f>
        <v>12082357.789999999</v>
      </c>
      <c r="G1052" s="2">
        <f t="shared" si="154"/>
        <v>10208832.76</v>
      </c>
      <c r="H1052" s="23"/>
      <c r="I1052" s="2">
        <f>SUMIF('collection only'!D:D,eslam.data!AO1052,'collection only'!E:E)</f>
        <v>2977091.11</v>
      </c>
      <c r="J1052" s="26">
        <f>SUMIF('data-from-invoicing'!D:D,eslam.data!AP1052,'data-from-invoicing'!F:F)</f>
        <v>16268974.4395</v>
      </c>
      <c r="K1052" s="2">
        <f t="shared" si="155"/>
        <v>13291883.329500001</v>
      </c>
      <c r="O1052" s="23"/>
      <c r="P1052" s="2">
        <v>2977091.11</v>
      </c>
      <c r="Q1052" s="1">
        <v>44043</v>
      </c>
      <c r="R1052" s="1">
        <v>44053</v>
      </c>
      <c r="S1052" s="1">
        <v>44061</v>
      </c>
      <c r="T1052">
        <v>40</v>
      </c>
      <c r="U1052" s="1">
        <v>44101</v>
      </c>
      <c r="V1052" s="1">
        <v>44069</v>
      </c>
      <c r="W1052" s="2">
        <v>2041039.2</v>
      </c>
      <c r="X1052" s="2">
        <v>3794104.59</v>
      </c>
      <c r="AD1052" s="2">
        <v>0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 t="shared" si="156"/>
        <v>PKG#1633</v>
      </c>
      <c r="AP1052" s="2" t="str">
        <f t="shared" si="157"/>
        <v>EMAAR-Pkg#162/163- Marassi3</v>
      </c>
    </row>
    <row r="1053" spans="1:42" hidden="1" x14ac:dyDescent="0.3">
      <c r="A1053" s="6" t="s">
        <v>57</v>
      </c>
      <c r="B1053" s="6">
        <f>VLOOKUP(A1053,Sheet1!A:B,2,0)</f>
        <v>1</v>
      </c>
      <c r="C1053" s="6">
        <v>4</v>
      </c>
      <c r="D1053" s="25"/>
      <c r="E1053" s="2">
        <v>3480646.03</v>
      </c>
      <c r="F1053" s="26">
        <f>SUMIF('data-from-invoicing'!D:D,eslam.data!AP1053,'data-from-invoicing'!E:E)</f>
        <v>14694850.770000001</v>
      </c>
      <c r="G1053" s="2">
        <f t="shared" si="154"/>
        <v>11214204.740000002</v>
      </c>
      <c r="H1053" s="23"/>
      <c r="I1053" s="2">
        <f>SUMIF('collection only'!D:D,eslam.data!AO1053,'collection only'!E:E)</f>
        <v>6845695.7699999996</v>
      </c>
      <c r="J1053" s="26">
        <f>SUMIF('data-from-invoicing'!D:D,eslam.data!AP1053,'data-from-invoicing'!F:F)</f>
        <v>17742432.848499998</v>
      </c>
      <c r="K1053" s="2">
        <f t="shared" si="155"/>
        <v>10896737.078499999</v>
      </c>
      <c r="O1053" s="23"/>
      <c r="P1053" s="2">
        <v>6845695.7699999996</v>
      </c>
      <c r="Q1053" s="1">
        <v>44074</v>
      </c>
      <c r="R1053" s="1">
        <v>44077</v>
      </c>
      <c r="S1053" s="1">
        <v>44077</v>
      </c>
      <c r="T1053">
        <v>40</v>
      </c>
      <c r="U1053" s="1">
        <v>44117</v>
      </c>
      <c r="V1053" s="1">
        <v>44097</v>
      </c>
      <c r="W1053" s="2">
        <v>5521685.2300000004</v>
      </c>
      <c r="X1053" s="2">
        <v>10183594.029999999</v>
      </c>
      <c r="AD1053" s="2">
        <v>0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 t="shared" si="156"/>
        <v>PKG#1634</v>
      </c>
      <c r="AP1053" s="2" t="str">
        <f t="shared" si="157"/>
        <v>EMAAR-Pkg#162/163- Marassi4</v>
      </c>
    </row>
    <row r="1054" spans="1:42" hidden="1" x14ac:dyDescent="0.3">
      <c r="A1054" s="6" t="s">
        <v>57</v>
      </c>
      <c r="B1054" s="6">
        <f>VLOOKUP(A1054,Sheet1!A:B,2,0)</f>
        <v>1</v>
      </c>
      <c r="C1054" s="6">
        <v>5</v>
      </c>
      <c r="D1054" s="25"/>
      <c r="E1054" s="2">
        <v>3896848.6915396578</v>
      </c>
      <c r="F1054" s="26">
        <f>SUMIF('data-from-invoicing'!D:D,eslam.data!AP1054,'data-from-invoicing'!E:E)</f>
        <v>8006098.5710000005</v>
      </c>
      <c r="G1054" s="2">
        <f t="shared" si="154"/>
        <v>4109249.8794603427</v>
      </c>
      <c r="H1054" s="23"/>
      <c r="I1054" s="2">
        <f>SUMIF('collection only'!D:D,eslam.data!AO1054,'collection only'!E:E)</f>
        <v>3782501.29</v>
      </c>
      <c r="J1054" s="26">
        <f>SUMIF('data-from-invoicing'!D:D,eslam.data!AP1054,'data-from-invoicing'!F:F)</f>
        <v>7958142.0484999996</v>
      </c>
      <c r="K1054" s="2">
        <f t="shared" si="155"/>
        <v>4175640.7584999995</v>
      </c>
      <c r="O1054" s="23"/>
      <c r="P1054" s="2">
        <v>3782501.2803425118</v>
      </c>
      <c r="Q1054" s="1">
        <v>44104</v>
      </c>
      <c r="R1054" s="1">
        <v>44104</v>
      </c>
      <c r="S1054" s="1">
        <v>44104</v>
      </c>
      <c r="T1054">
        <v>40</v>
      </c>
      <c r="U1054" s="1">
        <v>44144</v>
      </c>
      <c r="V1054" s="1">
        <v>44126</v>
      </c>
      <c r="W1054" s="2">
        <v>9418533.9215396587</v>
      </c>
      <c r="X1054" s="2">
        <v>11640240.837487999</v>
      </c>
      <c r="AD1054" s="2">
        <v>0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 t="shared" si="156"/>
        <v>PKG#1635</v>
      </c>
      <c r="AP1054" s="2" t="str">
        <f t="shared" si="157"/>
        <v>EMAAR-Pkg#162/163- Marassi5</v>
      </c>
    </row>
    <row r="1055" spans="1:42" hidden="1" x14ac:dyDescent="0.3">
      <c r="A1055" s="6" t="s">
        <v>57</v>
      </c>
      <c r="B1055" s="6">
        <f>VLOOKUP(A1055,Sheet1!A:B,2,0)</f>
        <v>1</v>
      </c>
      <c r="C1055" s="6">
        <v>6</v>
      </c>
      <c r="D1055" s="25"/>
      <c r="E1055" s="2">
        <v>8635132.0098988991</v>
      </c>
      <c r="F1055" s="26">
        <f>SUMIF('data-from-invoicing'!D:D,eslam.data!AP1055,'data-from-invoicing'!E:E)</f>
        <v>14622817.211000001</v>
      </c>
      <c r="G1055" s="2">
        <f t="shared" si="154"/>
        <v>5987685.2011011019</v>
      </c>
      <c r="H1055" s="23"/>
      <c r="I1055" s="2">
        <f>SUMIF('collection only'!D:D,eslam.data!AO1055,'collection only'!E:E)</f>
        <v>6255172.1699999999</v>
      </c>
      <c r="J1055" s="26">
        <f>SUMIF('data-from-invoicing'!D:D,eslam.data!AP1055,'data-from-invoicing'!F:F)</f>
        <v>13427541.4454</v>
      </c>
      <c r="K1055" s="2">
        <f t="shared" si="155"/>
        <v>7172369.2753999997</v>
      </c>
      <c r="O1055" s="23"/>
      <c r="P1055" s="2">
        <v>6255172.4374663765</v>
      </c>
      <c r="Q1055" s="1">
        <v>44135</v>
      </c>
      <c r="R1055" s="1">
        <v>44135</v>
      </c>
      <c r="S1055" s="1">
        <v>44138</v>
      </c>
      <c r="T1055">
        <v>40</v>
      </c>
      <c r="U1055" s="1">
        <v>44178</v>
      </c>
      <c r="V1055" s="1">
        <v>44164</v>
      </c>
      <c r="W1055" s="2">
        <v>18053665.931438562</v>
      </c>
      <c r="X1055" s="2">
        <v>11614831.08916753</v>
      </c>
      <c r="AD1055" s="2">
        <v>0</v>
      </c>
      <c r="AE1055" s="14">
        <f>SUMIF('consultant-gross'!D:D,eslam.data!AO1055,'consultant-gross'!F:F)</f>
        <v>0</v>
      </c>
      <c r="AF1055" s="14">
        <f>SUMIF('consultant-gross'!D:D,eslam.data!AO1055,'consultant-gross'!G:G)</f>
        <v>0</v>
      </c>
      <c r="AG1055" s="14">
        <f>SUMIF('consultant-net'!D:D,eslam.data!AO1055,'consultant-net'!F:F)</f>
        <v>0</v>
      </c>
      <c r="AH1055" s="2" t="str">
        <f>VLOOKUP(A1055,'eslam-to-invoicing'!A:B,2,0)</f>
        <v>EMAAR-Pkg#162/163- Marassi</v>
      </c>
      <c r="AO1055" s="2" t="str">
        <f t="shared" si="156"/>
        <v>PKG#1636</v>
      </c>
      <c r="AP1055" s="2" t="str">
        <f t="shared" si="157"/>
        <v>EMAAR-Pkg#162/163- Marassi6</v>
      </c>
    </row>
    <row r="1056" spans="1:42" hidden="1" x14ac:dyDescent="0.3">
      <c r="A1056" s="6" t="s">
        <v>57</v>
      </c>
      <c r="B1056" s="6">
        <f>VLOOKUP(A1056,Sheet1!A:B,2,0)</f>
        <v>1</v>
      </c>
      <c r="C1056" s="6">
        <v>7</v>
      </c>
      <c r="D1056" s="25"/>
      <c r="E1056" s="2">
        <v>4420616.8285614401</v>
      </c>
      <c r="F1056" s="26">
        <f>SUMIF('data-from-invoicing'!D:D,eslam.data!AP1056,'data-from-invoicing'!E:E)</f>
        <v>12998247.66</v>
      </c>
      <c r="G1056" s="2">
        <f t="shared" si="154"/>
        <v>8577630.83143856</v>
      </c>
      <c r="H1056" s="23"/>
      <c r="I1056" s="2">
        <f>SUMIF('collection only'!D:D,eslam.data!AO1056,'collection only'!E:E)</f>
        <v>4922193.5</v>
      </c>
      <c r="J1056" s="26">
        <f>SUMIF('data-from-invoicing'!D:D,eslam.data!AP1056,'data-from-invoicing'!F:F)</f>
        <v>12964361.537700001</v>
      </c>
      <c r="K1056" s="2">
        <f t="shared" si="155"/>
        <v>8042168.0377000012</v>
      </c>
      <c r="O1056" s="23"/>
      <c r="P1056" s="2">
        <v>4922193.5</v>
      </c>
      <c r="Q1056" s="1">
        <v>44165</v>
      </c>
      <c r="R1056" s="1">
        <v>44172</v>
      </c>
      <c r="S1056" s="1">
        <v>44173</v>
      </c>
      <c r="T1056">
        <v>40</v>
      </c>
      <c r="U1056" s="1">
        <v>44213</v>
      </c>
      <c r="V1056" s="1">
        <v>44188</v>
      </c>
      <c r="W1056" s="2">
        <v>22474282.760000002</v>
      </c>
      <c r="X1056" s="2">
        <v>14196023.039999999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 t="shared" si="156"/>
        <v>PKG#1637</v>
      </c>
      <c r="AP1056" s="2" t="str">
        <f t="shared" si="157"/>
        <v>EMAAR-Pkg#162/163- Marassi7</v>
      </c>
    </row>
    <row r="1057" spans="1:42" hidden="1" x14ac:dyDescent="0.3">
      <c r="A1057" s="6" t="s">
        <v>57</v>
      </c>
      <c r="B1057" s="6">
        <f>VLOOKUP(A1057,Sheet1!A:B,2,0)</f>
        <v>1</v>
      </c>
      <c r="C1057" s="6">
        <v>8</v>
      </c>
      <c r="D1057" s="25"/>
      <c r="E1057" s="2">
        <v>7415396.3200000003</v>
      </c>
      <c r="F1057" s="26">
        <f>SUMIF('data-from-invoicing'!D:D,eslam.data!AP1057,'data-from-invoicing'!E:E)</f>
        <v>27347974.520000003</v>
      </c>
      <c r="G1057" s="2">
        <f t="shared" si="154"/>
        <v>19932578.200000003</v>
      </c>
      <c r="H1057" s="23"/>
      <c r="I1057" s="2">
        <f>SUMIF('collection only'!D:D,eslam.data!AO1057,'collection only'!E:E)</f>
        <v>6050639.7699999996</v>
      </c>
      <c r="J1057" s="26">
        <f>SUMIF('data-from-invoicing'!D:D,eslam.data!AP1057,'data-from-invoicing'!F:F)</f>
        <v>22259454.995999999</v>
      </c>
      <c r="K1057" s="2">
        <f t="shared" si="155"/>
        <v>16208815.226</v>
      </c>
      <c r="O1057" s="23"/>
      <c r="P1057" s="2">
        <v>6050639.7742085746</v>
      </c>
      <c r="Q1057" s="1">
        <v>44196</v>
      </c>
      <c r="R1057" s="1">
        <v>44201</v>
      </c>
      <c r="S1057" s="1">
        <v>44201</v>
      </c>
      <c r="T1057">
        <v>40</v>
      </c>
      <c r="U1057" s="1">
        <v>44241</v>
      </c>
      <c r="V1057" s="1">
        <v>44229</v>
      </c>
      <c r="W1057" s="2">
        <v>29889679.079999998</v>
      </c>
      <c r="X1057" s="2">
        <v>15239713.550000001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 t="shared" si="156"/>
        <v>PKG#1638</v>
      </c>
      <c r="AP1057" s="2" t="str">
        <f t="shared" si="157"/>
        <v>EMAAR-Pkg#162/163- Marassi8</v>
      </c>
    </row>
    <row r="1058" spans="1:42" hidden="1" x14ac:dyDescent="0.3">
      <c r="A1058" s="6" t="s">
        <v>57</v>
      </c>
      <c r="B1058" s="6">
        <f>VLOOKUP(A1058,Sheet1!A:B,2,0)</f>
        <v>1</v>
      </c>
      <c r="C1058" s="6">
        <v>9</v>
      </c>
      <c r="D1058" s="25"/>
      <c r="E1058" s="2">
        <v>5020188.6174025834</v>
      </c>
      <c r="F1058" s="26">
        <f>SUMIF('data-from-invoicing'!D:D,eslam.data!AP1058,'data-from-invoicing'!E:E)</f>
        <v>15911837.121000001</v>
      </c>
      <c r="G1058" s="2">
        <f t="shared" si="154"/>
        <v>10891648.503597418</v>
      </c>
      <c r="H1058" s="23"/>
      <c r="I1058" s="2">
        <f>SUMIF('collection only'!D:D,eslam.data!AO1058,'collection only'!E:E)</f>
        <v>4602212.16</v>
      </c>
      <c r="J1058" s="26">
        <f>SUMIF('data-from-invoicing'!D:D,eslam.data!AP1058,'data-from-invoicing'!F:F)</f>
        <v>20607532.603099998</v>
      </c>
      <c r="K1058" s="2">
        <f t="shared" si="155"/>
        <v>16005320.443099998</v>
      </c>
      <c r="O1058" s="23"/>
      <c r="P1058" s="2">
        <v>4602212.1568600535</v>
      </c>
      <c r="Q1058" s="1">
        <v>44227</v>
      </c>
      <c r="R1058" s="1">
        <v>44221</v>
      </c>
      <c r="S1058" s="1">
        <v>44252</v>
      </c>
      <c r="T1058">
        <v>40</v>
      </c>
      <c r="U1058" s="1">
        <v>44292</v>
      </c>
      <c r="V1058" s="1">
        <v>44263</v>
      </c>
      <c r="W1058" s="2">
        <v>34909867.697402582</v>
      </c>
      <c r="X1058" s="2">
        <v>16642238.48028747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 t="shared" si="156"/>
        <v>PKG#1639</v>
      </c>
      <c r="AP1058" s="2" t="str">
        <f t="shared" si="157"/>
        <v>EMAAR-Pkg#162/163- Marassi9</v>
      </c>
    </row>
    <row r="1059" spans="1:42" hidden="1" x14ac:dyDescent="0.3">
      <c r="A1059" s="6" t="s">
        <v>57</v>
      </c>
      <c r="B1059" s="6">
        <f>VLOOKUP(A1059,Sheet1!A:B,2,0)</f>
        <v>1</v>
      </c>
      <c r="C1059" s="6">
        <v>10</v>
      </c>
      <c r="D1059" s="25"/>
      <c r="E1059" s="2">
        <v>3812993.5625974159</v>
      </c>
      <c r="F1059" s="26">
        <f>SUMIF('data-from-invoicing'!D:D,eslam.data!AP1059,'data-from-invoicing'!E:E)</f>
        <v>18387668.600099999</v>
      </c>
      <c r="G1059" s="2">
        <f t="shared" si="154"/>
        <v>14574675.037502583</v>
      </c>
      <c r="H1059" s="23"/>
      <c r="I1059" s="2">
        <f>SUMIF('collection only'!D:D,eslam.data!AO1059,'collection only'!E:E)</f>
        <v>2532838.5699999998</v>
      </c>
      <c r="J1059" s="26">
        <f>SUMIF('data-from-invoicing'!D:D,eslam.data!AP1059,'data-from-invoicing'!F:F)</f>
        <v>18192775.480100002</v>
      </c>
      <c r="K1059" s="2">
        <f t="shared" si="155"/>
        <v>15659936.910100002</v>
      </c>
      <c r="O1059" s="23"/>
      <c r="P1059" s="2">
        <v>2532838.5699999998</v>
      </c>
      <c r="Q1059" s="1">
        <v>44255</v>
      </c>
      <c r="R1059" s="1">
        <v>44252</v>
      </c>
      <c r="S1059" s="1">
        <v>44258</v>
      </c>
      <c r="T1059">
        <v>40</v>
      </c>
      <c r="U1059" s="1">
        <v>44298</v>
      </c>
      <c r="V1059" s="1">
        <v>44492</v>
      </c>
      <c r="W1059" s="2">
        <v>38722861.259999998</v>
      </c>
      <c r="X1059" s="2">
        <v>16355289.4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 t="shared" si="156"/>
        <v>PKG#16310</v>
      </c>
      <c r="AP1059" s="2" t="str">
        <f t="shared" si="157"/>
        <v>EMAAR-Pkg#162/163- Marassi10</v>
      </c>
    </row>
    <row r="1060" spans="1:42" hidden="1" x14ac:dyDescent="0.3">
      <c r="A1060" s="6" t="s">
        <v>57</v>
      </c>
      <c r="B1060" s="6">
        <f>VLOOKUP(A1060,Sheet1!A:B,2,0)</f>
        <v>1</v>
      </c>
      <c r="C1060" s="6">
        <v>11</v>
      </c>
      <c r="D1060" s="25"/>
      <c r="E1060" s="2">
        <v>3832626.300000004</v>
      </c>
      <c r="F1060" s="26">
        <f>SUMIF('data-from-invoicing'!D:D,eslam.data!AP1060,'data-from-invoicing'!E:E)</f>
        <v>13136177.820099998</v>
      </c>
      <c r="G1060" s="2">
        <f t="shared" si="154"/>
        <v>9303551.5200999938</v>
      </c>
      <c r="H1060" s="23"/>
      <c r="I1060" s="2">
        <f>SUMIF('collection only'!D:D,eslam.data!AO1060,'collection only'!E:E)</f>
        <v>3799097.57</v>
      </c>
      <c r="J1060" s="26">
        <f>SUMIF('data-from-invoicing'!D:D,eslam.data!AP1060,'data-from-invoicing'!F:F)</f>
        <v>13368148.5779</v>
      </c>
      <c r="K1060" s="2">
        <f t="shared" si="155"/>
        <v>9569051.0078999996</v>
      </c>
      <c r="O1060" s="23"/>
      <c r="P1060" s="2">
        <v>3799097.57</v>
      </c>
      <c r="Q1060" s="1">
        <v>44286</v>
      </c>
      <c r="R1060" s="1">
        <v>44280</v>
      </c>
      <c r="S1060" s="1">
        <v>44286</v>
      </c>
      <c r="T1060">
        <v>40</v>
      </c>
      <c r="U1060" s="1">
        <v>44326</v>
      </c>
      <c r="V1060" s="1">
        <v>44311</v>
      </c>
      <c r="W1060" s="2">
        <v>42555487.560000002</v>
      </c>
      <c r="X1060" s="2">
        <v>17842244.91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 t="shared" si="156"/>
        <v>PKG#16311</v>
      </c>
      <c r="AP1060" s="2" t="str">
        <f t="shared" si="157"/>
        <v>EMAAR-Pkg#162/163- Marassi11</v>
      </c>
    </row>
    <row r="1061" spans="1:42" hidden="1" x14ac:dyDescent="0.3">
      <c r="A1061" s="6" t="s">
        <v>57</v>
      </c>
      <c r="B1061" s="6">
        <f>VLOOKUP(A1061,Sheet1!A:B,2,0)</f>
        <v>1</v>
      </c>
      <c r="C1061" s="6">
        <v>12</v>
      </c>
      <c r="D1061" s="25"/>
      <c r="E1061" s="2">
        <v>3268183.049999997</v>
      </c>
      <c r="F1061" s="26">
        <f>SUMIF('data-from-invoicing'!D:D,eslam.data!AP1061,'data-from-invoicing'!E:E)</f>
        <v>28306050.309999995</v>
      </c>
      <c r="G1061" s="2">
        <f t="shared" si="154"/>
        <v>25037867.259999998</v>
      </c>
      <c r="H1061" s="23"/>
      <c r="I1061" s="2">
        <f>SUMIF('collection only'!D:D,eslam.data!AO1061,'collection only'!E:E)</f>
        <v>2215480.09</v>
      </c>
      <c r="J1061" s="26">
        <f>SUMIF('data-from-invoicing'!D:D,eslam.data!AP1061,'data-from-invoicing'!F:F)</f>
        <v>21347264.777399998</v>
      </c>
      <c r="K1061" s="2">
        <f t="shared" si="155"/>
        <v>19131784.687399998</v>
      </c>
      <c r="O1061" s="23"/>
      <c r="P1061" s="2">
        <v>2215480.09</v>
      </c>
      <c r="Q1061" s="1">
        <v>44316</v>
      </c>
      <c r="R1061" s="1">
        <v>44311</v>
      </c>
      <c r="S1061" s="1">
        <v>44320</v>
      </c>
      <c r="T1061">
        <v>40</v>
      </c>
      <c r="U1061" s="1">
        <v>44360</v>
      </c>
      <c r="V1061" s="1">
        <v>44350</v>
      </c>
      <c r="W1061" s="2">
        <v>45823670.609999999</v>
      </c>
      <c r="X1061" s="2">
        <v>17661654.170000002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 t="shared" si="156"/>
        <v>PKG#16312</v>
      </c>
      <c r="AP1061" s="2" t="str">
        <f t="shared" si="157"/>
        <v>EMAAR-Pkg#162/163- Marassi12</v>
      </c>
    </row>
    <row r="1062" spans="1:42" hidden="1" x14ac:dyDescent="0.3">
      <c r="A1062" s="6" t="s">
        <v>57</v>
      </c>
      <c r="B1062" s="6">
        <f>VLOOKUP(A1062,Sheet1!A:B,2,0)</f>
        <v>1</v>
      </c>
      <c r="C1062" s="6">
        <v>13</v>
      </c>
      <c r="D1062" s="25"/>
      <c r="E1062" s="2">
        <v>6375780.4399999976</v>
      </c>
      <c r="F1062" s="26">
        <f>SUMIF('data-from-invoicing'!D:D,eslam.data!AP1062,'data-from-invoicing'!E:E)</f>
        <v>7085309.2609999999</v>
      </c>
      <c r="G1062" s="2">
        <f t="shared" si="154"/>
        <v>709528.82100000232</v>
      </c>
      <c r="H1062" s="23"/>
      <c r="I1062" s="2">
        <f>SUMIF('collection only'!D:D,eslam.data!AO1062,'collection only'!E:E)</f>
        <v>3821253.39</v>
      </c>
      <c r="J1062" s="26">
        <f>SUMIF('data-from-invoicing'!D:D,eslam.data!AP1062,'data-from-invoicing'!F:F)</f>
        <v>16955957.473999999</v>
      </c>
      <c r="K1062" s="2">
        <f t="shared" si="155"/>
        <v>13134704.083999999</v>
      </c>
      <c r="O1062" s="23"/>
      <c r="P1062" s="2">
        <v>3821253.39</v>
      </c>
      <c r="Q1062" s="1">
        <v>44347</v>
      </c>
      <c r="R1062" s="1">
        <v>44341</v>
      </c>
      <c r="S1062" s="1">
        <v>44347</v>
      </c>
      <c r="T1062">
        <v>40</v>
      </c>
      <c r="U1062" s="1">
        <v>44387</v>
      </c>
      <c r="V1062" s="1">
        <v>44368</v>
      </c>
      <c r="W1062" s="2">
        <v>52199451.049999997</v>
      </c>
      <c r="X1062" s="2">
        <v>16405178.949999999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 t="shared" si="156"/>
        <v>PKG#16313</v>
      </c>
      <c r="AP1062" s="2" t="str">
        <f t="shared" si="157"/>
        <v>EMAAR-Pkg#162/163- Marassi13</v>
      </c>
    </row>
    <row r="1063" spans="1:42" x14ac:dyDescent="0.3">
      <c r="A1063" s="6" t="s">
        <v>57</v>
      </c>
      <c r="B1063" s="6">
        <f>VLOOKUP(A1063,Sheet1!A:B,2,0)</f>
        <v>1</v>
      </c>
      <c r="C1063" s="6">
        <v>14</v>
      </c>
      <c r="D1063" s="25"/>
      <c r="E1063" s="2">
        <v>13281620.95000002</v>
      </c>
      <c r="F1063" s="26">
        <f>SUMIF('data-from-invoicing'!D:D,eslam.data!AP1063,'data-from-invoicing'!E:E)</f>
        <v>13281620.941</v>
      </c>
      <c r="G1063" s="2">
        <f t="shared" si="154"/>
        <v>-9.0000201016664505E-3</v>
      </c>
      <c r="H1063" s="23"/>
      <c r="I1063" s="2">
        <f>SUMIF('collection only'!D:D,eslam.data!AO1063,'collection only'!E:E)</f>
        <v>10697999.42</v>
      </c>
      <c r="J1063" s="26">
        <f>SUMIF('data-from-invoicing'!D:D,eslam.data!AP1063,'data-from-invoicing'!F:F)</f>
        <v>15373453.507999999</v>
      </c>
      <c r="K1063" s="2">
        <f t="shared" si="155"/>
        <v>4675454.0879999995</v>
      </c>
      <c r="O1063" s="23"/>
      <c r="P1063" s="2">
        <v>10697999.42</v>
      </c>
      <c r="Q1063" s="1">
        <v>44377</v>
      </c>
      <c r="R1063" s="1">
        <v>44373</v>
      </c>
      <c r="S1063" s="1">
        <v>44378</v>
      </c>
      <c r="T1063">
        <v>40</v>
      </c>
      <c r="U1063" s="1">
        <v>44418</v>
      </c>
      <c r="V1063" s="1">
        <v>44410</v>
      </c>
      <c r="W1063" s="2">
        <v>65481072.000000007</v>
      </c>
      <c r="X1063" s="2">
        <v>18157750.16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 t="shared" si="156"/>
        <v>PKG#16314</v>
      </c>
      <c r="AP1063" s="2" t="str">
        <f t="shared" si="157"/>
        <v>EMAAR-Pkg#162/163- Marassi14</v>
      </c>
    </row>
    <row r="1064" spans="1:42" x14ac:dyDescent="0.3">
      <c r="A1064" s="6" t="s">
        <v>57</v>
      </c>
      <c r="B1064" s="6">
        <f>VLOOKUP(A1064,Sheet1!A:B,2,0)</f>
        <v>1</v>
      </c>
      <c r="C1064" s="6">
        <v>15</v>
      </c>
      <c r="D1064" s="25"/>
      <c r="E1064" s="2">
        <v>7388288.6999999881</v>
      </c>
      <c r="F1064" s="26">
        <f>SUMIF('data-from-invoicing'!D:D,eslam.data!AP1064,'data-from-invoicing'!E:E)</f>
        <v>7388288.7000000002</v>
      </c>
      <c r="G1064" s="2">
        <f t="shared" si="154"/>
        <v>1.2107193470001221E-8</v>
      </c>
      <c r="H1064" s="23"/>
      <c r="I1064" s="2">
        <f>SUMIF('collection only'!D:D,eslam.data!AO1064,'collection only'!E:E)</f>
        <v>4024676.65</v>
      </c>
      <c r="J1064" s="26">
        <f>SUMIF('data-from-invoicing'!D:D,eslam.data!AP1064,'data-from-invoicing'!F:F)</f>
        <v>4317541.5650000004</v>
      </c>
      <c r="K1064" s="2">
        <f t="shared" si="155"/>
        <v>292864.9150000005</v>
      </c>
      <c r="O1064" s="23"/>
      <c r="P1064" s="2">
        <v>4024675.65</v>
      </c>
      <c r="Q1064" s="1">
        <v>44408</v>
      </c>
      <c r="R1064" s="1">
        <v>44402</v>
      </c>
      <c r="S1064" s="1">
        <v>44410</v>
      </c>
      <c r="T1064">
        <v>40</v>
      </c>
      <c r="U1064" s="1">
        <v>44450</v>
      </c>
      <c r="V1064" s="1">
        <v>44434</v>
      </c>
      <c r="W1064" s="2">
        <v>72869360.700000003</v>
      </c>
      <c r="X1064" s="2">
        <v>16257345.380000001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 t="shared" si="156"/>
        <v>PKG#16315</v>
      </c>
      <c r="AP1064" s="2" t="str">
        <f t="shared" si="157"/>
        <v>EMAAR-Pkg#162/163- Marassi15</v>
      </c>
    </row>
    <row r="1065" spans="1:42" hidden="1" x14ac:dyDescent="0.3">
      <c r="A1065" s="6" t="s">
        <v>57</v>
      </c>
      <c r="B1065" s="6">
        <f>VLOOKUP(A1065,Sheet1!A:B,2,0)</f>
        <v>1</v>
      </c>
      <c r="C1065" s="6">
        <v>16</v>
      </c>
      <c r="D1065" s="25"/>
      <c r="E1065" s="2">
        <v>6043601.3999999911</v>
      </c>
      <c r="F1065" s="26">
        <f>SUMIF('data-from-invoicing'!D:D,eslam.data!AP1065,'data-from-invoicing'!E:E)</f>
        <v>55287937</v>
      </c>
      <c r="G1065" s="2">
        <f t="shared" si="154"/>
        <v>49244335.600000009</v>
      </c>
      <c r="H1065" s="23"/>
      <c r="I1065" s="2">
        <f>SUMIF('collection only'!D:D,eslam.data!AO1065,'collection only'!E:E)</f>
        <v>3611195.74</v>
      </c>
      <c r="J1065" s="26">
        <f>SUMIF('data-from-invoicing'!D:D,eslam.data!AP1065,'data-from-invoicing'!F:F)</f>
        <v>15368075.700999999</v>
      </c>
      <c r="K1065" s="2">
        <f t="shared" si="155"/>
        <v>11756879.960999999</v>
      </c>
      <c r="O1065" s="23"/>
      <c r="P1065" s="2">
        <v>3611195.73</v>
      </c>
      <c r="Q1065" s="1">
        <v>44439</v>
      </c>
      <c r="R1065" s="1">
        <v>44433</v>
      </c>
      <c r="S1065" s="1">
        <v>44445</v>
      </c>
      <c r="T1065">
        <v>40</v>
      </c>
      <c r="U1065" s="1">
        <v>44485</v>
      </c>
      <c r="V1065" s="1">
        <v>44469</v>
      </c>
      <c r="W1065" s="2">
        <v>78912962.099999994</v>
      </c>
      <c r="X1065" s="2">
        <v>15138470.41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 t="shared" si="156"/>
        <v>PKG#16316</v>
      </c>
      <c r="AP1065" s="2" t="str">
        <f t="shared" si="157"/>
        <v>EMAAR-Pkg#162/163- Marassi16</v>
      </c>
    </row>
    <row r="1066" spans="1:42" x14ac:dyDescent="0.3">
      <c r="A1066" s="6" t="s">
        <v>57</v>
      </c>
      <c r="B1066" s="6">
        <f>VLOOKUP(A1066,Sheet1!A:B,2,0)</f>
        <v>1</v>
      </c>
      <c r="C1066" s="6">
        <v>17</v>
      </c>
      <c r="D1066" s="25"/>
      <c r="E1066" s="2">
        <v>5496981.8000000119</v>
      </c>
      <c r="F1066" s="26">
        <f>SUMIF('data-from-invoicing'!D:D,eslam.data!AP1066,'data-from-invoicing'!E:E)</f>
        <v>5496981.8000999996</v>
      </c>
      <c r="G1066" s="2">
        <f t="shared" si="154"/>
        <v>9.9987722933292389E-5</v>
      </c>
      <c r="H1066" s="23"/>
      <c r="I1066" s="2">
        <f>SUMIF('collection only'!D:D,eslam.data!AO1066,'collection only'!E:E)</f>
        <v>2445757.34</v>
      </c>
      <c r="J1066" s="26">
        <f>SUMIF('data-from-invoicing'!D:D,eslam.data!AP1066,'data-from-invoicing'!F:F)</f>
        <v>2956365.1601</v>
      </c>
      <c r="K1066" s="2">
        <f t="shared" si="155"/>
        <v>510607.82010000013</v>
      </c>
      <c r="O1066" s="23"/>
      <c r="P1066" s="2">
        <v>2445757.34</v>
      </c>
      <c r="Q1066" s="1">
        <v>44469</v>
      </c>
      <c r="R1066" s="1">
        <v>44464</v>
      </c>
      <c r="S1066" s="1">
        <v>44472</v>
      </c>
      <c r="T1066">
        <v>40</v>
      </c>
      <c r="U1066" s="1">
        <v>44512</v>
      </c>
      <c r="V1066" s="1">
        <v>44496</v>
      </c>
      <c r="W1066" s="2">
        <v>84409943.900000006</v>
      </c>
      <c r="X1066" s="2">
        <v>12955550.43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 t="shared" si="156"/>
        <v>PKG#16317</v>
      </c>
      <c r="AP1066" s="2" t="str">
        <f t="shared" si="157"/>
        <v>EMAAR-Pkg#162/163- Marassi17</v>
      </c>
    </row>
    <row r="1067" spans="1:42" hidden="1" x14ac:dyDescent="0.3">
      <c r="A1067" s="6" t="s">
        <v>57</v>
      </c>
      <c r="B1067" s="6">
        <f>VLOOKUP(A1067,Sheet1!A:B,2,0)</f>
        <v>1</v>
      </c>
      <c r="C1067" s="6">
        <v>18</v>
      </c>
      <c r="D1067" s="25"/>
      <c r="E1067" s="2">
        <v>3301294.9799999888</v>
      </c>
      <c r="F1067" s="26">
        <f>SUMIF('data-from-invoicing'!D:D,eslam.data!AP1067,'data-from-invoicing'!E:E)</f>
        <v>16225112.870000001</v>
      </c>
      <c r="G1067" s="2">
        <f t="shared" si="154"/>
        <v>12923817.890000012</v>
      </c>
      <c r="H1067" s="23"/>
      <c r="I1067" s="2">
        <f>SUMIF('collection only'!D:D,eslam.data!AO1067,'collection only'!E:E)</f>
        <v>2445757.34</v>
      </c>
      <c r="J1067" s="26">
        <f>SUMIF('data-from-invoicing'!D:D,eslam.data!AP1067,'data-from-invoicing'!F:F)</f>
        <v>19270685.583500002</v>
      </c>
      <c r="K1067" s="2">
        <f t="shared" si="155"/>
        <v>16824928.243500002</v>
      </c>
      <c r="O1067" s="23"/>
      <c r="P1067" s="2">
        <v>3026069.35</v>
      </c>
      <c r="Q1067" s="1">
        <v>44500</v>
      </c>
      <c r="R1067" s="1">
        <v>44494</v>
      </c>
      <c r="S1067" s="1">
        <v>44501</v>
      </c>
      <c r="T1067">
        <v>40</v>
      </c>
      <c r="U1067" s="1">
        <v>44541</v>
      </c>
      <c r="V1067" s="1">
        <v>44515</v>
      </c>
      <c r="W1067" s="2">
        <v>87711238.879999995</v>
      </c>
      <c r="X1067" s="2">
        <v>13929653.029999999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 t="shared" si="156"/>
        <v>PKG#16318</v>
      </c>
      <c r="AP1067" s="2" t="str">
        <f t="shared" si="157"/>
        <v>EMAAR-Pkg#162/163- Marassi18</v>
      </c>
    </row>
    <row r="1068" spans="1:42" x14ac:dyDescent="0.3">
      <c r="A1068" s="6" t="s">
        <v>57</v>
      </c>
      <c r="B1068" s="6">
        <f>VLOOKUP(A1068,Sheet1!A:B,2,0)</f>
        <v>1</v>
      </c>
      <c r="C1068" s="6">
        <v>19</v>
      </c>
      <c r="D1068" s="25"/>
      <c r="E1068" s="2">
        <v>9320216.4700000137</v>
      </c>
      <c r="F1068" s="26">
        <f>SUMIF('data-from-invoicing'!D:D,eslam.data!AP1068,'data-from-invoicing'!E:E)</f>
        <v>9320216.4901000001</v>
      </c>
      <c r="G1068" s="2">
        <f t="shared" si="154"/>
        <v>2.0099986344575882E-2</v>
      </c>
      <c r="H1068" s="23"/>
      <c r="I1068" s="2">
        <f>SUMIF('collection only'!D:D,eslam.data!AO1068,'collection only'!E:E)</f>
        <v>6520369.1399999997</v>
      </c>
      <c r="J1068" s="26">
        <f>SUMIF('data-from-invoicing'!D:D,eslam.data!AP1068,'data-from-invoicing'!F:F)</f>
        <v>15003262.304599999</v>
      </c>
      <c r="K1068" s="2">
        <f t="shared" si="155"/>
        <v>8482893.1645999998</v>
      </c>
      <c r="O1068" s="23"/>
      <c r="P1068" s="2">
        <v>7895027.2400000002</v>
      </c>
      <c r="Q1068" s="1">
        <v>44530</v>
      </c>
      <c r="R1068" s="1">
        <v>44525</v>
      </c>
      <c r="S1068" s="1">
        <v>44530</v>
      </c>
      <c r="T1068">
        <v>40</v>
      </c>
      <c r="U1068" s="1">
        <v>44570</v>
      </c>
      <c r="V1068" s="1">
        <v>44546</v>
      </c>
      <c r="W1068" s="2">
        <v>97031455.350000009</v>
      </c>
      <c r="X1068" s="2">
        <v>15728609.99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 t="shared" si="156"/>
        <v>PKG#16319</v>
      </c>
      <c r="AP1068" s="2" t="str">
        <f t="shared" si="157"/>
        <v>EMAAR-Pkg#162/163- Marassi19</v>
      </c>
    </row>
    <row r="1069" spans="1:42" hidden="1" x14ac:dyDescent="0.3">
      <c r="A1069" s="6" t="s">
        <v>57</v>
      </c>
      <c r="B1069" s="6">
        <f>VLOOKUP(A1069,Sheet1!A:B,2,0)</f>
        <v>1</v>
      </c>
      <c r="C1069" s="6">
        <v>20</v>
      </c>
      <c r="D1069" s="25"/>
      <c r="E1069" s="2">
        <v>4346059.9699999988</v>
      </c>
      <c r="F1069" s="26">
        <f>SUMIF('data-from-invoicing'!D:D,eslam.data!AP1069,'data-from-invoicing'!E:E)</f>
        <v>14793463.460000001</v>
      </c>
      <c r="G1069" s="2">
        <f t="shared" si="154"/>
        <v>10447403.490000002</v>
      </c>
      <c r="H1069" s="23"/>
      <c r="I1069" s="2">
        <f>SUMIF('collection only'!D:D,eslam.data!AO1069,'collection only'!E:E)</f>
        <v>3715617.2</v>
      </c>
      <c r="J1069" s="26">
        <f>SUMIF('data-from-invoicing'!D:D,eslam.data!AP1069,'data-from-invoicing'!F:F)</f>
        <v>10622091.773</v>
      </c>
      <c r="K1069" s="2">
        <f t="shared" si="155"/>
        <v>6906474.5729999999</v>
      </c>
      <c r="O1069" s="23"/>
      <c r="P1069" s="2">
        <v>2340959.11</v>
      </c>
      <c r="Q1069" s="1">
        <v>44561</v>
      </c>
      <c r="R1069" s="1">
        <v>44555</v>
      </c>
      <c r="S1069" s="1">
        <v>44563</v>
      </c>
      <c r="T1069">
        <v>40</v>
      </c>
      <c r="U1069" s="1">
        <v>44603</v>
      </c>
      <c r="V1069" s="1">
        <v>44580</v>
      </c>
      <c r="W1069" s="2">
        <v>101377515.31999999</v>
      </c>
      <c r="X1069" s="2">
        <v>14609274.92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 t="shared" si="156"/>
        <v>PKG#16320</v>
      </c>
      <c r="AP1069" s="2" t="str">
        <f t="shared" si="157"/>
        <v>EMAAR-Pkg#162/163- Marassi20</v>
      </c>
    </row>
    <row r="1070" spans="1:42" hidden="1" x14ac:dyDescent="0.3">
      <c r="A1070" s="6" t="s">
        <v>57</v>
      </c>
      <c r="B1070" s="6">
        <f>VLOOKUP(A1070,Sheet1!A:B,2,0)</f>
        <v>1</v>
      </c>
      <c r="C1070" s="6">
        <v>21</v>
      </c>
      <c r="D1070" s="25"/>
      <c r="E1070" s="2">
        <v>5919076.7299999744</v>
      </c>
      <c r="F1070" s="26">
        <f>SUMIF('data-from-invoicing'!D:D,eslam.data!AP1070,'data-from-invoicing'!E:E)</f>
        <v>16895262.309999999</v>
      </c>
      <c r="G1070" s="2">
        <f t="shared" si="154"/>
        <v>10976185.580000024</v>
      </c>
      <c r="H1070" s="23"/>
      <c r="I1070" s="2">
        <f>SUMIF('collection only'!D:D,eslam.data!AO1070,'collection only'!E:E)</f>
        <v>5322260.63</v>
      </c>
      <c r="J1070" s="26">
        <f>SUMIF('data-from-invoicing'!D:D,eslam.data!AP1070,'data-from-invoicing'!F:F)</f>
        <v>11574799.055500001</v>
      </c>
      <c r="K1070" s="2">
        <f t="shared" si="155"/>
        <v>6252538.4255000008</v>
      </c>
      <c r="O1070" s="23"/>
      <c r="P1070" s="2">
        <v>5322260.63</v>
      </c>
      <c r="Q1070" s="1">
        <v>44592</v>
      </c>
      <c r="R1070" s="1">
        <v>44592</v>
      </c>
      <c r="S1070" s="1">
        <v>44595</v>
      </c>
      <c r="T1070">
        <v>40</v>
      </c>
      <c r="U1070" s="1">
        <v>44635</v>
      </c>
      <c r="V1070" s="1">
        <v>44637</v>
      </c>
      <c r="W1070" s="2">
        <v>107296592.05</v>
      </c>
      <c r="X1070" s="2">
        <v>15284733.68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 t="shared" si="156"/>
        <v>PKG#16321</v>
      </c>
      <c r="AP1070" s="2" t="str">
        <f t="shared" si="157"/>
        <v>EMAAR-Pkg#162/163- Marassi21</v>
      </c>
    </row>
    <row r="1071" spans="1:42" hidden="1" x14ac:dyDescent="0.3">
      <c r="A1071" s="6" t="s">
        <v>57</v>
      </c>
      <c r="B1071" s="6">
        <f>VLOOKUP(A1071,Sheet1!A:B,2,0)</f>
        <v>1</v>
      </c>
      <c r="C1071" s="6">
        <v>22</v>
      </c>
      <c r="D1071" s="25"/>
      <c r="E1071" s="2">
        <v>2632588.6300000101</v>
      </c>
      <c r="F1071" s="26">
        <f>SUMIF('data-from-invoicing'!D:D,eslam.data!AP1071,'data-from-invoicing'!E:E)</f>
        <v>10221216.4</v>
      </c>
      <c r="G1071" s="2">
        <f t="shared" si="154"/>
        <v>7588627.7699999902</v>
      </c>
      <c r="H1071" s="23"/>
      <c r="I1071" s="2">
        <f>SUMIF('collection only'!D:D,eslam.data!AO1071,'collection only'!E:E)</f>
        <v>2261775.79</v>
      </c>
      <c r="J1071" s="26">
        <f>SUMIF('data-from-invoicing'!D:D,eslam.data!AP1071,'data-from-invoicing'!F:F)</f>
        <v>6046552.4979999997</v>
      </c>
      <c r="K1071" s="2">
        <f t="shared" si="155"/>
        <v>3784776.7079999996</v>
      </c>
      <c r="O1071" s="23"/>
      <c r="P1071" s="2">
        <v>2261775.79</v>
      </c>
      <c r="Q1071" s="1">
        <v>44620</v>
      </c>
      <c r="R1071" s="1">
        <v>44620</v>
      </c>
      <c r="S1071" s="1">
        <v>44621</v>
      </c>
      <c r="T1071">
        <v>40</v>
      </c>
      <c r="U1071" s="1">
        <v>44661</v>
      </c>
      <c r="V1071" s="1">
        <v>44643</v>
      </c>
      <c r="W1071" s="2">
        <v>109929180.68000001</v>
      </c>
      <c r="X1071" s="2">
        <v>15087666.619999999</v>
      </c>
      <c r="AB1071" s="2">
        <v>3262202.645</v>
      </c>
      <c r="AC1071" s="2">
        <v>3262202.645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 t="shared" si="156"/>
        <v>PKG#16322</v>
      </c>
      <c r="AP1071" s="2" t="str">
        <f t="shared" si="157"/>
        <v>EMAAR-Pkg#162/163- Marassi22</v>
      </c>
    </row>
    <row r="1072" spans="1:42" hidden="1" x14ac:dyDescent="0.3">
      <c r="A1072" s="6" t="s">
        <v>57</v>
      </c>
      <c r="B1072" s="6">
        <f>VLOOKUP(A1072,Sheet1!A:B,2,0)</f>
        <v>1</v>
      </c>
      <c r="C1072" s="6">
        <v>23</v>
      </c>
      <c r="D1072" s="25"/>
      <c r="E1072" s="2">
        <v>6399693.2000000179</v>
      </c>
      <c r="F1072" s="26">
        <f>SUMIF('data-from-invoicing'!D:D,eslam.data!AP1072,'data-from-invoicing'!E:E)</f>
        <v>11084383.470000001</v>
      </c>
      <c r="G1072" s="2">
        <f t="shared" si="154"/>
        <v>4684690.2699999828</v>
      </c>
      <c r="H1072" s="23"/>
      <c r="I1072" s="2">
        <f>SUMIF('collection only'!D:D,eslam.data!AO1072,'collection only'!E:E)</f>
        <v>3449740.505272463</v>
      </c>
      <c r="J1072" s="26">
        <f>SUMIF('data-from-invoicing'!D:D,eslam.data!AP1072,'data-from-invoicing'!F:F)</f>
        <v>8263496.6735000014</v>
      </c>
      <c r="K1072" s="2">
        <f t="shared" si="155"/>
        <v>4813756.1682275385</v>
      </c>
      <c r="O1072" s="23"/>
      <c r="P1072" s="2">
        <v>3449740.51</v>
      </c>
      <c r="Q1072" s="1">
        <v>44651</v>
      </c>
      <c r="R1072" s="1">
        <v>44648</v>
      </c>
      <c r="S1072" s="1">
        <v>44658</v>
      </c>
      <c r="T1072">
        <v>40</v>
      </c>
      <c r="U1072" s="1">
        <v>44698</v>
      </c>
      <c r="V1072" s="1">
        <v>44810</v>
      </c>
      <c r="W1072" s="2">
        <v>116328873.88</v>
      </c>
      <c r="X1072" s="2">
        <v>12447737.109999999</v>
      </c>
      <c r="AB1072" s="2">
        <v>3363997.5</v>
      </c>
      <c r="AC1072" s="2">
        <v>3363997.5</v>
      </c>
      <c r="AD1072" s="2">
        <v>139451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3449740.505272463</v>
      </c>
      <c r="AH1072" s="2" t="str">
        <f>VLOOKUP(A1072,'eslam-to-invoicing'!A:B,2,0)</f>
        <v>EMAAR-Pkg#162/163- Marassi</v>
      </c>
      <c r="AO1072" s="2" t="str">
        <f t="shared" si="156"/>
        <v>PKG#16323</v>
      </c>
      <c r="AP1072" s="2" t="str">
        <f t="shared" si="157"/>
        <v>EMAAR-Pkg#162/163- Marassi23</v>
      </c>
    </row>
    <row r="1073" spans="1:42" hidden="1" x14ac:dyDescent="0.3">
      <c r="A1073" s="6" t="s">
        <v>57</v>
      </c>
      <c r="B1073" s="6">
        <f>VLOOKUP(A1073,Sheet1!A:B,2,0)</f>
        <v>1</v>
      </c>
      <c r="C1073" s="6">
        <v>24</v>
      </c>
      <c r="D1073" s="25"/>
      <c r="E1073" s="2">
        <v>6669347.1899999976</v>
      </c>
      <c r="F1073" s="26">
        <f>SUMIF('data-from-invoicing'!D:D,eslam.data!AP1073,'data-from-invoicing'!E:E)</f>
        <v>12620775.220000001</v>
      </c>
      <c r="G1073" s="2">
        <f t="shared" si="154"/>
        <v>5951428.0300000031</v>
      </c>
      <c r="H1073" s="23"/>
      <c r="I1073" s="2">
        <f>SUMIF('collection only'!D:D,eslam.data!AO1073,'collection only'!E:E)</f>
        <v>5681606.5237414241</v>
      </c>
      <c r="J1073" s="26">
        <f>SUMIF('data-from-invoicing'!D:D,eslam.data!AP1073,'data-from-invoicing'!F:F)</f>
        <v>11118548.566</v>
      </c>
      <c r="K1073" s="2">
        <f t="shared" si="155"/>
        <v>5436942.0422585756</v>
      </c>
      <c r="O1073" s="23"/>
      <c r="P1073" s="2">
        <v>5681606.5199999996</v>
      </c>
      <c r="Q1073" s="1">
        <v>44681</v>
      </c>
      <c r="R1073" s="1">
        <v>44671</v>
      </c>
      <c r="S1073" s="1">
        <v>44679</v>
      </c>
      <c r="T1073">
        <v>40</v>
      </c>
      <c r="U1073" s="1">
        <v>44719</v>
      </c>
      <c r="V1073" s="1">
        <v>44810</v>
      </c>
      <c r="W1073" s="2">
        <v>122998221.06999999</v>
      </c>
      <c r="X1073" s="2">
        <v>11928679.08</v>
      </c>
      <c r="Y1073" s="2">
        <v>79159509</v>
      </c>
      <c r="AA1073" s="2">
        <v>106910.74</v>
      </c>
      <c r="AB1073" s="2">
        <v>3526010</v>
      </c>
      <c r="AC1073" s="2">
        <v>3526010</v>
      </c>
      <c r="AD1073" s="2">
        <v>170264.36</v>
      </c>
      <c r="AE1073" s="14">
        <f>SUMIF('consultant-gross'!D:D,eslam.data!AO1073,'consultant-gross'!F:F)</f>
        <v>5789760.2557910206</v>
      </c>
      <c r="AF1073" s="14">
        <f>SUMIF('consultant-gross'!D:D,eslam.data!AO1073,'consultant-gross'!G:G)</f>
        <v>115718940.93579102</v>
      </c>
      <c r="AG1073" s="14">
        <f>SUMIF('consultant-net'!D:D,eslam.data!AO1073,'consultant-net'!F:F)</f>
        <v>5681606.5237414241</v>
      </c>
      <c r="AH1073" s="2" t="str">
        <f>VLOOKUP(A1073,'eslam-to-invoicing'!A:B,2,0)</f>
        <v>EMAAR-Pkg#162/163- Marassi</v>
      </c>
      <c r="AO1073" s="2" t="str">
        <f t="shared" si="156"/>
        <v>PKG#16324</v>
      </c>
      <c r="AP1073" s="2" t="str">
        <f t="shared" si="157"/>
        <v>EMAAR-Pkg#162/163- Marassi24</v>
      </c>
    </row>
    <row r="1074" spans="1:42" hidden="1" x14ac:dyDescent="0.3">
      <c r="A1074" s="6" t="s">
        <v>57</v>
      </c>
      <c r="B1074" s="6">
        <f>VLOOKUP(A1074,Sheet1!A:B,2,0)</f>
        <v>1</v>
      </c>
      <c r="C1074" s="6">
        <v>25</v>
      </c>
      <c r="D1074" s="25"/>
      <c r="E1074" s="2">
        <v>12929046.559999989</v>
      </c>
      <c r="F1074" s="26">
        <f>SUMIF('data-from-invoicing'!D:D,eslam.data!AP1074,'data-from-invoicing'!E:E)</f>
        <v>16552264.24</v>
      </c>
      <c r="G1074" s="2">
        <f t="shared" si="154"/>
        <v>3623217.6800000109</v>
      </c>
      <c r="H1074" s="23"/>
      <c r="I1074" s="2">
        <f>SUMIF('collection only'!D:D,eslam.data!AO1074,'collection only'!E:E)</f>
        <v>11730565.830982804</v>
      </c>
      <c r="J1074" s="26">
        <f>SUMIF('data-from-invoicing'!D:D,eslam.data!AP1074,'data-from-invoicing'!F:F)</f>
        <v>16704168.777000001</v>
      </c>
      <c r="K1074" s="2">
        <f t="shared" si="155"/>
        <v>4973602.9460171964</v>
      </c>
      <c r="O1074" s="23"/>
      <c r="P1074" s="2">
        <v>11730565.83</v>
      </c>
      <c r="Q1074" s="1">
        <v>44712</v>
      </c>
      <c r="R1074" s="1">
        <v>44706</v>
      </c>
      <c r="S1074" s="1">
        <v>44714</v>
      </c>
      <c r="T1074">
        <v>40</v>
      </c>
      <c r="U1074" s="1">
        <v>44754</v>
      </c>
      <c r="V1074" s="1">
        <v>44810</v>
      </c>
      <c r="W1074" s="2">
        <v>135927267.63</v>
      </c>
      <c r="X1074" s="2">
        <v>11655699.310000001</v>
      </c>
      <c r="Y1074" s="2">
        <v>84070405.069999993</v>
      </c>
      <c r="AA1074" s="2">
        <v>214226.97</v>
      </c>
      <c r="AB1074" s="2">
        <v>3858707</v>
      </c>
      <c r="AC1074" s="2">
        <v>3858707</v>
      </c>
      <c r="AD1074" s="2">
        <v>170264.36</v>
      </c>
      <c r="AE1074" s="14">
        <f>SUMIF('consultant-gross'!D:D,eslam.data!AO1074,'consultant-gross'!F:F)</f>
        <v>22617186.635736868</v>
      </c>
      <c r="AF1074" s="14">
        <f>SUMIF('consultant-gross'!D:D,eslam.data!AO1074,'consultant-gross'!G:G)</f>
        <v>145615407.70573688</v>
      </c>
      <c r="AG1074" s="14">
        <f>SUMIF('consultant-net'!D:D,eslam.data!AO1074,'consultant-net'!F:F)</f>
        <v>11730565.830982804</v>
      </c>
      <c r="AH1074" s="2" t="str">
        <f>VLOOKUP(A1074,'eslam-to-invoicing'!A:B,2,0)</f>
        <v>EMAAR-Pkg#162/163- Marassi</v>
      </c>
      <c r="AO1074" s="2" t="str">
        <f t="shared" si="156"/>
        <v>PKG#16325</v>
      </c>
      <c r="AP1074" s="2" t="str">
        <f t="shared" si="157"/>
        <v>EMAAR-Pkg#162/163- Marassi25</v>
      </c>
    </row>
    <row r="1075" spans="1:42" hidden="1" x14ac:dyDescent="0.3">
      <c r="A1075" s="6" t="s">
        <v>57</v>
      </c>
      <c r="B1075" s="6">
        <f>VLOOKUP(A1075,Sheet1!A:B,2,0)</f>
        <v>1</v>
      </c>
      <c r="C1075" s="6">
        <v>26</v>
      </c>
      <c r="D1075" s="25"/>
      <c r="E1075" s="2">
        <v>6526578.3100000322</v>
      </c>
      <c r="F1075" s="26">
        <f>SUMIF('data-from-invoicing'!D:D,eslam.data!AP1075,'data-from-invoicing'!E:E)</f>
        <v>7856344.5399999991</v>
      </c>
      <c r="G1075" s="2">
        <f t="shared" si="154"/>
        <v>1329766.2299999669</v>
      </c>
      <c r="H1075" s="23"/>
      <c r="I1075" s="2">
        <f>SUMIF('collection only'!D:D,eslam.data!AO1075,'collection only'!E:E)</f>
        <v>6014332.3700000001</v>
      </c>
      <c r="J1075" s="26">
        <f>SUMIF('data-from-invoicing'!D:D,eslam.data!AP1075,'data-from-invoicing'!F:F)</f>
        <v>8378952.3770000003</v>
      </c>
      <c r="K1075" s="2">
        <f t="shared" si="155"/>
        <v>2364620.0070000002</v>
      </c>
      <c r="O1075" s="23"/>
      <c r="P1075" s="2">
        <v>6014332.3700000001</v>
      </c>
      <c r="Q1075" s="1">
        <v>44742</v>
      </c>
      <c r="R1075" s="1">
        <v>44737</v>
      </c>
      <c r="S1075" s="1">
        <v>44747</v>
      </c>
      <c r="T1075">
        <v>40</v>
      </c>
      <c r="U1075" s="1">
        <v>44787</v>
      </c>
      <c r="V1075" s="1">
        <v>44823</v>
      </c>
      <c r="W1075" s="2">
        <v>142453845.94</v>
      </c>
      <c r="X1075" s="2">
        <v>11222354.42</v>
      </c>
      <c r="Y1075" s="2">
        <v>87095709.459999993</v>
      </c>
      <c r="AA1075" s="2">
        <v>214226.97</v>
      </c>
      <c r="AB1075" s="2">
        <v>4019196.11</v>
      </c>
      <c r="AC1075" s="2">
        <v>4019196.11</v>
      </c>
      <c r="AD1075" s="2">
        <v>170264</v>
      </c>
      <c r="AE1075" s="14">
        <f>SUMIF('consultant-gross'!D:D,eslam.data!AO1075,'consultant-gross'!F:F)</f>
        <v>20328767.653741956</v>
      </c>
      <c r="AF1075" s="14">
        <f>SUMIF('consultant-gross'!D:D,eslam.data!AO1075,'consultant-gross'!G:G)</f>
        <v>156256035.28374195</v>
      </c>
      <c r="AG1075" s="14">
        <f>SUMIF('consultant-net'!D:D,eslam.data!AO1075,'consultant-net'!F:F)</f>
        <v>8194504.6616742015</v>
      </c>
      <c r="AH1075" s="2" t="str">
        <f>VLOOKUP(A1075,'eslam-to-invoicing'!A:B,2,0)</f>
        <v>EMAAR-Pkg#162/163- Marassi</v>
      </c>
      <c r="AO1075" s="2" t="str">
        <f t="shared" si="156"/>
        <v>PKG#16326</v>
      </c>
      <c r="AP1075" s="2" t="str">
        <f t="shared" si="157"/>
        <v>EMAAR-Pkg#162/163- Marassi26</v>
      </c>
    </row>
    <row r="1076" spans="1:42" x14ac:dyDescent="0.3">
      <c r="A1076" s="6" t="s">
        <v>57</v>
      </c>
      <c r="B1076" s="6">
        <f>VLOOKUP(A1076,Sheet1!A:B,2,0)</f>
        <v>1</v>
      </c>
      <c r="C1076" s="6">
        <v>27</v>
      </c>
      <c r="D1076" s="25"/>
      <c r="E1076" s="2">
        <v>4132634.869999975</v>
      </c>
      <c r="F1076" s="26">
        <f>SUMIF('data-from-invoicing'!D:D,eslam.data!AP1076,'data-from-invoicing'!E:E)</f>
        <v>4132634.87</v>
      </c>
      <c r="G1076" s="2">
        <f t="shared" si="154"/>
        <v>2.514570951461792E-8</v>
      </c>
      <c r="H1076" s="23"/>
      <c r="I1076" s="2">
        <f>SUMIF('collection only'!D:D,eslam.data!AO1076,'collection only'!E:E)</f>
        <v>3457484.33</v>
      </c>
      <c r="J1076" s="26">
        <f>SUMIF('data-from-invoicing'!D:D,eslam.data!AP1076,'data-from-invoicing'!F:F)</f>
        <v>3653603.3234999999</v>
      </c>
      <c r="K1076" s="2">
        <f t="shared" si="155"/>
        <v>196118.99349999987</v>
      </c>
      <c r="O1076" s="23"/>
      <c r="P1076" s="2">
        <v>3457484.33</v>
      </c>
      <c r="Q1076" s="1">
        <v>44773</v>
      </c>
      <c r="R1076" s="1">
        <v>44773</v>
      </c>
      <c r="S1076" s="1">
        <v>44782</v>
      </c>
      <c r="T1076">
        <v>40</v>
      </c>
      <c r="U1076" s="1">
        <v>44822</v>
      </c>
      <c r="V1076" s="1">
        <v>44829</v>
      </c>
      <c r="W1076" s="2">
        <v>146586480.81</v>
      </c>
      <c r="X1076" s="2">
        <v>10805467.52</v>
      </c>
      <c r="Y1076" s="2">
        <v>88908671.920000002</v>
      </c>
      <c r="AA1076" s="2">
        <v>214226.97</v>
      </c>
      <c r="AB1076" s="2">
        <v>4117255.5</v>
      </c>
      <c r="AC1076" s="2">
        <v>4117255.5</v>
      </c>
      <c r="AD1076" s="2">
        <v>170264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20000000</v>
      </c>
      <c r="AH1076" s="2" t="str">
        <f>VLOOKUP(A1076,'eslam-to-invoicing'!A:B,2,0)</f>
        <v>EMAAR-Pkg#162/163- Marassi</v>
      </c>
      <c r="AO1076" s="2" t="str">
        <f t="shared" si="156"/>
        <v>PKG#16327</v>
      </c>
      <c r="AP1076" s="2" t="str">
        <f t="shared" si="157"/>
        <v>EMAAR-Pkg#162/163- Marassi27</v>
      </c>
    </row>
    <row r="1077" spans="1:42" hidden="1" x14ac:dyDescent="0.3">
      <c r="A1077" s="6" t="s">
        <v>57</v>
      </c>
      <c r="B1077" s="6">
        <f>VLOOKUP(A1077,Sheet1!A:B,2,0)</f>
        <v>1</v>
      </c>
      <c r="C1077" s="6">
        <v>28</v>
      </c>
      <c r="D1077" s="25"/>
      <c r="E1077" s="2">
        <v>17622733.919999991</v>
      </c>
      <c r="F1077" s="26">
        <f>SUMIF('data-from-invoicing'!D:D,eslam.data!AP1077,'data-from-invoicing'!E:E)</f>
        <v>22582028.690000001</v>
      </c>
      <c r="G1077" s="2">
        <f t="shared" si="154"/>
        <v>4959294.7700000107</v>
      </c>
      <c r="H1077" s="23"/>
      <c r="I1077" s="2">
        <f>SUMIF('collection only'!D:D,eslam.data!AO1077,'collection only'!E:E)</f>
        <v>18331730.100000001</v>
      </c>
      <c r="J1077" s="26">
        <f>SUMIF('data-from-invoicing'!D:D,eslam.data!AP1077,'data-from-invoicing'!F:F)</f>
        <v>23295212.194500003</v>
      </c>
      <c r="K1077" s="2">
        <f t="shared" si="155"/>
        <v>4963482.0945000015</v>
      </c>
      <c r="O1077" s="23"/>
      <c r="P1077" s="2">
        <v>18331730.100000001</v>
      </c>
      <c r="Q1077" s="1">
        <v>44804</v>
      </c>
      <c r="R1077" s="1">
        <v>44804</v>
      </c>
      <c r="S1077" s="1">
        <v>44816</v>
      </c>
      <c r="T1077">
        <v>40</v>
      </c>
      <c r="U1077" s="1">
        <v>44856</v>
      </c>
      <c r="V1077" s="1">
        <v>44875</v>
      </c>
      <c r="W1077" s="2">
        <v>164209214.72999999</v>
      </c>
      <c r="X1077" s="2">
        <v>13098222.27</v>
      </c>
      <c r="Y1077" s="2">
        <v>70785988.930000007</v>
      </c>
      <c r="AA1077" s="2">
        <v>693580.47</v>
      </c>
      <c r="AB1077" s="2">
        <v>4637171.2350000003</v>
      </c>
      <c r="AC1077" s="2">
        <v>4637171.2350000003</v>
      </c>
      <c r="AD1077" s="2">
        <v>0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20000000</v>
      </c>
      <c r="AH1077" s="2" t="str">
        <f>VLOOKUP(A1077,'eslam-to-invoicing'!A:B,2,0)</f>
        <v>EMAAR-Pkg#162/163- Marassi</v>
      </c>
      <c r="AO1077" s="2" t="str">
        <f t="shared" si="156"/>
        <v>PKG#16328</v>
      </c>
      <c r="AP1077" s="2" t="str">
        <f t="shared" si="157"/>
        <v>EMAAR-Pkg#162/163- Marassi28</v>
      </c>
    </row>
    <row r="1078" spans="1:42" x14ac:dyDescent="0.3">
      <c r="A1078" s="6" t="s">
        <v>57</v>
      </c>
      <c r="B1078" s="6">
        <f>VLOOKUP(A1078,Sheet1!A:B,2,0)</f>
        <v>1</v>
      </c>
      <c r="C1078" s="6">
        <v>29</v>
      </c>
      <c r="D1078" s="25"/>
      <c r="E1078" s="2">
        <v>20296742.219999999</v>
      </c>
      <c r="F1078" s="26">
        <f>SUMIF('data-from-invoicing'!D:D,eslam.data!AP1078,'data-from-invoicing'!E:E)</f>
        <v>20296742.210000001</v>
      </c>
      <c r="G1078" s="2">
        <f t="shared" si="154"/>
        <v>-9.9999979138374329E-3</v>
      </c>
      <c r="H1078" s="23"/>
      <c r="I1078" s="2">
        <f>SUMIF('collection only'!D:D,eslam.data!AO1078,'collection only'!E:E)</f>
        <v>18785649.759999998</v>
      </c>
      <c r="J1078" s="26">
        <f>SUMIF('data-from-invoicing'!D:D,eslam.data!AP1078,'data-from-invoicing'!F:F)</f>
        <v>19850779.097999997</v>
      </c>
      <c r="K1078" s="2">
        <f t="shared" si="155"/>
        <v>1065129.3379999995</v>
      </c>
      <c r="O1078" s="23"/>
      <c r="P1078" s="2">
        <v>18785649.760000002</v>
      </c>
      <c r="Q1078" s="1">
        <v>44834</v>
      </c>
      <c r="R1078" s="1">
        <v>44834</v>
      </c>
      <c r="S1078" s="1">
        <v>44854</v>
      </c>
      <c r="T1078">
        <v>40</v>
      </c>
      <c r="U1078" s="1">
        <v>44894</v>
      </c>
      <c r="V1078" s="1">
        <v>44941</v>
      </c>
      <c r="W1078" s="2">
        <v>184505956.94999999</v>
      </c>
      <c r="X1078" s="2">
        <v>13098222.27</v>
      </c>
      <c r="Y1078" s="2">
        <v>159762353.93000001</v>
      </c>
      <c r="AA1078" s="2">
        <v>693580.47</v>
      </c>
      <c r="AB1078" s="2">
        <v>5169960.72</v>
      </c>
      <c r="AC1078" s="2">
        <v>5169960.72</v>
      </c>
      <c r="AD1078" s="2">
        <v>170264.36</v>
      </c>
      <c r="AE1078" s="14">
        <f>SUMIF('consultant-gross'!D:D,eslam.data!AO1078,'consultant-gross'!F:F)</f>
        <v>17622733.919999987</v>
      </c>
      <c r="AF1078" s="14">
        <f>SUMIF('consultant-gross'!D:D,eslam.data!AO1078,'consultant-gross'!G:G)</f>
        <v>181831948.64999998</v>
      </c>
      <c r="AG1078" s="14">
        <f>SUMIF('consultant-net'!D:D,eslam.data!AO1078,'consultant-net'!F:F)</f>
        <v>20000000</v>
      </c>
      <c r="AH1078" s="2" t="str">
        <f>VLOOKUP(A1078,'eslam-to-invoicing'!A:B,2,0)</f>
        <v>EMAAR-Pkg#162/163- Marassi</v>
      </c>
      <c r="AO1078" s="2" t="str">
        <f t="shared" si="156"/>
        <v>PKG#16329</v>
      </c>
      <c r="AP1078" s="2" t="str">
        <f t="shared" si="157"/>
        <v>EMAAR-Pkg#162/163- Marassi29</v>
      </c>
    </row>
    <row r="1079" spans="1:42" hidden="1" x14ac:dyDescent="0.3">
      <c r="A1079" s="6" t="s">
        <v>57</v>
      </c>
      <c r="B1079" s="6">
        <f>VLOOKUP(A1079,Sheet1!A:B,2,0)</f>
        <v>1</v>
      </c>
      <c r="C1079" s="6">
        <v>30</v>
      </c>
      <c r="D1079" s="25"/>
      <c r="E1079" s="2">
        <v>8788912.25</v>
      </c>
      <c r="F1079" s="26">
        <f>SUMIF('data-from-invoicing'!D:D,eslam.data!AP1079,'data-from-invoicing'!E:E)</f>
        <v>27617784.670000002</v>
      </c>
      <c r="G1079" s="2">
        <f t="shared" si="154"/>
        <v>18828872.420000002</v>
      </c>
      <c r="H1079" s="23"/>
      <c r="I1079" s="2">
        <f>SUMIF('collection only'!D:D,eslam.data!AO1079,'collection only'!E:E)</f>
        <v>3193802.31</v>
      </c>
      <c r="J1079" s="26">
        <f>SUMIF('data-from-invoicing'!D:D,eslam.data!AP1079,'data-from-invoicing'!F:F)</f>
        <v>15359271.013499999</v>
      </c>
      <c r="K1079" s="2">
        <f t="shared" si="155"/>
        <v>12165468.703499999</v>
      </c>
      <c r="O1079" s="23"/>
      <c r="P1079" s="2">
        <v>3193802.31</v>
      </c>
      <c r="Q1079" s="1">
        <v>44957</v>
      </c>
      <c r="R1079" s="1">
        <v>44944</v>
      </c>
      <c r="S1079" s="1">
        <v>44944</v>
      </c>
      <c r="T1079">
        <v>40</v>
      </c>
      <c r="U1079" s="1">
        <v>44984</v>
      </c>
      <c r="V1079" s="1">
        <v>45147</v>
      </c>
      <c r="W1079" s="2">
        <v>193294869.19999999</v>
      </c>
      <c r="X1079" s="2">
        <v>8080616.0499999998</v>
      </c>
      <c r="Y1079" s="2">
        <v>66836818.149999999</v>
      </c>
      <c r="AA1079" s="2">
        <v>624222.43000000005</v>
      </c>
      <c r="AB1079" s="2">
        <v>5275229.5</v>
      </c>
      <c r="AC1079" s="2">
        <v>5275229.5</v>
      </c>
      <c r="AD1079" s="2">
        <v>688139.36</v>
      </c>
      <c r="AE1079" s="14">
        <f>SUMIF('consultant-gross'!D:D,eslam.data!AO1079,'consultant-gross'!F:F)</f>
        <v>0</v>
      </c>
      <c r="AF1079" s="14">
        <f>SUMIF('consultant-gross'!D:D,eslam.data!AO1079,'consultant-gross'!G:G)</f>
        <v>0</v>
      </c>
      <c r="AG1079" s="14">
        <f>SUMIF('consultant-net'!D:D,eslam.data!AO1079,'consultant-net'!F:F)</f>
        <v>20000000</v>
      </c>
      <c r="AH1079" s="2" t="str">
        <f>VLOOKUP(A1079,'eslam-to-invoicing'!A:B,2,0)</f>
        <v>EMAAR-Pkg#162/163- Marassi</v>
      </c>
      <c r="AO1079" s="2" t="str">
        <f t="shared" si="156"/>
        <v>PKG#16330</v>
      </c>
      <c r="AP1079" s="2" t="str">
        <f t="shared" si="157"/>
        <v>EMAAR-Pkg#162/163- Marassi30</v>
      </c>
    </row>
    <row r="1080" spans="1:42" hidden="1" x14ac:dyDescent="0.3">
      <c r="A1080" s="6" t="s">
        <v>57</v>
      </c>
      <c r="B1080" s="6">
        <f>VLOOKUP(A1080,Sheet1!A:B,2,0)</f>
        <v>1</v>
      </c>
      <c r="C1080" s="6">
        <v>31</v>
      </c>
      <c r="D1080" s="25"/>
      <c r="E1080" s="2">
        <v>-406906.46999996901</v>
      </c>
      <c r="F1080" s="26">
        <f>SUMIF('data-from-invoicing'!D:D,eslam.data!AP1080,'data-from-invoicing'!E:E)</f>
        <v>10357799.140000001</v>
      </c>
      <c r="G1080" s="2">
        <f t="shared" si="154"/>
        <v>10764705.60999997</v>
      </c>
      <c r="H1080" s="23"/>
      <c r="I1080" s="2">
        <f>SUMIF('collection only'!D:D,eslam.data!AO1080,'collection only'!E:E)</f>
        <v>1079324.0900000001</v>
      </c>
      <c r="J1080" s="26">
        <f>SUMIF('data-from-invoicing'!D:D,eslam.data!AP1080,'data-from-invoicing'!F:F)</f>
        <v>10109132.947000001</v>
      </c>
      <c r="K1080" s="2">
        <f t="shared" si="155"/>
        <v>9029808.8570000008</v>
      </c>
      <c r="O1080" s="23"/>
      <c r="P1080" s="2">
        <v>1079324.1000000001</v>
      </c>
      <c r="Q1080" s="1">
        <v>44985</v>
      </c>
      <c r="R1080" s="1">
        <v>44985</v>
      </c>
      <c r="S1080" s="1">
        <v>45000</v>
      </c>
      <c r="T1080">
        <v>40</v>
      </c>
      <c r="U1080" s="1">
        <v>45040</v>
      </c>
      <c r="V1080" s="1">
        <v>45147</v>
      </c>
      <c r="W1080" s="2">
        <v>192887962.72999999</v>
      </c>
      <c r="X1080" s="2">
        <v>9732318.5</v>
      </c>
      <c r="Y1080" s="2">
        <v>56933789.25</v>
      </c>
      <c r="AA1080" s="2">
        <v>1100688.83</v>
      </c>
      <c r="AB1080" s="2">
        <v>5305840.78</v>
      </c>
      <c r="AC1080" s="2">
        <v>5305840.78</v>
      </c>
      <c r="AD1080" s="2">
        <v>688139.36</v>
      </c>
      <c r="AE1080" s="14">
        <f>SUMIF('consultant-gross'!D:D,eslam.data!AO1080,'consultant-gross'!F:F)</f>
        <v>0</v>
      </c>
      <c r="AF1080" s="14">
        <f>SUMIF('consultant-gross'!D:D,eslam.data!AO1080,'consultant-gross'!G:G)</f>
        <v>0</v>
      </c>
      <c r="AG1080" s="14">
        <f>SUMIF('consultant-net'!D:D,eslam.data!AO1080,'consultant-net'!F:F)</f>
        <v>5000000</v>
      </c>
      <c r="AH1080" s="2" t="str">
        <f>VLOOKUP(A1080,'eslam-to-invoicing'!A:B,2,0)</f>
        <v>EMAAR-Pkg#162/163- Marassi</v>
      </c>
      <c r="AO1080" s="2" t="str">
        <f t="shared" si="156"/>
        <v>PKG#16331</v>
      </c>
      <c r="AP1080" s="2" t="str">
        <f t="shared" si="157"/>
        <v>EMAAR-Pkg#162/163- Marassi31</v>
      </c>
    </row>
    <row r="1081" spans="1:42" hidden="1" x14ac:dyDescent="0.3">
      <c r="A1081" s="6" t="s">
        <v>57</v>
      </c>
      <c r="B1081" s="6">
        <f>VLOOKUP(A1081,Sheet1!A:B,2,0)</f>
        <v>1</v>
      </c>
      <c r="C1081" s="6">
        <v>32</v>
      </c>
      <c r="D1081" s="25"/>
      <c r="E1081" s="2">
        <v>5753296.4799999893</v>
      </c>
      <c r="F1081" s="26">
        <f>SUMIF('data-from-invoicing'!D:D,eslam.data!AP1081,'data-from-invoicing'!E:E)</f>
        <v>11583000.460000001</v>
      </c>
      <c r="G1081" s="2">
        <f t="shared" si="154"/>
        <v>5829703.9800000116</v>
      </c>
      <c r="H1081" s="23"/>
      <c r="I1081" s="2">
        <f>SUMIF('collection only'!D:D,eslam.data!AO1081,'collection only'!E:E)</f>
        <v>4562478.0199999996</v>
      </c>
      <c r="J1081" s="26">
        <f>SUMIF('data-from-invoicing'!D:D,eslam.data!AP1081,'data-from-invoicing'!F:F)</f>
        <v>15273972.933500001</v>
      </c>
      <c r="K1081" s="2">
        <f t="shared" si="155"/>
        <v>10711494.913500002</v>
      </c>
      <c r="O1081" s="23"/>
      <c r="P1081" s="2">
        <v>4562478.01</v>
      </c>
      <c r="Q1081" s="1">
        <v>45046</v>
      </c>
      <c r="R1081" s="1">
        <v>45046</v>
      </c>
      <c r="S1081" s="1">
        <v>45060</v>
      </c>
      <c r="T1081">
        <v>40</v>
      </c>
      <c r="U1081" s="1">
        <v>45100</v>
      </c>
      <c r="V1081" s="1">
        <v>45273</v>
      </c>
      <c r="W1081" s="2">
        <v>198641259.21000001</v>
      </c>
      <c r="X1081" s="2">
        <v>8867308.6899999995</v>
      </c>
      <c r="Y1081" s="2">
        <v>66948753.43</v>
      </c>
      <c r="AA1081" s="2">
        <v>1100688.83</v>
      </c>
      <c r="AB1081" s="2">
        <v>5435239.5650000004</v>
      </c>
      <c r="AC1081" s="2">
        <v>5435239.5650000004</v>
      </c>
      <c r="AD1081" s="2">
        <v>688139.36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5000000</v>
      </c>
      <c r="AH1081" s="2" t="str">
        <f>VLOOKUP(A1081,'eslam-to-invoicing'!A:B,2,0)</f>
        <v>EMAAR-Pkg#162/163- Marassi</v>
      </c>
      <c r="AO1081" s="2" t="str">
        <f t="shared" si="156"/>
        <v>PKG#16332</v>
      </c>
      <c r="AP1081" s="2" t="str">
        <f t="shared" si="157"/>
        <v>EMAAR-Pkg#162/163- Marassi32</v>
      </c>
    </row>
    <row r="1082" spans="1:42" hidden="1" x14ac:dyDescent="0.3">
      <c r="A1082" s="6" t="s">
        <v>57</v>
      </c>
      <c r="B1082" s="6">
        <f>VLOOKUP(A1082,Sheet1!A:B,2,0)</f>
        <v>1</v>
      </c>
      <c r="C1082" s="6">
        <v>33</v>
      </c>
      <c r="D1082" s="25"/>
      <c r="F1082" s="26">
        <f>SUMIF('data-from-invoicing'!D:D,eslam.data!AP1082,'data-from-invoicing'!E:E)</f>
        <v>4083110.28</v>
      </c>
      <c r="G1082" s="2">
        <f t="shared" si="154"/>
        <v>4083110.28</v>
      </c>
      <c r="H1082" s="23"/>
      <c r="I1082" s="2">
        <f>SUMIF('collection only'!D:D,eslam.data!AO1082,'collection only'!E:E)</f>
        <v>1E-4</v>
      </c>
      <c r="J1082" s="26">
        <f>SUMIF('data-from-invoicing'!D:D,eslam.data!AP1082,'data-from-invoicing'!F:F)</f>
        <v>3354959.0840000003</v>
      </c>
      <c r="K1082" s="2">
        <f t="shared" si="155"/>
        <v>3354959.0839000004</v>
      </c>
      <c r="O1082" s="23"/>
      <c r="P1082" s="2">
        <v>5000000</v>
      </c>
      <c r="Q1082" s="1">
        <v>45077</v>
      </c>
      <c r="R1082" s="1">
        <v>45077</v>
      </c>
      <c r="S1082" s="1">
        <v>45088</v>
      </c>
      <c r="T1082">
        <v>40</v>
      </c>
      <c r="U1082" s="1">
        <v>45128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5000000</v>
      </c>
      <c r="AH1082" s="2" t="str">
        <f>VLOOKUP(A1082,'eslam-to-invoicing'!A:B,2,0)</f>
        <v>EMAAR-Pkg#162/163- Marassi</v>
      </c>
      <c r="AO1082" s="2" t="str">
        <f t="shared" si="156"/>
        <v>PKG#16333</v>
      </c>
      <c r="AP1082" s="2" t="str">
        <f t="shared" si="157"/>
        <v>EMAAR-Pkg#162/163- Marassi33</v>
      </c>
    </row>
    <row r="1083" spans="1:42" x14ac:dyDescent="0.3">
      <c r="A1083" s="6" t="s">
        <v>57</v>
      </c>
      <c r="B1083" s="6">
        <f>VLOOKUP(A1083,Sheet1!A:B,2,0)</f>
        <v>1</v>
      </c>
      <c r="C1083" s="6">
        <v>34</v>
      </c>
      <c r="D1083" s="25"/>
      <c r="F1083" s="26">
        <f>SUMIF('data-from-invoicing'!D:D,eslam.data!AP1083,'data-from-invoicing'!E:E)</f>
        <v>0</v>
      </c>
      <c r="G1083" s="2">
        <f t="shared" si="154"/>
        <v>0</v>
      </c>
      <c r="H1083" s="23"/>
      <c r="I1083" s="2">
        <f>SUMIF('collection only'!D:D,eslam.data!AO1083,'collection only'!E:E)</f>
        <v>1E-4</v>
      </c>
      <c r="J1083" s="26">
        <f>SUMIF('data-from-invoicing'!D:D,eslam.data!AP1083,'data-from-invoicing'!F:F)</f>
        <v>0</v>
      </c>
      <c r="K1083" s="2">
        <f t="shared" si="155"/>
        <v>-1E-4</v>
      </c>
      <c r="O1083" s="23"/>
      <c r="P1083" s="2">
        <v>5000000</v>
      </c>
      <c r="Q1083" s="1">
        <v>45107</v>
      </c>
      <c r="R1083" s="1">
        <v>45117</v>
      </c>
      <c r="S1083" s="1">
        <v>45120</v>
      </c>
      <c r="T1083">
        <v>40</v>
      </c>
      <c r="U1083" s="1">
        <v>45160</v>
      </c>
      <c r="AD1083" s="2">
        <v>0</v>
      </c>
      <c r="AE1083" s="14">
        <f>SUMIF('consultant-gross'!D:D,eslam.data!AO1083,'consultant-gross'!F:F)</f>
        <v>0</v>
      </c>
      <c r="AF1083" s="14">
        <f>SUMIF('consultant-gross'!D:D,eslam.data!AO1083,'consultant-gross'!G:G)</f>
        <v>0</v>
      </c>
      <c r="AG1083" s="14">
        <f>SUMIF('consultant-net'!D:D,eslam.data!AO1083,'consultant-net'!F:F)</f>
        <v>5000000</v>
      </c>
      <c r="AH1083" s="2" t="str">
        <f>VLOOKUP(A1083,'eslam-to-invoicing'!A:B,2,0)</f>
        <v>EMAAR-Pkg#162/163- Marassi</v>
      </c>
      <c r="AO1083" s="2" t="str">
        <f t="shared" si="156"/>
        <v>PKG#16334</v>
      </c>
      <c r="AP1083" s="2" t="str">
        <f t="shared" si="157"/>
        <v>EMAAR-Pkg#162/163- Marassi34</v>
      </c>
    </row>
    <row r="1084" spans="1:42" hidden="1" x14ac:dyDescent="0.3">
      <c r="A1084" s="6" t="s">
        <v>57</v>
      </c>
      <c r="B1084" s="6">
        <f>VLOOKUP(A1084,Sheet1!A:B,2,0)</f>
        <v>1</v>
      </c>
      <c r="C1084" s="6">
        <v>35</v>
      </c>
      <c r="D1084" s="25"/>
      <c r="F1084" s="26">
        <f>SUMIF('data-from-invoicing'!D:D,eslam.data!AP1084,'data-from-invoicing'!E:E)</f>
        <v>20620247.800000001</v>
      </c>
      <c r="G1084" s="2">
        <f t="shared" si="154"/>
        <v>20620247.800000001</v>
      </c>
      <c r="H1084" s="23"/>
      <c r="I1084" s="2">
        <f>SUMIF('collection only'!D:D,eslam.data!AO1084,'collection only'!E:E)</f>
        <v>1E-4</v>
      </c>
      <c r="J1084" s="26">
        <f>SUMIF('data-from-invoicing'!D:D,eslam.data!AP1084,'data-from-invoicing'!F:F)</f>
        <v>15928851.3665</v>
      </c>
      <c r="K1084" s="2">
        <f t="shared" si="155"/>
        <v>15928851.3664</v>
      </c>
      <c r="O1084" s="23"/>
      <c r="P1084" s="2">
        <v>5000000</v>
      </c>
      <c r="Q1084" s="1">
        <v>45230</v>
      </c>
      <c r="R1084" s="1">
        <v>45244</v>
      </c>
      <c r="S1084" s="1">
        <v>45245</v>
      </c>
      <c r="T1084">
        <v>40</v>
      </c>
      <c r="U1084" s="1">
        <v>45285</v>
      </c>
      <c r="AD1084" s="2">
        <v>0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5000000</v>
      </c>
      <c r="AH1084" s="2" t="str">
        <f>VLOOKUP(A1084,'eslam-to-invoicing'!A:B,2,0)</f>
        <v>EMAAR-Pkg#162/163- Marassi</v>
      </c>
      <c r="AO1084" s="2" t="str">
        <f t="shared" si="156"/>
        <v>PKG#16335</v>
      </c>
      <c r="AP1084" s="2" t="str">
        <f t="shared" si="157"/>
        <v>EMAAR-Pkg#162/163- Marassi35</v>
      </c>
    </row>
    <row r="1085" spans="1:42" hidden="1" x14ac:dyDescent="0.3">
      <c r="A1085" s="6" t="s">
        <v>57</v>
      </c>
      <c r="B1085" s="6">
        <f>VLOOKUP(A1085,Sheet1!A:B,2,0)</f>
        <v>1</v>
      </c>
      <c r="C1085" s="6">
        <v>36</v>
      </c>
      <c r="D1085" s="25"/>
      <c r="F1085" s="26">
        <f>SUMIF('data-from-invoicing'!D:D,eslam.data!AP1085,'data-from-invoicing'!E:E)</f>
        <v>42116952.200000003</v>
      </c>
      <c r="G1085" s="2">
        <f t="shared" si="154"/>
        <v>42116952.200000003</v>
      </c>
      <c r="H1085" s="23"/>
      <c r="I1085" s="2">
        <f>SUMIF('collection only'!D:D,eslam.data!AO1085,'collection only'!E:E)</f>
        <v>0</v>
      </c>
      <c r="J1085" s="26">
        <f>SUMIF('data-from-invoicing'!D:D,eslam.data!AP1085,'data-from-invoicing'!F:F)</f>
        <v>36331150.119999997</v>
      </c>
      <c r="K1085" s="2">
        <f t="shared" si="155"/>
        <v>36331150.119999997</v>
      </c>
      <c r="O1085" s="23"/>
      <c r="P1085" s="2">
        <v>10852799</v>
      </c>
      <c r="Q1085" s="1">
        <v>45443</v>
      </c>
      <c r="R1085" s="1">
        <v>45433</v>
      </c>
      <c r="S1085" s="1">
        <v>45438</v>
      </c>
      <c r="T1085">
        <v>40</v>
      </c>
      <c r="U1085" s="1">
        <v>45478</v>
      </c>
      <c r="W1085" s="2">
        <v>221749507</v>
      </c>
      <c r="AD1085" s="2">
        <v>0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10852799</v>
      </c>
      <c r="AH1085" s="2" t="str">
        <f>VLOOKUP(A1085,'eslam-to-invoicing'!A:B,2,0)</f>
        <v>EMAAR-Pkg#162/163- Marassi</v>
      </c>
      <c r="AO1085" s="2" t="str">
        <f t="shared" si="156"/>
        <v>PKG#16336</v>
      </c>
      <c r="AP1085" s="2" t="str">
        <f t="shared" si="157"/>
        <v>EMAAR-Pkg#162/163- Marassi36</v>
      </c>
    </row>
    <row r="1086" spans="1:42" hidden="1" x14ac:dyDescent="0.3">
      <c r="A1086" s="6" t="s">
        <v>70</v>
      </c>
      <c r="B1086" s="6">
        <f>VLOOKUP(A1086,Sheet1!A:B,2,0)</f>
        <v>1</v>
      </c>
      <c r="C1086" s="6">
        <v>2</v>
      </c>
      <c r="D1086" s="25"/>
      <c r="E1086" s="2">
        <v>8478947.0300000012</v>
      </c>
      <c r="F1086" s="26">
        <f>SUMIF('data-from-invoicing'!D:D,eslam.data!AP1086,'data-from-invoicing'!E:E)</f>
        <v>17264889.030000001</v>
      </c>
      <c r="G1086" s="2">
        <f t="shared" si="154"/>
        <v>8785942</v>
      </c>
      <c r="H1086" s="23"/>
      <c r="I1086" s="2">
        <f>SUMIF('collection only'!D:D,eslam.data!AO1086,'collection only'!E:E)</f>
        <v>10240448.359999999</v>
      </c>
      <c r="J1086" s="26">
        <f>SUMIF('data-from-invoicing'!D:D,eslam.data!AP1086,'data-from-invoicing'!F:F)</f>
        <v>17974031.281499997</v>
      </c>
      <c r="K1086" s="2">
        <f t="shared" si="155"/>
        <v>7733582.9214999974</v>
      </c>
      <c r="O1086" s="23"/>
      <c r="P1086" s="2">
        <v>10240448.359999999</v>
      </c>
      <c r="Q1086" s="1">
        <v>44316</v>
      </c>
      <c r="R1086" s="1">
        <v>44316</v>
      </c>
      <c r="S1086" s="1">
        <v>44312</v>
      </c>
      <c r="T1086">
        <v>30</v>
      </c>
      <c r="U1086" s="1">
        <v>44342</v>
      </c>
      <c r="V1086" s="1">
        <v>44328</v>
      </c>
      <c r="W1086" s="2">
        <v>8478947.0300000012</v>
      </c>
      <c r="X1086" s="2">
        <v>4144486.18</v>
      </c>
      <c r="AD1086" s="2">
        <v>16912.5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0</v>
      </c>
      <c r="AH1086" s="2" t="str">
        <f>VLOOKUP(A1086,'eslam-to-invoicing'!A:B,2,0)</f>
        <v>EMAAR-Pkg#162/163- Marassi</v>
      </c>
      <c r="AO1086" s="2" t="str">
        <f t="shared" si="156"/>
        <v>PKG#1772</v>
      </c>
      <c r="AP1086" s="2" t="str">
        <f t="shared" si="157"/>
        <v>EMAAR-Pkg#162/163- Marassi2</v>
      </c>
    </row>
    <row r="1087" spans="1:42" hidden="1" x14ac:dyDescent="0.3">
      <c r="A1087" s="6" t="s">
        <v>70</v>
      </c>
      <c r="B1087" s="6">
        <f>VLOOKUP(A1087,Sheet1!A:B,2,0)</f>
        <v>1</v>
      </c>
      <c r="C1087" s="6">
        <v>3</v>
      </c>
      <c r="D1087" s="25"/>
      <c r="E1087" s="2">
        <v>9.9998137354850774E-5</v>
      </c>
      <c r="F1087" s="26">
        <f>SUMIF('data-from-invoicing'!D:D,eslam.data!AP1087,'data-from-invoicing'!E:E)</f>
        <v>12082357.789999999</v>
      </c>
      <c r="G1087" s="2">
        <f t="shared" si="154"/>
        <v>12082357.789900001</v>
      </c>
      <c r="H1087" s="23"/>
      <c r="I1087" s="2">
        <f>SUMIF('collection only'!D:D,eslam.data!AO1087,'collection only'!E:E)</f>
        <v>3893019.54</v>
      </c>
      <c r="J1087" s="26">
        <f>SUMIF('data-from-invoicing'!D:D,eslam.data!AP1087,'data-from-invoicing'!F:F)</f>
        <v>16268974.4395</v>
      </c>
      <c r="K1087" s="2">
        <f t="shared" si="155"/>
        <v>12375954.899500001</v>
      </c>
      <c r="O1087" s="23"/>
      <c r="P1087" s="2">
        <v>3893019.54</v>
      </c>
      <c r="Q1087" s="1">
        <v>44316</v>
      </c>
      <c r="R1087" s="1">
        <v>44311</v>
      </c>
      <c r="S1087" s="1">
        <v>44321</v>
      </c>
      <c r="T1087">
        <v>30</v>
      </c>
      <c r="U1087" s="1">
        <v>44351</v>
      </c>
      <c r="V1087" s="1">
        <v>44342</v>
      </c>
      <c r="W1087" s="2">
        <v>8478947.0299999993</v>
      </c>
      <c r="X1087" s="2">
        <v>9209962.1199999992</v>
      </c>
      <c r="AD1087" s="2">
        <v>16912.5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0</v>
      </c>
      <c r="AH1087" s="2" t="str">
        <f>VLOOKUP(A1087,'eslam-to-invoicing'!A:B,2,0)</f>
        <v>EMAAR-Pkg#162/163- Marassi</v>
      </c>
      <c r="AO1087" s="2" t="str">
        <f t="shared" si="156"/>
        <v>PKG#1773</v>
      </c>
      <c r="AP1087" s="2" t="str">
        <f t="shared" si="157"/>
        <v>EMAAR-Pkg#162/163- Marassi3</v>
      </c>
    </row>
    <row r="1088" spans="1:42" hidden="1" x14ac:dyDescent="0.3">
      <c r="A1088" s="6" t="s">
        <v>70</v>
      </c>
      <c r="B1088" s="6">
        <f>VLOOKUP(A1088,Sheet1!A:B,2,0)</f>
        <v>1</v>
      </c>
      <c r="C1088" s="6">
        <v>4</v>
      </c>
      <c r="D1088" s="25"/>
      <c r="E1088" s="2">
        <v>5088605.1400000006</v>
      </c>
      <c r="F1088" s="26">
        <f>SUMIF('data-from-invoicing'!D:D,eslam.data!AP1088,'data-from-invoicing'!E:E)</f>
        <v>14694850.770000001</v>
      </c>
      <c r="G1088" s="2">
        <f t="shared" si="154"/>
        <v>9606245.6300000008</v>
      </c>
      <c r="H1088" s="23"/>
      <c r="I1088" s="2">
        <f>SUMIF('collection only'!D:D,eslam.data!AO1088,'collection only'!E:E)</f>
        <v>14139690.650000002</v>
      </c>
      <c r="J1088" s="26">
        <f>SUMIF('data-from-invoicing'!D:D,eslam.data!AP1088,'data-from-invoicing'!F:F)</f>
        <v>17742432.848499998</v>
      </c>
      <c r="K1088" s="2">
        <f t="shared" si="155"/>
        <v>3602742.1984999962</v>
      </c>
      <c r="M1088" s="2">
        <v>10000000</v>
      </c>
      <c r="O1088" s="23"/>
      <c r="P1088" s="2">
        <v>4135304.94</v>
      </c>
      <c r="Q1088" s="1">
        <v>44316</v>
      </c>
      <c r="R1088" s="1">
        <v>44311</v>
      </c>
      <c r="S1088" s="1">
        <v>44326</v>
      </c>
      <c r="T1088">
        <v>30</v>
      </c>
      <c r="U1088" s="1">
        <v>44356</v>
      </c>
      <c r="V1088" s="1">
        <v>44343</v>
      </c>
      <c r="W1088" s="2">
        <v>13567552.17</v>
      </c>
      <c r="X1088" s="2">
        <v>9209962.1199999992</v>
      </c>
      <c r="AD1088" s="2">
        <v>57062.5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0</v>
      </c>
      <c r="AH1088" s="2" t="str">
        <f>VLOOKUP(A1088,'eslam-to-invoicing'!A:B,2,0)</f>
        <v>EMAAR-Pkg#162/163- Marassi</v>
      </c>
      <c r="AO1088" s="2" t="str">
        <f t="shared" si="156"/>
        <v>PKG#1774</v>
      </c>
      <c r="AP1088" s="2" t="str">
        <f t="shared" si="157"/>
        <v>EMAAR-Pkg#162/163- Marassi4</v>
      </c>
    </row>
    <row r="1089" spans="1:42" hidden="1" x14ac:dyDescent="0.3">
      <c r="A1089" s="6" t="s">
        <v>70</v>
      </c>
      <c r="B1089" s="6">
        <f>VLOOKUP(A1089,Sheet1!A:B,2,0)</f>
        <v>1</v>
      </c>
      <c r="C1089" s="6">
        <v>5</v>
      </c>
      <c r="D1089" s="25"/>
      <c r="E1089" s="2">
        <v>1E-4</v>
      </c>
      <c r="F1089" s="26">
        <f>SUMIF('data-from-invoicing'!D:D,eslam.data!AP1089,'data-from-invoicing'!E:E)</f>
        <v>8006098.5710000005</v>
      </c>
      <c r="G1089" s="2">
        <f t="shared" si="154"/>
        <v>8006098.5709000006</v>
      </c>
      <c r="H1089" s="23"/>
      <c r="I1089" s="2">
        <f>SUMIF('collection only'!D:D,eslam.data!AO1089,'collection only'!E:E)</f>
        <v>11890262.73</v>
      </c>
      <c r="J1089" s="26">
        <f>SUMIF('data-from-invoicing'!D:D,eslam.data!AP1089,'data-from-invoicing'!F:F)</f>
        <v>7958142.0484999996</v>
      </c>
      <c r="K1089" s="2">
        <f t="shared" si="155"/>
        <v>-3932120.6815000009</v>
      </c>
      <c r="M1089" s="2">
        <v>10000000</v>
      </c>
      <c r="O1089" s="23"/>
      <c r="P1089" s="2">
        <v>1889110.9</v>
      </c>
      <c r="Q1089" s="1">
        <v>44347</v>
      </c>
      <c r="R1089" s="1">
        <v>44341</v>
      </c>
      <c r="S1089" s="1">
        <v>44342</v>
      </c>
      <c r="T1089">
        <v>30</v>
      </c>
      <c r="U1089" s="1">
        <v>44372</v>
      </c>
      <c r="V1089" s="1">
        <v>44350</v>
      </c>
      <c r="W1089" s="2">
        <v>13567552.17</v>
      </c>
      <c r="X1089" s="2">
        <v>11628798.1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0</v>
      </c>
      <c r="AH1089" s="2" t="str">
        <f>VLOOKUP(A1089,'eslam-to-invoicing'!A:B,2,0)</f>
        <v>EMAAR-Pkg#162/163- Marassi</v>
      </c>
      <c r="AO1089" s="2" t="str">
        <f t="shared" si="156"/>
        <v>PKG#1775</v>
      </c>
      <c r="AP1089" s="2" t="str">
        <f t="shared" si="157"/>
        <v>EMAAR-Pkg#162/163- Marassi5</v>
      </c>
    </row>
    <row r="1090" spans="1:42" hidden="1" x14ac:dyDescent="0.3">
      <c r="A1090" s="6" t="s">
        <v>70</v>
      </c>
      <c r="B1090" s="6">
        <f>VLOOKUP(A1090,Sheet1!A:B,2,0)</f>
        <v>1</v>
      </c>
      <c r="C1090" s="6">
        <v>6</v>
      </c>
      <c r="D1090" s="25"/>
      <c r="E1090" s="2">
        <v>1E-4</v>
      </c>
      <c r="F1090" s="26">
        <f>SUMIF('data-from-invoicing'!D:D,eslam.data!AP1090,'data-from-invoicing'!E:E)</f>
        <v>14622817.211000001</v>
      </c>
      <c r="G1090" s="2">
        <f t="shared" si="154"/>
        <v>14622817.210900001</v>
      </c>
      <c r="H1090" s="23"/>
      <c r="I1090" s="2">
        <f>SUMIF('collection only'!D:D,eslam.data!AO1090,'collection only'!E:E)</f>
        <v>12069539.449999999</v>
      </c>
      <c r="J1090" s="26">
        <f>SUMIF('data-from-invoicing'!D:D,eslam.data!AP1090,'data-from-invoicing'!F:F)</f>
        <v>13427541.4454</v>
      </c>
      <c r="K1090" s="2">
        <f t="shared" si="155"/>
        <v>1358001.9954000004</v>
      </c>
      <c r="M1090" s="2">
        <v>10000000</v>
      </c>
      <c r="O1090" s="23"/>
      <c r="P1090" s="2">
        <v>2069539.45</v>
      </c>
      <c r="Q1090" s="1">
        <v>44347</v>
      </c>
      <c r="R1090" s="1">
        <v>44341</v>
      </c>
      <c r="S1090" s="1">
        <v>44346</v>
      </c>
      <c r="T1090">
        <v>30</v>
      </c>
      <c r="U1090" s="1">
        <v>44376</v>
      </c>
      <c r="V1090" s="1">
        <v>44368</v>
      </c>
      <c r="W1090" s="2">
        <v>13567552.17</v>
      </c>
      <c r="X1090" s="2">
        <v>14278656.550000001</v>
      </c>
      <c r="AD1090" s="2">
        <v>57062.5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0</v>
      </c>
      <c r="AH1090" s="2" t="str">
        <f>VLOOKUP(A1090,'eslam-to-invoicing'!A:B,2,0)</f>
        <v>EMAAR-Pkg#162/163- Marassi</v>
      </c>
      <c r="AO1090" s="2" t="str">
        <f t="shared" si="156"/>
        <v>PKG#1776</v>
      </c>
      <c r="AP1090" s="2" t="str">
        <f t="shared" si="157"/>
        <v>EMAAR-Pkg#162/163- Marassi6</v>
      </c>
    </row>
    <row r="1091" spans="1:42" hidden="1" x14ac:dyDescent="0.3">
      <c r="A1091" s="6" t="s">
        <v>70</v>
      </c>
      <c r="B1091" s="6">
        <f>VLOOKUP(A1091,Sheet1!A:B,2,0)</f>
        <v>1</v>
      </c>
      <c r="C1091" s="6">
        <v>7</v>
      </c>
      <c r="D1091" s="25"/>
      <c r="E1091" s="2">
        <v>1E-4</v>
      </c>
      <c r="F1091" s="26">
        <f>SUMIF('data-from-invoicing'!D:D,eslam.data!AP1091,'data-from-invoicing'!E:E)</f>
        <v>12998247.66</v>
      </c>
      <c r="G1091" s="2">
        <f t="shared" si="154"/>
        <v>12998247.6599</v>
      </c>
      <c r="H1091" s="23"/>
      <c r="I1091" s="2">
        <f>SUMIF('collection only'!D:D,eslam.data!AO1091,'collection only'!E:E)</f>
        <v>40000000</v>
      </c>
      <c r="J1091" s="26">
        <f>SUMIF('data-from-invoicing'!D:D,eslam.data!AP1091,'data-from-invoicing'!F:F)</f>
        <v>12964361.537700001</v>
      </c>
      <c r="K1091" s="2">
        <f t="shared" si="155"/>
        <v>-27035638.462299999</v>
      </c>
      <c r="M1091" s="2">
        <v>10000000</v>
      </c>
      <c r="O1091" s="23"/>
      <c r="P1091" s="2">
        <v>30000000</v>
      </c>
      <c r="Q1091" s="1">
        <v>44347</v>
      </c>
      <c r="R1091" s="1">
        <v>44341</v>
      </c>
      <c r="S1091" s="1">
        <v>44349</v>
      </c>
      <c r="T1091">
        <v>30</v>
      </c>
      <c r="U1091" s="1">
        <v>44379</v>
      </c>
      <c r="V1091" s="1">
        <v>44368</v>
      </c>
      <c r="W1091" s="2">
        <v>13567552.17</v>
      </c>
      <c r="X1091" s="2">
        <v>14278656.550000001</v>
      </c>
      <c r="AD1091" s="2">
        <v>57062.5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 t="shared" si="156"/>
        <v>PKG#1777</v>
      </c>
      <c r="AP1091" s="2" t="str">
        <f t="shared" si="157"/>
        <v>EMAAR-Pkg#162/163- Marassi7</v>
      </c>
    </row>
    <row r="1092" spans="1:42" hidden="1" x14ac:dyDescent="0.3">
      <c r="A1092" s="6" t="s">
        <v>70</v>
      </c>
      <c r="B1092" s="6">
        <f>VLOOKUP(A1092,Sheet1!A:B,2,0)</f>
        <v>1</v>
      </c>
      <c r="C1092" s="6">
        <v>8</v>
      </c>
      <c r="D1092" s="25"/>
      <c r="E1092" s="2">
        <v>7777231.1199999992</v>
      </c>
      <c r="F1092" s="26">
        <f>SUMIF('data-from-invoicing'!D:D,eslam.data!AP1092,'data-from-invoicing'!E:E)</f>
        <v>27347974.520000003</v>
      </c>
      <c r="G1092" s="2">
        <f t="shared" si="154"/>
        <v>19570743.400000006</v>
      </c>
      <c r="H1092" s="23"/>
      <c r="I1092" s="2">
        <f>SUMIF('collection only'!D:D,eslam.data!AO1092,'collection only'!E:E)</f>
        <v>16325726.09</v>
      </c>
      <c r="J1092" s="26">
        <f>SUMIF('data-from-invoicing'!D:D,eslam.data!AP1092,'data-from-invoicing'!F:F)</f>
        <v>22259454.995999999</v>
      </c>
      <c r="K1092" s="2">
        <f t="shared" si="155"/>
        <v>5933728.9059999995</v>
      </c>
      <c r="M1092" s="2">
        <v>10000000</v>
      </c>
      <c r="O1092" s="23"/>
      <c r="P1092" s="2">
        <v>6324855.0800000001</v>
      </c>
      <c r="Q1092" s="1">
        <v>44347</v>
      </c>
      <c r="R1092" s="1">
        <v>44341</v>
      </c>
      <c r="S1092" s="1">
        <v>44353</v>
      </c>
      <c r="T1092">
        <v>30</v>
      </c>
      <c r="U1092" s="1">
        <v>44383</v>
      </c>
      <c r="V1092" s="1">
        <v>44368</v>
      </c>
      <c r="W1092" s="2">
        <v>21344783.289999999</v>
      </c>
      <c r="X1092" s="2">
        <v>14212069.800000001</v>
      </c>
      <c r="AD1092" s="2">
        <v>57062.5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 t="shared" si="156"/>
        <v>PKG#1778</v>
      </c>
      <c r="AP1092" s="2" t="str">
        <f t="shared" si="157"/>
        <v>EMAAR-Pkg#162/163- Marassi8</v>
      </c>
    </row>
    <row r="1093" spans="1:42" hidden="1" x14ac:dyDescent="0.3">
      <c r="A1093" s="6" t="s">
        <v>70</v>
      </c>
      <c r="B1093" s="6">
        <f>VLOOKUP(A1093,Sheet1!A:B,2,0)</f>
        <v>1</v>
      </c>
      <c r="C1093" s="6">
        <v>9</v>
      </c>
      <c r="D1093" s="25"/>
      <c r="E1093" s="2">
        <v>1E-4</v>
      </c>
      <c r="F1093" s="26">
        <f>SUMIF('data-from-invoicing'!D:D,eslam.data!AP1093,'data-from-invoicing'!E:E)</f>
        <v>15911837.121000001</v>
      </c>
      <c r="G1093" s="2">
        <f t="shared" si="154"/>
        <v>15911837.120900001</v>
      </c>
      <c r="H1093" s="23"/>
      <c r="I1093" s="2">
        <f>SUMIF('collection only'!D:D,eslam.data!AO1093,'collection only'!E:E)</f>
        <v>11386804.779999999</v>
      </c>
      <c r="J1093" s="26">
        <f>SUMIF('data-from-invoicing'!D:D,eslam.data!AP1093,'data-from-invoicing'!F:F)</f>
        <v>20607532.603099998</v>
      </c>
      <c r="K1093" s="2">
        <f t="shared" si="155"/>
        <v>9220727.8230999988</v>
      </c>
      <c r="M1093" s="2">
        <v>10000000</v>
      </c>
      <c r="O1093" s="23"/>
      <c r="P1093" s="2">
        <v>1386804.78</v>
      </c>
      <c r="Q1093" s="1">
        <v>44347</v>
      </c>
      <c r="R1093" s="1">
        <v>44341</v>
      </c>
      <c r="S1093" s="1">
        <v>44356</v>
      </c>
      <c r="T1093">
        <v>30</v>
      </c>
      <c r="U1093" s="1">
        <v>44386</v>
      </c>
      <c r="V1093" s="1">
        <v>44368</v>
      </c>
      <c r="W1093" s="2">
        <v>21344783.289999999</v>
      </c>
      <c r="X1093" s="2">
        <v>15987748.130000001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 t="shared" si="156"/>
        <v>PKG#1779</v>
      </c>
      <c r="AP1093" s="2" t="str">
        <f t="shared" si="157"/>
        <v>EMAAR-Pkg#162/163- Marassi9</v>
      </c>
    </row>
    <row r="1094" spans="1:42" hidden="1" x14ac:dyDescent="0.3">
      <c r="A1094" s="6" t="s">
        <v>70</v>
      </c>
      <c r="B1094" s="6">
        <f>VLOOKUP(A1094,Sheet1!A:B,2,0)</f>
        <v>1</v>
      </c>
      <c r="C1094" s="6">
        <v>10</v>
      </c>
      <c r="D1094" s="25"/>
      <c r="E1094" s="2">
        <v>9.9996274709701543E-5</v>
      </c>
      <c r="F1094" s="26">
        <f>SUMIF('data-from-invoicing'!D:D,eslam.data!AP1094,'data-from-invoicing'!E:E)</f>
        <v>18387668.600099999</v>
      </c>
      <c r="G1094" s="2">
        <f t="shared" si="154"/>
        <v>18387668.600000001</v>
      </c>
      <c r="H1094" s="23"/>
      <c r="I1094" s="2">
        <f>SUMIF('collection only'!D:D,eslam.data!AO1094,'collection only'!E:E)</f>
        <v>11031892.42</v>
      </c>
      <c r="J1094" s="26">
        <f>SUMIF('data-from-invoicing'!D:D,eslam.data!AP1094,'data-from-invoicing'!F:F)</f>
        <v>18192775.480100002</v>
      </c>
      <c r="K1094" s="2">
        <f t="shared" si="155"/>
        <v>7160883.0601000022</v>
      </c>
      <c r="M1094" s="2">
        <v>10000000</v>
      </c>
      <c r="O1094" s="23"/>
      <c r="P1094" s="2">
        <v>1030274.11</v>
      </c>
      <c r="Q1094" s="1">
        <v>44347</v>
      </c>
      <c r="R1094" s="1">
        <v>44341</v>
      </c>
      <c r="S1094" s="1">
        <v>44361</v>
      </c>
      <c r="T1094">
        <v>30</v>
      </c>
      <c r="U1094" s="1">
        <v>44391</v>
      </c>
      <c r="V1094" s="1">
        <v>44374</v>
      </c>
      <c r="W1094" s="2">
        <v>21344783.289999999</v>
      </c>
      <c r="X1094" s="2">
        <v>17306921.129999999</v>
      </c>
      <c r="AD1094" s="2">
        <v>57062.5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 t="shared" si="156"/>
        <v>PKG#17710</v>
      </c>
      <c r="AP1094" s="2" t="str">
        <f t="shared" si="157"/>
        <v>EMAAR-Pkg#162/163- Marassi10</v>
      </c>
    </row>
    <row r="1095" spans="1:42" hidden="1" x14ac:dyDescent="0.3">
      <c r="A1095" s="6" t="s">
        <v>70</v>
      </c>
      <c r="B1095" s="6">
        <f>VLOOKUP(A1095,Sheet1!A:B,2,0)</f>
        <v>1</v>
      </c>
      <c r="C1095" s="6">
        <v>11</v>
      </c>
      <c r="D1095" s="25"/>
      <c r="E1095" s="2">
        <v>1.000074505805969E-4</v>
      </c>
      <c r="F1095" s="26">
        <f>SUMIF('data-from-invoicing'!D:D,eslam.data!AP1095,'data-from-invoicing'!E:E)</f>
        <v>13136177.820099998</v>
      </c>
      <c r="G1095" s="2">
        <f t="shared" si="154"/>
        <v>13136177.819999991</v>
      </c>
      <c r="H1095" s="23"/>
      <c r="I1095" s="2">
        <f>SUMIF('collection only'!D:D,eslam.data!AO1095,'collection only'!E:E)</f>
        <v>11623911.779999999</v>
      </c>
      <c r="J1095" s="26">
        <f>SUMIF('data-from-invoicing'!D:D,eslam.data!AP1095,'data-from-invoicing'!F:F)</f>
        <v>13368148.5779</v>
      </c>
      <c r="K1095" s="2">
        <f t="shared" si="155"/>
        <v>1744236.7979000006</v>
      </c>
      <c r="M1095" s="2">
        <v>10000000</v>
      </c>
      <c r="O1095" s="23"/>
      <c r="P1095" s="2">
        <v>1623911.78</v>
      </c>
      <c r="Q1095" s="1">
        <v>44347</v>
      </c>
      <c r="R1095" s="1">
        <v>44341</v>
      </c>
      <c r="S1095" s="1">
        <v>44361</v>
      </c>
      <c r="T1095">
        <v>30</v>
      </c>
      <c r="U1095" s="1">
        <v>44391</v>
      </c>
      <c r="V1095" s="1">
        <v>44374</v>
      </c>
      <c r="W1095" s="2">
        <v>21344783.289999999</v>
      </c>
      <c r="X1095" s="2">
        <v>19386193.57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 t="shared" si="156"/>
        <v>PKG#17711</v>
      </c>
      <c r="AP1095" s="2" t="str">
        <f t="shared" si="157"/>
        <v>EMAAR-Pkg#162/163- Marassi11</v>
      </c>
    </row>
    <row r="1096" spans="1:42" hidden="1" x14ac:dyDescent="0.3">
      <c r="A1096" s="6" t="s">
        <v>70</v>
      </c>
      <c r="B1096" s="6">
        <f>VLOOKUP(A1096,Sheet1!A:B,2,0)</f>
        <v>1</v>
      </c>
      <c r="C1096" s="6">
        <v>12</v>
      </c>
      <c r="D1096" s="25"/>
      <c r="E1096" s="2">
        <v>17543747.340530399</v>
      </c>
      <c r="F1096" s="26">
        <f>SUMIF('data-from-invoicing'!D:D,eslam.data!AP1096,'data-from-invoicing'!E:E)</f>
        <v>28306050.309999995</v>
      </c>
      <c r="G1096" s="2">
        <f t="shared" si="154"/>
        <v>10762302.969469596</v>
      </c>
      <c r="H1096" s="23"/>
      <c r="I1096" s="2">
        <f>SUMIF('collection only'!D:D,eslam.data!AO1096,'collection only'!E:E)</f>
        <v>11867471.980009992</v>
      </c>
      <c r="J1096" s="26">
        <f>SUMIF('data-from-invoicing'!D:D,eslam.data!AP1096,'data-from-invoicing'!F:F)</f>
        <v>21347264.777399998</v>
      </c>
      <c r="K1096" s="2">
        <f t="shared" si="155"/>
        <v>9479792.7973900065</v>
      </c>
      <c r="O1096" s="23"/>
      <c r="P1096" s="2">
        <v>11864115.63070637</v>
      </c>
      <c r="Q1096" s="1">
        <v>44347</v>
      </c>
      <c r="R1096" s="1">
        <v>44357</v>
      </c>
      <c r="S1096" s="1">
        <v>44364</v>
      </c>
      <c r="T1096">
        <v>30</v>
      </c>
      <c r="U1096" s="1">
        <v>44394</v>
      </c>
      <c r="V1096" s="1">
        <v>44385</v>
      </c>
      <c r="W1096" s="2">
        <v>38888530.630530402</v>
      </c>
      <c r="X1096" s="2">
        <v>16150782.833040001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 t="shared" si="156"/>
        <v>PKG#17712</v>
      </c>
      <c r="AP1096" s="2" t="str">
        <f t="shared" si="157"/>
        <v>EMAAR-Pkg#162/163- Marassi12</v>
      </c>
    </row>
    <row r="1097" spans="1:42" hidden="1" x14ac:dyDescent="0.3">
      <c r="A1097" s="6" t="s">
        <v>70</v>
      </c>
      <c r="B1097" s="6">
        <f>VLOOKUP(A1097,Sheet1!A:B,2,0)</f>
        <v>1</v>
      </c>
      <c r="C1097" s="6">
        <v>13</v>
      </c>
      <c r="D1097" s="25"/>
      <c r="E1097" s="2">
        <v>-1E-4</v>
      </c>
      <c r="F1097" s="26">
        <f>SUMIF('data-from-invoicing'!D:D,eslam.data!AP1097,'data-from-invoicing'!E:E)</f>
        <v>7085309.2609999999</v>
      </c>
      <c r="G1097" s="2">
        <f t="shared" si="154"/>
        <v>7085309.2610999998</v>
      </c>
      <c r="H1097" s="23"/>
      <c r="I1097" s="2">
        <f>SUMIF('collection only'!D:D,eslam.data!AO1097,'collection only'!E:E)</f>
        <v>4287396.1799900085</v>
      </c>
      <c r="J1097" s="26">
        <f>SUMIF('data-from-invoicing'!D:D,eslam.data!AP1097,'data-from-invoicing'!F:F)</f>
        <v>16955957.473999999</v>
      </c>
      <c r="K1097" s="2">
        <f t="shared" si="155"/>
        <v>12668561.294009991</v>
      </c>
      <c r="O1097" s="23"/>
      <c r="P1097" s="2">
        <v>4287396.1799900075</v>
      </c>
      <c r="Q1097" s="1">
        <v>44347</v>
      </c>
      <c r="R1097" s="1">
        <v>44357</v>
      </c>
      <c r="S1097" s="1">
        <v>44371</v>
      </c>
      <c r="T1097">
        <v>30</v>
      </c>
      <c r="U1097" s="1">
        <v>44401</v>
      </c>
      <c r="V1097" s="1">
        <v>44385</v>
      </c>
      <c r="W1097" s="2">
        <v>38888530.630530402</v>
      </c>
      <c r="X1097" s="2">
        <v>21640406.623040009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 t="shared" si="156"/>
        <v>PKG#17713</v>
      </c>
      <c r="AP1097" s="2" t="str">
        <f t="shared" si="157"/>
        <v>EMAAR-Pkg#162/163- Marassi13</v>
      </c>
    </row>
    <row r="1098" spans="1:42" hidden="1" x14ac:dyDescent="0.3">
      <c r="A1098" s="6" t="s">
        <v>70</v>
      </c>
      <c r="B1098" s="6">
        <f>VLOOKUP(A1098,Sheet1!A:B,2,0)</f>
        <v>1</v>
      </c>
      <c r="C1098" s="6">
        <v>14</v>
      </c>
      <c r="D1098" s="25"/>
      <c r="E1098" s="2">
        <v>-6.3039938211441045E-4</v>
      </c>
      <c r="F1098" s="26">
        <f>SUMIF('data-from-invoicing'!D:D,eslam.data!AP1098,'data-from-invoicing'!E:E)</f>
        <v>13281620.941</v>
      </c>
      <c r="G1098" s="2">
        <f t="shared" si="154"/>
        <v>13281620.941630399</v>
      </c>
      <c r="H1098" s="23"/>
      <c r="I1098" s="2">
        <f>SUMIF('collection only'!D:D,eslam.data!AO1098,'collection only'!E:E)</f>
        <v>3654358.5</v>
      </c>
      <c r="J1098" s="26">
        <f>SUMIF('data-from-invoicing'!D:D,eslam.data!AP1098,'data-from-invoicing'!F:F)</f>
        <v>15373453.507999999</v>
      </c>
      <c r="K1098" s="2">
        <f t="shared" si="155"/>
        <v>11719095.007999999</v>
      </c>
      <c r="O1098" s="23"/>
      <c r="P1098" s="2">
        <v>3654358.5</v>
      </c>
      <c r="Q1098" s="1">
        <v>44377</v>
      </c>
      <c r="R1098" s="1">
        <v>44387</v>
      </c>
      <c r="S1098" s="1">
        <v>44384</v>
      </c>
      <c r="T1098">
        <v>30</v>
      </c>
      <c r="U1098" s="1">
        <v>44414</v>
      </c>
      <c r="V1098" s="1">
        <v>44385</v>
      </c>
      <c r="W1098" s="2">
        <v>38888530.630000003</v>
      </c>
      <c r="X1098" s="2">
        <v>26319482.800000001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 t="shared" si="156"/>
        <v>PKG#17714</v>
      </c>
      <c r="AP1098" s="2" t="str">
        <f t="shared" si="157"/>
        <v>EMAAR-Pkg#162/163- Marassi14</v>
      </c>
    </row>
    <row r="1099" spans="1:42" hidden="1" x14ac:dyDescent="0.3">
      <c r="A1099" s="6" t="s">
        <v>70</v>
      </c>
      <c r="B1099" s="6">
        <f>VLOOKUP(A1099,Sheet1!A:B,2,0)</f>
        <v>1</v>
      </c>
      <c r="C1099" s="6">
        <v>15</v>
      </c>
      <c r="D1099" s="25"/>
      <c r="E1099" s="2">
        <v>4.3038448095321662E-4</v>
      </c>
      <c r="F1099" s="26">
        <f>SUMIF('data-from-invoicing'!D:D,eslam.data!AP1099,'data-from-invoicing'!E:E)</f>
        <v>7388288.7000000002</v>
      </c>
      <c r="G1099" s="2">
        <f t="shared" ref="G1099:G1162" si="158">F1099-E1099</f>
        <v>7388288.6995696155</v>
      </c>
      <c r="H1099" s="23"/>
      <c r="I1099" s="2">
        <f>SUMIF('collection only'!D:D,eslam.data!AO1099,'collection only'!E:E)</f>
        <v>30000000</v>
      </c>
      <c r="J1099" s="26">
        <f>SUMIF('data-from-invoicing'!D:D,eslam.data!AP1099,'data-from-invoicing'!F:F)</f>
        <v>4317541.5650000004</v>
      </c>
      <c r="K1099" s="2">
        <f t="shared" ref="K1099:K1162" si="159">J1099-I1099</f>
        <v>-25682458.434999999</v>
      </c>
      <c r="O1099" s="23"/>
      <c r="P1099" s="2">
        <v>29999999.999999959</v>
      </c>
      <c r="Q1099" s="1">
        <v>44377</v>
      </c>
      <c r="R1099" s="1">
        <v>44387</v>
      </c>
      <c r="S1099" s="1">
        <v>44388</v>
      </c>
      <c r="T1099">
        <v>30</v>
      </c>
      <c r="U1099" s="1">
        <v>44418</v>
      </c>
      <c r="V1099" s="1">
        <v>44392</v>
      </c>
      <c r="W1099" s="2">
        <v>38888530.630530387</v>
      </c>
      <c r="X1099" s="2">
        <v>26319482.803040009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 t="shared" ref="AO1099:AO1162" si="160">A1099&amp;C1099</f>
        <v>PKG#17715</v>
      </c>
      <c r="AP1099" s="2" t="str">
        <f t="shared" ref="AP1099:AP1162" si="161">AH1099&amp;C1099</f>
        <v>EMAAR-Pkg#162/163- Marassi15</v>
      </c>
    </row>
    <row r="1100" spans="1:42" hidden="1" x14ac:dyDescent="0.3">
      <c r="A1100" s="6" t="s">
        <v>70</v>
      </c>
      <c r="B1100" s="6">
        <f>VLOOKUP(A1100,Sheet1!A:B,2,0)</f>
        <v>1</v>
      </c>
      <c r="C1100" s="6">
        <v>16</v>
      </c>
      <c r="D1100" s="25"/>
      <c r="E1100" s="2">
        <v>49248459.934860237</v>
      </c>
      <c r="F1100" s="26">
        <f>SUMIF('data-from-invoicing'!D:D,eslam.data!AP1100,'data-from-invoicing'!E:E)</f>
        <v>55287937</v>
      </c>
      <c r="G1100" s="2">
        <f t="shared" si="158"/>
        <v>6039477.0651397631</v>
      </c>
      <c r="H1100" s="23"/>
      <c r="I1100" s="2">
        <f>SUMIF('collection only'!D:D,eslam.data!AO1100,'collection only'!E:E)</f>
        <v>8978914.1600000001</v>
      </c>
      <c r="J1100" s="26">
        <f>SUMIF('data-from-invoicing'!D:D,eslam.data!AP1100,'data-from-invoicing'!F:F)</f>
        <v>15368075.700999999</v>
      </c>
      <c r="K1100" s="2">
        <f t="shared" si="159"/>
        <v>6389161.5409999993</v>
      </c>
      <c r="O1100" s="23"/>
      <c r="P1100" s="2">
        <v>8979568.5092054904</v>
      </c>
      <c r="Q1100" s="1">
        <v>44377</v>
      </c>
      <c r="R1100" s="1">
        <v>44387</v>
      </c>
      <c r="S1100" s="1">
        <v>44392</v>
      </c>
      <c r="T1100">
        <v>30</v>
      </c>
      <c r="U1100" s="1">
        <v>44422</v>
      </c>
      <c r="V1100" s="1">
        <v>44416</v>
      </c>
      <c r="W1100" s="2">
        <v>88136990.565390632</v>
      </c>
      <c r="X1100" s="2">
        <v>24945340.303040009</v>
      </c>
      <c r="AD1100" s="2">
        <v>415112.5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 t="shared" si="160"/>
        <v>PKG#17716</v>
      </c>
      <c r="AP1100" s="2" t="str">
        <f t="shared" si="161"/>
        <v>EMAAR-Pkg#162/163- Marassi16</v>
      </c>
    </row>
    <row r="1101" spans="1:42" hidden="1" x14ac:dyDescent="0.3">
      <c r="A1101" s="6" t="s">
        <v>70</v>
      </c>
      <c r="B1101" s="6">
        <f>VLOOKUP(A1101,Sheet1!A:B,2,0)</f>
        <v>1</v>
      </c>
      <c r="C1101" s="6">
        <v>17</v>
      </c>
      <c r="D1101" s="25"/>
      <c r="E1101" s="2">
        <v>4.5093761920928952E-3</v>
      </c>
      <c r="F1101" s="26">
        <f>SUMIF('data-from-invoicing'!D:D,eslam.data!AP1101,'data-from-invoicing'!E:E)</f>
        <v>5496981.8000999996</v>
      </c>
      <c r="G1101" s="2">
        <f t="shared" si="158"/>
        <v>5496981.7955906233</v>
      </c>
      <c r="H1101" s="23"/>
      <c r="I1101" s="2">
        <f>SUMIF('collection only'!D:D,eslam.data!AO1101,'collection only'!E:E)</f>
        <v>311248.17</v>
      </c>
      <c r="J1101" s="26">
        <f>SUMIF('data-from-invoicing'!D:D,eslam.data!AP1101,'data-from-invoicing'!F:F)</f>
        <v>2956365.1601</v>
      </c>
      <c r="K1101" s="2">
        <f t="shared" si="159"/>
        <v>2645116.9901000001</v>
      </c>
      <c r="O1101" s="23"/>
      <c r="P1101" s="2">
        <v>311058.51</v>
      </c>
      <c r="Q1101" s="1">
        <v>44377</v>
      </c>
      <c r="R1101" s="1">
        <v>44387</v>
      </c>
      <c r="S1101" s="1">
        <v>44405</v>
      </c>
      <c r="T1101">
        <v>30</v>
      </c>
      <c r="U1101" s="1">
        <v>44435</v>
      </c>
      <c r="V1101" s="1">
        <v>44418</v>
      </c>
      <c r="W1101" s="2">
        <v>88136990.570000008</v>
      </c>
      <c r="X1101" s="2">
        <v>25343622.640000001</v>
      </c>
      <c r="AD1101" s="2">
        <v>415112.5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 t="shared" si="160"/>
        <v>PKG#17717</v>
      </c>
      <c r="AP1101" s="2" t="str">
        <f t="shared" si="161"/>
        <v>EMAAR-Pkg#162/163- Marassi17</v>
      </c>
    </row>
    <row r="1102" spans="1:42" hidden="1" x14ac:dyDescent="0.3">
      <c r="A1102" s="6" t="s">
        <v>70</v>
      </c>
      <c r="B1102" s="6">
        <f>VLOOKUP(A1102,Sheet1!A:B,2,0)</f>
        <v>1</v>
      </c>
      <c r="C1102" s="6">
        <v>18</v>
      </c>
      <c r="D1102" s="25"/>
      <c r="E1102" s="2">
        <v>12925810.52</v>
      </c>
      <c r="F1102" s="26">
        <f>SUMIF('data-from-invoicing'!D:D,eslam.data!AP1102,'data-from-invoicing'!E:E)</f>
        <v>16225112.870000001</v>
      </c>
      <c r="G1102" s="2">
        <f t="shared" si="158"/>
        <v>3299302.3500000015</v>
      </c>
      <c r="H1102" s="23"/>
      <c r="I1102" s="2">
        <f>SUMIF('collection only'!D:D,eslam.data!AO1102,'collection only'!E:E)</f>
        <v>15059090.32</v>
      </c>
      <c r="J1102" s="26">
        <f>SUMIF('data-from-invoicing'!D:D,eslam.data!AP1102,'data-from-invoicing'!F:F)</f>
        <v>19270685.583500002</v>
      </c>
      <c r="K1102" s="2">
        <f t="shared" si="159"/>
        <v>4211595.2635000013</v>
      </c>
      <c r="O1102" s="23"/>
      <c r="P1102" s="2">
        <v>15056356.09</v>
      </c>
      <c r="Q1102" s="1">
        <v>44377</v>
      </c>
      <c r="R1102" s="1">
        <v>44387</v>
      </c>
      <c r="S1102" s="1">
        <v>44410</v>
      </c>
      <c r="T1102">
        <v>30</v>
      </c>
      <c r="U1102" s="1">
        <v>44440</v>
      </c>
      <c r="V1102" s="1">
        <v>44441</v>
      </c>
      <c r="W1102" s="2">
        <v>101062801.09</v>
      </c>
      <c r="X1102" s="2">
        <v>31043670.300000001</v>
      </c>
      <c r="AD1102" s="2">
        <v>415112.5</v>
      </c>
      <c r="AE1102" s="14">
        <f>SUMIF('consultant-gross'!D:D,eslam.data!AO1102,'consultant-gross'!F:F)</f>
        <v>12925810.519999996</v>
      </c>
      <c r="AF1102" s="14">
        <f>SUMIF('consultant-gross'!D:D,eslam.data!AO1102,'consultant-gross'!G:G)</f>
        <v>101062801.09</v>
      </c>
      <c r="AG1102" s="14">
        <f>SUMIF('consultant-net'!D:D,eslam.data!AO1102,'consultant-net'!F:F)</f>
        <v>15056356.09</v>
      </c>
      <c r="AH1102" s="2" t="str">
        <f>VLOOKUP(A1102,'eslam-to-invoicing'!A:B,2,0)</f>
        <v>EMAAR-Pkg#162/163- Marassi</v>
      </c>
      <c r="AO1102" s="2" t="str">
        <f t="shared" si="160"/>
        <v>PKG#17718</v>
      </c>
      <c r="AP1102" s="2" t="str">
        <f t="shared" si="161"/>
        <v>EMAAR-Pkg#162/163- Marassi18</v>
      </c>
    </row>
    <row r="1103" spans="1:42" hidden="1" x14ac:dyDescent="0.3">
      <c r="A1103" s="6" t="s">
        <v>70</v>
      </c>
      <c r="B1103" s="6">
        <f>VLOOKUP(A1103,Sheet1!A:B,2,0)</f>
        <v>1</v>
      </c>
      <c r="C1103" s="6">
        <v>19</v>
      </c>
      <c r="D1103" s="25"/>
      <c r="E1103" s="2">
        <v>-1E-4</v>
      </c>
      <c r="F1103" s="26">
        <f>SUMIF('data-from-invoicing'!D:D,eslam.data!AP1103,'data-from-invoicing'!E:E)</f>
        <v>9320216.4901000001</v>
      </c>
      <c r="G1103" s="2">
        <f t="shared" si="158"/>
        <v>9320216.4901999999</v>
      </c>
      <c r="H1103" s="23"/>
      <c r="I1103" s="2">
        <f>SUMIF('collection only'!D:D,eslam.data!AO1103,'collection only'!E:E)</f>
        <v>6143418.3099999996</v>
      </c>
      <c r="J1103" s="26">
        <f>SUMIF('data-from-invoicing'!D:D,eslam.data!AP1103,'data-from-invoicing'!F:F)</f>
        <v>15003262.304599999</v>
      </c>
      <c r="K1103" s="2">
        <f t="shared" si="159"/>
        <v>8859843.994599998</v>
      </c>
      <c r="O1103" s="23"/>
      <c r="P1103" s="2">
        <v>6139746.3300000001</v>
      </c>
      <c r="Q1103" s="1">
        <v>44408</v>
      </c>
      <c r="R1103" s="1">
        <v>44402</v>
      </c>
      <c r="S1103" s="1">
        <v>44413</v>
      </c>
      <c r="T1103">
        <v>30</v>
      </c>
      <c r="U1103" s="1">
        <v>44443</v>
      </c>
      <c r="V1103" s="1">
        <v>44455</v>
      </c>
      <c r="W1103" s="2">
        <v>101062801.09</v>
      </c>
      <c r="X1103" s="2">
        <v>38754821.030000001</v>
      </c>
      <c r="AD1103" s="2">
        <v>528137.5</v>
      </c>
      <c r="AE1103" s="14">
        <f>SUMIF('consultant-gross'!D:D,eslam.data!AO1103,'consultant-gross'!F:F)</f>
        <v>-1E-4</v>
      </c>
      <c r="AF1103" s="14">
        <f>SUMIF('consultant-gross'!D:D,eslam.data!AO1103,'consultant-gross'!G:G)</f>
        <v>101062801.09</v>
      </c>
      <c r="AG1103" s="14">
        <f>SUMIF('consultant-net'!D:D,eslam.data!AO1103,'consultant-net'!F:F)</f>
        <v>-1E-3</v>
      </c>
      <c r="AH1103" s="2" t="str">
        <f>VLOOKUP(A1103,'eslam-to-invoicing'!A:B,2,0)</f>
        <v>EMAAR-Pkg#162/163- Marassi</v>
      </c>
      <c r="AO1103" s="2" t="str">
        <f t="shared" si="160"/>
        <v>PKG#17719</v>
      </c>
      <c r="AP1103" s="2" t="str">
        <f t="shared" si="161"/>
        <v>EMAAR-Pkg#162/163- Marassi19</v>
      </c>
    </row>
    <row r="1104" spans="1:42" hidden="1" x14ac:dyDescent="0.3">
      <c r="A1104" s="6" t="s">
        <v>70</v>
      </c>
      <c r="B1104" s="6">
        <f>VLOOKUP(A1104,Sheet1!A:B,2,0)</f>
        <v>1</v>
      </c>
      <c r="C1104" s="6">
        <v>20</v>
      </c>
      <c r="D1104" s="25"/>
      <c r="E1104" s="2">
        <v>10455877.970000001</v>
      </c>
      <c r="F1104" s="26">
        <f>SUMIF('data-from-invoicing'!D:D,eslam.data!AP1104,'data-from-invoicing'!E:E)</f>
        <v>14793463.460000001</v>
      </c>
      <c r="G1104" s="2">
        <f t="shared" si="158"/>
        <v>4337585.49</v>
      </c>
      <c r="H1104" s="23"/>
      <c r="I1104" s="2">
        <f>SUMIF('collection only'!D:D,eslam.data!AO1104,'collection only'!E:E)</f>
        <v>7621726.8300000001</v>
      </c>
      <c r="J1104" s="26">
        <f>SUMIF('data-from-invoicing'!D:D,eslam.data!AP1104,'data-from-invoicing'!F:F)</f>
        <v>10622091.773</v>
      </c>
      <c r="K1104" s="2">
        <f t="shared" si="159"/>
        <v>3000364.943</v>
      </c>
      <c r="O1104" s="23"/>
      <c r="P1104" s="2">
        <v>7622310.5</v>
      </c>
      <c r="Q1104" s="1">
        <v>44408</v>
      </c>
      <c r="R1104" s="1">
        <v>44402</v>
      </c>
      <c r="S1104" s="1">
        <v>44416</v>
      </c>
      <c r="T1104">
        <v>30</v>
      </c>
      <c r="U1104" s="1">
        <v>44446</v>
      </c>
      <c r="V1104" s="1">
        <v>44488</v>
      </c>
      <c r="W1104" s="2">
        <v>111518679.06</v>
      </c>
      <c r="X1104" s="2">
        <v>37529135.789999999</v>
      </c>
      <c r="AD1104" s="2">
        <v>528137.5</v>
      </c>
      <c r="AE1104" s="14">
        <f>SUMIF('consultant-gross'!D:D,eslam.data!AO1104,'consultant-gross'!F:F)</f>
        <v>-1E-3</v>
      </c>
      <c r="AF1104" s="14">
        <f>SUMIF('consultant-gross'!D:D,eslam.data!AO1104,'consultant-gross'!G:G)</f>
        <v>101062801.09</v>
      </c>
      <c r="AG1104" s="14">
        <f>SUMIF('consultant-net'!D:D,eslam.data!AO1104,'consultant-net'!F:F)</f>
        <v>-1E-3</v>
      </c>
      <c r="AH1104" s="2" t="str">
        <f>VLOOKUP(A1104,'eslam-to-invoicing'!A:B,2,0)</f>
        <v>EMAAR-Pkg#162/163- Marassi</v>
      </c>
      <c r="AO1104" s="2" t="str">
        <f t="shared" si="160"/>
        <v>PKG#17720</v>
      </c>
      <c r="AP1104" s="2" t="str">
        <f t="shared" si="161"/>
        <v>EMAAR-Pkg#162/163- Marassi20</v>
      </c>
    </row>
    <row r="1105" spans="1:42" hidden="1" x14ac:dyDescent="0.3">
      <c r="A1105" s="6" t="s">
        <v>70</v>
      </c>
      <c r="B1105" s="6">
        <f>VLOOKUP(A1105,Sheet1!A:B,2,0)</f>
        <v>1</v>
      </c>
      <c r="C1105" s="6">
        <v>21</v>
      </c>
      <c r="D1105" s="25"/>
      <c r="E1105" s="2">
        <v>10986391.48999998</v>
      </c>
      <c r="F1105" s="26">
        <f>SUMIF('data-from-invoicing'!D:D,eslam.data!AP1105,'data-from-invoicing'!E:E)</f>
        <v>16895262.309999999</v>
      </c>
      <c r="G1105" s="2">
        <f t="shared" si="158"/>
        <v>5908870.8200000189</v>
      </c>
      <c r="H1105" s="23"/>
      <c r="I1105" s="2">
        <f>SUMIF('collection only'!D:D,eslam.data!AO1105,'collection only'!E:E)</f>
        <v>5553244.96</v>
      </c>
      <c r="J1105" s="26">
        <f>SUMIF('data-from-invoicing'!D:D,eslam.data!AP1105,'data-from-invoicing'!F:F)</f>
        <v>11574799.055500001</v>
      </c>
      <c r="K1105" s="2">
        <f t="shared" si="159"/>
        <v>6021554.0955000008</v>
      </c>
      <c r="O1105" s="23"/>
      <c r="P1105" s="2">
        <v>5555354.29</v>
      </c>
      <c r="Q1105" s="1">
        <v>44408</v>
      </c>
      <c r="R1105" s="1">
        <v>44402</v>
      </c>
      <c r="S1105" s="1">
        <v>44425</v>
      </c>
      <c r="T1105">
        <v>30</v>
      </c>
      <c r="U1105" s="1">
        <v>44455</v>
      </c>
      <c r="V1105" s="1">
        <v>44518</v>
      </c>
      <c r="W1105" s="2">
        <v>122505070.55</v>
      </c>
      <c r="X1105" s="2">
        <v>33099520.870000001</v>
      </c>
      <c r="AD1105" s="2">
        <v>528137.5</v>
      </c>
      <c r="AE1105" s="14">
        <f>SUMIF('consultant-gross'!D:D,eslam.data!AO1105,'consultant-gross'!F:F)</f>
        <v>-1E-4</v>
      </c>
      <c r="AF1105" s="14">
        <f>SUMIF('consultant-gross'!D:D,eslam.data!AO1105,'consultant-gross'!G:G)</f>
        <v>111518679.06</v>
      </c>
      <c r="AG1105" s="14">
        <f>SUMIF('consultant-net'!D:D,eslam.data!AO1105,'consultant-net'!F:F)</f>
        <v>-1E-4</v>
      </c>
      <c r="AH1105" s="2" t="str">
        <f>VLOOKUP(A1105,'eslam-to-invoicing'!A:B,2,0)</f>
        <v>EMAAR-Pkg#162/163- Marassi</v>
      </c>
      <c r="AO1105" s="2" t="str">
        <f t="shared" si="160"/>
        <v>PKG#17721</v>
      </c>
      <c r="AP1105" s="2" t="str">
        <f t="shared" si="161"/>
        <v>EMAAR-Pkg#162/163- Marassi21</v>
      </c>
    </row>
    <row r="1106" spans="1:42" hidden="1" x14ac:dyDescent="0.3">
      <c r="A1106" s="6" t="s">
        <v>70</v>
      </c>
      <c r="B1106" s="6">
        <f>VLOOKUP(A1106,Sheet1!A:B,2,0)</f>
        <v>1</v>
      </c>
      <c r="C1106" s="6">
        <v>22</v>
      </c>
      <c r="D1106" s="25"/>
      <c r="E1106" s="2">
        <v>7592601.0900000175</v>
      </c>
      <c r="F1106" s="26">
        <f>SUMIF('data-from-invoicing'!D:D,eslam.data!AP1106,'data-from-invoicing'!E:E)</f>
        <v>10221216.4</v>
      </c>
      <c r="G1106" s="2">
        <f t="shared" si="158"/>
        <v>2628615.3099999828</v>
      </c>
      <c r="H1106" s="23"/>
      <c r="I1106" s="2">
        <f>SUMIF('collection only'!D:D,eslam.data!AO1106,'collection only'!E:E)</f>
        <v>3436603.03</v>
      </c>
      <c r="J1106" s="26">
        <f>SUMIF('data-from-invoicing'!D:D,eslam.data!AP1106,'data-from-invoicing'!F:F)</f>
        <v>6046552.4979999997</v>
      </c>
      <c r="K1106" s="2">
        <f t="shared" si="159"/>
        <v>2609949.4679999999</v>
      </c>
      <c r="O1106" s="23"/>
      <c r="P1106" s="2">
        <v>3438276.09</v>
      </c>
      <c r="Q1106" s="1">
        <v>44439</v>
      </c>
      <c r="R1106" s="1">
        <v>44439</v>
      </c>
      <c r="S1106" s="1">
        <v>44439</v>
      </c>
      <c r="T1106">
        <v>30</v>
      </c>
      <c r="U1106" s="1">
        <v>44469</v>
      </c>
      <c r="V1106" s="1">
        <v>44537</v>
      </c>
      <c r="W1106" s="2">
        <v>130097671.64</v>
      </c>
      <c r="X1106" s="2">
        <v>29527784.899999999</v>
      </c>
      <c r="AD1106" s="2">
        <v>528137.5</v>
      </c>
      <c r="AE1106" s="14">
        <f>SUMIF('consultant-gross'!D:D,eslam.data!AO1106,'consultant-gross'!F:F)</f>
        <v>-1E-4</v>
      </c>
      <c r="AF1106" s="14">
        <f>SUMIF('consultant-gross'!D:D,eslam.data!AO1106,'consultant-gross'!G:G)</f>
        <v>122505070.54999998</v>
      </c>
      <c r="AG1106" s="14">
        <f>SUMIF('consultant-net'!D:D,eslam.data!AO1106,'consultant-net'!F:F)</f>
        <v>-1E-4</v>
      </c>
      <c r="AH1106" s="2" t="str">
        <f>VLOOKUP(A1106,'eslam-to-invoicing'!A:B,2,0)</f>
        <v>EMAAR-Pkg#162/163- Marassi</v>
      </c>
      <c r="AO1106" s="2" t="str">
        <f t="shared" si="160"/>
        <v>PKG#17722</v>
      </c>
      <c r="AP1106" s="2" t="str">
        <f t="shared" si="161"/>
        <v>EMAAR-Pkg#162/163- Marassi22</v>
      </c>
    </row>
    <row r="1107" spans="1:42" hidden="1" x14ac:dyDescent="0.3">
      <c r="A1107" s="6" t="s">
        <v>70</v>
      </c>
      <c r="B1107" s="6">
        <f>VLOOKUP(A1107,Sheet1!A:B,2,0)</f>
        <v>1</v>
      </c>
      <c r="C1107" s="6">
        <v>23</v>
      </c>
      <c r="D1107" s="25"/>
      <c r="E1107" s="2">
        <v>4755868.700000003</v>
      </c>
      <c r="F1107" s="26">
        <f>SUMIF('data-from-invoicing'!D:D,eslam.data!AP1107,'data-from-invoicing'!E:E)</f>
        <v>11084383.470000001</v>
      </c>
      <c r="G1107" s="2">
        <f t="shared" si="158"/>
        <v>6328514.7699999977</v>
      </c>
      <c r="H1107" s="23"/>
      <c r="I1107" s="2">
        <f>SUMIF('collection only'!D:D,eslam.data!AO1107,'collection only'!E:E)</f>
        <v>4324164.09</v>
      </c>
      <c r="J1107" s="26">
        <f>SUMIF('data-from-invoicing'!D:D,eslam.data!AP1107,'data-from-invoicing'!F:F)</f>
        <v>8263496.6735000014</v>
      </c>
      <c r="K1107" s="2">
        <f t="shared" si="159"/>
        <v>3939332.5835000016</v>
      </c>
      <c r="O1107" s="23"/>
      <c r="P1107" s="2">
        <v>4323818.2</v>
      </c>
      <c r="Q1107" s="1">
        <v>44439</v>
      </c>
      <c r="R1107" s="1">
        <v>44444</v>
      </c>
      <c r="S1107" s="1">
        <v>44447</v>
      </c>
      <c r="T1107">
        <v>30</v>
      </c>
      <c r="U1107" s="1">
        <v>44477</v>
      </c>
      <c r="V1107" s="1">
        <v>44565</v>
      </c>
      <c r="W1107" s="2">
        <v>134853540.34</v>
      </c>
      <c r="X1107" s="2">
        <v>30254166.649999999</v>
      </c>
      <c r="AD1107" s="2">
        <v>674051.5</v>
      </c>
      <c r="AE1107" s="14">
        <f>SUMIF('consultant-gross'!D:D,eslam.data!AO1107,'consultant-gross'!F:F)</f>
        <v>-1E-4</v>
      </c>
      <c r="AF1107" s="14">
        <f>SUMIF('consultant-gross'!D:D,eslam.data!AO1107,'consultant-gross'!G:G)</f>
        <v>130097671.64</v>
      </c>
      <c r="AG1107" s="14">
        <f>SUMIF('consultant-net'!D:D,eslam.data!AO1107,'consultant-net'!F:F)</f>
        <v>-1E-4</v>
      </c>
      <c r="AH1107" s="2" t="str">
        <f>VLOOKUP(A1107,'eslam-to-invoicing'!A:B,2,0)</f>
        <v>EMAAR-Pkg#162/163- Marassi</v>
      </c>
      <c r="AO1107" s="2" t="str">
        <f t="shared" si="160"/>
        <v>PKG#17723</v>
      </c>
      <c r="AP1107" s="2" t="str">
        <f t="shared" si="161"/>
        <v>EMAAR-Pkg#162/163- Marassi23</v>
      </c>
    </row>
    <row r="1108" spans="1:42" hidden="1" x14ac:dyDescent="0.3">
      <c r="A1108" s="6" t="s">
        <v>70</v>
      </c>
      <c r="B1108" s="6">
        <f>VLOOKUP(A1108,Sheet1!A:B,2,0)</f>
        <v>1</v>
      </c>
      <c r="C1108" s="6">
        <v>24</v>
      </c>
      <c r="D1108" s="25"/>
      <c r="E1108" s="2">
        <v>5954515.8899999857</v>
      </c>
      <c r="F1108" s="26">
        <f>SUMIF('data-from-invoicing'!D:D,eslam.data!AP1108,'data-from-invoicing'!E:E)</f>
        <v>12620775.220000001</v>
      </c>
      <c r="G1108" s="2">
        <f t="shared" si="158"/>
        <v>6666259.330000015</v>
      </c>
      <c r="H1108" s="23"/>
      <c r="I1108" s="2">
        <f>SUMIF('collection only'!D:D,eslam.data!AO1108,'collection only'!E:E)</f>
        <v>4835218.42</v>
      </c>
      <c r="J1108" s="26">
        <f>SUMIF('data-from-invoicing'!D:D,eslam.data!AP1108,'data-from-invoicing'!F:F)</f>
        <v>11118548.566</v>
      </c>
      <c r="K1108" s="2">
        <f t="shared" si="159"/>
        <v>6283330.1459999997</v>
      </c>
      <c r="O1108" s="23"/>
      <c r="P1108" s="2">
        <v>4835550.93</v>
      </c>
      <c r="Q1108" s="1">
        <v>44439</v>
      </c>
      <c r="R1108" s="1">
        <v>44444</v>
      </c>
      <c r="S1108" s="1">
        <v>44451</v>
      </c>
      <c r="T1108">
        <v>30</v>
      </c>
      <c r="U1108" s="1">
        <v>44481</v>
      </c>
      <c r="V1108" s="1">
        <v>44587</v>
      </c>
      <c r="W1108" s="2">
        <v>140808056.22999999</v>
      </c>
      <c r="X1108" s="2">
        <v>29555882.899999999</v>
      </c>
      <c r="AD1108" s="2">
        <v>0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134853540.34</v>
      </c>
      <c r="AG1108" s="14">
        <f>SUMIF('consultant-net'!D:D,eslam.data!AO1108,'consultant-net'!F:F)</f>
        <v>-1E-4</v>
      </c>
      <c r="AH1108" s="2" t="str">
        <f>VLOOKUP(A1108,'eslam-to-invoicing'!A:B,2,0)</f>
        <v>EMAAR-Pkg#162/163- Marassi</v>
      </c>
      <c r="AO1108" s="2" t="str">
        <f t="shared" si="160"/>
        <v>PKG#17724</v>
      </c>
      <c r="AP1108" s="2" t="str">
        <f t="shared" si="161"/>
        <v>EMAAR-Pkg#162/163- Marassi24</v>
      </c>
    </row>
    <row r="1109" spans="1:42" hidden="1" x14ac:dyDescent="0.3">
      <c r="A1109" s="6" t="s">
        <v>70</v>
      </c>
      <c r="B1109" s="6">
        <f>VLOOKUP(A1109,Sheet1!A:B,2,0)</f>
        <v>1</v>
      </c>
      <c r="C1109" s="6">
        <v>25</v>
      </c>
      <c r="D1109" s="25"/>
      <c r="E1109" s="2">
        <v>3618126.709999979</v>
      </c>
      <c r="F1109" s="26">
        <f>SUMIF('data-from-invoicing'!D:D,eslam.data!AP1109,'data-from-invoicing'!E:E)</f>
        <v>16552264.24</v>
      </c>
      <c r="G1109" s="2">
        <f t="shared" si="158"/>
        <v>12934137.530000022</v>
      </c>
      <c r="H1109" s="23"/>
      <c r="I1109" s="2">
        <f>SUMIF('collection only'!D:D,eslam.data!AO1109,'collection only'!E:E)</f>
        <v>4062657.22</v>
      </c>
      <c r="J1109" s="26">
        <f>SUMIF('data-from-invoicing'!D:D,eslam.data!AP1109,'data-from-invoicing'!F:F)</f>
        <v>16704168.777000001</v>
      </c>
      <c r="K1109" s="2">
        <f t="shared" si="159"/>
        <v>12641511.557</v>
      </c>
      <c r="O1109" s="23"/>
      <c r="P1109" s="2">
        <v>4062127.69</v>
      </c>
      <c r="Q1109" s="1">
        <v>44469</v>
      </c>
      <c r="R1109" s="1">
        <v>44464</v>
      </c>
      <c r="S1109" s="1">
        <v>44475</v>
      </c>
      <c r="T1109">
        <v>30</v>
      </c>
      <c r="U1109" s="1">
        <v>44505</v>
      </c>
      <c r="V1109" s="1">
        <v>44620</v>
      </c>
      <c r="W1109" s="2">
        <v>144426182.94</v>
      </c>
      <c r="X1109" s="2">
        <v>30667900.140000001</v>
      </c>
      <c r="AD1109" s="2">
        <v>0</v>
      </c>
      <c r="AE1109" s="14">
        <f>SUMIF('consultant-gross'!D:D,eslam.data!AO1109,'consultant-gross'!F:F)</f>
        <v>-1E-4</v>
      </c>
      <c r="AF1109" s="14">
        <f>SUMIF('consultant-gross'!D:D,eslam.data!AO1109,'consultant-gross'!G:G)</f>
        <v>140808056.22999999</v>
      </c>
      <c r="AG1109" s="14">
        <f>SUMIF('consultant-net'!D:D,eslam.data!AO1109,'consultant-net'!F:F)</f>
        <v>-1E-4</v>
      </c>
      <c r="AH1109" s="2" t="str">
        <f>VLOOKUP(A1109,'eslam-to-invoicing'!A:B,2,0)</f>
        <v>EMAAR-Pkg#162/163- Marassi</v>
      </c>
      <c r="AO1109" s="2" t="str">
        <f t="shared" si="160"/>
        <v>PKG#17725</v>
      </c>
      <c r="AP1109" s="2" t="str">
        <f t="shared" si="161"/>
        <v>EMAAR-Pkg#162/163- Marassi25</v>
      </c>
    </row>
    <row r="1110" spans="1:42" hidden="1" x14ac:dyDescent="0.3">
      <c r="A1110" s="6" t="s">
        <v>70</v>
      </c>
      <c r="B1110" s="6">
        <f>VLOOKUP(A1110,Sheet1!A:B,2,0)</f>
        <v>1</v>
      </c>
      <c r="C1110" s="6">
        <v>26</v>
      </c>
      <c r="D1110" s="25"/>
      <c r="E1110" s="2">
        <v>-9.9997019767761233E-4</v>
      </c>
      <c r="F1110" s="26">
        <f>SUMIF('data-from-invoicing'!D:D,eslam.data!AP1110,'data-from-invoicing'!E:E)</f>
        <v>7856344.5399999991</v>
      </c>
      <c r="G1110" s="2">
        <f t="shared" si="158"/>
        <v>7856344.5409999695</v>
      </c>
      <c r="H1110" s="23"/>
      <c r="I1110" s="2">
        <f>SUMIF('collection only'!D:D,eslam.data!AO1110,'collection only'!E:E)</f>
        <v>30000000</v>
      </c>
      <c r="J1110" s="26">
        <f>SUMIF('data-from-invoicing'!D:D,eslam.data!AP1110,'data-from-invoicing'!F:F)</f>
        <v>8378952.3770000003</v>
      </c>
      <c r="K1110" s="2">
        <f t="shared" si="159"/>
        <v>-21621047.623</v>
      </c>
      <c r="O1110" s="23"/>
      <c r="P1110" s="2">
        <v>30000000</v>
      </c>
      <c r="Q1110" s="1">
        <v>44500</v>
      </c>
      <c r="R1110" s="1">
        <v>44494</v>
      </c>
      <c r="S1110" s="1">
        <v>44503</v>
      </c>
      <c r="T1110">
        <v>30</v>
      </c>
      <c r="U1110" s="1">
        <v>44533</v>
      </c>
      <c r="V1110" s="1">
        <v>44633</v>
      </c>
      <c r="W1110" s="2">
        <v>144426182.94</v>
      </c>
      <c r="X1110" s="2">
        <v>30667900.140000001</v>
      </c>
      <c r="AD1110" s="2">
        <v>0</v>
      </c>
      <c r="AE1110" s="14">
        <f>SUMIF('consultant-gross'!D:D,eslam.data!AO1110,'consultant-gross'!F:F)</f>
        <v>0</v>
      </c>
      <c r="AF1110" s="14">
        <f>SUMIF('consultant-gross'!D:D,eslam.data!AO1110,'consultant-gross'!G:G)</f>
        <v>0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 t="shared" si="160"/>
        <v>PKG#17726</v>
      </c>
      <c r="AP1110" s="2" t="str">
        <f t="shared" si="161"/>
        <v>EMAAR-Pkg#162/163- Marassi26</v>
      </c>
    </row>
    <row r="1111" spans="1:42" hidden="1" x14ac:dyDescent="0.3">
      <c r="A1111" s="6" t="s">
        <v>70</v>
      </c>
      <c r="B1111" s="6">
        <f>VLOOKUP(A1111,Sheet1!A:B,2,0)</f>
        <v>1</v>
      </c>
      <c r="C1111" s="6">
        <v>27</v>
      </c>
      <c r="D1111" s="25"/>
      <c r="E1111" s="2">
        <v>1336271.099999994</v>
      </c>
      <c r="F1111" s="26">
        <f>SUMIF('data-from-invoicing'!D:D,eslam.data!AP1111,'data-from-invoicing'!E:E)</f>
        <v>4132634.87</v>
      </c>
      <c r="G1111" s="2">
        <f t="shared" si="158"/>
        <v>2796363.7700000061</v>
      </c>
      <c r="H1111" s="23"/>
      <c r="I1111" s="2">
        <f>SUMIF('collection only'!D:D,eslam.data!AO1111,'collection only'!E:E)</f>
        <v>1920749.49</v>
      </c>
      <c r="J1111" s="26">
        <f>SUMIF('data-from-invoicing'!D:D,eslam.data!AP1111,'data-from-invoicing'!F:F)</f>
        <v>3653603.3234999999</v>
      </c>
      <c r="K1111" s="2">
        <f t="shared" si="159"/>
        <v>1732853.8334999999</v>
      </c>
      <c r="O1111" s="23"/>
      <c r="P1111" s="2">
        <v>1920178.92</v>
      </c>
      <c r="Q1111" s="1">
        <v>44530</v>
      </c>
      <c r="R1111" s="1">
        <v>44525</v>
      </c>
      <c r="S1111" s="1">
        <v>44537</v>
      </c>
      <c r="T1111">
        <v>30</v>
      </c>
      <c r="U1111" s="1">
        <v>44567</v>
      </c>
      <c r="V1111" s="1">
        <v>44643</v>
      </c>
      <c r="W1111" s="2">
        <v>145762454.03999999</v>
      </c>
      <c r="X1111" s="2">
        <v>31729493.34</v>
      </c>
      <c r="AD1111" s="2">
        <v>0</v>
      </c>
      <c r="AE1111" s="14">
        <f>SUMIF('consultant-gross'!D:D,eslam.data!AO1111,'consultant-gross'!F:F)</f>
        <v>0</v>
      </c>
      <c r="AF1111" s="14">
        <f>SUMIF('consultant-gross'!D:D,eslam.data!AO1111,'consultant-gross'!G:G)</f>
        <v>0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 t="shared" si="160"/>
        <v>PKG#17727</v>
      </c>
      <c r="AP1111" s="2" t="str">
        <f t="shared" si="161"/>
        <v>EMAAR-Pkg#162/163- Marassi27</v>
      </c>
    </row>
    <row r="1112" spans="1:42" hidden="1" x14ac:dyDescent="0.3">
      <c r="A1112" s="6" t="s">
        <v>70</v>
      </c>
      <c r="B1112" s="6">
        <f>VLOOKUP(A1112,Sheet1!A:B,2,0)</f>
        <v>1</v>
      </c>
      <c r="C1112" s="6">
        <v>28</v>
      </c>
      <c r="D1112" s="25"/>
      <c r="E1112" s="2">
        <v>4959294.7700000107</v>
      </c>
      <c r="F1112" s="26">
        <f>SUMIF('data-from-invoicing'!D:D,eslam.data!AP1112,'data-from-invoicing'!E:E)</f>
        <v>22582028.690000001</v>
      </c>
      <c r="G1112" s="2">
        <f t="shared" si="158"/>
        <v>17622733.919999991</v>
      </c>
      <c r="H1112" s="23"/>
      <c r="I1112" s="2">
        <f>SUMIF('collection only'!D:D,eslam.data!AO1112,'collection only'!E:E)</f>
        <v>3761281.17</v>
      </c>
      <c r="J1112" s="26">
        <f>SUMIF('data-from-invoicing'!D:D,eslam.data!AP1112,'data-from-invoicing'!F:F)</f>
        <v>23295212.194500003</v>
      </c>
      <c r="K1112" s="2">
        <f t="shared" si="159"/>
        <v>19533931.024500005</v>
      </c>
      <c r="O1112" s="23"/>
      <c r="P1112" s="2">
        <v>3761592.26</v>
      </c>
      <c r="Q1112" s="1">
        <v>44620</v>
      </c>
      <c r="R1112" s="1">
        <v>44620</v>
      </c>
      <c r="S1112" s="1">
        <v>44650</v>
      </c>
      <c r="T1112">
        <v>30</v>
      </c>
      <c r="U1112" s="1">
        <v>44680</v>
      </c>
      <c r="V1112" s="1">
        <v>44650</v>
      </c>
      <c r="W1112" s="2">
        <v>150721748.81</v>
      </c>
      <c r="X1112" s="2">
        <v>31076204.59</v>
      </c>
      <c r="AD1112" s="2">
        <v>0</v>
      </c>
      <c r="AE1112" s="14">
        <f>SUMIF('consultant-gross'!D:D,eslam.data!AO1112,'consultant-gross'!F:F)</f>
        <v>0</v>
      </c>
      <c r="AF1112" s="14">
        <f>SUMIF('consultant-gross'!D:D,eslam.data!AO1112,'consultant-gross'!G:G)</f>
        <v>0</v>
      </c>
      <c r="AG1112" s="14">
        <f>SUMIF('consultant-net'!D:D,eslam.data!AO1112,'consultant-net'!F:F)</f>
        <v>0</v>
      </c>
      <c r="AH1112" s="2" t="str">
        <f>VLOOKUP(A1112,'eslam-to-invoicing'!A:B,2,0)</f>
        <v>EMAAR-Pkg#162/163- Marassi</v>
      </c>
      <c r="AO1112" s="2" t="str">
        <f t="shared" si="160"/>
        <v>PKG#17728</v>
      </c>
      <c r="AP1112" s="2" t="str">
        <f t="shared" si="161"/>
        <v>EMAAR-Pkg#162/163- Marassi28</v>
      </c>
    </row>
    <row r="1113" spans="1:42" hidden="1" x14ac:dyDescent="0.3">
      <c r="A1113" s="6" t="s">
        <v>70</v>
      </c>
      <c r="B1113" s="6">
        <f>VLOOKUP(A1113,Sheet1!A:B,2,0)</f>
        <v>1</v>
      </c>
      <c r="C1113" s="6">
        <v>29</v>
      </c>
      <c r="D1113" s="25"/>
      <c r="E1113" s="2">
        <v>-1E-4</v>
      </c>
      <c r="F1113" s="26">
        <f>SUMIF('data-from-invoicing'!D:D,eslam.data!AP1113,'data-from-invoicing'!E:E)</f>
        <v>20296742.210000001</v>
      </c>
      <c r="G1113" s="2">
        <f t="shared" si="158"/>
        <v>20296742.210100003</v>
      </c>
      <c r="H1113" s="23"/>
      <c r="I1113" s="2">
        <f>SUMIF('collection only'!D:D,eslam.data!AO1113,'collection only'!E:E)</f>
        <v>30000000</v>
      </c>
      <c r="J1113" s="26">
        <f>SUMIF('data-from-invoicing'!D:D,eslam.data!AP1113,'data-from-invoicing'!F:F)</f>
        <v>19850779.097999997</v>
      </c>
      <c r="K1113" s="2">
        <f t="shared" si="159"/>
        <v>-10149220.902000003</v>
      </c>
      <c r="O1113" s="23"/>
      <c r="P1113" s="2">
        <v>30000000</v>
      </c>
      <c r="Q1113" s="1">
        <v>44620</v>
      </c>
      <c r="R1113" s="1">
        <v>44620</v>
      </c>
      <c r="S1113" s="1">
        <v>44650</v>
      </c>
      <c r="T1113">
        <v>30</v>
      </c>
      <c r="U1113" s="1">
        <v>44680</v>
      </c>
      <c r="V1113" s="1">
        <v>44656</v>
      </c>
      <c r="W1113" s="2">
        <v>150721748.81</v>
      </c>
      <c r="X1113" s="2">
        <v>31076204.59</v>
      </c>
      <c r="AD1113" s="2">
        <v>0</v>
      </c>
      <c r="AE1113" s="14">
        <f>SUMIF('consultant-gross'!D:D,eslam.data!AO1113,'consultant-gross'!F:F)</f>
        <v>0</v>
      </c>
      <c r="AF1113" s="14">
        <f>SUMIF('consultant-gross'!D:D,eslam.data!AO1113,'consultant-gross'!G:G)</f>
        <v>0</v>
      </c>
      <c r="AG1113" s="14">
        <f>SUMIF('consultant-net'!D:D,eslam.data!AO1113,'consultant-net'!F:F)</f>
        <v>0</v>
      </c>
      <c r="AH1113" s="2" t="str">
        <f>VLOOKUP(A1113,'eslam-to-invoicing'!A:B,2,0)</f>
        <v>EMAAR-Pkg#162/163- Marassi</v>
      </c>
      <c r="AO1113" s="2" t="str">
        <f t="shared" si="160"/>
        <v>PKG#17729</v>
      </c>
      <c r="AP1113" s="2" t="str">
        <f t="shared" si="161"/>
        <v>EMAAR-Pkg#162/163- Marassi29</v>
      </c>
    </row>
    <row r="1114" spans="1:42" hidden="1" x14ac:dyDescent="0.3">
      <c r="A1114" s="6" t="s">
        <v>70</v>
      </c>
      <c r="B1114" s="6">
        <f>VLOOKUP(A1114,Sheet1!A:B,2,0)</f>
        <v>1</v>
      </c>
      <c r="C1114" s="6">
        <v>30</v>
      </c>
      <c r="D1114" s="25"/>
      <c r="E1114" s="2">
        <v>13573272.68999997</v>
      </c>
      <c r="F1114" s="26">
        <f>SUMIF('data-from-invoicing'!D:D,eslam.data!AP1114,'data-from-invoicing'!E:E)</f>
        <v>27617784.670000002</v>
      </c>
      <c r="G1114" s="2">
        <f t="shared" si="158"/>
        <v>14044511.980000032</v>
      </c>
      <c r="H1114" s="23"/>
      <c r="I1114" s="2">
        <f>SUMIF('collection only'!D:D,eslam.data!AO1114,'collection only'!E:E)</f>
        <v>11174297.33</v>
      </c>
      <c r="J1114" s="26">
        <f>SUMIF('data-from-invoicing'!D:D,eslam.data!AP1114,'data-from-invoicing'!F:F)</f>
        <v>15359271.013499999</v>
      </c>
      <c r="K1114" s="2">
        <f t="shared" si="159"/>
        <v>4184973.6834999993</v>
      </c>
      <c r="O1114" s="23"/>
      <c r="P1114" s="2">
        <v>11173851.869999999</v>
      </c>
      <c r="Q1114" s="1">
        <v>44561</v>
      </c>
      <c r="R1114" s="1">
        <v>44560</v>
      </c>
      <c r="S1114" s="1">
        <v>44566</v>
      </c>
      <c r="T1114">
        <v>30</v>
      </c>
      <c r="U1114" s="1">
        <v>44596</v>
      </c>
      <c r="V1114" s="1">
        <v>44669</v>
      </c>
      <c r="W1114" s="2">
        <v>164295021.5</v>
      </c>
      <c r="X1114" s="2">
        <v>32011659.59</v>
      </c>
      <c r="AD1114" s="2">
        <v>0</v>
      </c>
      <c r="AE1114" s="14">
        <f>SUMIF('consultant-gross'!D:D,eslam.data!AO1114,'consultant-gross'!F:F)</f>
        <v>0</v>
      </c>
      <c r="AF1114" s="14">
        <f>SUMIF('consultant-gross'!D:D,eslam.data!AO1114,'consultant-gross'!G:G)</f>
        <v>0</v>
      </c>
      <c r="AG1114" s="14">
        <f>SUMIF('consultant-net'!D:D,eslam.data!AO1114,'consultant-net'!F:F)</f>
        <v>0</v>
      </c>
      <c r="AH1114" s="2" t="str">
        <f>VLOOKUP(A1114,'eslam-to-invoicing'!A:B,2,0)</f>
        <v>EMAAR-Pkg#162/163- Marassi</v>
      </c>
      <c r="AO1114" s="2" t="str">
        <f t="shared" si="160"/>
        <v>PKG#17730</v>
      </c>
      <c r="AP1114" s="2" t="str">
        <f t="shared" si="161"/>
        <v>EMAAR-Pkg#162/163- Marassi30</v>
      </c>
    </row>
    <row r="1115" spans="1:42" hidden="1" x14ac:dyDescent="0.3">
      <c r="A1115" s="6" t="s">
        <v>70</v>
      </c>
      <c r="B1115" s="6">
        <f>VLOOKUP(A1115,Sheet1!A:B,2,0)</f>
        <v>1</v>
      </c>
      <c r="C1115" s="6">
        <v>31</v>
      </c>
      <c r="D1115" s="25"/>
      <c r="E1115" s="2">
        <v>-1E-4</v>
      </c>
      <c r="F1115" s="26">
        <f>SUMIF('data-from-invoicing'!D:D,eslam.data!AP1115,'data-from-invoicing'!E:E)</f>
        <v>10357799.140000001</v>
      </c>
      <c r="G1115" s="2">
        <f t="shared" si="158"/>
        <v>10357799.1401</v>
      </c>
      <c r="H1115" s="23"/>
      <c r="I1115" s="2">
        <f>SUMIF('collection only'!D:D,eslam.data!AO1115,'collection only'!E:E)</f>
        <v>20000000</v>
      </c>
      <c r="J1115" s="26">
        <f>SUMIF('data-from-invoicing'!D:D,eslam.data!AP1115,'data-from-invoicing'!F:F)</f>
        <v>10109132.947000001</v>
      </c>
      <c r="K1115" s="2">
        <f t="shared" si="159"/>
        <v>-9890867.0529999994</v>
      </c>
      <c r="O1115" s="23"/>
      <c r="P1115" s="2">
        <v>20000000</v>
      </c>
      <c r="Q1115" s="1">
        <v>44681</v>
      </c>
      <c r="R1115" s="1">
        <v>44669</v>
      </c>
      <c r="S1115" s="1">
        <v>44669</v>
      </c>
      <c r="T1115">
        <v>30</v>
      </c>
      <c r="U1115" s="1">
        <v>44699</v>
      </c>
      <c r="V1115" s="1">
        <v>44670</v>
      </c>
      <c r="W1115" s="2">
        <v>164295021.5</v>
      </c>
      <c r="X1115" s="2">
        <v>32011659.59</v>
      </c>
      <c r="AD1115" s="2">
        <v>1244836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0</v>
      </c>
      <c r="AH1115" s="2" t="str">
        <f>VLOOKUP(A1115,'eslam-to-invoicing'!A:B,2,0)</f>
        <v>EMAAR-Pkg#162/163- Marassi</v>
      </c>
      <c r="AO1115" s="2" t="str">
        <f t="shared" si="160"/>
        <v>PKG#17731</v>
      </c>
      <c r="AP1115" s="2" t="str">
        <f t="shared" si="161"/>
        <v>EMAAR-Pkg#162/163- Marassi31</v>
      </c>
    </row>
    <row r="1116" spans="1:42" hidden="1" x14ac:dyDescent="0.3">
      <c r="A1116" s="6" t="s">
        <v>70</v>
      </c>
      <c r="B1116" s="6">
        <f>VLOOKUP(A1116,Sheet1!A:B,2,0)</f>
        <v>1</v>
      </c>
      <c r="C1116" s="6">
        <v>32</v>
      </c>
      <c r="D1116" s="25"/>
      <c r="E1116" s="2">
        <v>10655190.55000001</v>
      </c>
      <c r="F1116" s="26">
        <f>SUMIF('data-from-invoicing'!D:D,eslam.data!AP1116,'data-from-invoicing'!E:E)</f>
        <v>11583000.460000001</v>
      </c>
      <c r="G1116" s="2">
        <f t="shared" si="158"/>
        <v>927809.90999999084</v>
      </c>
      <c r="H1116" s="23"/>
      <c r="I1116" s="2">
        <f>SUMIF('collection only'!D:D,eslam.data!AO1116,'collection only'!E:E)</f>
        <v>9586612.7200000007</v>
      </c>
      <c r="J1116" s="26">
        <f>SUMIF('data-from-invoicing'!D:D,eslam.data!AP1116,'data-from-invoicing'!F:F)</f>
        <v>15273972.933500001</v>
      </c>
      <c r="K1116" s="2">
        <f t="shared" si="159"/>
        <v>5687360.2135000005</v>
      </c>
      <c r="O1116" s="23"/>
      <c r="P1116" s="2">
        <v>9586713.9800000004</v>
      </c>
      <c r="Q1116" s="1">
        <v>44592</v>
      </c>
      <c r="R1116" s="1">
        <v>44592</v>
      </c>
      <c r="S1116" s="1">
        <v>44602</v>
      </c>
      <c r="T1116">
        <v>30</v>
      </c>
      <c r="U1116" s="1">
        <v>44632</v>
      </c>
      <c r="V1116" s="1">
        <v>44691</v>
      </c>
      <c r="W1116" s="2">
        <v>174950212.05000001</v>
      </c>
      <c r="X1116" s="2">
        <v>31704142.350000001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1200000</v>
      </c>
      <c r="AH1116" s="2" t="str">
        <f>VLOOKUP(A1116,'eslam-to-invoicing'!A:B,2,0)</f>
        <v>EMAAR-Pkg#162/163- Marassi</v>
      </c>
      <c r="AO1116" s="2" t="str">
        <f t="shared" si="160"/>
        <v>PKG#17732</v>
      </c>
      <c r="AP1116" s="2" t="str">
        <f t="shared" si="161"/>
        <v>EMAAR-Pkg#162/163- Marassi32</v>
      </c>
    </row>
    <row r="1117" spans="1:42" hidden="1" x14ac:dyDescent="0.3">
      <c r="A1117" s="6" t="s">
        <v>70</v>
      </c>
      <c r="B1117" s="6">
        <f>VLOOKUP(A1117,Sheet1!A:B,2,0)</f>
        <v>1</v>
      </c>
      <c r="C1117" s="6">
        <v>33</v>
      </c>
      <c r="D1117" s="25"/>
      <c r="F1117" s="26">
        <f>SUMIF('data-from-invoicing'!D:D,eslam.data!AP1117,'data-from-invoicing'!E:E)</f>
        <v>4083110.28</v>
      </c>
      <c r="G1117" s="2">
        <f t="shared" si="158"/>
        <v>4083110.28</v>
      </c>
      <c r="H1117" s="23"/>
      <c r="I1117" s="2">
        <f>SUMIF('collection only'!D:D,eslam.data!AO1117,'collection only'!E:E)</f>
        <v>9774603.6300000008</v>
      </c>
      <c r="J1117" s="26">
        <f>SUMIF('data-from-invoicing'!D:D,eslam.data!AP1117,'data-from-invoicing'!F:F)</f>
        <v>3354959.0840000003</v>
      </c>
      <c r="K1117" s="2">
        <f t="shared" si="159"/>
        <v>-6419644.5460000001</v>
      </c>
      <c r="O1117" s="23"/>
      <c r="Q1117" s="1">
        <v>44651</v>
      </c>
      <c r="R1117" s="1">
        <v>44648</v>
      </c>
      <c r="S1117" s="1">
        <v>44703</v>
      </c>
      <c r="T1117">
        <v>30</v>
      </c>
      <c r="U1117" s="1">
        <v>44733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 t="shared" si="160"/>
        <v>PKG#17733</v>
      </c>
      <c r="AP1117" s="2" t="str">
        <f t="shared" si="161"/>
        <v>EMAAR-Pkg#162/163- Marassi33</v>
      </c>
    </row>
    <row r="1118" spans="1:42" hidden="1" x14ac:dyDescent="0.3">
      <c r="A1118" s="6" t="s">
        <v>70</v>
      </c>
      <c r="B1118" s="6">
        <f>VLOOKUP(A1118,Sheet1!A:B,2,0)</f>
        <v>1</v>
      </c>
      <c r="C1118" s="6">
        <v>34</v>
      </c>
      <c r="D1118" s="25"/>
      <c r="E1118" s="2">
        <v>4083110.25</v>
      </c>
      <c r="F1118" s="26">
        <f>SUMIF('data-from-invoicing'!D:D,eslam.data!AP1118,'data-from-invoicing'!E:E)</f>
        <v>0</v>
      </c>
      <c r="G1118" s="2">
        <f t="shared" si="158"/>
        <v>-4083110.25</v>
      </c>
      <c r="H1118" s="23"/>
      <c r="I1118" s="2">
        <f>SUMIF('collection only'!D:D,eslam.data!AO1118,'collection only'!E:E)</f>
        <v>3243420.79</v>
      </c>
      <c r="J1118" s="26">
        <f>SUMIF('data-from-invoicing'!D:D,eslam.data!AP1118,'data-from-invoicing'!F:F)</f>
        <v>0</v>
      </c>
      <c r="K1118" s="2">
        <f t="shared" si="159"/>
        <v>-3243420.79</v>
      </c>
      <c r="O1118" s="23"/>
      <c r="P1118" s="2">
        <v>3242747.22</v>
      </c>
      <c r="Q1118" s="1">
        <v>44620</v>
      </c>
      <c r="R1118" s="1">
        <v>44621</v>
      </c>
      <c r="S1118" s="1">
        <v>44626</v>
      </c>
      <c r="T1118">
        <v>30</v>
      </c>
      <c r="U1118" s="1">
        <v>44656</v>
      </c>
      <c r="V1118" s="1">
        <v>44713</v>
      </c>
      <c r="W1118" s="2">
        <v>189971239</v>
      </c>
      <c r="X1118" s="2">
        <v>33248463</v>
      </c>
      <c r="AB1118" s="2">
        <v>5813429</v>
      </c>
      <c r="AC1118" s="2">
        <v>5813429</v>
      </c>
      <c r="AD1118" s="2">
        <v>1266148</v>
      </c>
      <c r="AE1118" s="14">
        <f>SUMIF('consultant-gross'!D:D,eslam.data!AO1118,'consultant-gross'!F:F)</f>
        <v>3016331.1151554361</v>
      </c>
      <c r="AF1118" s="14">
        <f>SUMIF('consultant-gross'!D:D,eslam.data!AO1118,'consultant-gross'!G:G)</f>
        <v>188904459.86515543</v>
      </c>
      <c r="AG1118" s="14">
        <f>SUMIF('consultant-net'!D:D,eslam.data!AO1118,'consultant-net'!F:F)</f>
        <v>16000000</v>
      </c>
      <c r="AH1118" s="2" t="str">
        <f>VLOOKUP(A1118,'eslam-to-invoicing'!A:B,2,0)</f>
        <v>EMAAR-Pkg#162/163- Marassi</v>
      </c>
      <c r="AO1118" s="2" t="str">
        <f t="shared" si="160"/>
        <v>PKG#17734</v>
      </c>
      <c r="AP1118" s="2" t="str">
        <f t="shared" si="161"/>
        <v>EMAAR-Pkg#162/163- Marassi34</v>
      </c>
    </row>
    <row r="1119" spans="1:42" x14ac:dyDescent="0.3">
      <c r="A1119" s="6" t="s">
        <v>70</v>
      </c>
      <c r="B1119" s="6">
        <f>VLOOKUP(A1119,Sheet1!A:B,2,0)</f>
        <v>1</v>
      </c>
      <c r="C1119" s="6">
        <v>35</v>
      </c>
      <c r="D1119" s="25"/>
      <c r="E1119" s="2">
        <v>20620247</v>
      </c>
      <c r="F1119" s="26">
        <f>SUMIF('data-from-invoicing'!D:D,eslam.data!AP1119,'data-from-invoicing'!E:E)</f>
        <v>20620247.800000001</v>
      </c>
      <c r="G1119" s="2">
        <f t="shared" si="158"/>
        <v>0.80000000074505806</v>
      </c>
      <c r="H1119" s="23"/>
      <c r="I1119" s="2">
        <f>SUMIF('collection only'!D:D,eslam.data!AO1119,'collection only'!E:E)</f>
        <v>14874314</v>
      </c>
      <c r="J1119" s="26">
        <f>SUMIF('data-from-invoicing'!D:D,eslam.data!AP1119,'data-from-invoicing'!F:F)</f>
        <v>15928851.3665</v>
      </c>
      <c r="K1119" s="2">
        <f t="shared" si="159"/>
        <v>1054537.3664999995</v>
      </c>
      <c r="O1119" s="23"/>
      <c r="P1119" s="2">
        <v>14874314.24</v>
      </c>
      <c r="Q1119" s="1">
        <v>44681</v>
      </c>
      <c r="R1119" s="1">
        <v>44671</v>
      </c>
      <c r="S1119" s="1">
        <v>44720</v>
      </c>
      <c r="T1119">
        <v>30</v>
      </c>
      <c r="U1119" s="1">
        <v>44750</v>
      </c>
      <c r="V1119" s="1">
        <v>44720</v>
      </c>
      <c r="W1119" s="2">
        <v>210591486</v>
      </c>
      <c r="X1119" s="2">
        <v>32687951</v>
      </c>
      <c r="AB1119" s="2">
        <v>6340697.5</v>
      </c>
      <c r="AC1119" s="2">
        <v>6340697.5</v>
      </c>
      <c r="AD1119" s="2">
        <v>1273436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 t="shared" si="160"/>
        <v>PKG#17735</v>
      </c>
      <c r="AP1119" s="2" t="str">
        <f t="shared" si="161"/>
        <v>EMAAR-Pkg#162/163- Marassi35</v>
      </c>
    </row>
    <row r="1120" spans="1:42" hidden="1" x14ac:dyDescent="0.3">
      <c r="A1120" s="6" t="s">
        <v>70</v>
      </c>
      <c r="B1120" s="6">
        <f>VLOOKUP(A1120,Sheet1!A:B,2,0)</f>
        <v>1</v>
      </c>
      <c r="C1120" s="6">
        <v>36</v>
      </c>
      <c r="D1120" s="25"/>
      <c r="E1120" s="2">
        <v>41964961.540000021</v>
      </c>
      <c r="F1120" s="26">
        <f>SUMIF('data-from-invoicing'!D:D,eslam.data!AP1120,'data-from-invoicing'!E:E)</f>
        <v>42116952.200000003</v>
      </c>
      <c r="G1120" s="2">
        <f t="shared" si="158"/>
        <v>151990.65999998152</v>
      </c>
      <c r="H1120" s="23"/>
      <c r="I1120" s="2">
        <f>SUMIF('collection only'!D:D,eslam.data!AO1120,'collection only'!E:E)</f>
        <v>32974130.899999999</v>
      </c>
      <c r="J1120" s="26">
        <f>SUMIF('data-from-invoicing'!D:D,eslam.data!AP1120,'data-from-invoicing'!F:F)</f>
        <v>36331150.119999997</v>
      </c>
      <c r="K1120" s="2">
        <f t="shared" si="159"/>
        <v>3357019.2199999988</v>
      </c>
      <c r="O1120" s="23"/>
      <c r="P1120" s="2">
        <v>32974130.899999999</v>
      </c>
      <c r="Q1120" s="1">
        <v>44651</v>
      </c>
      <c r="R1120" s="1">
        <v>44648</v>
      </c>
      <c r="S1120" s="1">
        <v>44658</v>
      </c>
      <c r="T1120">
        <v>30</v>
      </c>
      <c r="U1120" s="1">
        <v>44688</v>
      </c>
      <c r="V1120" s="1">
        <v>44777</v>
      </c>
      <c r="W1120" s="2">
        <v>252556447.53999999</v>
      </c>
      <c r="X1120" s="2">
        <v>55952679</v>
      </c>
      <c r="AB1120" s="2">
        <v>8027886.0350000001</v>
      </c>
      <c r="AC1120" s="2">
        <v>8027886.0350000001</v>
      </c>
      <c r="AD1120" s="2">
        <v>2506369.8199999998</v>
      </c>
      <c r="AE1120" s="14">
        <f>SUMIF('consultant-gross'!D:D,eslam.data!AO1120,'consultant-gross'!F:F)</f>
        <v>2649851.2200000286</v>
      </c>
      <c r="AF1120" s="14">
        <f>SUMIF('consultant-gross'!D:D,eslam.data!AO1120,'consultant-gross'!G:G)</f>
        <v>213241337.22000003</v>
      </c>
      <c r="AG1120" s="14">
        <f>SUMIF('consultant-net'!D:D,eslam.data!AO1120,'consultant-net'!F:F)</f>
        <v>15000000</v>
      </c>
      <c r="AH1120" s="2" t="str">
        <f>VLOOKUP(A1120,'eslam-to-invoicing'!A:B,2,0)</f>
        <v>EMAAR-Pkg#162/163- Marassi</v>
      </c>
      <c r="AO1120" s="2" t="str">
        <f t="shared" si="160"/>
        <v>PKG#17736</v>
      </c>
      <c r="AP1120" s="2" t="str">
        <f t="shared" si="161"/>
        <v>EMAAR-Pkg#162/163- Marassi36</v>
      </c>
    </row>
    <row r="1121" spans="1:42" x14ac:dyDescent="0.3">
      <c r="A1121" s="6" t="s">
        <v>70</v>
      </c>
      <c r="B1121" s="6">
        <f>VLOOKUP(A1121,Sheet1!A:B,2,0)</f>
        <v>1</v>
      </c>
      <c r="C1121" s="6">
        <v>37</v>
      </c>
      <c r="D1121" s="25"/>
      <c r="E1121" s="2">
        <v>3201525.3799999361</v>
      </c>
      <c r="F1121" s="26">
        <f>SUMIF('data-from-invoicing'!D:D,eslam.data!AP1121,'data-from-invoicing'!E:E)</f>
        <v>3201525.38</v>
      </c>
      <c r="G1121" s="2">
        <f t="shared" si="158"/>
        <v>6.3795596361160278E-8</v>
      </c>
      <c r="H1121" s="23"/>
      <c r="I1121" s="2">
        <f>SUMIF('collection only'!D:D,eslam.data!AO1121,'collection only'!E:E)</f>
        <v>2963171.8200000003</v>
      </c>
      <c r="J1121" s="26">
        <f>SUMIF('data-from-invoicing'!D:D,eslam.data!AP1121,'data-from-invoicing'!F:F)</f>
        <v>3131251.909</v>
      </c>
      <c r="K1121" s="2">
        <f t="shared" si="159"/>
        <v>168080.08899999969</v>
      </c>
      <c r="O1121" s="23"/>
      <c r="P1121" s="2">
        <v>2963171.82</v>
      </c>
      <c r="Q1121" s="1">
        <v>44651</v>
      </c>
      <c r="R1121" s="1">
        <v>44663</v>
      </c>
      <c r="S1121" s="1">
        <v>44663</v>
      </c>
      <c r="T1121">
        <v>30</v>
      </c>
      <c r="U1121" s="1">
        <v>44693</v>
      </c>
      <c r="V1121" s="1">
        <v>44787</v>
      </c>
      <c r="W1121" s="2">
        <v>255757972.91999999</v>
      </c>
      <c r="X1121" s="2">
        <v>55952679</v>
      </c>
      <c r="AB1121" s="2">
        <v>8111926.0800000001</v>
      </c>
      <c r="AC1121" s="2">
        <v>8111926.0800000001</v>
      </c>
      <c r="AD1121" s="2">
        <v>1543023.5</v>
      </c>
      <c r="AE1121" s="14">
        <f>SUMIF('consultant-gross'!D:D,eslam.data!AO1121,'consultant-gross'!F:F)</f>
        <v>3201524.5199999809</v>
      </c>
      <c r="AF1121" s="14">
        <f>SUMIF('consultant-gross'!D:D,eslam.data!AO1121,'consultant-gross'!G:G)</f>
        <v>255757972.06</v>
      </c>
      <c r="AG1121" s="14">
        <f>SUMIF('consultant-net'!D:D,eslam.data!AO1121,'consultant-net'!F:F)</f>
        <v>2963171.8184430003</v>
      </c>
      <c r="AH1121" s="2" t="str">
        <f>VLOOKUP(A1121,'eslam-to-invoicing'!A:B,2,0)</f>
        <v>EMAAR-Pkg#162/163- Marassi</v>
      </c>
      <c r="AO1121" s="2" t="str">
        <f t="shared" si="160"/>
        <v>PKG#17737</v>
      </c>
      <c r="AP1121" s="2" t="str">
        <f t="shared" si="161"/>
        <v>EMAAR-Pkg#162/163- Marassi37</v>
      </c>
    </row>
    <row r="1122" spans="1:42" x14ac:dyDescent="0.3">
      <c r="A1122" s="6" t="s">
        <v>70</v>
      </c>
      <c r="B1122" s="6">
        <f>VLOOKUP(A1122,Sheet1!A:B,2,0)</f>
        <v>1</v>
      </c>
      <c r="C1122" s="6">
        <v>38</v>
      </c>
      <c r="D1122" s="25"/>
      <c r="E1122" s="2">
        <v>113074932.04000001</v>
      </c>
      <c r="F1122" s="26">
        <f>SUMIF('data-from-invoicing'!D:D,eslam.data!AP1122,'data-from-invoicing'!E:E)</f>
        <v>113074931.25</v>
      </c>
      <c r="G1122" s="2">
        <f t="shared" si="158"/>
        <v>-0.79000000655651093</v>
      </c>
      <c r="H1122" s="23"/>
      <c r="I1122" s="2">
        <f>SUMIF('collection only'!D:D,eslam.data!AO1122,'collection only'!E:E)</f>
        <v>40830987.189999998</v>
      </c>
      <c r="J1122" s="26">
        <f>SUMIF('data-from-invoicing'!D:D,eslam.data!AP1122,'data-from-invoicing'!F:F)</f>
        <v>46024929.671000004</v>
      </c>
      <c r="K1122" s="2">
        <f t="shared" si="159"/>
        <v>5193942.4810000062</v>
      </c>
      <c r="O1122" s="23"/>
      <c r="P1122" s="2">
        <v>40830987.189999998</v>
      </c>
      <c r="Q1122" s="1">
        <v>44681</v>
      </c>
      <c r="R1122" s="1">
        <v>44671</v>
      </c>
      <c r="S1122" s="1">
        <v>44685</v>
      </c>
      <c r="T1122">
        <v>30</v>
      </c>
      <c r="U1122" s="1">
        <v>44715</v>
      </c>
      <c r="V1122" s="1">
        <v>44788</v>
      </c>
      <c r="W1122" s="2">
        <v>368832904.95999998</v>
      </c>
      <c r="X1122" s="2">
        <v>41102851</v>
      </c>
      <c r="AA1122" s="2">
        <v>430147</v>
      </c>
      <c r="AB1122" s="2">
        <v>10708897.324999999</v>
      </c>
      <c r="AC1122" s="2">
        <v>10708897.324999999</v>
      </c>
      <c r="AD1122" s="2">
        <v>8967998.5</v>
      </c>
      <c r="AE1122" s="14">
        <f>SUMIF('consultant-gross'!D:D,eslam.data!AO1122,'consultant-gross'!F:F)</f>
        <v>-0.86000323295593262</v>
      </c>
      <c r="AF1122" s="14">
        <f>SUMIF('consultant-gross'!D:D,eslam.data!AO1122,'consultant-gross'!G:G)</f>
        <v>255757972.05999672</v>
      </c>
      <c r="AG1122" s="14">
        <f>SUMIF('consultant-net'!D:D,eslam.data!AO1122,'consultant-net'!F:F)</f>
        <v>1E-4</v>
      </c>
      <c r="AH1122" s="2" t="str">
        <f>VLOOKUP(A1122,'eslam-to-invoicing'!A:B,2,0)</f>
        <v>EMAAR-Pkg#162/163- Marassi</v>
      </c>
      <c r="AO1122" s="2" t="str">
        <f t="shared" si="160"/>
        <v>PKG#17738</v>
      </c>
      <c r="AP1122" s="2" t="str">
        <f t="shared" si="161"/>
        <v>EMAAR-Pkg#162/163- Marassi38</v>
      </c>
    </row>
    <row r="1123" spans="1:42" hidden="1" x14ac:dyDescent="0.3">
      <c r="A1123" s="6" t="s">
        <v>70</v>
      </c>
      <c r="B1123" s="6">
        <f>VLOOKUP(A1123,Sheet1!A:B,2,0)</f>
        <v>1</v>
      </c>
      <c r="C1123" s="6">
        <v>39</v>
      </c>
      <c r="D1123" s="25"/>
      <c r="E1123" s="2">
        <v>62332263.270000041</v>
      </c>
      <c r="F1123" s="26">
        <f>SUMIF('data-from-invoicing'!D:D,eslam.data!AP1123,'data-from-invoicing'!E:E)</f>
        <v>62325696.100000001</v>
      </c>
      <c r="G1123" s="2">
        <f t="shared" si="158"/>
        <v>-6567.170000039041</v>
      </c>
      <c r="H1123" s="23"/>
      <c r="I1123" s="2">
        <f>SUMIF('collection only'!D:D,eslam.data!AO1123,'collection only'!E:E)</f>
        <v>24380106.600000001</v>
      </c>
      <c r="J1123" s="26">
        <f>SUMIF('data-from-invoicing'!D:D,eslam.data!AP1123,'data-from-invoicing'!F:F)</f>
        <v>27439277.805</v>
      </c>
      <c r="K1123" s="2">
        <f t="shared" si="159"/>
        <v>3059171.2049999982</v>
      </c>
      <c r="O1123" s="23"/>
      <c r="P1123" s="2">
        <v>24380106.600000001</v>
      </c>
      <c r="Q1123" s="1">
        <v>44712</v>
      </c>
      <c r="R1123" s="1">
        <v>44706</v>
      </c>
      <c r="S1123" s="1">
        <v>44716</v>
      </c>
      <c r="T1123">
        <v>30</v>
      </c>
      <c r="U1123" s="1">
        <v>44746</v>
      </c>
      <c r="V1123" s="1">
        <v>44837</v>
      </c>
      <c r="W1123" s="2">
        <v>431165168.23000002</v>
      </c>
      <c r="X1123" s="2">
        <v>36844292</v>
      </c>
      <c r="AD1123" s="2">
        <v>0</v>
      </c>
      <c r="AE1123" s="14">
        <f>SUMIF('consultant-gross'!D:D,eslam.data!AO1123,'consultant-gross'!F:F)</f>
        <v>-178832904.95999998</v>
      </c>
      <c r="AF1123" s="14">
        <f>SUMIF('consultant-gross'!D:D,eslam.data!AO1123,'consultant-gross'!G:G)</f>
        <v>190000000</v>
      </c>
      <c r="AG1123" s="14">
        <f>SUMIF('consultant-net'!D:D,eslam.data!AO1123,'consultant-net'!F:F)</f>
        <v>0</v>
      </c>
      <c r="AH1123" s="2" t="str">
        <f>VLOOKUP(A1123,'eslam-to-invoicing'!A:B,2,0)</f>
        <v>EMAAR-Pkg#162/163- Marassi</v>
      </c>
      <c r="AO1123" s="2" t="str">
        <f t="shared" si="160"/>
        <v>PKG#17739</v>
      </c>
      <c r="AP1123" s="2" t="str">
        <f t="shared" si="161"/>
        <v>EMAAR-Pkg#162/163- Marassi39</v>
      </c>
    </row>
    <row r="1124" spans="1:42" x14ac:dyDescent="0.3">
      <c r="A1124" s="6" t="s">
        <v>70</v>
      </c>
      <c r="B1124" s="6">
        <f>VLOOKUP(A1124,Sheet1!A:B,2,0)</f>
        <v>1</v>
      </c>
      <c r="C1124" s="6">
        <v>40</v>
      </c>
      <c r="D1124" s="25"/>
      <c r="E1124" s="2">
        <v>2265658.5799999828</v>
      </c>
      <c r="F1124" s="26">
        <f>SUMIF('data-from-invoicing'!D:D,eslam.data!AP1124,'data-from-invoicing'!E:E)</f>
        <v>2265659.38</v>
      </c>
      <c r="G1124" s="2">
        <f t="shared" si="158"/>
        <v>0.80000001704320312</v>
      </c>
      <c r="H1124" s="23"/>
      <c r="I1124" s="2">
        <f>SUMIF('collection only'!D:D,eslam.data!AO1124,'collection only'!E:E)</f>
        <v>1E-4</v>
      </c>
      <c r="J1124" s="26">
        <f>SUMIF('data-from-invoicing'!D:D,eslam.data!AP1124,'data-from-invoicing'!F:F)</f>
        <v>118928.159</v>
      </c>
      <c r="K1124" s="2">
        <f t="shared" si="159"/>
        <v>118928.15889999999</v>
      </c>
      <c r="O1124" s="23"/>
      <c r="P1124" s="2">
        <v>1E-4</v>
      </c>
      <c r="Q1124" s="1">
        <v>44773</v>
      </c>
      <c r="R1124" s="1">
        <v>44773</v>
      </c>
      <c r="S1124" s="1">
        <v>44773</v>
      </c>
      <c r="T1124">
        <v>30</v>
      </c>
      <c r="U1124" s="1">
        <v>44803</v>
      </c>
      <c r="V1124" s="1">
        <v>44887</v>
      </c>
      <c r="W1124" s="2">
        <v>433430826.81</v>
      </c>
      <c r="X1124" s="2">
        <v>36844292</v>
      </c>
      <c r="AA1124" s="2">
        <v>430147</v>
      </c>
      <c r="AD1124" s="2">
        <v>0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 t="shared" si="160"/>
        <v>PKG#17740</v>
      </c>
      <c r="AP1124" s="2" t="str">
        <f t="shared" si="161"/>
        <v>EMAAR-Pkg#162/163- Marassi40</v>
      </c>
    </row>
    <row r="1125" spans="1:42" hidden="1" x14ac:dyDescent="0.3">
      <c r="A1125" s="6" t="s">
        <v>70</v>
      </c>
      <c r="B1125" s="6">
        <f>VLOOKUP(A1125,Sheet1!A:B,2,0)</f>
        <v>1</v>
      </c>
      <c r="C1125" s="6">
        <v>41</v>
      </c>
      <c r="D1125" s="25"/>
      <c r="E1125" s="2">
        <v>16308262.75999999</v>
      </c>
      <c r="F1125" s="26">
        <f>SUMIF('data-from-invoicing'!D:D,eslam.data!AP1125,'data-from-invoicing'!E:E)</f>
        <v>16303582.18</v>
      </c>
      <c r="G1125" s="2">
        <f t="shared" si="158"/>
        <v>-4680.5799999907613</v>
      </c>
      <c r="H1125" s="23"/>
      <c r="I1125" s="2">
        <f>SUMIF('collection only'!D:D,eslam.data!AO1125,'collection only'!E:E)</f>
        <v>1.0000000000000001E-5</v>
      </c>
      <c r="J1125" s="26">
        <f>SUMIF('data-from-invoicing'!D:D,eslam.data!AP1125,'data-from-invoicing'!F:F)</f>
        <v>180103.25</v>
      </c>
      <c r="K1125" s="2">
        <f t="shared" si="159"/>
        <v>180103.24999000001</v>
      </c>
      <c r="O1125" s="23"/>
      <c r="P1125" s="2">
        <v>1E-4</v>
      </c>
      <c r="Q1125" s="1">
        <v>44742</v>
      </c>
      <c r="R1125" s="1">
        <v>44737</v>
      </c>
      <c r="S1125" s="1">
        <v>44747</v>
      </c>
      <c r="T1125">
        <v>30</v>
      </c>
      <c r="U1125" s="1">
        <v>44777</v>
      </c>
      <c r="V1125" s="1">
        <v>44887</v>
      </c>
      <c r="W1125" s="2">
        <v>449739089.56999999</v>
      </c>
      <c r="X1125" s="2">
        <v>23473659</v>
      </c>
      <c r="AD1125" s="2">
        <v>0</v>
      </c>
      <c r="AE1125" s="14">
        <f>SUMIF('consultant-gross'!D:D,eslam.data!AO1125,'consultant-gross'!F:F)</f>
        <v>-11904090.583679438</v>
      </c>
      <c r="AF1125" s="14">
        <f>SUMIF('consultant-gross'!D:D,eslam.data!AO1125,'consultant-gross'!G:G)</f>
        <v>421526736.22632056</v>
      </c>
      <c r="AG1125" s="14">
        <f>SUMIF('consultant-net'!D:D,eslam.data!AO1125,'consultant-net'!F:F)</f>
        <v>10330863.573956251</v>
      </c>
      <c r="AH1125" s="2" t="str">
        <f>VLOOKUP(A1125,'eslam-to-invoicing'!A:B,2,0)</f>
        <v>EMAAR-Pkg#162/163- Marassi</v>
      </c>
      <c r="AO1125" s="2" t="str">
        <f t="shared" si="160"/>
        <v>PKG#17741</v>
      </c>
      <c r="AP1125" s="2" t="str">
        <f t="shared" si="161"/>
        <v>EMAAR-Pkg#162/163- Marassi41</v>
      </c>
    </row>
    <row r="1126" spans="1:42" hidden="1" x14ac:dyDescent="0.3">
      <c r="A1126" s="6" t="s">
        <v>70</v>
      </c>
      <c r="B1126" s="6">
        <f>VLOOKUP(A1126,Sheet1!A:B,2,0)</f>
        <v>1</v>
      </c>
      <c r="C1126" s="6">
        <v>42</v>
      </c>
      <c r="D1126" s="25"/>
      <c r="E1126" s="2">
        <v>25575904.540000021</v>
      </c>
      <c r="F1126" s="26">
        <f>SUMIF('data-from-invoicing'!D:D,eslam.data!AP1126,'data-from-invoicing'!E:E)</f>
        <v>2102245.5499999998</v>
      </c>
      <c r="G1126" s="2">
        <f t="shared" si="158"/>
        <v>-23473658.990000021</v>
      </c>
      <c r="H1126" s="23"/>
      <c r="I1126" s="2">
        <f>SUMIF('collection only'!D:D,eslam.data!AO1126,'collection only'!E:E)</f>
        <v>4198626.99</v>
      </c>
      <c r="J1126" s="26">
        <f>SUMIF('data-from-invoicing'!D:D,eslam.data!AP1126,'data-from-invoicing'!F:F)</f>
        <v>4316245.8075000001</v>
      </c>
      <c r="K1126" s="2">
        <f t="shared" si="159"/>
        <v>117618.81749999989</v>
      </c>
      <c r="O1126" s="23"/>
      <c r="P1126" s="2">
        <v>4207031.92</v>
      </c>
      <c r="Q1126" s="1">
        <v>44834</v>
      </c>
      <c r="R1126" s="1">
        <v>44834</v>
      </c>
      <c r="S1126" s="1">
        <v>44834</v>
      </c>
      <c r="T1126">
        <v>30</v>
      </c>
      <c r="U1126" s="1">
        <v>44864</v>
      </c>
      <c r="V1126" s="1">
        <v>44979</v>
      </c>
      <c r="W1126" s="2">
        <v>475314994.11000001</v>
      </c>
      <c r="AD1126" s="2">
        <v>0</v>
      </c>
      <c r="AE1126" s="14">
        <f>SUMIF('consultant-gross'!D:D,eslam.data!AO1126,'consultant-gross'!F:F)</f>
        <v>0</v>
      </c>
      <c r="AF1126" s="14">
        <f>SUMIF('consultant-gross'!D:D,eslam.data!AO1126,'consultant-gross'!G:G)</f>
        <v>0</v>
      </c>
      <c r="AG1126" s="14">
        <f>SUMIF('consultant-net'!D:D,eslam.data!AO1126,'consultant-net'!F:F)</f>
        <v>0</v>
      </c>
      <c r="AH1126" s="2" t="str">
        <f>VLOOKUP(A1126,'eslam-to-invoicing'!A:B,2,0)</f>
        <v>EMAAR-Pkg#162/163- Marassi</v>
      </c>
      <c r="AO1126" s="2" t="str">
        <f t="shared" si="160"/>
        <v>PKG#17742</v>
      </c>
      <c r="AP1126" s="2" t="str">
        <f t="shared" si="161"/>
        <v>EMAAR-Pkg#162/163- Marassi42</v>
      </c>
    </row>
    <row r="1127" spans="1:42" hidden="1" x14ac:dyDescent="0.3">
      <c r="A1127" s="6" t="s">
        <v>70</v>
      </c>
      <c r="B1127" s="6">
        <f>VLOOKUP(A1127,Sheet1!A:B,2,0)</f>
        <v>1</v>
      </c>
      <c r="C1127" s="6">
        <v>43</v>
      </c>
      <c r="D1127" s="25"/>
      <c r="E1127" s="2">
        <v>-1403499.790000021</v>
      </c>
      <c r="F1127" s="26">
        <f>SUMIF('data-from-invoicing'!D:D,eslam.data!AP1127,'data-from-invoicing'!E:E)</f>
        <v>15896560.84</v>
      </c>
      <c r="G1127" s="2">
        <f t="shared" si="158"/>
        <v>17300060.630000021</v>
      </c>
      <c r="H1127" s="23"/>
      <c r="I1127" s="2">
        <f>SUMIF('collection only'!D:D,eslam.data!AO1127,'collection only'!E:E)</f>
        <v>14488992.220000001</v>
      </c>
      <c r="J1127" s="26">
        <f>SUMIF('data-from-invoicing'!D:D,eslam.data!AP1127,'data-from-invoicing'!F:F)</f>
        <v>15323561.672</v>
      </c>
      <c r="K1127" s="2">
        <f t="shared" si="159"/>
        <v>834569.45199999958</v>
      </c>
      <c r="O1127" s="23"/>
      <c r="P1127" s="2">
        <v>14488837.890000001</v>
      </c>
      <c r="Q1127" s="1">
        <v>44957</v>
      </c>
      <c r="R1127" s="1">
        <v>44951</v>
      </c>
      <c r="S1127" s="1">
        <v>45029</v>
      </c>
      <c r="T1127">
        <v>30</v>
      </c>
      <c r="U1127" s="1">
        <v>45059</v>
      </c>
      <c r="V1127" s="1">
        <v>45029</v>
      </c>
      <c r="W1127" s="2">
        <v>473911494.31999999</v>
      </c>
      <c r="X1127" s="2">
        <v>23473659</v>
      </c>
      <c r="Y1127" s="2">
        <v>399954494</v>
      </c>
      <c r="AA1127" s="2">
        <v>430147.49</v>
      </c>
      <c r="AB1127" s="2">
        <v>12864128.305</v>
      </c>
      <c r="AC1127" s="2">
        <v>12864128.305</v>
      </c>
      <c r="AD1127" s="2">
        <v>3512870.7</v>
      </c>
      <c r="AE1127" s="14">
        <f>SUMIF('consultant-gross'!D:D,eslam.data!AO1127,'consultant-gross'!F:F)</f>
        <v>0</v>
      </c>
      <c r="AF1127" s="14">
        <f>SUMIF('consultant-gross'!D:D,eslam.data!AO1127,'consultant-gross'!G:G)</f>
        <v>0</v>
      </c>
      <c r="AG1127" s="14">
        <f>SUMIF('consultant-net'!D:D,eslam.data!AO1127,'consultant-net'!F:F)</f>
        <v>0</v>
      </c>
      <c r="AH1127" s="2" t="str">
        <f>VLOOKUP(A1127,'eslam-to-invoicing'!A:B,2,0)</f>
        <v>EMAAR-Pkg#162/163- Marassi</v>
      </c>
      <c r="AO1127" s="2" t="str">
        <f t="shared" si="160"/>
        <v>PKG#17743</v>
      </c>
      <c r="AP1127" s="2" t="str">
        <f t="shared" si="161"/>
        <v>EMAAR-Pkg#162/163- Marassi43</v>
      </c>
    </row>
    <row r="1128" spans="1:42" hidden="1" x14ac:dyDescent="0.3">
      <c r="A1128" s="6" t="s">
        <v>70</v>
      </c>
      <c r="B1128" s="6">
        <f>VLOOKUP(A1128,Sheet1!A:B,2,0)</f>
        <v>1</v>
      </c>
      <c r="C1128" s="6">
        <v>44</v>
      </c>
      <c r="D1128" s="25"/>
      <c r="E1128" s="2">
        <v>59788309.639999993</v>
      </c>
      <c r="F1128" s="26">
        <f>SUMIF('data-from-invoicing'!D:D,eslam.data!AP1128,'data-from-invoicing'!E:E)</f>
        <v>54841445.409999996</v>
      </c>
      <c r="G1128" s="2">
        <f t="shared" si="158"/>
        <v>-4946864.2299999967</v>
      </c>
      <c r="H1128" s="23"/>
      <c r="I1128" s="2">
        <f>SUMIF('collection only'!D:D,eslam.data!AO1128,'collection only'!E:E)</f>
        <v>17144236.059999999</v>
      </c>
      <c r="J1128" s="26">
        <f>SUMIF('data-from-invoicing'!D:D,eslam.data!AP1128,'data-from-invoicing'!F:F)</f>
        <v>19396451.960499998</v>
      </c>
      <c r="K1128" s="2">
        <f t="shared" si="159"/>
        <v>2252215.9004999995</v>
      </c>
      <c r="O1128" s="23"/>
      <c r="P1128" s="2">
        <v>17144236.059999999</v>
      </c>
      <c r="Q1128" s="1">
        <v>44957</v>
      </c>
      <c r="R1128" s="1">
        <v>44951</v>
      </c>
      <c r="S1128" s="1">
        <v>45029</v>
      </c>
      <c r="T1128">
        <v>30</v>
      </c>
      <c r="U1128" s="1">
        <v>45059</v>
      </c>
      <c r="V1128" s="1">
        <v>45071</v>
      </c>
      <c r="W1128" s="2">
        <v>533699803.95999998</v>
      </c>
      <c r="X1128" s="2">
        <v>11107434</v>
      </c>
      <c r="Y1128" s="2">
        <v>448361770</v>
      </c>
      <c r="AA1128" s="2">
        <v>430147.49</v>
      </c>
      <c r="AB1128" s="2">
        <v>13994560.619999999</v>
      </c>
      <c r="AC1128" s="2">
        <v>13994560.619999999</v>
      </c>
      <c r="AD1128" s="2">
        <v>4392870.7</v>
      </c>
      <c r="AE1128" s="14">
        <f>SUMIF('consultant-gross'!D:D,eslam.data!AO1128,'consultant-gross'!F:F)</f>
        <v>0</v>
      </c>
      <c r="AF1128" s="14">
        <f>SUMIF('consultant-gross'!D:D,eslam.data!AO1128,'consultant-gross'!G:G)</f>
        <v>0</v>
      </c>
      <c r="AG1128" s="14">
        <f>SUMIF('consultant-net'!D:D,eslam.data!AO1128,'consultant-net'!F:F)</f>
        <v>20000000</v>
      </c>
      <c r="AH1128" s="2" t="str">
        <f>VLOOKUP(A1128,'eslam-to-invoicing'!A:B,2,0)</f>
        <v>EMAAR-Pkg#162/163- Marassi</v>
      </c>
      <c r="AO1128" s="2" t="str">
        <f t="shared" si="160"/>
        <v>PKG#17744</v>
      </c>
      <c r="AP1128" s="2" t="str">
        <f t="shared" si="161"/>
        <v>EMAAR-Pkg#162/163- Marassi44</v>
      </c>
    </row>
    <row r="1129" spans="1:42" hidden="1" x14ac:dyDescent="0.3">
      <c r="A1129" s="6" t="s">
        <v>70</v>
      </c>
      <c r="B1129" s="6">
        <f>VLOOKUP(A1129,Sheet1!A:B,2,0)</f>
        <v>1</v>
      </c>
      <c r="C1129" s="6">
        <v>45</v>
      </c>
      <c r="D1129" s="25"/>
      <c r="E1129" s="2">
        <v>102598790.27</v>
      </c>
      <c r="F1129" s="26">
        <f>SUMIF('data-from-invoicing'!D:D,eslam.data!AP1129,'data-from-invoicing'!E:E)</f>
        <v>26509803.460000001</v>
      </c>
      <c r="G1129" s="2">
        <f t="shared" si="158"/>
        <v>-76088986.810000002</v>
      </c>
      <c r="H1129" s="23"/>
      <c r="I1129" s="2">
        <f>SUMIF('collection only'!D:D,eslam.data!AO1129,'collection only'!E:E)</f>
        <v>15002016.49</v>
      </c>
      <c r="J1129" s="26">
        <f>SUMIF('data-from-invoicing'!D:D,eslam.data!AP1129,'data-from-invoicing'!F:F)</f>
        <v>16466307.981000001</v>
      </c>
      <c r="K1129" s="2">
        <f t="shared" si="159"/>
        <v>1464291.4910000004</v>
      </c>
      <c r="O1129" s="23"/>
      <c r="P1129" s="2">
        <v>15002016.49</v>
      </c>
      <c r="Q1129" s="1">
        <v>44804</v>
      </c>
      <c r="R1129" s="1">
        <v>44798</v>
      </c>
      <c r="S1129" s="1">
        <v>44811</v>
      </c>
      <c r="T1129">
        <v>30</v>
      </c>
      <c r="U1129" s="1">
        <v>44841</v>
      </c>
      <c r="V1129" s="1">
        <v>45092</v>
      </c>
      <c r="W1129" s="2">
        <v>576510284.59000003</v>
      </c>
      <c r="X1129" s="2">
        <v>12544287.369999999</v>
      </c>
      <c r="Y1129" s="2">
        <v>474871564.16000003</v>
      </c>
      <c r="AA1129" s="2">
        <v>430147.49</v>
      </c>
      <c r="AB1129" s="2">
        <v>14726364.300000001</v>
      </c>
      <c r="AC1129" s="2">
        <v>14726364.300000001</v>
      </c>
      <c r="AD1129" s="2">
        <v>4392870.7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5000000</v>
      </c>
      <c r="AH1129" s="2" t="str">
        <f>VLOOKUP(A1129,'eslam-to-invoicing'!A:B,2,0)</f>
        <v>EMAAR-Pkg#162/163- Marassi</v>
      </c>
      <c r="AO1129" s="2" t="str">
        <f t="shared" si="160"/>
        <v>PKG#17745</v>
      </c>
      <c r="AP1129" s="2" t="str">
        <f t="shared" si="161"/>
        <v>EMAAR-Pkg#162/163- Marassi45</v>
      </c>
    </row>
    <row r="1130" spans="1:42" hidden="1" x14ac:dyDescent="0.3">
      <c r="A1130" s="6" t="s">
        <v>70</v>
      </c>
      <c r="B1130" s="6">
        <f>VLOOKUP(A1130,Sheet1!A:B,2,0)</f>
        <v>1</v>
      </c>
      <c r="C1130" s="6">
        <v>46</v>
      </c>
      <c r="D1130" s="25"/>
      <c r="E1130" s="2">
        <v>-22395666.320000049</v>
      </c>
      <c r="F1130" s="26">
        <f>SUMIF('data-from-invoicing'!D:D,eslam.data!AP1130,'data-from-invoicing'!E:E)</f>
        <v>5007444.76</v>
      </c>
      <c r="G1130" s="2">
        <f t="shared" si="158"/>
        <v>27403111.08000005</v>
      </c>
      <c r="H1130" s="23"/>
      <c r="I1130" s="2">
        <f>SUMIF('collection only'!D:D,eslam.data!AO1130,'collection only'!E:E)</f>
        <v>3048300.98</v>
      </c>
      <c r="J1130" s="26">
        <f>SUMIF('data-from-invoicing'!D:D,eslam.data!AP1130,'data-from-invoicing'!F:F)</f>
        <v>3319156.3480000002</v>
      </c>
      <c r="K1130" s="2">
        <f t="shared" si="159"/>
        <v>270855.36800000025</v>
      </c>
      <c r="O1130" s="23"/>
      <c r="P1130" s="2">
        <v>3056265.5</v>
      </c>
      <c r="Q1130" s="1">
        <v>44834</v>
      </c>
      <c r="R1130" s="1">
        <v>44829</v>
      </c>
      <c r="S1130" s="1">
        <v>44851</v>
      </c>
      <c r="T1130">
        <v>30</v>
      </c>
      <c r="U1130" s="1">
        <v>44881</v>
      </c>
      <c r="V1130" s="1">
        <v>45123</v>
      </c>
      <c r="W1130" s="2">
        <v>554114618.26999998</v>
      </c>
      <c r="X1130" s="2">
        <v>12544287.369999999</v>
      </c>
      <c r="Y1130" s="2">
        <v>479879018.92000002</v>
      </c>
      <c r="AA1130" s="2">
        <v>430147</v>
      </c>
      <c r="AB1130" s="2">
        <v>14857839.5</v>
      </c>
      <c r="AC1130" s="2">
        <v>14857839.5</v>
      </c>
      <c r="AD1130" s="2">
        <v>8396085.6999999993</v>
      </c>
      <c r="AE1130" s="14">
        <f>SUMIF('consultant-gross'!D:D,eslam.data!AO1130,'consultant-gross'!F:F)</f>
        <v>0</v>
      </c>
      <c r="AF1130" s="14">
        <f>SUMIF('consultant-gross'!D:D,eslam.data!AO1130,'consultant-gross'!G:G)</f>
        <v>0</v>
      </c>
      <c r="AG1130" s="14">
        <f>SUMIF('consultant-net'!D:D,eslam.data!AO1130,'consultant-net'!F:F)</f>
        <v>10000000</v>
      </c>
      <c r="AH1130" s="2" t="str">
        <f>VLOOKUP(A1130,'eslam-to-invoicing'!A:B,2,0)</f>
        <v>EMAAR-Pkg#162/163- Marassi</v>
      </c>
      <c r="AO1130" s="2" t="str">
        <f t="shared" si="160"/>
        <v>PKG#17746</v>
      </c>
      <c r="AP1130" s="2" t="str">
        <f t="shared" si="161"/>
        <v>EMAAR-Pkg#162/163- Marassi46</v>
      </c>
    </row>
    <row r="1131" spans="1:42" hidden="1" x14ac:dyDescent="0.3">
      <c r="A1131" s="6" t="s">
        <v>70</v>
      </c>
      <c r="B1131" s="6">
        <f>VLOOKUP(A1131,Sheet1!A:B,2,0)</f>
        <v>1</v>
      </c>
      <c r="C1131" s="6">
        <v>47</v>
      </c>
      <c r="D1131" s="25"/>
      <c r="E1131" s="2">
        <v>6780617.5099999905</v>
      </c>
      <c r="F1131" s="26">
        <f>SUMIF('data-from-invoicing'!D:D,eslam.data!AP1131,'data-from-invoicing'!E:E)</f>
        <v>6785617.5999999987</v>
      </c>
      <c r="G1131" s="2">
        <f t="shared" si="158"/>
        <v>5000.0900000082329</v>
      </c>
      <c r="H1131" s="23"/>
      <c r="I1131" s="2">
        <f>SUMIF('collection only'!D:D,eslam.data!AO1131,'collection only'!E:E)</f>
        <v>4274072.25</v>
      </c>
      <c r="J1131" s="26">
        <f>SUMIF('data-from-invoicing'!D:D,eslam.data!AP1131,'data-from-invoicing'!F:F)</f>
        <v>4548162.03</v>
      </c>
      <c r="K1131" s="2">
        <f t="shared" si="159"/>
        <v>274089.78000000026</v>
      </c>
      <c r="O1131" s="23"/>
      <c r="P1131" s="2">
        <v>4274854.67</v>
      </c>
      <c r="Q1131" s="1">
        <v>45107</v>
      </c>
      <c r="R1131" s="1">
        <v>45102</v>
      </c>
      <c r="S1131" s="1">
        <v>44972</v>
      </c>
      <c r="T1131">
        <v>30</v>
      </c>
      <c r="U1131" s="1">
        <v>45002</v>
      </c>
      <c r="V1131" s="1">
        <v>45141</v>
      </c>
      <c r="W1131" s="2">
        <v>560895235.77999997</v>
      </c>
      <c r="X1131" s="2">
        <v>10901184.51</v>
      </c>
      <c r="Y1131" s="2">
        <v>486669436</v>
      </c>
      <c r="AA1131" s="2">
        <v>430147</v>
      </c>
      <c r="AB1131" s="2">
        <v>14994854.5</v>
      </c>
      <c r="AC1131" s="2">
        <v>14994854.5</v>
      </c>
      <c r="AD1131" s="2">
        <v>8396085.6999999993</v>
      </c>
      <c r="AE1131" s="14">
        <f>SUMIF('consultant-gross'!D:D,eslam.data!AO1131,'consultant-gross'!F:F)</f>
        <v>21331767.985297441</v>
      </c>
      <c r="AF1131" s="14">
        <f>SUMIF('consultant-gross'!D:D,eslam.data!AO1131,'consultant-gross'!G:G)</f>
        <v>575446386.25529742</v>
      </c>
      <c r="AG1131" s="14">
        <f>SUMIF('consultant-net'!D:D,eslam.data!AO1131,'consultant-net'!F:F)</f>
        <v>4375831.9851192236</v>
      </c>
      <c r="AH1131" s="2" t="str">
        <f>VLOOKUP(A1131,'eslam-to-invoicing'!A:B,2,0)</f>
        <v>EMAAR-Pkg#162/163- Marassi</v>
      </c>
      <c r="AO1131" s="2" t="str">
        <f t="shared" si="160"/>
        <v>PKG#17747</v>
      </c>
      <c r="AP1131" s="2" t="str">
        <f t="shared" si="161"/>
        <v>EMAAR-Pkg#162/163- Marassi47</v>
      </c>
    </row>
    <row r="1132" spans="1:42" x14ac:dyDescent="0.3">
      <c r="A1132" s="6" t="s">
        <v>70</v>
      </c>
      <c r="B1132" s="6">
        <f>VLOOKUP(A1132,Sheet1!A:B,2,0)</f>
        <v>1</v>
      </c>
      <c r="C1132" s="6">
        <v>48</v>
      </c>
      <c r="D1132" s="25"/>
      <c r="F1132" s="26">
        <f>SUMIF('data-from-invoicing'!D:D,eslam.data!AP1132,'data-from-invoicing'!E:E)</f>
        <v>0</v>
      </c>
      <c r="G1132" s="2">
        <f t="shared" si="158"/>
        <v>0</v>
      </c>
      <c r="H1132" s="23"/>
      <c r="I1132" s="2">
        <f>SUMIF('collection only'!D:D,eslam.data!AO1132,'collection only'!E:E)</f>
        <v>9.9999999999999995E-7</v>
      </c>
      <c r="J1132" s="26">
        <f>SUMIF('data-from-invoicing'!D:D,eslam.data!AP1132,'data-from-invoicing'!F:F)</f>
        <v>0</v>
      </c>
      <c r="K1132" s="2">
        <f t="shared" si="159"/>
        <v>-9.9999999999999995E-7</v>
      </c>
      <c r="O1132" s="23"/>
      <c r="P1132" s="2">
        <v>4111000</v>
      </c>
      <c r="Q1132" s="1">
        <v>45016</v>
      </c>
      <c r="R1132" s="1">
        <v>45010</v>
      </c>
      <c r="S1132" s="1">
        <v>45011</v>
      </c>
      <c r="T1132">
        <v>30</v>
      </c>
      <c r="U1132" s="1">
        <v>45041</v>
      </c>
      <c r="AD1132" s="2">
        <v>0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4111000</v>
      </c>
      <c r="AH1132" s="2" t="str">
        <f>VLOOKUP(A1132,'eslam-to-invoicing'!A:B,2,0)</f>
        <v>EMAAR-Pkg#162/163- Marassi</v>
      </c>
      <c r="AO1132" s="2" t="str">
        <f t="shared" si="160"/>
        <v>PKG#17748</v>
      </c>
      <c r="AP1132" s="2" t="str">
        <f t="shared" si="161"/>
        <v>EMAAR-Pkg#162/163- Marassi48</v>
      </c>
    </row>
    <row r="1133" spans="1:42" x14ac:dyDescent="0.3">
      <c r="A1133" s="6" t="s">
        <v>70</v>
      </c>
      <c r="B1133" s="6">
        <f>VLOOKUP(A1133,Sheet1!A:B,2,0)</f>
        <v>1</v>
      </c>
      <c r="C1133" s="6">
        <v>49</v>
      </c>
      <c r="D1133" s="25"/>
      <c r="F1133" s="26">
        <f>SUMIF('data-from-invoicing'!D:D,eslam.data!AP1133,'data-from-invoicing'!E:E)</f>
        <v>0</v>
      </c>
      <c r="G1133" s="2">
        <f t="shared" si="158"/>
        <v>0</v>
      </c>
      <c r="H1133" s="23"/>
      <c r="I1133" s="2">
        <f>SUMIF('collection only'!D:D,eslam.data!AO1133,'collection only'!E:E)</f>
        <v>9.9999999999999995E-7</v>
      </c>
      <c r="J1133" s="26">
        <f>SUMIF('data-from-invoicing'!D:D,eslam.data!AP1133,'data-from-invoicing'!F:F)</f>
        <v>0</v>
      </c>
      <c r="K1133" s="2">
        <f t="shared" si="159"/>
        <v>-9.9999999999999995E-7</v>
      </c>
      <c r="O1133" s="23"/>
      <c r="P1133" s="2">
        <v>1E-4</v>
      </c>
      <c r="Q1133" s="1">
        <v>45046</v>
      </c>
      <c r="R1133" s="1">
        <v>45046</v>
      </c>
      <c r="S1133" s="1">
        <v>45060</v>
      </c>
      <c r="T1133">
        <v>30</v>
      </c>
      <c r="U1133" s="1">
        <v>45090</v>
      </c>
      <c r="AD1133" s="2">
        <v>0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1E-4</v>
      </c>
      <c r="AH1133" s="2" t="str">
        <f>VLOOKUP(A1133,'eslam-to-invoicing'!A:B,2,0)</f>
        <v>EMAAR-Pkg#162/163- Marassi</v>
      </c>
      <c r="AO1133" s="2" t="str">
        <f t="shared" si="160"/>
        <v>PKG#17749</v>
      </c>
      <c r="AP1133" s="2" t="str">
        <f t="shared" si="161"/>
        <v>EMAAR-Pkg#162/163- Marassi49</v>
      </c>
    </row>
    <row r="1134" spans="1:42" x14ac:dyDescent="0.3">
      <c r="A1134" s="6" t="s">
        <v>70</v>
      </c>
      <c r="B1134" s="6">
        <f>VLOOKUP(A1134,Sheet1!A:B,2,0)</f>
        <v>1</v>
      </c>
      <c r="C1134" s="6">
        <v>50</v>
      </c>
      <c r="D1134" s="25"/>
      <c r="F1134" s="26">
        <f>SUMIF('data-from-invoicing'!D:D,eslam.data!AP1134,'data-from-invoicing'!E:E)</f>
        <v>0</v>
      </c>
      <c r="G1134" s="2">
        <f t="shared" si="158"/>
        <v>0</v>
      </c>
      <c r="H1134" s="23"/>
      <c r="I1134" s="2">
        <f>SUMIF('collection only'!D:D,eslam.data!AO1134,'collection only'!E:E)</f>
        <v>9.9999999999999995E-7</v>
      </c>
      <c r="J1134" s="26">
        <f>SUMIF('data-from-invoicing'!D:D,eslam.data!AP1134,'data-from-invoicing'!F:F)</f>
        <v>0</v>
      </c>
      <c r="K1134" s="2">
        <f t="shared" si="159"/>
        <v>-9.9999999999999995E-7</v>
      </c>
      <c r="O1134" s="23"/>
      <c r="P1134" s="2">
        <v>1E-3</v>
      </c>
      <c r="Q1134" s="1">
        <v>45077</v>
      </c>
      <c r="R1134" s="1">
        <v>45077</v>
      </c>
      <c r="S1134" s="1">
        <v>45081</v>
      </c>
      <c r="T1134">
        <v>30</v>
      </c>
      <c r="U1134" s="1">
        <v>45111</v>
      </c>
      <c r="AD1134" s="2">
        <v>0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1E-3</v>
      </c>
      <c r="AH1134" s="2" t="str">
        <f>VLOOKUP(A1134,'eslam-to-invoicing'!A:B,2,0)</f>
        <v>EMAAR-Pkg#162/163- Marassi</v>
      </c>
      <c r="AO1134" s="2" t="str">
        <f t="shared" si="160"/>
        <v>PKG#17750</v>
      </c>
      <c r="AP1134" s="2" t="str">
        <f t="shared" si="161"/>
        <v>EMAAR-Pkg#162/163- Marassi50</v>
      </c>
    </row>
    <row r="1135" spans="1:42" x14ac:dyDescent="0.3">
      <c r="A1135" s="6" t="s">
        <v>70</v>
      </c>
      <c r="B1135" s="6">
        <f>VLOOKUP(A1135,Sheet1!A:B,2,0)</f>
        <v>1</v>
      </c>
      <c r="C1135" s="6">
        <v>51</v>
      </c>
      <c r="D1135" s="25"/>
      <c r="F1135" s="26">
        <f>SUMIF('data-from-invoicing'!D:D,eslam.data!AP1135,'data-from-invoicing'!E:E)</f>
        <v>0</v>
      </c>
      <c r="G1135" s="2">
        <f t="shared" si="158"/>
        <v>0</v>
      </c>
      <c r="H1135" s="23"/>
      <c r="I1135" s="2">
        <f>SUMIF('collection only'!D:D,eslam.data!AO1135,'collection only'!E:E)</f>
        <v>9.9999999999999995E-7</v>
      </c>
      <c r="J1135" s="26">
        <f>SUMIF('data-from-invoicing'!D:D,eslam.data!AP1135,'data-from-invoicing'!F:F)</f>
        <v>0</v>
      </c>
      <c r="K1135" s="2">
        <f t="shared" si="159"/>
        <v>-9.9999999999999995E-7</v>
      </c>
      <c r="O1135" s="23"/>
      <c r="P1135" s="2">
        <v>1E-3</v>
      </c>
      <c r="Q1135" s="1">
        <v>45107</v>
      </c>
      <c r="R1135" s="1">
        <v>45102</v>
      </c>
      <c r="S1135" s="1">
        <v>45102</v>
      </c>
      <c r="T1135">
        <v>30</v>
      </c>
      <c r="U1135" s="1">
        <v>45132</v>
      </c>
      <c r="AD1135" s="2">
        <v>0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1E-3</v>
      </c>
      <c r="AH1135" s="2" t="str">
        <f>VLOOKUP(A1135,'eslam-to-invoicing'!A:B,2,0)</f>
        <v>EMAAR-Pkg#162/163- Marassi</v>
      </c>
      <c r="AO1135" s="2" t="str">
        <f t="shared" si="160"/>
        <v>PKG#17751</v>
      </c>
      <c r="AP1135" s="2" t="str">
        <f t="shared" si="161"/>
        <v>EMAAR-Pkg#162/163- Marassi51</v>
      </c>
    </row>
    <row r="1136" spans="1:42" x14ac:dyDescent="0.3">
      <c r="A1136" s="6" t="s">
        <v>70</v>
      </c>
      <c r="B1136" s="6">
        <f>VLOOKUP(A1136,Sheet1!A:B,2,0)</f>
        <v>1</v>
      </c>
      <c r="C1136" s="6">
        <v>52</v>
      </c>
      <c r="D1136" s="25"/>
      <c r="F1136" s="26">
        <f>SUMIF('data-from-invoicing'!D:D,eslam.data!AP1136,'data-from-invoicing'!E:E)</f>
        <v>0</v>
      </c>
      <c r="G1136" s="2">
        <f t="shared" si="158"/>
        <v>0</v>
      </c>
      <c r="H1136" s="23"/>
      <c r="I1136" s="2">
        <f>SUMIF('collection only'!D:D,eslam.data!AO1136,'collection only'!E:E)</f>
        <v>9.9999999999999995E-7</v>
      </c>
      <c r="J1136" s="26">
        <f>SUMIF('data-from-invoicing'!D:D,eslam.data!AP1136,'data-from-invoicing'!F:F)</f>
        <v>0</v>
      </c>
      <c r="K1136" s="2">
        <f t="shared" si="159"/>
        <v>-9.9999999999999995E-7</v>
      </c>
      <c r="O1136" s="23"/>
      <c r="P1136" s="2">
        <v>45000000</v>
      </c>
      <c r="Q1136" s="1">
        <v>45138</v>
      </c>
      <c r="R1136" s="1">
        <v>45148</v>
      </c>
      <c r="S1136" s="1">
        <v>45152</v>
      </c>
      <c r="T1136">
        <v>30</v>
      </c>
      <c r="U1136" s="1">
        <v>45182</v>
      </c>
      <c r="AD1136" s="2">
        <v>0</v>
      </c>
      <c r="AE1136" s="14">
        <f>SUMIF('consultant-gross'!D:D,eslam.data!AO1136,'consultant-gross'!F:F)</f>
        <v>0</v>
      </c>
      <c r="AF1136" s="14">
        <f>SUMIF('consultant-gross'!D:D,eslam.data!AO1136,'consultant-gross'!G:G)</f>
        <v>0</v>
      </c>
      <c r="AG1136" s="14">
        <f>SUMIF('consultant-net'!D:D,eslam.data!AO1136,'consultant-net'!F:F)</f>
        <v>45000000</v>
      </c>
      <c r="AH1136" s="2" t="str">
        <f>VLOOKUP(A1136,'eslam-to-invoicing'!A:B,2,0)</f>
        <v>EMAAR-Pkg#162/163- Marassi</v>
      </c>
      <c r="AO1136" s="2" t="str">
        <f t="shared" si="160"/>
        <v>PKG#17752</v>
      </c>
      <c r="AP1136" s="2" t="str">
        <f t="shared" si="161"/>
        <v>EMAAR-Pkg#162/163- Marassi52</v>
      </c>
    </row>
    <row r="1137" spans="1:42" x14ac:dyDescent="0.3">
      <c r="A1137" s="6" t="s">
        <v>70</v>
      </c>
      <c r="B1137" s="6">
        <f>VLOOKUP(A1137,Sheet1!A:B,2,0)</f>
        <v>1</v>
      </c>
      <c r="C1137" s="6">
        <v>53</v>
      </c>
      <c r="D1137" s="25"/>
      <c r="F1137" s="26">
        <f>SUMIF('data-from-invoicing'!D:D,eslam.data!AP1137,'data-from-invoicing'!E:E)</f>
        <v>0</v>
      </c>
      <c r="G1137" s="2">
        <f t="shared" si="158"/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 t="shared" si="159"/>
        <v>-9.9999999999999995E-7</v>
      </c>
      <c r="O1137" s="23"/>
      <c r="P1137" s="2">
        <v>5000000</v>
      </c>
      <c r="Q1137" s="1">
        <v>45230</v>
      </c>
      <c r="R1137" s="1">
        <v>45244</v>
      </c>
      <c r="S1137" s="1">
        <v>45244</v>
      </c>
      <c r="T1137">
        <v>30</v>
      </c>
      <c r="U1137" s="1">
        <v>45274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5000000</v>
      </c>
      <c r="AH1137" s="2" t="str">
        <f>VLOOKUP(A1137,'eslam-to-invoicing'!A:B,2,0)</f>
        <v>EMAAR-Pkg#162/163- Marassi</v>
      </c>
      <c r="AO1137" s="2" t="str">
        <f t="shared" si="160"/>
        <v>PKG#17753</v>
      </c>
      <c r="AP1137" s="2" t="str">
        <f t="shared" si="161"/>
        <v>EMAAR-Pkg#162/163- Marassi53</v>
      </c>
    </row>
    <row r="1138" spans="1:42" x14ac:dyDescent="0.3">
      <c r="A1138" s="6" t="s">
        <v>70</v>
      </c>
      <c r="B1138" s="6">
        <f>VLOOKUP(A1138,Sheet1!A:B,2,0)</f>
        <v>1</v>
      </c>
      <c r="C1138" s="6">
        <v>54</v>
      </c>
      <c r="D1138" s="25"/>
      <c r="F1138" s="26">
        <f>SUMIF('data-from-invoicing'!D:D,eslam.data!AP1138,'data-from-invoicing'!E:E)</f>
        <v>0</v>
      </c>
      <c r="G1138" s="2">
        <f t="shared" si="158"/>
        <v>0</v>
      </c>
      <c r="H1138" s="23"/>
      <c r="I1138" s="2">
        <f>SUMIF('collection only'!D:D,eslam.data!AO1138,'collection only'!E:E)</f>
        <v>0</v>
      </c>
      <c r="J1138" s="26">
        <f>SUMIF('data-from-invoicing'!D:D,eslam.data!AP1138,'data-from-invoicing'!F:F)</f>
        <v>0</v>
      </c>
      <c r="K1138" s="2">
        <f t="shared" si="159"/>
        <v>0</v>
      </c>
      <c r="O1138" s="23"/>
      <c r="P1138" s="2">
        <v>14081143</v>
      </c>
      <c r="Q1138" s="1">
        <v>45443</v>
      </c>
      <c r="R1138" s="1">
        <v>45447</v>
      </c>
      <c r="S1138" s="1">
        <v>45448</v>
      </c>
      <c r="T1138">
        <v>30</v>
      </c>
      <c r="U1138" s="1">
        <v>45478</v>
      </c>
      <c r="W1138" s="2">
        <v>626950196.88999999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14081143</v>
      </c>
      <c r="AH1138" s="2" t="str">
        <f>VLOOKUP(A1138,'eslam-to-invoicing'!A:B,2,0)</f>
        <v>EMAAR-Pkg#162/163- Marassi</v>
      </c>
      <c r="AO1138" s="2" t="str">
        <f t="shared" si="160"/>
        <v>PKG#17754</v>
      </c>
      <c r="AP1138" s="2" t="str">
        <f t="shared" si="161"/>
        <v>EMAAR-Pkg#162/163- Marassi54</v>
      </c>
    </row>
    <row r="1139" spans="1:42" hidden="1" x14ac:dyDescent="0.3">
      <c r="A1139" s="6" t="s">
        <v>68</v>
      </c>
      <c r="B1139" s="6">
        <f>VLOOKUP(A1139,Sheet1!A:B,2,0)</f>
        <v>1</v>
      </c>
      <c r="C1139" s="6">
        <v>1</v>
      </c>
      <c r="D1139" s="25"/>
      <c r="F1139" s="26">
        <f>SUMIF('data-from-invoicing'!D:D,eslam.data!AP1139,'data-from-invoicing'!E:E)</f>
        <v>1493908.79</v>
      </c>
      <c r="G1139" s="2">
        <f t="shared" si="158"/>
        <v>1493908.79</v>
      </c>
      <c r="H1139" s="23"/>
      <c r="I1139" s="2">
        <f>SUMIF('collection only'!D:D,eslam.data!AO1139,'collection only'!E:E)</f>
        <v>0</v>
      </c>
      <c r="J1139" s="26">
        <f>SUMIF('data-from-invoicing'!D:D,eslam.data!AP1139,'data-from-invoicing'!F:F)</f>
        <v>1068966.4295000001</v>
      </c>
      <c r="K1139" s="2">
        <f t="shared" si="159"/>
        <v>1068966.4295000001</v>
      </c>
      <c r="O1139" s="23"/>
      <c r="P1139" s="2">
        <v>22337274.899999999</v>
      </c>
      <c r="Q1139" s="1">
        <v>44286</v>
      </c>
      <c r="R1139" s="1">
        <v>44279</v>
      </c>
      <c r="S1139" s="1">
        <v>44279</v>
      </c>
      <c r="T1139">
        <v>30</v>
      </c>
      <c r="U1139" s="1">
        <v>44309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0</v>
      </c>
      <c r="AH1139" s="2" t="str">
        <f>VLOOKUP(A1139,'eslam-to-invoicing'!A:B,2,0)</f>
        <v>EMAAR-Pkg#162/163- Marassi</v>
      </c>
      <c r="AO1139" s="2" t="str">
        <f t="shared" si="160"/>
        <v>PKG#177 - DP1</v>
      </c>
      <c r="AP1139" s="2" t="str">
        <f t="shared" si="161"/>
        <v>EMAAR-Pkg#162/163- Marassi1</v>
      </c>
    </row>
    <row r="1140" spans="1:42" hidden="1" x14ac:dyDescent="0.3">
      <c r="A1140" s="6" t="s">
        <v>77</v>
      </c>
      <c r="B1140" s="6">
        <f>VLOOKUP(A1140,Sheet1!A:B,2,0)</f>
        <v>1</v>
      </c>
      <c r="C1140" s="6">
        <v>1</v>
      </c>
      <c r="D1140" s="25"/>
      <c r="F1140" s="26">
        <f>SUMIF('data-from-invoicing'!D:D,eslam.data!AP1140,'data-from-invoicing'!E:E)</f>
        <v>1493908.79</v>
      </c>
      <c r="G1140" s="2">
        <f t="shared" si="158"/>
        <v>1493908.79</v>
      </c>
      <c r="H1140" s="23"/>
      <c r="I1140" s="2">
        <f>SUMIF('collection only'!D:D,eslam.data!AO1140,'collection only'!E:E)</f>
        <v>0</v>
      </c>
      <c r="J1140" s="26">
        <f>SUMIF('data-from-invoicing'!D:D,eslam.data!AP1140,'data-from-invoicing'!F:F)</f>
        <v>1068966.4295000001</v>
      </c>
      <c r="K1140" s="2">
        <f t="shared" si="159"/>
        <v>1068966.4295000001</v>
      </c>
      <c r="O1140" s="23"/>
      <c r="P1140" s="2">
        <v>1800000</v>
      </c>
      <c r="Q1140" s="1">
        <v>44530</v>
      </c>
      <c r="R1140" s="1">
        <v>44545</v>
      </c>
      <c r="S1140" s="1">
        <v>44543</v>
      </c>
      <c r="T1140">
        <v>30</v>
      </c>
      <c r="U1140" s="1">
        <v>44573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1800000</v>
      </c>
      <c r="AH1140" s="2" t="str">
        <f>VLOOKUP(A1140,'eslam-to-invoicing'!A:B,2,0)</f>
        <v>EMAAR-Pkg#162/163- Marassi</v>
      </c>
      <c r="AO1140" s="2" t="str">
        <f t="shared" si="160"/>
        <v>PKG#177 - SWI 071</v>
      </c>
      <c r="AP1140" s="2" t="str">
        <f t="shared" si="161"/>
        <v>EMAAR-Pkg#162/163- Marassi1</v>
      </c>
    </row>
    <row r="1141" spans="1:42" hidden="1" x14ac:dyDescent="0.3">
      <c r="A1141" s="6" t="s">
        <v>77</v>
      </c>
      <c r="B1141" s="6">
        <f>VLOOKUP(A1141,Sheet1!A:B,2,0)</f>
        <v>1</v>
      </c>
      <c r="C1141" s="6">
        <v>2</v>
      </c>
      <c r="D1141" s="25"/>
      <c r="F1141" s="26">
        <f>SUMIF('data-from-invoicing'!D:D,eslam.data!AP1141,'data-from-invoicing'!E:E)</f>
        <v>17264889.030000001</v>
      </c>
      <c r="G1141" s="2">
        <f t="shared" si="158"/>
        <v>17264889.030000001</v>
      </c>
      <c r="H1141" s="23"/>
      <c r="I1141" s="2">
        <f>SUMIF('collection only'!D:D,eslam.data!AO1141,'collection only'!E:E)</f>
        <v>0</v>
      </c>
      <c r="J1141" s="26">
        <f>SUMIF('data-from-invoicing'!D:D,eslam.data!AP1141,'data-from-invoicing'!F:F)</f>
        <v>17974031.281499997</v>
      </c>
      <c r="K1141" s="2">
        <f t="shared" si="159"/>
        <v>17974031.281499997</v>
      </c>
      <c r="O1141" s="23"/>
      <c r="P1141" s="2">
        <v>4300000</v>
      </c>
      <c r="Q1141" s="1">
        <v>44561</v>
      </c>
      <c r="R1141" s="1">
        <v>44561</v>
      </c>
      <c r="S1141" s="1">
        <v>44564</v>
      </c>
      <c r="T1141">
        <v>30</v>
      </c>
      <c r="U1141" s="1">
        <v>44594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4300000</v>
      </c>
      <c r="AH1141" s="2" t="str">
        <f>VLOOKUP(A1141,'eslam-to-invoicing'!A:B,2,0)</f>
        <v>EMAAR-Pkg#162/163- Marassi</v>
      </c>
      <c r="AO1141" s="2" t="str">
        <f t="shared" si="160"/>
        <v>PKG#177 - SWI 072</v>
      </c>
      <c r="AP1141" s="2" t="str">
        <f t="shared" si="161"/>
        <v>EMAAR-Pkg#162/163- Marassi2</v>
      </c>
    </row>
    <row r="1142" spans="1:42" hidden="1" x14ac:dyDescent="0.3">
      <c r="A1142" s="6" t="s">
        <v>77</v>
      </c>
      <c r="B1142" s="6">
        <f>VLOOKUP(A1142,Sheet1!A:B,2,0)</f>
        <v>1</v>
      </c>
      <c r="C1142" s="6">
        <v>3</v>
      </c>
      <c r="D1142" s="25"/>
      <c r="F1142" s="26">
        <f>SUMIF('data-from-invoicing'!D:D,eslam.data!AP1142,'data-from-invoicing'!E:E)</f>
        <v>12082357.789999999</v>
      </c>
      <c r="G1142" s="2">
        <f t="shared" si="158"/>
        <v>12082357.789999999</v>
      </c>
      <c r="H1142" s="23"/>
      <c r="I1142" s="2">
        <f>SUMIF('collection only'!D:D,eslam.data!AO1142,'collection only'!E:E)</f>
        <v>0</v>
      </c>
      <c r="J1142" s="26">
        <f>SUMIF('data-from-invoicing'!D:D,eslam.data!AP1142,'data-from-invoicing'!F:F)</f>
        <v>16268974.4395</v>
      </c>
      <c r="K1142" s="2">
        <f t="shared" si="159"/>
        <v>16268974.4395</v>
      </c>
      <c r="O1142" s="23"/>
      <c r="P1142" s="2">
        <v>5800000</v>
      </c>
      <c r="Q1142" s="1">
        <v>44592</v>
      </c>
      <c r="R1142" s="1">
        <v>44592</v>
      </c>
      <c r="S1142" s="1">
        <v>44593</v>
      </c>
      <c r="T1142">
        <v>30</v>
      </c>
      <c r="U1142" s="1">
        <v>44623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5800000</v>
      </c>
      <c r="AH1142" s="2" t="str">
        <f>VLOOKUP(A1142,'eslam-to-invoicing'!A:B,2,0)</f>
        <v>EMAAR-Pkg#162/163- Marassi</v>
      </c>
      <c r="AO1142" s="2" t="str">
        <f t="shared" si="160"/>
        <v>PKG#177 - SWI 073</v>
      </c>
      <c r="AP1142" s="2" t="str">
        <f t="shared" si="161"/>
        <v>EMAAR-Pkg#162/163- Marassi3</v>
      </c>
    </row>
    <row r="1143" spans="1:42" hidden="1" x14ac:dyDescent="0.3">
      <c r="A1143" s="6" t="s">
        <v>77</v>
      </c>
      <c r="B1143" s="6">
        <f>VLOOKUP(A1143,Sheet1!A:B,2,0)</f>
        <v>1</v>
      </c>
      <c r="C1143" s="6">
        <v>4</v>
      </c>
      <c r="D1143" s="25"/>
      <c r="F1143" s="26">
        <f>SUMIF('data-from-invoicing'!D:D,eslam.data!AP1143,'data-from-invoicing'!E:E)</f>
        <v>14694850.770000001</v>
      </c>
      <c r="G1143" s="2">
        <f t="shared" si="158"/>
        <v>14694850.770000001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17742432.848499998</v>
      </c>
      <c r="K1143" s="2">
        <f t="shared" si="159"/>
        <v>17742432.848499998</v>
      </c>
      <c r="O1143" s="23"/>
      <c r="Q1143" s="1">
        <v>44620</v>
      </c>
      <c r="R1143" s="1">
        <v>44620</v>
      </c>
      <c r="S1143" s="1">
        <v>44622</v>
      </c>
      <c r="T1143">
        <v>30</v>
      </c>
      <c r="U1143" s="1">
        <v>44652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0</v>
      </c>
      <c r="AH1143" s="2" t="str">
        <f>VLOOKUP(A1143,'eslam-to-invoicing'!A:B,2,0)</f>
        <v>EMAAR-Pkg#162/163- Marassi</v>
      </c>
      <c r="AO1143" s="2" t="str">
        <f t="shared" si="160"/>
        <v>PKG#177 - SWI 074</v>
      </c>
      <c r="AP1143" s="2" t="str">
        <f t="shared" si="161"/>
        <v>EMAAR-Pkg#162/163- Marassi4</v>
      </c>
    </row>
    <row r="1144" spans="1:42" hidden="1" x14ac:dyDescent="0.3">
      <c r="A1144" s="6" t="s">
        <v>77</v>
      </c>
      <c r="B1144" s="6">
        <f>VLOOKUP(A1144,Sheet1!A:B,2,0)</f>
        <v>1</v>
      </c>
      <c r="C1144" s="6">
        <v>5</v>
      </c>
      <c r="D1144" s="25"/>
      <c r="F1144" s="26">
        <f>SUMIF('data-from-invoicing'!D:D,eslam.data!AP1144,'data-from-invoicing'!E:E)</f>
        <v>8006098.5710000005</v>
      </c>
      <c r="G1144" s="2">
        <f t="shared" si="158"/>
        <v>8006098.5710000005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7958142.0484999996</v>
      </c>
      <c r="K1144" s="2">
        <f t="shared" si="159"/>
        <v>7958142.0484999996</v>
      </c>
      <c r="O1144" s="23"/>
      <c r="P1144" s="2">
        <v>9500000</v>
      </c>
      <c r="Q1144" s="1">
        <v>44651</v>
      </c>
      <c r="R1144" s="1">
        <v>44648</v>
      </c>
      <c r="S1144" s="1">
        <v>44658</v>
      </c>
      <c r="T1144">
        <v>30</v>
      </c>
      <c r="U1144" s="1">
        <v>44688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9500000</v>
      </c>
      <c r="AH1144" s="2" t="str">
        <f>VLOOKUP(A1144,'eslam-to-invoicing'!A:B,2,0)</f>
        <v>EMAAR-Pkg#162/163- Marassi</v>
      </c>
      <c r="AO1144" s="2" t="str">
        <f t="shared" si="160"/>
        <v>PKG#177 - SWI 075</v>
      </c>
      <c r="AP1144" s="2" t="str">
        <f t="shared" si="161"/>
        <v>EMAAR-Pkg#162/163- Marassi5</v>
      </c>
    </row>
    <row r="1145" spans="1:42" hidden="1" x14ac:dyDescent="0.3">
      <c r="A1145" s="6" t="s">
        <v>77</v>
      </c>
      <c r="B1145" s="6">
        <f>VLOOKUP(A1145,Sheet1!A:B,2,0)</f>
        <v>1</v>
      </c>
      <c r="C1145" s="6">
        <v>6</v>
      </c>
      <c r="D1145" s="25"/>
      <c r="E1145" s="2">
        <v>3141613.4180051298</v>
      </c>
      <c r="F1145" s="26">
        <f>SUMIF('data-from-invoicing'!D:D,eslam.data!AP1145,'data-from-invoicing'!E:E)</f>
        <v>14622817.211000001</v>
      </c>
      <c r="G1145" s="2">
        <f t="shared" si="158"/>
        <v>11481203.792994872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13427541.4454</v>
      </c>
      <c r="K1145" s="2">
        <f t="shared" si="159"/>
        <v>13427541.4454</v>
      </c>
      <c r="O1145" s="23"/>
      <c r="P1145" s="2">
        <v>5000000</v>
      </c>
      <c r="Q1145" s="1">
        <v>44681</v>
      </c>
      <c r="R1145" s="1">
        <v>44671</v>
      </c>
      <c r="S1145" s="1">
        <v>44685</v>
      </c>
      <c r="T1145">
        <v>30</v>
      </c>
      <c r="U1145" s="1">
        <v>44715</v>
      </c>
      <c r="W1145" s="2">
        <v>31868573.268005129</v>
      </c>
      <c r="AA1145" s="2">
        <v>1025274</v>
      </c>
      <c r="AD1145" s="2">
        <v>0</v>
      </c>
      <c r="AE1145" s="14">
        <f>SUMIF('consultant-gross'!D:D,eslam.data!AO1145,'consultant-gross'!F:F)</f>
        <v>3141613.4180051303</v>
      </c>
      <c r="AF1145" s="14">
        <f>SUMIF('consultant-gross'!D:D,eslam.data!AO1145,'consultant-gross'!G:G)</f>
        <v>31868573.268005129</v>
      </c>
      <c r="AG1145" s="14">
        <f>SUMIF('consultant-net'!D:D,eslam.data!AO1145,'consultant-net'!F:F)</f>
        <v>5000000</v>
      </c>
      <c r="AH1145" s="2" t="str">
        <f>VLOOKUP(A1145,'eslam-to-invoicing'!A:B,2,0)</f>
        <v>EMAAR-Pkg#162/163- Marassi</v>
      </c>
      <c r="AO1145" s="2" t="str">
        <f t="shared" si="160"/>
        <v>PKG#177 - SWI 076</v>
      </c>
      <c r="AP1145" s="2" t="str">
        <f t="shared" si="161"/>
        <v>EMAAR-Pkg#162/163- Marassi6</v>
      </c>
    </row>
    <row r="1146" spans="1:42" hidden="1" x14ac:dyDescent="0.3">
      <c r="A1146" s="6" t="s">
        <v>77</v>
      </c>
      <c r="B1146" s="6">
        <f>VLOOKUP(A1146,Sheet1!A:B,2,0)</f>
        <v>1</v>
      </c>
      <c r="C1146" s="6">
        <v>7</v>
      </c>
      <c r="D1146" s="25"/>
      <c r="E1146" s="2">
        <v>10847798.844642591</v>
      </c>
      <c r="F1146" s="26">
        <f>SUMIF('data-from-invoicing'!D:D,eslam.data!AP1146,'data-from-invoicing'!E:E)</f>
        <v>12998247.66</v>
      </c>
      <c r="G1146" s="2">
        <f t="shared" si="158"/>
        <v>2150448.8153574094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12964361.537700001</v>
      </c>
      <c r="K1146" s="2">
        <f t="shared" si="159"/>
        <v>12964361.537700001</v>
      </c>
      <c r="O1146" s="23"/>
      <c r="P1146" s="2">
        <v>4000000</v>
      </c>
      <c r="Q1146" s="1">
        <v>44712</v>
      </c>
      <c r="R1146" s="1">
        <v>44706</v>
      </c>
      <c r="S1146" s="1">
        <v>44716</v>
      </c>
      <c r="T1146">
        <v>30</v>
      </c>
      <c r="U1146" s="1">
        <v>44746</v>
      </c>
      <c r="W1146" s="2">
        <v>42716372.11264772</v>
      </c>
      <c r="AD1146" s="2">
        <v>0</v>
      </c>
      <c r="AE1146" s="14">
        <f>SUMIF('consultant-gross'!D:D,eslam.data!AO1146,'consultant-gross'!F:F)</f>
        <v>10847798.844642589</v>
      </c>
      <c r="AF1146" s="14">
        <f>SUMIF('consultant-gross'!D:D,eslam.data!AO1146,'consultant-gross'!G:G)</f>
        <v>42716372.11264772</v>
      </c>
      <c r="AG1146" s="14">
        <f>SUMIF('consultant-net'!D:D,eslam.data!AO1146,'consultant-net'!F:F)</f>
        <v>4000000</v>
      </c>
      <c r="AH1146" s="2" t="str">
        <f>VLOOKUP(A1146,'eslam-to-invoicing'!A:B,2,0)</f>
        <v>EMAAR-Pkg#162/163- Marassi</v>
      </c>
      <c r="AO1146" s="2" t="str">
        <f t="shared" si="160"/>
        <v>PKG#177 - SWI 077</v>
      </c>
      <c r="AP1146" s="2" t="str">
        <f t="shared" si="161"/>
        <v>EMAAR-Pkg#162/163- Marassi7</v>
      </c>
    </row>
    <row r="1147" spans="1:42" hidden="1" x14ac:dyDescent="0.3">
      <c r="A1147" s="6" t="s">
        <v>77</v>
      </c>
      <c r="B1147" s="6">
        <f>VLOOKUP(A1147,Sheet1!A:B,2,0)</f>
        <v>1</v>
      </c>
      <c r="C1147" s="6">
        <v>8</v>
      </c>
      <c r="D1147" s="25"/>
      <c r="F1147" s="26">
        <f>SUMIF('data-from-invoicing'!D:D,eslam.data!AP1147,'data-from-invoicing'!E:E)</f>
        <v>27347974.520000003</v>
      </c>
      <c r="G1147" s="2">
        <f t="shared" si="158"/>
        <v>27347974.520000003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22259454.995999999</v>
      </c>
      <c r="K1147" s="2">
        <f t="shared" si="159"/>
        <v>22259454.995999999</v>
      </c>
      <c r="O1147" s="23"/>
      <c r="P1147" s="2">
        <v>500000</v>
      </c>
      <c r="Q1147" s="1">
        <v>44742</v>
      </c>
      <c r="R1147" s="1">
        <v>44737</v>
      </c>
      <c r="S1147" s="1">
        <v>44747</v>
      </c>
      <c r="T1147">
        <v>30</v>
      </c>
      <c r="U1147" s="1">
        <v>44777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500000</v>
      </c>
      <c r="AH1147" s="2" t="str">
        <f>VLOOKUP(A1147,'eslam-to-invoicing'!A:B,2,0)</f>
        <v>EMAAR-Pkg#162/163- Marassi</v>
      </c>
      <c r="AO1147" s="2" t="str">
        <f t="shared" si="160"/>
        <v>PKG#177 - SWI 078</v>
      </c>
      <c r="AP1147" s="2" t="str">
        <f t="shared" si="161"/>
        <v>EMAAR-Pkg#162/163- Marassi8</v>
      </c>
    </row>
    <row r="1148" spans="1:42" hidden="1" x14ac:dyDescent="0.3">
      <c r="A1148" s="6" t="s">
        <v>77</v>
      </c>
      <c r="B1148" s="6">
        <f>VLOOKUP(A1148,Sheet1!A:B,2,0)</f>
        <v>1</v>
      </c>
      <c r="C1148" s="6">
        <v>9</v>
      </c>
      <c r="D1148" s="25"/>
      <c r="F1148" s="26">
        <f>SUMIF('data-from-invoicing'!D:D,eslam.data!AP1148,'data-from-invoicing'!E:E)</f>
        <v>15911837.121000001</v>
      </c>
      <c r="G1148" s="2">
        <f t="shared" si="158"/>
        <v>15911837.121000001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20607532.603099998</v>
      </c>
      <c r="K1148" s="2">
        <f t="shared" si="159"/>
        <v>20607532.603099998</v>
      </c>
      <c r="O1148" s="23"/>
      <c r="P1148" s="2">
        <v>4000000</v>
      </c>
      <c r="Q1148" s="1">
        <v>44773</v>
      </c>
      <c r="R1148" s="1">
        <v>44773</v>
      </c>
      <c r="S1148" s="1">
        <v>44783</v>
      </c>
      <c r="T1148">
        <v>30</v>
      </c>
      <c r="U1148" s="1">
        <v>44813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4000000</v>
      </c>
      <c r="AH1148" s="2" t="str">
        <f>VLOOKUP(A1148,'eslam-to-invoicing'!A:B,2,0)</f>
        <v>EMAAR-Pkg#162/163- Marassi</v>
      </c>
      <c r="AO1148" s="2" t="str">
        <f t="shared" si="160"/>
        <v>PKG#177 - SWI 079</v>
      </c>
      <c r="AP1148" s="2" t="str">
        <f t="shared" si="161"/>
        <v>EMAAR-Pkg#162/163- Marassi9</v>
      </c>
    </row>
    <row r="1149" spans="1:42" hidden="1" x14ac:dyDescent="0.3">
      <c r="A1149" s="6" t="s">
        <v>77</v>
      </c>
      <c r="B1149" s="6">
        <f>VLOOKUP(A1149,Sheet1!A:B,2,0)</f>
        <v>1</v>
      </c>
      <c r="C1149" s="6">
        <v>10</v>
      </c>
      <c r="D1149" s="25"/>
      <c r="F1149" s="26">
        <f>SUMIF('data-from-invoicing'!D:D,eslam.data!AP1149,'data-from-invoicing'!E:E)</f>
        <v>18387668.600099999</v>
      </c>
      <c r="G1149" s="2">
        <f t="shared" si="158"/>
        <v>18387668.600099999</v>
      </c>
      <c r="H1149" s="23"/>
      <c r="I1149" s="2">
        <f>SUMIF('collection only'!D:D,eslam.data!AO1149,'collection only'!E:E)</f>
        <v>1.0000000000000001E-5</v>
      </c>
      <c r="J1149" s="26">
        <f>SUMIF('data-from-invoicing'!D:D,eslam.data!AP1149,'data-from-invoicing'!F:F)</f>
        <v>18192775.480100002</v>
      </c>
      <c r="K1149" s="2">
        <f t="shared" si="159"/>
        <v>18192775.480090003</v>
      </c>
      <c r="O1149" s="23"/>
      <c r="Q1149" s="1">
        <v>44834</v>
      </c>
      <c r="R1149" s="1">
        <v>44834</v>
      </c>
      <c r="S1149" s="1">
        <v>44851</v>
      </c>
      <c r="T1149">
        <v>30</v>
      </c>
      <c r="U1149" s="1">
        <v>44881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0</v>
      </c>
      <c r="AH1149" s="2" t="str">
        <f>VLOOKUP(A1149,'eslam-to-invoicing'!A:B,2,0)</f>
        <v>EMAAR-Pkg#162/163- Marassi</v>
      </c>
      <c r="AO1149" s="2" t="str">
        <f t="shared" si="160"/>
        <v>PKG#177 - SWI 0710</v>
      </c>
      <c r="AP1149" s="2" t="str">
        <f t="shared" si="161"/>
        <v>EMAAR-Pkg#162/163- Marassi10</v>
      </c>
    </row>
    <row r="1150" spans="1:42" x14ac:dyDescent="0.3">
      <c r="A1150" s="6" t="s">
        <v>66</v>
      </c>
      <c r="B1150" s="6">
        <f>VLOOKUP(A1150,Sheet1!A:B,2,0)</f>
        <v>1</v>
      </c>
      <c r="C1150" s="6">
        <v>1</v>
      </c>
      <c r="D1150" s="25"/>
      <c r="F1150" s="26">
        <f>SUMIF('data-from-invoicing'!D:D,eslam.data!AP1150,'data-from-invoicing'!E:E)</f>
        <v>0</v>
      </c>
      <c r="G1150" s="2">
        <f t="shared" si="158"/>
        <v>0</v>
      </c>
      <c r="H1150" s="23"/>
      <c r="I1150" s="2">
        <f>SUMIF('collection only'!D:D,eslam.data!AO1150,'collection only'!E:E)</f>
        <v>3747170.2</v>
      </c>
      <c r="J1150" s="26">
        <f>SUMIF('data-from-invoicing'!D:D,eslam.data!AP1150,'data-from-invoicing'!F:F)</f>
        <v>0</v>
      </c>
      <c r="K1150" s="2">
        <f t="shared" si="159"/>
        <v>-3747170.2</v>
      </c>
      <c r="L1150" s="2">
        <v>3747170.2</v>
      </c>
      <c r="N1150" s="2">
        <v>1276787.1499999999</v>
      </c>
      <c r="O1150" s="23"/>
      <c r="P1150" s="2">
        <v>3747170.2</v>
      </c>
      <c r="Q1150" s="1">
        <v>44227</v>
      </c>
      <c r="R1150" s="1">
        <v>44221</v>
      </c>
      <c r="S1150" s="1">
        <v>44221</v>
      </c>
      <c r="T1150">
        <v>30</v>
      </c>
      <c r="U1150" s="1">
        <v>44251</v>
      </c>
      <c r="V1150" s="1">
        <v>44229</v>
      </c>
      <c r="AD1150" s="2">
        <v>0</v>
      </c>
      <c r="AE1150" s="14">
        <f>SUMIF('consultant-gross'!D:D,eslam.data!AO1150,'consultant-gross'!F:F)</f>
        <v>0</v>
      </c>
      <c r="AF1150" s="14">
        <f>SUMIF('consultant-gross'!D:D,eslam.data!AO1150,'consultant-gross'!G:G)</f>
        <v>0</v>
      </c>
      <c r="AG1150" s="14">
        <f>SUMIF('consultant-net'!D:D,eslam.data!AO1150,'consultant-net'!F:F)</f>
        <v>0</v>
      </c>
      <c r="AH1150" s="2" t="str">
        <f>VLOOKUP(A1150,'eslam-to-invoicing'!A:B,2,0)</f>
        <v>BKG#178-Lagoon Discharge</v>
      </c>
      <c r="AO1150" s="2" t="str">
        <f t="shared" si="160"/>
        <v>PKG#1781</v>
      </c>
      <c r="AP1150" s="2" t="str">
        <f t="shared" si="161"/>
        <v>BKG#178-Lagoon Discharge1</v>
      </c>
    </row>
    <row r="1151" spans="1:42" hidden="1" x14ac:dyDescent="0.3">
      <c r="A1151" s="6" t="s">
        <v>66</v>
      </c>
      <c r="B1151" s="6">
        <f>VLOOKUP(A1151,Sheet1!A:B,2,0)</f>
        <v>1</v>
      </c>
      <c r="C1151" s="6">
        <v>2</v>
      </c>
      <c r="D1151" s="25"/>
      <c r="E1151" s="2">
        <v>16123744.18</v>
      </c>
      <c r="F1151" s="26">
        <f>SUMIF('data-from-invoicing'!D:D,eslam.data!AP1151,'data-from-invoicing'!E:E)</f>
        <v>15355946.840000002</v>
      </c>
      <c r="G1151" s="2">
        <f t="shared" si="158"/>
        <v>-767797.33999999799</v>
      </c>
      <c r="H1151" s="23"/>
      <c r="I1151" s="2">
        <f>SUMIF('collection only'!D:D,eslam.data!AO1151,'collection only'!E:E)</f>
        <v>13230338.289999999</v>
      </c>
      <c r="J1151" s="26">
        <f>SUMIF('data-from-invoicing'!D:D,eslam.data!AP1151,'data-from-invoicing'!F:F)</f>
        <v>13230338.291999999</v>
      </c>
      <c r="K1151" s="2">
        <f t="shared" si="159"/>
        <v>2.0000003278255463E-3</v>
      </c>
      <c r="N1151" s="2">
        <v>392599.98</v>
      </c>
      <c r="O1151" s="23"/>
      <c r="P1151" s="2">
        <v>13230338.289999999</v>
      </c>
      <c r="Q1151" s="1">
        <v>44255</v>
      </c>
      <c r="R1151" s="1">
        <v>44255</v>
      </c>
      <c r="S1151" s="1">
        <v>44259</v>
      </c>
      <c r="T1151">
        <v>30</v>
      </c>
      <c r="U1151" s="1">
        <v>44289</v>
      </c>
      <c r="V1151" s="1">
        <v>44300</v>
      </c>
      <c r="W1151" s="2">
        <v>16123744.18</v>
      </c>
      <c r="AD1151" s="2">
        <v>0</v>
      </c>
      <c r="AE1151" s="14">
        <f>SUMIF('consultant-gross'!D:D,eslam.data!AO1151,'consultant-gross'!F:F)</f>
        <v>0</v>
      </c>
      <c r="AF1151" s="14">
        <f>SUMIF('consultant-gross'!D:D,eslam.data!AO1151,'consultant-gross'!G:G)</f>
        <v>0</v>
      </c>
      <c r="AG1151" s="14">
        <f>SUMIF('consultant-net'!D:D,eslam.data!AO1151,'consultant-net'!F:F)</f>
        <v>0</v>
      </c>
      <c r="AH1151" s="2" t="str">
        <f>VLOOKUP(A1151,'eslam-to-invoicing'!A:B,2,0)</f>
        <v>BKG#178-Lagoon Discharge</v>
      </c>
      <c r="AO1151" s="2" t="str">
        <f t="shared" si="160"/>
        <v>PKG#1782</v>
      </c>
      <c r="AP1151" s="2" t="str">
        <f t="shared" si="161"/>
        <v>BKG#178-Lagoon Discharge2</v>
      </c>
    </row>
    <row r="1152" spans="1:42" hidden="1" x14ac:dyDescent="0.3">
      <c r="A1152" s="6" t="s">
        <v>66</v>
      </c>
      <c r="B1152" s="6">
        <f>VLOOKUP(A1152,Sheet1!A:B,2,0)</f>
        <v>1</v>
      </c>
      <c r="C1152" s="6">
        <v>3</v>
      </c>
      <c r="D1152" s="25"/>
      <c r="E1152" s="2">
        <v>8196011.0700000003</v>
      </c>
      <c r="F1152" s="26">
        <f>SUMIF('data-from-invoicing'!D:D,eslam.data!AP1152,'data-from-invoicing'!E:E)</f>
        <v>7805724.8300000001</v>
      </c>
      <c r="G1152" s="2">
        <f t="shared" si="158"/>
        <v>-390286.24000000022</v>
      </c>
      <c r="H1152" s="23"/>
      <c r="I1152" s="2">
        <f>SUMIF('collection only'!D:D,eslam.data!AO1152,'collection only'!E:E)</f>
        <v>6675236.8799999999</v>
      </c>
      <c r="J1152" s="26">
        <f>SUMIF('data-from-invoicing'!D:D,eslam.data!AP1152,'data-from-invoicing'!F:F)</f>
        <v>7952024.0415000003</v>
      </c>
      <c r="K1152" s="2">
        <f t="shared" si="159"/>
        <v>1276787.1615000004</v>
      </c>
      <c r="N1152" s="2">
        <v>887343.85</v>
      </c>
      <c r="O1152" s="23"/>
      <c r="P1152" s="2">
        <v>6675236.8799999999</v>
      </c>
      <c r="Q1152" s="1">
        <v>44286</v>
      </c>
      <c r="R1152" s="1">
        <v>44286</v>
      </c>
      <c r="S1152" s="1">
        <v>44290</v>
      </c>
      <c r="T1152">
        <v>30</v>
      </c>
      <c r="U1152" s="1">
        <v>44320</v>
      </c>
      <c r="V1152" s="1">
        <v>44314</v>
      </c>
      <c r="W1152" s="2">
        <v>24319755.25</v>
      </c>
      <c r="X1152" s="2">
        <v>1215987.76</v>
      </c>
      <c r="AD1152" s="2">
        <v>50000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0</v>
      </c>
      <c r="AH1152" s="2" t="str">
        <f>VLOOKUP(A1152,'eslam-to-invoicing'!A:B,2,0)</f>
        <v>BKG#178-Lagoon Discharge</v>
      </c>
      <c r="AO1152" s="2" t="str">
        <f t="shared" si="160"/>
        <v>PKG#1783</v>
      </c>
      <c r="AP1152" s="2" t="str">
        <f t="shared" si="161"/>
        <v>BKG#178-Lagoon Discharge3</v>
      </c>
    </row>
    <row r="1153" spans="1:42" hidden="1" x14ac:dyDescent="0.3">
      <c r="A1153" s="6" t="s">
        <v>66</v>
      </c>
      <c r="B1153" s="6">
        <f>VLOOKUP(A1153,Sheet1!A:B,2,0)</f>
        <v>1</v>
      </c>
      <c r="C1153" s="6">
        <v>4</v>
      </c>
      <c r="D1153" s="25"/>
      <c r="E1153" s="2">
        <v>7478094.9100000001</v>
      </c>
      <c r="F1153" s="26">
        <f>SUMIF('data-from-invoicing'!D:D,eslam.data!AP1153,'data-from-invoicing'!E:E)</f>
        <v>8636178.5</v>
      </c>
      <c r="G1153" s="2">
        <f t="shared" si="158"/>
        <v>1158083.5899999999</v>
      </c>
      <c r="H1153" s="23"/>
      <c r="I1153" s="2">
        <f>SUMIF('collection only'!D:D,eslam.data!AO1153,'collection only'!E:E)</f>
        <v>6081013.29</v>
      </c>
      <c r="J1153" s="26">
        <f>SUMIF('data-from-invoicing'!D:D,eslam.data!AP1153,'data-from-invoicing'!F:F)</f>
        <v>6473613.2650000006</v>
      </c>
      <c r="K1153" s="2">
        <f t="shared" si="159"/>
        <v>392599.97500000056</v>
      </c>
      <c r="O1153" s="23"/>
      <c r="P1153" s="2">
        <v>6081013.2800000003</v>
      </c>
      <c r="Q1153" s="1">
        <v>44316</v>
      </c>
      <c r="R1153" s="1">
        <v>44316</v>
      </c>
      <c r="S1153" s="1">
        <v>44321</v>
      </c>
      <c r="T1153">
        <v>30</v>
      </c>
      <c r="U1153" s="1">
        <v>44351</v>
      </c>
      <c r="V1153" s="1">
        <v>44350</v>
      </c>
      <c r="W1153" s="2">
        <v>31797850.16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0</v>
      </c>
      <c r="AH1153" s="2" t="str">
        <f>VLOOKUP(A1153,'eslam-to-invoicing'!A:B,2,0)</f>
        <v>BKG#178-Lagoon Discharge</v>
      </c>
      <c r="AO1153" s="2" t="str">
        <f t="shared" si="160"/>
        <v>PKG#1784</v>
      </c>
      <c r="AP1153" s="2" t="str">
        <f t="shared" si="161"/>
        <v>BKG#178-Lagoon Discharge4</v>
      </c>
    </row>
    <row r="1154" spans="1:42" x14ac:dyDescent="0.3">
      <c r="A1154" s="6" t="s">
        <v>66</v>
      </c>
      <c r="B1154" s="6">
        <f>VLOOKUP(A1154,Sheet1!A:B,2,0)</f>
        <v>1</v>
      </c>
      <c r="C1154" s="6">
        <v>5</v>
      </c>
      <c r="D1154" s="25"/>
      <c r="E1154" s="2">
        <v>10300781.800000001</v>
      </c>
      <c r="F1154" s="26">
        <f>SUMIF('data-from-invoicing'!D:D,eslam.data!AP1154,'data-from-invoicing'!E:E)</f>
        <v>10300781.789999999</v>
      </c>
      <c r="G1154" s="2">
        <f t="shared" si="158"/>
        <v>-1.0000001639127731E-2</v>
      </c>
      <c r="H1154" s="23"/>
      <c r="I1154" s="2">
        <f>SUMIF('collection only'!D:D,eslam.data!AO1154,'collection only'!E:E)</f>
        <v>9125492.6600000001</v>
      </c>
      <c r="J1154" s="26">
        <f>SUMIF('data-from-invoicing'!D:D,eslam.data!AP1154,'data-from-invoicing'!F:F)</f>
        <v>9666283.6995000001</v>
      </c>
      <c r="K1154" s="2">
        <f t="shared" si="159"/>
        <v>540791.03949999996</v>
      </c>
      <c r="O1154" s="23"/>
      <c r="P1154" s="2">
        <v>9125492.6600000001</v>
      </c>
      <c r="Q1154" s="1">
        <v>44347</v>
      </c>
      <c r="R1154" s="1">
        <v>44354</v>
      </c>
      <c r="S1154" s="1">
        <v>44355</v>
      </c>
      <c r="T1154">
        <v>30</v>
      </c>
      <c r="U1154" s="1">
        <v>44385</v>
      </c>
      <c r="V1154" s="1">
        <v>44368</v>
      </c>
      <c r="W1154" s="2">
        <v>42098631.960000001</v>
      </c>
      <c r="AD1154" s="2">
        <v>105137.60000000001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BKG#178-Lagoon Discharge</v>
      </c>
      <c r="AO1154" s="2" t="str">
        <f t="shared" si="160"/>
        <v>PKG#1785</v>
      </c>
      <c r="AP1154" s="2" t="str">
        <f t="shared" si="161"/>
        <v>BKG#178-Lagoon Discharge5</v>
      </c>
    </row>
    <row r="1155" spans="1:42" x14ac:dyDescent="0.3">
      <c r="A1155" s="6" t="s">
        <v>66</v>
      </c>
      <c r="B1155" s="6">
        <f>VLOOKUP(A1155,Sheet1!A:B,2,0)</f>
        <v>1</v>
      </c>
      <c r="C1155" s="6">
        <v>6</v>
      </c>
      <c r="D1155" s="25"/>
      <c r="E1155" s="2">
        <v>4524611.3399999961</v>
      </c>
      <c r="F1155" s="26">
        <f>SUMIF('data-from-invoicing'!D:D,eslam.data!AP1155,'data-from-invoicing'!E:E)</f>
        <v>4524611.34</v>
      </c>
      <c r="G1155" s="2">
        <f t="shared" si="158"/>
        <v>0</v>
      </c>
      <c r="H1155" s="23"/>
      <c r="I1155" s="2">
        <f>SUMIF('collection only'!D:D,eslam.data!AO1155,'collection only'!E:E)</f>
        <v>2730279.03</v>
      </c>
      <c r="J1155" s="26">
        <f>SUMIF('data-from-invoicing'!D:D,eslam.data!AP1155,'data-from-invoicing'!F:F)</f>
        <v>2967821.1170000001</v>
      </c>
      <c r="K1155" s="2">
        <f t="shared" si="159"/>
        <v>237542.08700000029</v>
      </c>
      <c r="O1155" s="23"/>
      <c r="P1155" s="2">
        <v>2730279.03</v>
      </c>
      <c r="Q1155" s="1">
        <v>44377</v>
      </c>
      <c r="R1155" s="1">
        <v>44385</v>
      </c>
      <c r="S1155" s="1">
        <v>44388</v>
      </c>
      <c r="T1155">
        <v>30</v>
      </c>
      <c r="U1155" s="1">
        <v>44418</v>
      </c>
      <c r="V1155" s="1">
        <v>44460</v>
      </c>
      <c r="W1155" s="2">
        <v>46623243.299999997</v>
      </c>
      <c r="X1155" s="2">
        <v>0</v>
      </c>
      <c r="AD1155" s="2">
        <v>1562612.5</v>
      </c>
      <c r="AE1155" s="14">
        <f>SUMIF('consultant-gross'!D:D,eslam.data!AO1155,'consultant-gross'!F:F)</f>
        <v>4524611.3441571593</v>
      </c>
      <c r="AF1155" s="14">
        <f>SUMIF('consultant-gross'!D:D,eslam.data!AO1155,'consultant-gross'!G:G)</f>
        <v>46623243.30415716</v>
      </c>
      <c r="AG1155" s="14">
        <f>SUMIF('consultant-net'!D:D,eslam.data!AO1155,'consultant-net'!F:F)</f>
        <v>4030279.0302813053</v>
      </c>
      <c r="AH1155" s="2" t="str">
        <f>VLOOKUP(A1155,'eslam-to-invoicing'!A:B,2,0)</f>
        <v>BKG#178-Lagoon Discharge</v>
      </c>
      <c r="AO1155" s="2" t="str">
        <f t="shared" si="160"/>
        <v>PKG#1786</v>
      </c>
      <c r="AP1155" s="2" t="str">
        <f t="shared" si="161"/>
        <v>BKG#178-Lagoon Discharge6</v>
      </c>
    </row>
    <row r="1156" spans="1:42" x14ac:dyDescent="0.3">
      <c r="A1156" s="6" t="s">
        <v>66</v>
      </c>
      <c r="B1156" s="6">
        <f>VLOOKUP(A1156,Sheet1!A:B,2,0)</f>
        <v>1</v>
      </c>
      <c r="C1156" s="6">
        <v>7</v>
      </c>
      <c r="D1156" s="25"/>
      <c r="E1156" s="2">
        <v>686559.00000000745</v>
      </c>
      <c r="F1156" s="26">
        <f>SUMIF('data-from-invoicing'!D:D,eslam.data!AP1156,'data-from-invoicing'!E:E)</f>
        <v>686559</v>
      </c>
      <c r="G1156" s="2">
        <f t="shared" si="158"/>
        <v>-7.4505805969238281E-9</v>
      </c>
      <c r="H1156" s="23"/>
      <c r="I1156" s="2">
        <f>SUMIF('collection only'!D:D,eslam.data!AO1156,'collection only'!E:E)</f>
        <v>1644401.99</v>
      </c>
      <c r="J1156" s="26">
        <f>SUMIF('data-from-invoicing'!D:D,eslam.data!AP1156,'data-from-invoicing'!F:F)</f>
        <v>1680446.34</v>
      </c>
      <c r="K1156" s="2">
        <f t="shared" si="159"/>
        <v>36044.350000000093</v>
      </c>
      <c r="O1156" s="23"/>
      <c r="P1156" s="2">
        <v>1844728.45</v>
      </c>
      <c r="Q1156" s="1">
        <v>44500</v>
      </c>
      <c r="R1156" s="1">
        <v>44501</v>
      </c>
      <c r="S1156" s="1">
        <v>44502</v>
      </c>
      <c r="T1156">
        <v>30</v>
      </c>
      <c r="U1156" s="1">
        <v>44532</v>
      </c>
      <c r="V1156" s="1">
        <v>44532</v>
      </c>
      <c r="W1156" s="2">
        <v>47309802.299999997</v>
      </c>
      <c r="X1156" s="2">
        <v>0</v>
      </c>
      <c r="AD1156" s="2">
        <v>1595537.5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 t="shared" si="160"/>
        <v>PKG#1787</v>
      </c>
      <c r="AP1156" s="2" t="str">
        <f t="shared" si="161"/>
        <v>BKG#178-Lagoon Discharge7</v>
      </c>
    </row>
    <row r="1157" spans="1:42" x14ac:dyDescent="0.3">
      <c r="A1157" s="6" t="s">
        <v>66</v>
      </c>
      <c r="B1157" s="6">
        <f>VLOOKUP(A1157,Sheet1!A:B,2,0)</f>
        <v>1</v>
      </c>
      <c r="C1157" s="6">
        <v>8</v>
      </c>
      <c r="D1157" s="25"/>
      <c r="E1157" s="2">
        <v>1389835.5399999919</v>
      </c>
      <c r="F1157" s="26">
        <f>SUMIF('data-from-invoicing'!D:D,eslam.data!AP1157,'data-from-invoicing'!E:E)</f>
        <v>1389835.52</v>
      </c>
      <c r="G1157" s="2">
        <f t="shared" si="158"/>
        <v>-1.9999991869553924E-2</v>
      </c>
      <c r="H1157" s="23"/>
      <c r="I1157" s="2">
        <f>SUMIF('collection only'!D:D,eslam.data!AO1157,'collection only'!E:E)</f>
        <v>595920.44999999995</v>
      </c>
      <c r="J1157" s="26">
        <f>SUMIF('data-from-invoicing'!D:D,eslam.data!AP1157,'data-from-invoicing'!F:F)</f>
        <v>668886.79599999997</v>
      </c>
      <c r="K1157" s="2">
        <f t="shared" si="159"/>
        <v>72966.34600000002</v>
      </c>
      <c r="O1157" s="23"/>
      <c r="P1157" s="2">
        <v>595920.46</v>
      </c>
      <c r="Q1157" s="1">
        <v>44592</v>
      </c>
      <c r="R1157" s="1">
        <v>44592</v>
      </c>
      <c r="S1157" s="1">
        <v>44593</v>
      </c>
      <c r="T1157">
        <v>30</v>
      </c>
      <c r="U1157" s="1">
        <v>44623</v>
      </c>
      <c r="V1157" s="1">
        <v>44620</v>
      </c>
      <c r="W1157" s="2">
        <v>48699637.840000004</v>
      </c>
      <c r="AB1157" s="2">
        <v>1278365.4950000001</v>
      </c>
      <c r="AC1157" s="2">
        <v>1278365.4950000001</v>
      </c>
      <c r="AD1157" s="2">
        <v>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 t="shared" si="160"/>
        <v>PKG#1788</v>
      </c>
      <c r="AP1157" s="2" t="str">
        <f t="shared" si="161"/>
        <v>BKG#178-Lagoon Discharge8</v>
      </c>
    </row>
    <row r="1158" spans="1:42" x14ac:dyDescent="0.3">
      <c r="A1158" s="6" t="s">
        <v>66</v>
      </c>
      <c r="B1158" s="6">
        <f>VLOOKUP(A1158,Sheet1!A:B,2,0)</f>
        <v>1</v>
      </c>
      <c r="C1158" s="6">
        <v>9</v>
      </c>
      <c r="D1158" s="25"/>
      <c r="E1158" s="2">
        <v>31809.520000003278</v>
      </c>
      <c r="F1158" s="26">
        <f>SUMIF('data-from-invoicing'!D:D,eslam.data!AP1158,'data-from-invoicing'!E:E)</f>
        <v>31809.53</v>
      </c>
      <c r="G1158" s="2">
        <f t="shared" si="158"/>
        <v>9.9999967205803841E-3</v>
      </c>
      <c r="H1158" s="23"/>
      <c r="I1158" s="2">
        <f>SUMIF('collection only'!D:D,eslam.data!AO1158,'collection only'!E:E)</f>
        <v>289077.59999999998</v>
      </c>
      <c r="J1158" s="26">
        <f>SUMIF('data-from-invoicing'!D:D,eslam.data!AP1158,'data-from-invoicing'!F:F)</f>
        <v>2524652.5564999999</v>
      </c>
      <c r="K1158" s="2">
        <f t="shared" si="159"/>
        <v>2235574.9564999999</v>
      </c>
      <c r="O1158" s="23"/>
      <c r="P1158" s="2">
        <v>88751.13</v>
      </c>
      <c r="Q1158" s="1">
        <v>44804</v>
      </c>
      <c r="R1158" s="1">
        <v>44801</v>
      </c>
      <c r="S1158" s="1">
        <v>44803</v>
      </c>
      <c r="T1158">
        <v>30</v>
      </c>
      <c r="U1158" s="1">
        <v>44833</v>
      </c>
      <c r="V1158" s="1">
        <v>44843</v>
      </c>
      <c r="W1158" s="2">
        <v>48731447.359999999</v>
      </c>
      <c r="AB1158" s="2">
        <v>1279200.4950000001</v>
      </c>
      <c r="AC1158" s="2">
        <v>1279200.4950000001</v>
      </c>
      <c r="AD1158" s="2">
        <v>2370468.9300000002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 t="shared" si="160"/>
        <v>PKG#1789</v>
      </c>
      <c r="AP1158" s="2" t="str">
        <f t="shared" si="161"/>
        <v>BKG#178-Lagoon Discharge9</v>
      </c>
    </row>
    <row r="1159" spans="1:42" x14ac:dyDescent="0.3">
      <c r="A1159" s="6" t="s">
        <v>66</v>
      </c>
      <c r="B1159" s="6">
        <f>VLOOKUP(A1159,Sheet1!A:B,2,0)</f>
        <v>1</v>
      </c>
      <c r="C1159" s="6">
        <v>10</v>
      </c>
      <c r="D1159" s="25"/>
      <c r="E1159" s="2">
        <v>-1E-4</v>
      </c>
      <c r="F1159" s="26">
        <f>SUMIF('data-from-invoicing'!D:D,eslam.data!AP1159,'data-from-invoicing'!E:E)</f>
        <v>0</v>
      </c>
      <c r="G1159" s="2">
        <f t="shared" si="158"/>
        <v>1E-4</v>
      </c>
      <c r="H1159" s="23"/>
      <c r="I1159" s="2">
        <f>SUMIF('collection only'!D:D,eslam.data!AO1159,'collection only'!E:E)</f>
        <v>2235574.9700000002</v>
      </c>
      <c r="J1159" s="26">
        <f>SUMIF('data-from-invoicing'!D:D,eslam.data!AP1159,'data-from-invoicing'!F:F)</f>
        <v>0</v>
      </c>
      <c r="K1159" s="2">
        <f t="shared" si="159"/>
        <v>-2235574.9700000002</v>
      </c>
      <c r="O1159" s="23"/>
      <c r="P1159" s="2">
        <v>2080200.49</v>
      </c>
      <c r="Q1159" s="1">
        <v>44957</v>
      </c>
      <c r="R1159" s="1">
        <v>44951</v>
      </c>
      <c r="S1159" s="1">
        <v>45075</v>
      </c>
      <c r="T1159">
        <v>30</v>
      </c>
      <c r="U1159" s="1">
        <v>45105</v>
      </c>
      <c r="V1159" s="1">
        <v>45079</v>
      </c>
      <c r="W1159" s="2">
        <v>48731447.359999999</v>
      </c>
      <c r="Y1159" s="2">
        <v>12630627.58</v>
      </c>
      <c r="AA1159" s="2">
        <v>413484.78</v>
      </c>
      <c r="AD1159" s="2">
        <v>1769468.93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 t="shared" si="160"/>
        <v>PKG#17810</v>
      </c>
      <c r="AP1159" s="2" t="str">
        <f t="shared" si="161"/>
        <v>BKG#178-Lagoon Discharge10</v>
      </c>
    </row>
    <row r="1160" spans="1:42" hidden="1" x14ac:dyDescent="0.3">
      <c r="A1160" s="6" t="s">
        <v>95</v>
      </c>
      <c r="B1160" s="6">
        <f>VLOOKUP(A1160,Sheet1!A:B,2,0)</f>
        <v>1</v>
      </c>
      <c r="C1160" s="6">
        <v>2</v>
      </c>
      <c r="D1160" s="25"/>
      <c r="E1160" s="2">
        <v>1935314</v>
      </c>
      <c r="F1160" s="26">
        <f>SUMIF('data-from-invoicing'!D:D,eslam.data!AP1160,'data-from-invoicing'!E:E)</f>
        <v>0</v>
      </c>
      <c r="G1160" s="2">
        <f t="shared" si="158"/>
        <v>-1935314</v>
      </c>
      <c r="H1160" s="23"/>
      <c r="I1160" s="2">
        <f>SUMIF('collection only'!D:D,eslam.data!AO1160,'collection only'!E:E)</f>
        <v>1181605.96</v>
      </c>
      <c r="J1160" s="26">
        <f>SUMIF('data-from-invoicing'!D:D,eslam.data!AP1160,'data-from-invoicing'!F:F)</f>
        <v>0</v>
      </c>
      <c r="K1160" s="2">
        <f t="shared" si="159"/>
        <v>-1181605.96</v>
      </c>
      <c r="O1160" s="23"/>
      <c r="P1160" s="2">
        <v>1181605.96</v>
      </c>
      <c r="Q1160" s="1">
        <v>44681</v>
      </c>
      <c r="R1160" s="1">
        <v>44679</v>
      </c>
      <c r="S1160" s="1">
        <v>44705</v>
      </c>
      <c r="T1160">
        <v>30</v>
      </c>
      <c r="U1160" s="1">
        <v>44735</v>
      </c>
      <c r="V1160" s="1">
        <v>44705</v>
      </c>
      <c r="W1160" s="2">
        <v>1935314</v>
      </c>
      <c r="X1160" s="2">
        <v>0</v>
      </c>
      <c r="Y1160" s="2">
        <v>0</v>
      </c>
      <c r="AA1160" s="2">
        <v>0</v>
      </c>
      <c r="AB1160" s="2">
        <v>50801.99</v>
      </c>
      <c r="AC1160" s="2">
        <v>50801.99</v>
      </c>
      <c r="AD1160" s="2">
        <v>0</v>
      </c>
      <c r="AE1160" s="14">
        <f>SUMIF('consultant-gross'!D:D,eslam.data!AO1160,'consultant-gross'!F:F)</f>
        <v>0</v>
      </c>
      <c r="AF1160" s="14">
        <f>SUMIF('consultant-gross'!D:D,eslam.data!AO1160,'consultant-gross'!G:G)</f>
        <v>0</v>
      </c>
      <c r="AG1160" s="14">
        <f>SUMIF('consultant-net'!D:D,eslam.data!AO1160,'consultant-net'!F:F)</f>
        <v>0</v>
      </c>
      <c r="AH1160" s="2">
        <f>VLOOKUP(A1160,'eslam-to-invoicing'!A:B,2,0)</f>
        <v>0</v>
      </c>
      <c r="AO1160" s="2" t="str">
        <f t="shared" si="160"/>
        <v>PKG#2052</v>
      </c>
      <c r="AP1160" s="2" t="str">
        <f t="shared" si="161"/>
        <v>02</v>
      </c>
    </row>
    <row r="1161" spans="1:42" hidden="1" x14ac:dyDescent="0.3">
      <c r="A1161" s="6" t="s">
        <v>95</v>
      </c>
      <c r="B1161" s="6">
        <f>VLOOKUP(A1161,Sheet1!A:B,2,0)</f>
        <v>1</v>
      </c>
      <c r="C1161" s="6">
        <v>3</v>
      </c>
      <c r="D1161" s="25"/>
      <c r="E1161" s="2">
        <v>2048098</v>
      </c>
      <c r="F1161" s="26">
        <f>SUMIF('data-from-invoicing'!D:D,eslam.data!AP1161,'data-from-invoicing'!E:E)</f>
        <v>0</v>
      </c>
      <c r="G1161" s="2">
        <f t="shared" si="158"/>
        <v>-2048098</v>
      </c>
      <c r="H1161" s="23"/>
      <c r="I1161" s="2">
        <f>SUMIF('collection only'!D:D,eslam.data!AO1161,'collection only'!E:E)</f>
        <v>1250466.1100000001</v>
      </c>
      <c r="J1161" s="26">
        <f>SUMIF('data-from-invoicing'!D:D,eslam.data!AP1161,'data-from-invoicing'!F:F)</f>
        <v>0</v>
      </c>
      <c r="K1161" s="2">
        <f t="shared" si="159"/>
        <v>-1250466.1100000001</v>
      </c>
      <c r="O1161" s="23"/>
      <c r="P1161" s="2">
        <v>1250466.1100000001</v>
      </c>
      <c r="Q1161" s="1">
        <v>44712</v>
      </c>
      <c r="R1161" s="1">
        <v>44712</v>
      </c>
      <c r="S1161" s="1">
        <v>44725</v>
      </c>
      <c r="T1161">
        <v>30</v>
      </c>
      <c r="U1161" s="1">
        <v>44755</v>
      </c>
      <c r="V1161" s="1">
        <v>44725</v>
      </c>
      <c r="W1161" s="2">
        <v>3983412</v>
      </c>
      <c r="AA1161" s="2">
        <v>63808.49</v>
      </c>
      <c r="AB1161" s="2">
        <v>104564.5</v>
      </c>
      <c r="AC1161" s="2">
        <v>104564.5</v>
      </c>
      <c r="AD1161" s="2">
        <v>0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>
        <f>VLOOKUP(A1161,'eslam-to-invoicing'!A:B,2,0)</f>
        <v>0</v>
      </c>
      <c r="AO1161" s="2" t="str">
        <f t="shared" si="160"/>
        <v>PKG#2053</v>
      </c>
      <c r="AP1161" s="2" t="str">
        <f t="shared" si="161"/>
        <v>03</v>
      </c>
    </row>
    <row r="1162" spans="1:42" hidden="1" x14ac:dyDescent="0.3">
      <c r="A1162" s="6" t="s">
        <v>121</v>
      </c>
      <c r="B1162" s="6">
        <f>VLOOKUP(A1162,Sheet1!A:B,2,0)</f>
        <v>1</v>
      </c>
      <c r="C1162" s="6">
        <v>2</v>
      </c>
      <c r="D1162" s="25"/>
      <c r="E1162" s="2">
        <v>12159328.08</v>
      </c>
      <c r="F1162" s="26">
        <f>SUMIF('data-from-invoicing'!D:D,eslam.data!AP1162,'data-from-invoicing'!E:E)</f>
        <v>35084150.100000001</v>
      </c>
      <c r="G1162" s="2">
        <f t="shared" si="158"/>
        <v>22924822.020000003</v>
      </c>
      <c r="H1162" s="23"/>
      <c r="I1162" s="2">
        <f>SUMIF('collection only'!D:D,eslam.data!AO1162,'collection only'!E:E)</f>
        <v>8261597.7599999998</v>
      </c>
      <c r="J1162" s="26">
        <f>SUMIF('data-from-invoicing'!D:D,eslam.data!AP1162,'data-from-invoicing'!F:F)</f>
        <v>5980500.04</v>
      </c>
      <c r="K1162" s="2">
        <f t="shared" si="159"/>
        <v>-2281097.7199999997</v>
      </c>
      <c r="O1162" s="23"/>
      <c r="P1162" s="2">
        <v>8261597.7599999998</v>
      </c>
      <c r="Q1162" s="1">
        <v>45077</v>
      </c>
      <c r="R1162" s="1">
        <v>45077</v>
      </c>
      <c r="S1162" s="1">
        <v>45084</v>
      </c>
      <c r="T1162">
        <v>30</v>
      </c>
      <c r="U1162" s="1">
        <v>45114</v>
      </c>
      <c r="V1162" s="1">
        <v>45097</v>
      </c>
      <c r="W1162" s="2">
        <v>12159328.08</v>
      </c>
      <c r="AB1162" s="2">
        <v>319182.36</v>
      </c>
      <c r="AC1162" s="2">
        <v>319182.36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SOL Town PKG.220</v>
      </c>
      <c r="AO1162" s="2" t="str">
        <f t="shared" si="160"/>
        <v>PKG#220B2</v>
      </c>
      <c r="AP1162" s="2" t="str">
        <f t="shared" si="161"/>
        <v>SOL Town PKG.2202</v>
      </c>
    </row>
    <row r="1163" spans="1:42" hidden="1" x14ac:dyDescent="0.3">
      <c r="A1163" s="6" t="s">
        <v>121</v>
      </c>
      <c r="B1163" s="6">
        <f>VLOOKUP(A1163,Sheet1!A:B,2,0)</f>
        <v>1</v>
      </c>
      <c r="C1163" s="6">
        <v>3</v>
      </c>
      <c r="D1163" s="25"/>
      <c r="E1163" s="2">
        <v>11462411.01</v>
      </c>
      <c r="F1163" s="26">
        <f>SUMIF('data-from-invoicing'!D:D,eslam.data!AP1163,'data-from-invoicing'!E:E)</f>
        <v>1345226.9</v>
      </c>
      <c r="G1163" s="2">
        <f t="shared" ref="G1163:G1226" si="162">F1163-E1163</f>
        <v>-10117184.109999999</v>
      </c>
      <c r="H1163" s="23"/>
      <c r="I1163" s="2">
        <f>SUMIF('collection only'!D:D,eslam.data!AO1163,'collection only'!E:E)</f>
        <v>5980500.04</v>
      </c>
      <c r="J1163" s="26">
        <f>SUMIF('data-from-invoicing'!D:D,eslam.data!AP1163,'data-from-invoicing'!F:F)</f>
        <v>348202.56</v>
      </c>
      <c r="K1163" s="2">
        <f t="shared" ref="K1163:K1226" si="163">J1163-I1163</f>
        <v>-5632297.4800000004</v>
      </c>
      <c r="O1163" s="23"/>
      <c r="P1163" s="2">
        <v>5980500.04</v>
      </c>
      <c r="Q1163" s="1">
        <v>45107</v>
      </c>
      <c r="R1163" s="1">
        <v>45112</v>
      </c>
      <c r="S1163" s="1">
        <v>45117</v>
      </c>
      <c r="T1163">
        <v>30</v>
      </c>
      <c r="U1163" s="1">
        <v>45147</v>
      </c>
      <c r="V1163" s="1">
        <v>45152</v>
      </c>
      <c r="W1163" s="2">
        <v>23621739.09</v>
      </c>
      <c r="AB1163" s="2">
        <v>620070.65</v>
      </c>
      <c r="AC1163" s="2">
        <v>620070.65</v>
      </c>
      <c r="AD1163" s="2">
        <v>1017875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SOL Town PKG.220</v>
      </c>
      <c r="AO1163" s="2" t="str">
        <f t="shared" ref="AO1163:AO1226" si="164">A1163&amp;C1163</f>
        <v>PKG#220B3</v>
      </c>
      <c r="AP1163" s="2" t="str">
        <f t="shared" ref="AP1163:AP1226" si="165">AH1163&amp;C1163</f>
        <v>SOL Town PKG.2203</v>
      </c>
    </row>
    <row r="1164" spans="1:42" hidden="1" x14ac:dyDescent="0.3">
      <c r="A1164" s="6" t="s">
        <v>121</v>
      </c>
      <c r="B1164" s="6">
        <f>VLOOKUP(A1164,Sheet1!A:B,2,0)</f>
        <v>1</v>
      </c>
      <c r="C1164" s="6">
        <v>4</v>
      </c>
      <c r="D1164" s="25"/>
      <c r="F1164" s="26">
        <f>SUMIF('data-from-invoicing'!D:D,eslam.data!AP1164,'data-from-invoicing'!E:E)</f>
        <v>1274131.45</v>
      </c>
      <c r="G1164" s="2">
        <f t="shared" si="162"/>
        <v>1274131.45</v>
      </c>
      <c r="H1164" s="23"/>
      <c r="I1164" s="2">
        <f>SUMIF('collection only'!D:D,eslam.data!AO1164,'collection only'!E:E)</f>
        <v>2300000</v>
      </c>
      <c r="J1164" s="26">
        <f>SUMIF('data-from-invoicing'!D:D,eslam.data!AP1164,'data-from-invoicing'!F:F)</f>
        <v>1849642.29</v>
      </c>
      <c r="K1164" s="2">
        <f t="shared" si="163"/>
        <v>-450357.70999999996</v>
      </c>
      <c r="O1164" s="23"/>
      <c r="P1164" s="2">
        <v>2300000</v>
      </c>
      <c r="Q1164" s="1">
        <v>45138</v>
      </c>
      <c r="R1164" s="1">
        <v>45143</v>
      </c>
      <c r="S1164" s="1">
        <v>45145</v>
      </c>
      <c r="T1164">
        <v>30</v>
      </c>
      <c r="U1164" s="1">
        <v>45175</v>
      </c>
      <c r="AD1164" s="2">
        <v>0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2300000</v>
      </c>
      <c r="AH1164" s="2" t="str">
        <f>VLOOKUP(A1164,'eslam-to-invoicing'!A:B,2,0)</f>
        <v>SOL Town PKG.220</v>
      </c>
      <c r="AO1164" s="2" t="str">
        <f t="shared" si="164"/>
        <v>PKG#220B4</v>
      </c>
      <c r="AP1164" s="2" t="str">
        <f t="shared" si="165"/>
        <v>SOL Town PKG.2204</v>
      </c>
    </row>
    <row r="1165" spans="1:42" hidden="1" x14ac:dyDescent="0.3">
      <c r="A1165" s="6" t="s">
        <v>119</v>
      </c>
      <c r="B1165" s="6">
        <f>VLOOKUP(A1165,Sheet1!A:B,2,0)</f>
        <v>1</v>
      </c>
      <c r="C1165" s="6">
        <v>1</v>
      </c>
      <c r="D1165" s="25"/>
      <c r="F1165" s="26">
        <f>SUMIF('data-from-invoicing'!D:D,eslam.data!AP1165,'data-from-invoicing'!E:E)</f>
        <v>12159328.08</v>
      </c>
      <c r="G1165" s="2">
        <f t="shared" si="162"/>
        <v>12159328.08</v>
      </c>
      <c r="H1165" s="23"/>
      <c r="I1165" s="2">
        <f>SUMIF('collection only'!D:D,eslam.data!AO1165,'collection only'!E:E)</f>
        <v>0</v>
      </c>
      <c r="J1165" s="26">
        <f>SUMIF('data-from-invoicing'!D:D,eslam.data!AP1165,'data-from-invoicing'!F:F)</f>
        <v>8261597.7599999998</v>
      </c>
      <c r="K1165" s="2">
        <f t="shared" si="163"/>
        <v>8261597.7599999998</v>
      </c>
      <c r="O1165" s="23"/>
      <c r="Q1165" s="1">
        <v>45077</v>
      </c>
      <c r="R1165" s="1">
        <v>45067</v>
      </c>
      <c r="S1165" s="1">
        <v>45067</v>
      </c>
      <c r="T1165">
        <v>30</v>
      </c>
      <c r="U1165" s="1">
        <v>45097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 t="str">
        <f>VLOOKUP(A1165,'eslam-to-invoicing'!A:B,2,0)</f>
        <v>SOL Town PKG.220</v>
      </c>
      <c r="AO1165" s="2" t="str">
        <f t="shared" si="164"/>
        <v>PKG#220B - DP1</v>
      </c>
      <c r="AP1165" s="2" t="str">
        <f t="shared" si="165"/>
        <v>SOL Town PKG.2201</v>
      </c>
    </row>
    <row r="1166" spans="1:42" x14ac:dyDescent="0.3">
      <c r="A1166" s="6" t="s">
        <v>27</v>
      </c>
      <c r="B1166" s="6">
        <f>VLOOKUP(A1166,Sheet1!A:B,2,0)</f>
        <v>1</v>
      </c>
      <c r="C1166" s="6">
        <v>46</v>
      </c>
      <c r="D1166" s="25"/>
      <c r="F1166" s="26">
        <f>SUMIF('data-from-invoicing'!D:D,eslam.data!AP1166,'data-from-invoicing'!E:E)</f>
        <v>0</v>
      </c>
      <c r="G1166" s="2">
        <f t="shared" si="162"/>
        <v>0</v>
      </c>
      <c r="H1166" s="23"/>
      <c r="I1166" s="2">
        <f>SUMIF('collection only'!D:D,eslam.data!AO1166,'collection only'!E:E)</f>
        <v>1844931.02</v>
      </c>
      <c r="J1166" s="26">
        <f>SUMIF('data-from-invoicing'!D:D,eslam.data!AP1166,'data-from-invoicing'!F:F)</f>
        <v>0</v>
      </c>
      <c r="K1166" s="2">
        <f t="shared" si="163"/>
        <v>-1844931.02</v>
      </c>
      <c r="O1166" s="23"/>
      <c r="P1166" s="2">
        <v>1069392.54</v>
      </c>
      <c r="Q1166" s="1">
        <v>43281</v>
      </c>
      <c r="R1166" s="1">
        <v>43296</v>
      </c>
      <c r="S1166" s="1">
        <v>43361</v>
      </c>
      <c r="U1166" s="1">
        <v>43449</v>
      </c>
      <c r="V1166" s="1">
        <v>43425</v>
      </c>
      <c r="W1166" s="2">
        <v>59167173.460000001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 t="shared" si="164"/>
        <v>PKG#4546</v>
      </c>
      <c r="AP1166" s="2" t="str">
        <f t="shared" si="165"/>
        <v>046</v>
      </c>
    </row>
    <row r="1167" spans="1:42" x14ac:dyDescent="0.3">
      <c r="A1167" s="6" t="s">
        <v>26</v>
      </c>
      <c r="B1167" s="6">
        <f>VLOOKUP(A1167,Sheet1!A:B,2,0)</f>
        <v>1</v>
      </c>
      <c r="C1167" s="6">
        <v>22</v>
      </c>
      <c r="D1167" s="25"/>
      <c r="E1167" s="2">
        <v>0</v>
      </c>
      <c r="F1167" s="26">
        <f>SUMIF('data-from-invoicing'!D:D,eslam.data!AP1167,'data-from-invoicing'!E:E)</f>
        <v>0</v>
      </c>
      <c r="G1167" s="2">
        <f t="shared" si="162"/>
        <v>0</v>
      </c>
      <c r="H1167" s="23"/>
      <c r="I1167" s="2">
        <f>SUMIF('collection only'!D:D,eslam.data!AO1167,'collection only'!E:E)</f>
        <v>327696.28999999998</v>
      </c>
      <c r="J1167" s="26">
        <f>SUMIF('data-from-invoicing'!D:D,eslam.data!AP1167,'data-from-invoicing'!F:F)</f>
        <v>0</v>
      </c>
      <c r="K1167" s="2">
        <f t="shared" si="163"/>
        <v>-327696.28999999998</v>
      </c>
      <c r="O1167" s="23"/>
      <c r="P1167" s="2">
        <v>317558.65999999997</v>
      </c>
      <c r="Q1167" s="1">
        <v>42369</v>
      </c>
      <c r="R1167" s="1">
        <v>42367</v>
      </c>
      <c r="S1167" s="1">
        <v>42367</v>
      </c>
      <c r="U1167" s="1">
        <v>43419</v>
      </c>
      <c r="V1167" s="1">
        <v>43394</v>
      </c>
      <c r="W1167" s="2">
        <v>4831971.92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>
        <f>VLOOKUP(A1167,'eslam-to-invoicing'!A:B,2,0)</f>
        <v>0</v>
      </c>
      <c r="AO1167" s="2" t="str">
        <f t="shared" si="164"/>
        <v>PKG#5822</v>
      </c>
      <c r="AP1167" s="2" t="str">
        <f t="shared" si="165"/>
        <v>022</v>
      </c>
    </row>
    <row r="1168" spans="1:42" x14ac:dyDescent="0.3">
      <c r="A1168" s="6" t="s">
        <v>28</v>
      </c>
      <c r="B1168" s="6">
        <f>VLOOKUP(A1168,Sheet1!A:B,2,0)</f>
        <v>1</v>
      </c>
      <c r="C1168" s="6">
        <v>5</v>
      </c>
      <c r="D1168" s="25"/>
      <c r="F1168" s="26">
        <f>SUMIF('data-from-invoicing'!D:D,eslam.data!AP1168,'data-from-invoicing'!E:E)</f>
        <v>0</v>
      </c>
      <c r="G1168" s="2">
        <f t="shared" si="162"/>
        <v>0</v>
      </c>
      <c r="H1168" s="23"/>
      <c r="I1168" s="2">
        <f>SUMIF('collection only'!D:D,eslam.data!AO1168,'collection only'!E:E)</f>
        <v>1729285.15</v>
      </c>
      <c r="J1168" s="26">
        <f>SUMIF('data-from-invoicing'!D:D,eslam.data!AP1168,'data-from-invoicing'!F:F)</f>
        <v>0</v>
      </c>
      <c r="K1168" s="2">
        <f t="shared" si="163"/>
        <v>-1729285.15</v>
      </c>
      <c r="O1168" s="23"/>
      <c r="Q1168" s="1">
        <v>43404</v>
      </c>
      <c r="R1168" s="1">
        <v>43390</v>
      </c>
      <c r="S1168" s="1">
        <v>43415</v>
      </c>
      <c r="T1168">
        <v>30</v>
      </c>
      <c r="U1168" s="1">
        <v>43445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EMAAR-PKG#85-UPTOWN</v>
      </c>
      <c r="AO1168" s="2" t="str">
        <f t="shared" si="164"/>
        <v>PKG#855</v>
      </c>
      <c r="AP1168" s="2" t="str">
        <f t="shared" si="165"/>
        <v>EMAAR-PKG#85-UPTOWN5</v>
      </c>
    </row>
    <row r="1169" spans="1:42" hidden="1" x14ac:dyDescent="0.3">
      <c r="A1169" s="6" t="s">
        <v>28</v>
      </c>
      <c r="B1169" s="6">
        <f>VLOOKUP(A1169,Sheet1!A:B,2,0)</f>
        <v>1</v>
      </c>
      <c r="C1169" s="6">
        <v>6</v>
      </c>
      <c r="D1169" s="25"/>
      <c r="E1169" s="2">
        <v>2033193.5851650001</v>
      </c>
      <c r="F1169" s="26">
        <f>SUMIF('data-from-invoicing'!D:D,eslam.data!AP1169,'data-from-invoicing'!E:E)</f>
        <v>0</v>
      </c>
      <c r="G1169" s="2">
        <f t="shared" si="162"/>
        <v>-2033193.5851650001</v>
      </c>
      <c r="H1169" s="23"/>
      <c r="I1169" s="2">
        <f>SUMIF('collection only'!D:D,eslam.data!AO1169,'collection only'!E:E)</f>
        <v>768766.59</v>
      </c>
      <c r="J1169" s="26">
        <f>SUMIF('data-from-invoicing'!D:D,eslam.data!AP1169,'data-from-invoicing'!F:F)</f>
        <v>0</v>
      </c>
      <c r="K1169" s="2">
        <f t="shared" si="163"/>
        <v>-768766.59</v>
      </c>
      <c r="O1169" s="23"/>
      <c r="P1169" s="2">
        <v>768766.57517269999</v>
      </c>
      <c r="Q1169" s="1">
        <v>43524</v>
      </c>
      <c r="R1169" s="1">
        <v>43524</v>
      </c>
      <c r="S1169" s="1">
        <v>43533</v>
      </c>
      <c r="T1169">
        <v>30</v>
      </c>
      <c r="U1169" s="1">
        <v>43563</v>
      </c>
      <c r="V1169" s="1">
        <v>43605</v>
      </c>
      <c r="W1169" s="2">
        <v>8147064.8613029998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0</v>
      </c>
      <c r="AH1169" s="2" t="str">
        <f>VLOOKUP(A1169,'eslam-to-invoicing'!A:B,2,0)</f>
        <v>EMAAR-PKG#85-UPTOWN</v>
      </c>
      <c r="AO1169" s="2" t="str">
        <f t="shared" si="164"/>
        <v>PKG#856</v>
      </c>
      <c r="AP1169" s="2" t="str">
        <f t="shared" si="165"/>
        <v>EMAAR-PKG#85-UPTOWN6</v>
      </c>
    </row>
    <row r="1170" spans="1:42" x14ac:dyDescent="0.3">
      <c r="A1170" s="6" t="s">
        <v>28</v>
      </c>
      <c r="B1170" s="6">
        <f>VLOOKUP(A1170,Sheet1!A:B,2,0)</f>
        <v>1</v>
      </c>
      <c r="C1170" s="6">
        <v>7</v>
      </c>
      <c r="D1170" s="25"/>
      <c r="F1170" s="26">
        <f>SUMIF('data-from-invoicing'!D:D,eslam.data!AP1170,'data-from-invoicing'!E:E)</f>
        <v>0</v>
      </c>
      <c r="G1170" s="2">
        <f t="shared" si="162"/>
        <v>0</v>
      </c>
      <c r="H1170" s="23"/>
      <c r="I1170" s="2">
        <f>SUMIF('collection only'!D:D,eslam.data!AO1170,'collection only'!E:E)</f>
        <v>29830.3</v>
      </c>
      <c r="J1170" s="26">
        <f>SUMIF('data-from-invoicing'!D:D,eslam.data!AP1170,'data-from-invoicing'!F:F)</f>
        <v>0</v>
      </c>
      <c r="K1170" s="2">
        <f t="shared" si="163"/>
        <v>-29830.3</v>
      </c>
      <c r="O1170" s="23"/>
      <c r="Q1170" s="1">
        <v>43616</v>
      </c>
      <c r="R1170" s="1">
        <v>43600</v>
      </c>
      <c r="S1170" s="1">
        <v>43626</v>
      </c>
      <c r="T1170">
        <v>30</v>
      </c>
      <c r="U1170" s="1">
        <v>43656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EMAAR-PKG#85-UPTOWN</v>
      </c>
      <c r="AO1170" s="2" t="str">
        <f t="shared" si="164"/>
        <v>PKG#857</v>
      </c>
      <c r="AP1170" s="2" t="str">
        <f t="shared" si="165"/>
        <v>EMAAR-PKG#85-UPTOWN7</v>
      </c>
    </row>
    <row r="1171" spans="1:42" x14ac:dyDescent="0.3">
      <c r="A1171" s="6" t="s">
        <v>28</v>
      </c>
      <c r="B1171" s="6">
        <f>VLOOKUP(A1171,Sheet1!A:B,2,0)</f>
        <v>1</v>
      </c>
      <c r="C1171" s="6">
        <v>8</v>
      </c>
      <c r="D1171" s="25"/>
      <c r="F1171" s="26">
        <f>SUMIF('data-from-invoicing'!D:D,eslam.data!AP1171,'data-from-invoicing'!E:E)</f>
        <v>0</v>
      </c>
      <c r="G1171" s="2">
        <f t="shared" si="162"/>
        <v>0</v>
      </c>
      <c r="H1171" s="23"/>
      <c r="I1171" s="2">
        <f>SUMIF('collection only'!D:D,eslam.data!AO1171,'collection only'!E:E)</f>
        <v>1391898.96</v>
      </c>
      <c r="J1171" s="26">
        <f>SUMIF('data-from-invoicing'!D:D,eslam.data!AP1171,'data-from-invoicing'!F:F)</f>
        <v>0</v>
      </c>
      <c r="K1171" s="2">
        <f t="shared" si="163"/>
        <v>-1391898.96</v>
      </c>
      <c r="O1171" s="23"/>
      <c r="Q1171" s="1">
        <v>43769</v>
      </c>
      <c r="R1171" s="1">
        <v>43749</v>
      </c>
      <c r="S1171" s="1">
        <v>43787</v>
      </c>
      <c r="T1171">
        <v>30</v>
      </c>
      <c r="U1171" s="1">
        <v>43817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 t="str">
        <f>VLOOKUP(A1171,'eslam-to-invoicing'!A:B,2,0)</f>
        <v>EMAAR-PKG#85-UPTOWN</v>
      </c>
      <c r="AO1171" s="2" t="str">
        <f t="shared" si="164"/>
        <v>PKG#858</v>
      </c>
      <c r="AP1171" s="2" t="str">
        <f t="shared" si="165"/>
        <v>EMAAR-PKG#85-UPTOWN8</v>
      </c>
    </row>
    <row r="1172" spans="1:42" x14ac:dyDescent="0.3">
      <c r="A1172" s="6" t="s">
        <v>31</v>
      </c>
      <c r="B1172" s="6">
        <f>VLOOKUP(A1172,Sheet1!A:B,2,0)</f>
        <v>1</v>
      </c>
      <c r="C1172" s="6">
        <v>1</v>
      </c>
      <c r="D1172" s="25"/>
      <c r="F1172" s="26">
        <f>SUMIF('data-from-invoicing'!D:D,eslam.data!AP1172,'data-from-invoicing'!E:E)</f>
        <v>0</v>
      </c>
      <c r="G1172" s="2">
        <f t="shared" si="162"/>
        <v>0</v>
      </c>
      <c r="H1172" s="23"/>
      <c r="I1172" s="2">
        <f>SUMIF('collection only'!D:D,eslam.data!AO1172,'collection only'!E:E)</f>
        <v>1090584</v>
      </c>
      <c r="J1172" s="26">
        <f>SUMIF('data-from-invoicing'!D:D,eslam.data!AP1172,'data-from-invoicing'!F:F)</f>
        <v>0</v>
      </c>
      <c r="K1172" s="2">
        <f t="shared" si="163"/>
        <v>-1090584</v>
      </c>
      <c r="O1172" s="23"/>
      <c r="Q1172" s="1">
        <v>43465</v>
      </c>
      <c r="R1172" s="1">
        <v>43475</v>
      </c>
      <c r="S1172" s="1">
        <v>43475</v>
      </c>
      <c r="T1172">
        <v>15</v>
      </c>
      <c r="U1172" s="1">
        <v>43490</v>
      </c>
      <c r="AD1172" s="2">
        <v>0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 t="shared" si="164"/>
        <v>PO#116871</v>
      </c>
      <c r="AP1172" s="2" t="str">
        <f t="shared" si="165"/>
        <v>01</v>
      </c>
    </row>
    <row r="1173" spans="1:42" x14ac:dyDescent="0.3">
      <c r="A1173" s="6" t="s">
        <v>31</v>
      </c>
      <c r="B1173" s="6">
        <f>VLOOKUP(A1173,Sheet1!A:B,2,0)</f>
        <v>1</v>
      </c>
      <c r="C1173" s="6">
        <v>2</v>
      </c>
      <c r="D1173" s="25"/>
      <c r="F1173" s="26">
        <f>SUMIF('data-from-invoicing'!D:D,eslam.data!AP1173,'data-from-invoicing'!E:E)</f>
        <v>0</v>
      </c>
      <c r="G1173" s="2">
        <f t="shared" si="162"/>
        <v>0</v>
      </c>
      <c r="H1173" s="23"/>
      <c r="I1173" s="2">
        <f>SUMIF('collection only'!D:D,eslam.data!AO1173,'collection only'!E:E)</f>
        <v>451528</v>
      </c>
      <c r="J1173" s="26">
        <f>SUMIF('data-from-invoicing'!D:D,eslam.data!AP1173,'data-from-invoicing'!F:F)</f>
        <v>0</v>
      </c>
      <c r="K1173" s="2">
        <f t="shared" si="163"/>
        <v>-451528</v>
      </c>
      <c r="O1173" s="23"/>
      <c r="Q1173" s="1">
        <v>43524</v>
      </c>
      <c r="R1173" s="1">
        <v>43524</v>
      </c>
      <c r="S1173" s="1">
        <v>43524</v>
      </c>
      <c r="T1173">
        <v>15</v>
      </c>
      <c r="U1173" s="1">
        <v>43539</v>
      </c>
      <c r="AD1173" s="2">
        <v>0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>
        <f>VLOOKUP(A1173,'eslam-to-invoicing'!A:B,2,0)</f>
        <v>0</v>
      </c>
      <c r="AO1173" s="2" t="str">
        <f t="shared" si="164"/>
        <v>PO#116872</v>
      </c>
      <c r="AP1173" s="2" t="str">
        <f t="shared" si="165"/>
        <v>02</v>
      </c>
    </row>
    <row r="1174" spans="1:42" x14ac:dyDescent="0.3">
      <c r="A1174" s="6" t="s">
        <v>31</v>
      </c>
      <c r="B1174" s="6">
        <f>VLOOKUP(A1174,Sheet1!A:B,2,0)</f>
        <v>1</v>
      </c>
      <c r="C1174" s="6">
        <v>3</v>
      </c>
      <c r="D1174" s="25"/>
      <c r="F1174" s="26">
        <f>SUMIF('data-from-invoicing'!D:D,eslam.data!AP1174,'data-from-invoicing'!E:E)</f>
        <v>0</v>
      </c>
      <c r="G1174" s="2">
        <f t="shared" si="162"/>
        <v>0</v>
      </c>
      <c r="H1174" s="23"/>
      <c r="I1174" s="2">
        <f>SUMIF('collection only'!D:D,eslam.data!AO1174,'collection only'!E:E)</f>
        <v>293788</v>
      </c>
      <c r="J1174" s="26">
        <f>SUMIF('data-from-invoicing'!D:D,eslam.data!AP1174,'data-from-invoicing'!F:F)</f>
        <v>0</v>
      </c>
      <c r="K1174" s="2">
        <f t="shared" si="163"/>
        <v>-293788</v>
      </c>
      <c r="O1174" s="23"/>
      <c r="Q1174" s="1">
        <v>43555</v>
      </c>
      <c r="R1174" s="1">
        <v>43569</v>
      </c>
      <c r="S1174" s="1">
        <v>43699</v>
      </c>
      <c r="T1174">
        <v>15</v>
      </c>
      <c r="U1174" s="1">
        <v>43714</v>
      </c>
      <c r="AD1174" s="2">
        <v>0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>
        <f>VLOOKUP(A1174,'eslam-to-invoicing'!A:B,2,0)</f>
        <v>0</v>
      </c>
      <c r="AO1174" s="2" t="str">
        <f t="shared" si="164"/>
        <v>PO#116873</v>
      </c>
      <c r="AP1174" s="2" t="str">
        <f t="shared" si="165"/>
        <v>03</v>
      </c>
    </row>
    <row r="1175" spans="1:42" x14ac:dyDescent="0.3">
      <c r="A1175" s="6" t="s">
        <v>31</v>
      </c>
      <c r="B1175" s="6">
        <f>VLOOKUP(A1175,Sheet1!A:B,2,0)</f>
        <v>1</v>
      </c>
      <c r="C1175" s="6">
        <v>5</v>
      </c>
      <c r="D1175" s="25"/>
      <c r="F1175" s="26">
        <f>SUMIF('data-from-invoicing'!D:D,eslam.data!AP1175,'data-from-invoicing'!E:E)</f>
        <v>0</v>
      </c>
      <c r="G1175" s="2">
        <f t="shared" si="162"/>
        <v>0</v>
      </c>
      <c r="H1175" s="23"/>
      <c r="I1175" s="2">
        <f>SUMIF('collection only'!D:D,eslam.data!AO1175,'collection only'!E:E)</f>
        <v>343200</v>
      </c>
      <c r="J1175" s="26">
        <f>SUMIF('data-from-invoicing'!D:D,eslam.data!AP1175,'data-from-invoicing'!F:F)</f>
        <v>0</v>
      </c>
      <c r="K1175" s="2">
        <f t="shared" si="163"/>
        <v>-343200</v>
      </c>
      <c r="O1175" s="23"/>
      <c r="Q1175" s="1">
        <v>43799</v>
      </c>
      <c r="R1175" s="1">
        <v>43817</v>
      </c>
      <c r="S1175" s="1">
        <v>43818</v>
      </c>
      <c r="T1175">
        <v>15</v>
      </c>
      <c r="U1175" s="1">
        <v>43833</v>
      </c>
      <c r="AD1175" s="2">
        <v>0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>
        <f>VLOOKUP(A1175,'eslam-to-invoicing'!A:B,2,0)</f>
        <v>0</v>
      </c>
      <c r="AO1175" s="2" t="str">
        <f t="shared" si="164"/>
        <v>PO#116875</v>
      </c>
      <c r="AP1175" s="2" t="str">
        <f t="shared" si="165"/>
        <v>05</v>
      </c>
    </row>
    <row r="1176" spans="1:42" hidden="1" x14ac:dyDescent="0.3">
      <c r="A1176" s="6" t="s">
        <v>91</v>
      </c>
      <c r="B1176" s="6">
        <f>VLOOKUP(A1176,Sheet1!A:B,2,0)</f>
        <v>1</v>
      </c>
      <c r="C1176" s="6">
        <v>1</v>
      </c>
      <c r="D1176" s="25"/>
      <c r="E1176" s="2">
        <v>9011475.2000000011</v>
      </c>
      <c r="F1176" s="26">
        <f>SUMIF('data-from-invoicing'!D:D,eslam.data!AP1176,'data-from-invoicing'!E:E)</f>
        <v>21214607.020000003</v>
      </c>
      <c r="G1176" s="2">
        <f t="shared" si="162"/>
        <v>12203131.820000002</v>
      </c>
      <c r="H1176" s="23"/>
      <c r="I1176" s="2">
        <f>SUMIF('collection only'!D:D,eslam.data!AO1176,'collection only'!E:E)</f>
        <v>37788892.399999999</v>
      </c>
      <c r="J1176" s="26">
        <f>SUMIF('data-from-invoicing'!D:D,eslam.data!AP1176,'data-from-invoicing'!F:F)</f>
        <v>16089595.042199999</v>
      </c>
      <c r="K1176" s="2">
        <f t="shared" si="163"/>
        <v>-21699297.357799999</v>
      </c>
      <c r="L1176" s="2">
        <v>26540249.399999999</v>
      </c>
      <c r="O1176" s="23"/>
      <c r="P1176" s="2">
        <v>5248643</v>
      </c>
      <c r="Q1176" s="1">
        <v>44651</v>
      </c>
      <c r="R1176" s="1">
        <v>44645</v>
      </c>
      <c r="S1176" s="1">
        <v>44625</v>
      </c>
      <c r="T1176">
        <v>21</v>
      </c>
      <c r="U1176" s="1">
        <v>44646</v>
      </c>
      <c r="V1176" s="1">
        <v>44675</v>
      </c>
      <c r="W1176" s="2">
        <v>9011475.2000000011</v>
      </c>
      <c r="AD1176" s="2">
        <v>0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Port Said Port Silos</v>
      </c>
      <c r="AO1176" s="2" t="str">
        <f t="shared" si="164"/>
        <v>Port Said Silos1</v>
      </c>
      <c r="AP1176" s="2" t="str">
        <f t="shared" si="165"/>
        <v>Port Said Port Silos1</v>
      </c>
    </row>
    <row r="1177" spans="1:42" hidden="1" x14ac:dyDescent="0.3">
      <c r="A1177" s="6" t="s">
        <v>91</v>
      </c>
      <c r="B1177" s="6">
        <f>VLOOKUP(A1177,Sheet1!A:B,2,0)</f>
        <v>1</v>
      </c>
      <c r="C1177" s="6">
        <v>2</v>
      </c>
      <c r="D1177" s="25"/>
      <c r="E1177" s="2">
        <v>2334108.9047619049</v>
      </c>
      <c r="F1177" s="26">
        <f>SUMIF('data-from-invoicing'!D:D,eslam.data!AP1177,'data-from-invoicing'!E:E)</f>
        <v>1883535.14</v>
      </c>
      <c r="G1177" s="2">
        <f t="shared" si="162"/>
        <v>-450573.76476190495</v>
      </c>
      <c r="H1177" s="23"/>
      <c r="I1177" s="2">
        <f>SUMIF('collection only'!D:D,eslam.data!AO1177,'collection only'!E:E)</f>
        <v>21773106</v>
      </c>
      <c r="J1177" s="26">
        <f>SUMIF('data-from-invoicing'!D:D,eslam.data!AP1177,'data-from-invoicing'!F:F)</f>
        <v>1586748.5469999998</v>
      </c>
      <c r="K1177" s="2">
        <f t="shared" si="163"/>
        <v>-20186357.453000002</v>
      </c>
      <c r="L1177" s="2">
        <v>15000000</v>
      </c>
      <c r="O1177" s="23"/>
      <c r="P1177" s="2">
        <v>1688672.9410359759</v>
      </c>
      <c r="Q1177" s="1">
        <v>44681</v>
      </c>
      <c r="R1177" s="1">
        <v>44676</v>
      </c>
      <c r="S1177" s="1">
        <v>44679</v>
      </c>
      <c r="T1177">
        <v>21</v>
      </c>
      <c r="U1177" s="1">
        <v>44700</v>
      </c>
      <c r="V1177" s="1">
        <v>44698</v>
      </c>
      <c r="W1177" s="2">
        <v>11345584.10476191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 t="str">
        <f>VLOOKUP(A1177,'eslam-to-invoicing'!A:B,2,0)</f>
        <v>Port Said Port Silos</v>
      </c>
      <c r="AO1177" s="2" t="str">
        <f t="shared" si="164"/>
        <v>Port Said Silos2</v>
      </c>
      <c r="AP1177" s="2" t="str">
        <f t="shared" si="165"/>
        <v>Port Said Port Silos2</v>
      </c>
    </row>
    <row r="1178" spans="1:42" hidden="1" x14ac:dyDescent="0.3">
      <c r="A1178" s="6" t="s">
        <v>91</v>
      </c>
      <c r="B1178" s="6">
        <f>VLOOKUP(A1178,Sheet1!A:B,2,0)</f>
        <v>1</v>
      </c>
      <c r="C1178" s="6">
        <v>3</v>
      </c>
      <c r="D1178" s="25"/>
      <c r="F1178" s="26">
        <f>SUMIF('data-from-invoicing'!D:D,eslam.data!AP1178,'data-from-invoicing'!E:E)</f>
        <v>9057943.5800000001</v>
      </c>
      <c r="G1178" s="2">
        <f t="shared" si="162"/>
        <v>9057943.5800000001</v>
      </c>
      <c r="H1178" s="23"/>
      <c r="I1178" s="2">
        <f>SUMIF('collection only'!D:D,eslam.data!AO1178,'collection only'!E:E)</f>
        <v>14623869</v>
      </c>
      <c r="J1178" s="26">
        <f>SUMIF('data-from-invoicing'!D:D,eslam.data!AP1178,'data-from-invoicing'!F:F)</f>
        <v>14589360.950300001</v>
      </c>
      <c r="K1178" s="2">
        <f t="shared" si="163"/>
        <v>-34508.049699999392</v>
      </c>
      <c r="O1178" s="23"/>
      <c r="Q1178" s="1">
        <v>44712</v>
      </c>
      <c r="R1178" s="1">
        <v>44706</v>
      </c>
      <c r="S1178" s="1">
        <v>44714</v>
      </c>
      <c r="T1178">
        <v>21</v>
      </c>
      <c r="U1178" s="1">
        <v>44735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 t="str">
        <f>VLOOKUP(A1178,'eslam-to-invoicing'!A:B,2,0)</f>
        <v>Port Said Port Silos</v>
      </c>
      <c r="AO1178" s="2" t="str">
        <f t="shared" si="164"/>
        <v>Port Said Silos3</v>
      </c>
      <c r="AP1178" s="2" t="str">
        <f t="shared" si="165"/>
        <v>Port Said Port Silos3</v>
      </c>
    </row>
    <row r="1179" spans="1:42" hidden="1" x14ac:dyDescent="0.3">
      <c r="A1179" s="6" t="s">
        <v>91</v>
      </c>
      <c r="B1179" s="6">
        <f>VLOOKUP(A1179,Sheet1!A:B,2,0)</f>
        <v>1</v>
      </c>
      <c r="C1179" s="6">
        <v>4</v>
      </c>
      <c r="D1179" s="25"/>
      <c r="F1179" s="26">
        <f>SUMIF('data-from-invoicing'!D:D,eslam.data!AP1179,'data-from-invoicing'!E:E)</f>
        <v>7714268.4140999997</v>
      </c>
      <c r="G1179" s="2">
        <f t="shared" si="162"/>
        <v>7714268.4140999997</v>
      </c>
      <c r="H1179" s="23"/>
      <c r="I1179" s="2">
        <f>SUMIF('collection only'!D:D,eslam.data!AO1179,'collection only'!E:E)</f>
        <v>22560435</v>
      </c>
      <c r="J1179" s="26">
        <f>SUMIF('data-from-invoicing'!D:D,eslam.data!AP1179,'data-from-invoicing'!F:F)</f>
        <v>16638639.885499999</v>
      </c>
      <c r="K1179" s="2">
        <f t="shared" si="163"/>
        <v>-5921795.1145000011</v>
      </c>
      <c r="O1179" s="23"/>
      <c r="Q1179" s="1">
        <v>44742</v>
      </c>
      <c r="R1179" s="1">
        <v>44741</v>
      </c>
      <c r="S1179" s="1">
        <v>44741</v>
      </c>
      <c r="T1179">
        <v>21</v>
      </c>
      <c r="U1179" s="1">
        <v>44762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 t="str">
        <f>VLOOKUP(A1179,'eslam-to-invoicing'!A:B,2,0)</f>
        <v>Port Said Port Silos</v>
      </c>
      <c r="AO1179" s="2" t="str">
        <f t="shared" si="164"/>
        <v>Port Said Silos4</v>
      </c>
      <c r="AP1179" s="2" t="str">
        <f t="shared" si="165"/>
        <v>Port Said Port Silos4</v>
      </c>
    </row>
    <row r="1180" spans="1:42" hidden="1" x14ac:dyDescent="0.3">
      <c r="A1180" s="6" t="s">
        <v>91</v>
      </c>
      <c r="B1180" s="6">
        <f>VLOOKUP(A1180,Sheet1!A:B,2,0)</f>
        <v>1</v>
      </c>
      <c r="C1180" s="6">
        <v>5</v>
      </c>
      <c r="D1180" s="25"/>
      <c r="E1180" s="2">
        <v>5318356.3714285716</v>
      </c>
      <c r="F1180" s="26">
        <f>SUMIF('data-from-invoicing'!D:D,eslam.data!AP1180,'data-from-invoicing'!E:E)</f>
        <v>8597357.3859999999</v>
      </c>
      <c r="G1180" s="2">
        <f t="shared" si="162"/>
        <v>3279001.0145714283</v>
      </c>
      <c r="H1180" s="23"/>
      <c r="I1180" s="2">
        <f>SUMIF('collection only'!D:D,eslam.data!AO1180,'collection only'!E:E)</f>
        <v>14009921</v>
      </c>
      <c r="J1180" s="26">
        <f>SUMIF('data-from-invoicing'!D:D,eslam.data!AP1180,'data-from-invoicing'!F:F)</f>
        <v>14928020.4333</v>
      </c>
      <c r="K1180" s="2">
        <f t="shared" si="163"/>
        <v>918099.43329999968</v>
      </c>
      <c r="O1180" s="23"/>
      <c r="P1180" s="2">
        <v>4009921</v>
      </c>
      <c r="Q1180" s="1">
        <v>44773</v>
      </c>
      <c r="R1180" s="1">
        <v>44773</v>
      </c>
      <c r="S1180" s="1">
        <v>44775</v>
      </c>
      <c r="T1180">
        <v>21</v>
      </c>
      <c r="U1180" s="1">
        <v>44796</v>
      </c>
      <c r="V1180" s="1">
        <v>44782</v>
      </c>
      <c r="W1180" s="2">
        <v>25985299.342857141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 t="str">
        <f>VLOOKUP(A1180,'eslam-to-invoicing'!A:B,2,0)</f>
        <v>Port Said Port Silos</v>
      </c>
      <c r="AO1180" s="2" t="str">
        <f t="shared" si="164"/>
        <v>Port Said Silos5</v>
      </c>
      <c r="AP1180" s="2" t="str">
        <f t="shared" si="165"/>
        <v>Port Said Port Silos5</v>
      </c>
    </row>
    <row r="1181" spans="1:42" hidden="1" x14ac:dyDescent="0.3">
      <c r="A1181" s="6" t="s">
        <v>91</v>
      </c>
      <c r="B1181" s="6">
        <f>VLOOKUP(A1181,Sheet1!A:B,2,0)</f>
        <v>1</v>
      </c>
      <c r="C1181" s="6">
        <v>6</v>
      </c>
      <c r="D1181" s="25"/>
      <c r="E1181" s="2">
        <v>9017880.2761904746</v>
      </c>
      <c r="F1181" s="26">
        <f>SUMIF('data-from-invoicing'!D:D,eslam.data!AP1181,'data-from-invoicing'!E:E)</f>
        <v>10082374.639999999</v>
      </c>
      <c r="G1181" s="2">
        <f t="shared" si="162"/>
        <v>1064494.3638095241</v>
      </c>
      <c r="H1181" s="23"/>
      <c r="I1181" s="2">
        <f>SUMIF('collection only'!D:D,eslam.data!AO1181,'collection only'!E:E)</f>
        <v>21842722</v>
      </c>
      <c r="J1181" s="26">
        <f>SUMIF('data-from-invoicing'!D:D,eslam.data!AP1181,'data-from-invoicing'!F:F)</f>
        <v>19981317.605999999</v>
      </c>
      <c r="K1181" s="2">
        <f t="shared" si="163"/>
        <v>-1861404.3940000013</v>
      </c>
      <c r="O1181" s="23"/>
      <c r="P1181" s="2">
        <v>6842722</v>
      </c>
      <c r="Q1181" s="1">
        <v>44804</v>
      </c>
      <c r="R1181" s="1">
        <v>44804</v>
      </c>
      <c r="S1181" s="1">
        <v>44804</v>
      </c>
      <c r="T1181">
        <v>21</v>
      </c>
      <c r="U1181" s="1">
        <v>44825</v>
      </c>
      <c r="V1181" s="1">
        <v>44817</v>
      </c>
      <c r="W1181" s="2">
        <v>35003179.619047619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 t="shared" si="164"/>
        <v>Port Said Silos6</v>
      </c>
      <c r="AP1181" s="2" t="str">
        <f t="shared" si="165"/>
        <v>Port Said Port Silos6</v>
      </c>
    </row>
    <row r="1182" spans="1:42" hidden="1" x14ac:dyDescent="0.3">
      <c r="A1182" s="6" t="s">
        <v>91</v>
      </c>
      <c r="B1182" s="6">
        <f>VLOOKUP(A1182,Sheet1!A:B,2,0)</f>
        <v>1</v>
      </c>
      <c r="C1182" s="6">
        <v>7</v>
      </c>
      <c r="D1182" s="25"/>
      <c r="E1182" s="2">
        <v>4021476.8571428568</v>
      </c>
      <c r="F1182" s="26">
        <f>SUMIF('data-from-invoicing'!D:D,eslam.data!AP1182,'data-from-invoicing'!E:E)</f>
        <v>9573941.6099999994</v>
      </c>
      <c r="G1182" s="2">
        <f t="shared" si="162"/>
        <v>5552464.7528571431</v>
      </c>
      <c r="H1182" s="23"/>
      <c r="I1182" s="2">
        <f>SUMIF('collection only'!D:D,eslam.data!AO1182,'collection only'!E:E)</f>
        <v>3061822</v>
      </c>
      <c r="J1182" s="26">
        <f>SUMIF('data-from-invoicing'!D:D,eslam.data!AP1182,'data-from-invoicing'!F:F)</f>
        <v>44244322.127999999</v>
      </c>
      <c r="K1182" s="2">
        <f t="shared" si="163"/>
        <v>41182500.127999999</v>
      </c>
      <c r="O1182" s="23"/>
      <c r="P1182" s="2">
        <v>3061822</v>
      </c>
      <c r="Q1182" s="1">
        <v>44834</v>
      </c>
      <c r="R1182" s="1">
        <v>44834</v>
      </c>
      <c r="S1182" s="1">
        <v>44836</v>
      </c>
      <c r="T1182">
        <v>21</v>
      </c>
      <c r="U1182" s="1">
        <v>44857</v>
      </c>
      <c r="V1182" s="1">
        <v>44852</v>
      </c>
      <c r="W1182" s="2">
        <v>39024656.476190478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 t="shared" si="164"/>
        <v>Port Said Silos7</v>
      </c>
      <c r="AP1182" s="2" t="str">
        <f t="shared" si="165"/>
        <v>Port Said Port Silos7</v>
      </c>
    </row>
    <row r="1183" spans="1:42" hidden="1" x14ac:dyDescent="0.3">
      <c r="A1183" s="6" t="s">
        <v>91</v>
      </c>
      <c r="B1183" s="6">
        <f>VLOOKUP(A1183,Sheet1!A:B,2,0)</f>
        <v>1</v>
      </c>
      <c r="C1183" s="6">
        <v>8</v>
      </c>
      <c r="D1183" s="25"/>
      <c r="E1183" s="2">
        <v>22573115.942857139</v>
      </c>
      <c r="F1183" s="26">
        <f>SUMIF('data-from-invoicing'!D:D,eslam.data!AP1183,'data-from-invoicing'!E:E)</f>
        <v>25167994.380000003</v>
      </c>
      <c r="G1183" s="2">
        <f t="shared" si="162"/>
        <v>2594878.4371428639</v>
      </c>
      <c r="H1183" s="23"/>
      <c r="I1183" s="2">
        <f>SUMIF('collection only'!D:D,eslam.data!AO1183,'collection only'!E:E)</f>
        <v>17260533</v>
      </c>
      <c r="J1183" s="26">
        <f>SUMIF('data-from-invoicing'!D:D,eslam.data!AP1183,'data-from-invoicing'!F:F)</f>
        <v>29006884.596999999</v>
      </c>
      <c r="K1183" s="2">
        <f t="shared" si="163"/>
        <v>11746351.596999999</v>
      </c>
      <c r="O1183" s="23"/>
      <c r="P1183" s="2">
        <v>17260533</v>
      </c>
      <c r="Q1183" s="1">
        <v>44865</v>
      </c>
      <c r="R1183" s="1">
        <v>44865</v>
      </c>
      <c r="S1183" s="1">
        <v>44872</v>
      </c>
      <c r="T1183">
        <v>21</v>
      </c>
      <c r="U1183" s="1">
        <v>44893</v>
      </c>
      <c r="V1183" s="1">
        <v>44886</v>
      </c>
      <c r="W1183" s="2">
        <v>61597772.419047616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 t="shared" si="164"/>
        <v>Port Said Silos8</v>
      </c>
      <c r="AP1183" s="2" t="str">
        <f t="shared" si="165"/>
        <v>Port Said Port Silos8</v>
      </c>
    </row>
    <row r="1184" spans="1:42" x14ac:dyDescent="0.3">
      <c r="A1184" s="6" t="s">
        <v>91</v>
      </c>
      <c r="B1184" s="6">
        <f>VLOOKUP(A1184,Sheet1!A:B,2,0)</f>
        <v>1</v>
      </c>
      <c r="C1184" s="6">
        <v>9</v>
      </c>
      <c r="D1184" s="25"/>
      <c r="E1184" s="2">
        <v>3139225.228571428</v>
      </c>
      <c r="F1184" s="26">
        <f>SUMIF('data-from-invoicing'!D:D,eslam.data!AP1184,'data-from-invoicing'!E:E)</f>
        <v>3139228.09</v>
      </c>
      <c r="G1184" s="2">
        <f t="shared" si="162"/>
        <v>2.8614285718649626</v>
      </c>
      <c r="H1184" s="23"/>
      <c r="I1184" s="2">
        <f>SUMIF('collection only'!D:D,eslam.data!AO1184,'collection only'!E:E)</f>
        <v>2370710</v>
      </c>
      <c r="J1184" s="26">
        <f>SUMIF('data-from-invoicing'!D:D,eslam.data!AP1184,'data-from-invoicing'!F:F)</f>
        <v>2756360.9334999998</v>
      </c>
      <c r="K1184" s="2">
        <f t="shared" si="163"/>
        <v>385650.93349999981</v>
      </c>
      <c r="O1184" s="23"/>
      <c r="P1184" s="2">
        <v>2370710</v>
      </c>
      <c r="Q1184" s="1">
        <v>44895</v>
      </c>
      <c r="R1184" s="1">
        <v>44895</v>
      </c>
      <c r="S1184" s="1">
        <v>44900</v>
      </c>
      <c r="T1184">
        <v>21</v>
      </c>
      <c r="U1184" s="1">
        <v>44921</v>
      </c>
      <c r="V1184" s="1">
        <v>44914</v>
      </c>
      <c r="W1184" s="2">
        <v>64736997.647619054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 t="shared" si="164"/>
        <v>Port Said Silos9</v>
      </c>
      <c r="AP1184" s="2" t="str">
        <f t="shared" si="165"/>
        <v>Port Said Port Silos9</v>
      </c>
    </row>
    <row r="1185" spans="1:42" x14ac:dyDescent="0.3">
      <c r="A1185" s="6" t="s">
        <v>91</v>
      </c>
      <c r="B1185" s="6">
        <f>VLOOKUP(A1185,Sheet1!A:B,2,0)</f>
        <v>1</v>
      </c>
      <c r="C1185" s="6">
        <v>10</v>
      </c>
      <c r="D1185" s="25"/>
      <c r="E1185" s="2">
        <v>8366928.5333333341</v>
      </c>
      <c r="F1185" s="26">
        <f>SUMIF('data-from-invoicing'!D:D,eslam.data!AP1185,'data-from-invoicing'!E:E)</f>
        <v>8366928.5300000003</v>
      </c>
      <c r="G1185" s="2">
        <f t="shared" si="162"/>
        <v>-3.3333338797092438E-3</v>
      </c>
      <c r="H1185" s="23"/>
      <c r="I1185" s="2">
        <f>SUMIF('collection only'!D:D,eslam.data!AO1185,'collection only'!E:E)</f>
        <v>6384571</v>
      </c>
      <c r="J1185" s="26">
        <f>SUMIF('data-from-invoicing'!D:D,eslam.data!AP1185,'data-from-invoicing'!F:F)</f>
        <v>7412449.0664999997</v>
      </c>
      <c r="K1185" s="2">
        <f t="shared" si="163"/>
        <v>1027878.0664999997</v>
      </c>
      <c r="O1185" s="23"/>
      <c r="P1185" s="2">
        <v>6384571</v>
      </c>
      <c r="Q1185" s="1">
        <v>44926</v>
      </c>
      <c r="R1185" s="1">
        <v>44925</v>
      </c>
      <c r="S1185" s="1">
        <v>44927</v>
      </c>
      <c r="T1185">
        <v>21</v>
      </c>
      <c r="U1185" s="1">
        <v>44948</v>
      </c>
      <c r="V1185" s="1">
        <v>44948</v>
      </c>
      <c r="W1185" s="2">
        <v>73103926.189999998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 t="shared" si="164"/>
        <v>Port Said Silos10</v>
      </c>
      <c r="AP1185" s="2" t="str">
        <f t="shared" si="165"/>
        <v>Port Said Port Silos10</v>
      </c>
    </row>
    <row r="1186" spans="1:42" x14ac:dyDescent="0.3">
      <c r="A1186" s="6" t="s">
        <v>91</v>
      </c>
      <c r="B1186" s="6">
        <f>VLOOKUP(A1186,Sheet1!A:B,2,0)</f>
        <v>1</v>
      </c>
      <c r="C1186" s="6">
        <v>11</v>
      </c>
      <c r="D1186" s="25"/>
      <c r="E1186" s="2">
        <v>5057462.5238095243</v>
      </c>
      <c r="F1186" s="26">
        <f>SUMIF('data-from-invoicing'!D:D,eslam.data!AP1186,'data-from-invoicing'!E:E)</f>
        <v>5057462.5199999996</v>
      </c>
      <c r="G1186" s="2">
        <f t="shared" si="162"/>
        <v>-3.8095247000455856E-3</v>
      </c>
      <c r="H1186" s="23"/>
      <c r="I1186" s="2">
        <f>SUMIF('collection only'!D:D,eslam.data!AO1186,'collection only'!E:E)</f>
        <v>3852337</v>
      </c>
      <c r="J1186" s="26">
        <f>SUMIF('data-from-invoicing'!D:D,eslam.data!AP1186,'data-from-invoicing'!F:F)</f>
        <v>4473647.9860000005</v>
      </c>
      <c r="K1186" s="2">
        <f t="shared" si="163"/>
        <v>621310.9860000005</v>
      </c>
      <c r="O1186" s="23"/>
      <c r="P1186" s="2">
        <v>3852337</v>
      </c>
      <c r="Q1186" s="1">
        <v>44957</v>
      </c>
      <c r="R1186" s="1">
        <v>44955</v>
      </c>
      <c r="S1186" s="1">
        <v>44955</v>
      </c>
      <c r="T1186">
        <v>21</v>
      </c>
      <c r="U1186" s="1">
        <v>44976</v>
      </c>
      <c r="V1186" s="1">
        <v>44972</v>
      </c>
      <c r="W1186" s="2">
        <v>78161388.71380952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 t="shared" si="164"/>
        <v>Port Said Silos11</v>
      </c>
      <c r="AP1186" s="2" t="str">
        <f t="shared" si="165"/>
        <v>Port Said Port Silos11</v>
      </c>
    </row>
    <row r="1187" spans="1:42" hidden="1" x14ac:dyDescent="0.3">
      <c r="A1187" s="6" t="s">
        <v>91</v>
      </c>
      <c r="B1187" s="6">
        <f>VLOOKUP(A1187,Sheet1!A:B,2,0)</f>
        <v>1</v>
      </c>
      <c r="C1187" s="6">
        <v>12</v>
      </c>
      <c r="D1187" s="25"/>
      <c r="E1187" s="2">
        <v>2086813.533333333</v>
      </c>
      <c r="F1187" s="26">
        <f>SUMIF('data-from-invoicing'!D:D,eslam.data!AP1187,'data-from-invoicing'!E:E)</f>
        <v>5974560.5300000003</v>
      </c>
      <c r="G1187" s="2">
        <f t="shared" si="162"/>
        <v>3887746.9966666671</v>
      </c>
      <c r="H1187" s="23"/>
      <c r="I1187" s="2">
        <f>SUMIF('collection only'!D:D,eslam.data!AO1187,'collection only'!E:E)</f>
        <v>1587432</v>
      </c>
      <c r="J1187" s="26">
        <f>SUMIF('data-from-invoicing'!D:D,eslam.data!AP1187,'data-from-invoicing'!F:F)</f>
        <v>1843797.0112000001</v>
      </c>
      <c r="K1187" s="2">
        <f t="shared" si="163"/>
        <v>256365.01120000007</v>
      </c>
      <c r="O1187" s="23"/>
      <c r="P1187" s="2">
        <v>1587432</v>
      </c>
      <c r="Q1187" s="1">
        <v>44985</v>
      </c>
      <c r="R1187" s="1">
        <v>44985</v>
      </c>
      <c r="S1187" s="1">
        <v>44986</v>
      </c>
      <c r="T1187">
        <v>21</v>
      </c>
      <c r="U1187" s="1">
        <v>45007</v>
      </c>
      <c r="V1187" s="1">
        <v>45005</v>
      </c>
      <c r="W1187" s="2">
        <v>80248202.247142851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 t="shared" si="164"/>
        <v>Port Said Silos12</v>
      </c>
      <c r="AP1187" s="2" t="str">
        <f t="shared" si="165"/>
        <v>Port Said Port Silos12</v>
      </c>
    </row>
    <row r="1188" spans="1:42" x14ac:dyDescent="0.3">
      <c r="A1188" s="6" t="s">
        <v>91</v>
      </c>
      <c r="B1188" s="6">
        <f>VLOOKUP(A1188,Sheet1!A:B,2,0)</f>
        <v>1</v>
      </c>
      <c r="C1188" s="6">
        <v>13</v>
      </c>
      <c r="D1188" s="25"/>
      <c r="E1188" s="2">
        <v>612060.83285714686</v>
      </c>
      <c r="F1188" s="26">
        <f>SUMIF('data-from-invoicing'!D:D,eslam.data!AP1188,'data-from-invoicing'!E:E)</f>
        <v>612060</v>
      </c>
      <c r="G1188" s="2">
        <f t="shared" si="162"/>
        <v>-0.83285714685916901</v>
      </c>
      <c r="H1188" s="23"/>
      <c r="I1188" s="2">
        <f>SUMIF('collection only'!D:D,eslam.data!AO1188,'collection only'!E:E)</f>
        <v>460093</v>
      </c>
      <c r="J1188" s="26">
        <f>SUMIF('data-from-invoicing'!D:D,eslam.data!AP1188,'data-from-invoicing'!F:F)</f>
        <v>535282.88439999998</v>
      </c>
      <c r="K1188" s="2">
        <f t="shared" si="163"/>
        <v>75189.884399999981</v>
      </c>
      <c r="O1188" s="23"/>
      <c r="P1188" s="2">
        <v>451211.24598228862</v>
      </c>
      <c r="Q1188" s="1">
        <v>45016</v>
      </c>
      <c r="R1188" s="1">
        <v>45016</v>
      </c>
      <c r="S1188" s="1">
        <v>45018</v>
      </c>
      <c r="T1188">
        <v>21</v>
      </c>
      <c r="U1188" s="1">
        <v>45039</v>
      </c>
      <c r="V1188" s="1">
        <v>45018</v>
      </c>
      <c r="W1188" s="2">
        <v>80860263.079999998</v>
      </c>
      <c r="AD1188" s="2">
        <v>0</v>
      </c>
      <c r="AE1188" s="14">
        <f>SUMIF('consultant-gross'!D:D,eslam.data!AO1188,'consultant-gross'!F:F)</f>
        <v>612060.83285714686</v>
      </c>
      <c r="AF1188" s="14">
        <f>SUMIF('consultant-gross'!D:D,eslam.data!AO1188,'consultant-gross'!G:G)</f>
        <v>80860263.079999998</v>
      </c>
      <c r="AG1188" s="14">
        <f>SUMIF('consultant-net'!D:D,eslam.data!AO1188,'consultant-net'!F:F)</f>
        <v>451211.24598228862</v>
      </c>
      <c r="AH1188" s="2" t="str">
        <f>VLOOKUP(A1188,'eslam-to-invoicing'!A:B,2,0)</f>
        <v>Port Said Port Silos</v>
      </c>
      <c r="AO1188" s="2" t="str">
        <f t="shared" si="164"/>
        <v>Port Said Silos13</v>
      </c>
      <c r="AP1188" s="2" t="str">
        <f t="shared" si="165"/>
        <v>Port Said Port Silos13</v>
      </c>
    </row>
    <row r="1189" spans="1:42" hidden="1" x14ac:dyDescent="0.3">
      <c r="A1189" s="6" t="s">
        <v>91</v>
      </c>
      <c r="B1189" s="6">
        <f>VLOOKUP(A1189,Sheet1!A:B,2,0)</f>
        <v>1</v>
      </c>
      <c r="C1189" s="6">
        <v>14</v>
      </c>
      <c r="D1189" s="25"/>
      <c r="F1189" s="26">
        <f>SUMIF('data-from-invoicing'!D:D,eslam.data!AP1189,'data-from-invoicing'!E:E)</f>
        <v>2803566.38</v>
      </c>
      <c r="G1189" s="2">
        <f t="shared" si="162"/>
        <v>2803566.38</v>
      </c>
      <c r="H1189" s="23"/>
      <c r="I1189" s="2">
        <f>SUMIF('collection only'!D:D,eslam.data!AO1189,'collection only'!E:E)</f>
        <v>2136487</v>
      </c>
      <c r="J1189" s="26">
        <f>SUMIF('data-from-invoicing'!D:D,eslam.data!AP1189,'data-from-invoicing'!F:F)</f>
        <v>2480905.1551999999</v>
      </c>
      <c r="K1189" s="2">
        <f t="shared" si="163"/>
        <v>344418.15519999992</v>
      </c>
      <c r="O1189" s="23"/>
      <c r="Q1189" s="1">
        <v>45046</v>
      </c>
      <c r="R1189" s="1">
        <v>45046</v>
      </c>
      <c r="S1189" s="1">
        <v>45048</v>
      </c>
      <c r="T1189">
        <v>21</v>
      </c>
      <c r="U1189" s="1">
        <v>45069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 t="shared" si="164"/>
        <v>Port Said Silos14</v>
      </c>
      <c r="AP1189" s="2" t="str">
        <f t="shared" si="165"/>
        <v>Port Said Port Silos14</v>
      </c>
    </row>
    <row r="1190" spans="1:42" x14ac:dyDescent="0.3">
      <c r="A1190" s="6" t="s">
        <v>91</v>
      </c>
      <c r="B1190" s="6">
        <f>VLOOKUP(A1190,Sheet1!A:B,2,0)</f>
        <v>1</v>
      </c>
      <c r="C1190" s="6">
        <v>15</v>
      </c>
      <c r="D1190" s="25"/>
      <c r="E1190" s="2">
        <v>10044463.56190476</v>
      </c>
      <c r="F1190" s="26">
        <f>SUMIF('data-from-invoicing'!D:D,eslam.data!AP1190,'data-from-invoicing'!E:E)</f>
        <v>10044463.560000001</v>
      </c>
      <c r="G1190" s="2">
        <f t="shared" si="162"/>
        <v>-1.904759556055069E-3</v>
      </c>
      <c r="H1190" s="23"/>
      <c r="I1190" s="2">
        <f>SUMIF('collection only'!D:D,eslam.data!AO1190,'collection only'!E:E)</f>
        <v>7663669</v>
      </c>
      <c r="J1190" s="26">
        <f>SUMIF('data-from-invoicing'!D:D,eslam.data!AP1190,'data-from-invoicing'!F:F)</f>
        <v>8897631.4024</v>
      </c>
      <c r="K1190" s="2">
        <f t="shared" si="163"/>
        <v>1233962.4024</v>
      </c>
      <c r="O1190" s="23"/>
      <c r="P1190" s="2">
        <v>7663669</v>
      </c>
      <c r="Q1190" s="1">
        <v>45077</v>
      </c>
      <c r="R1190" s="1">
        <v>45076</v>
      </c>
      <c r="S1190" s="1">
        <v>45080</v>
      </c>
      <c r="T1190">
        <v>21</v>
      </c>
      <c r="U1190" s="1">
        <v>45101</v>
      </c>
      <c r="V1190" s="1">
        <v>45112</v>
      </c>
      <c r="W1190" s="2">
        <v>93708293.022857144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 t="shared" si="164"/>
        <v>Port Said Silos15</v>
      </c>
      <c r="AP1190" s="2" t="str">
        <f t="shared" si="165"/>
        <v>Port Said Port Silos15</v>
      </c>
    </row>
    <row r="1191" spans="1:42" x14ac:dyDescent="0.3">
      <c r="A1191" s="6" t="s">
        <v>91</v>
      </c>
      <c r="B1191" s="6">
        <f>VLOOKUP(A1191,Sheet1!A:B,2,0)</f>
        <v>1</v>
      </c>
      <c r="C1191" s="6">
        <v>16</v>
      </c>
      <c r="D1191" s="25"/>
      <c r="E1191" s="2">
        <v>12501707.06666667</v>
      </c>
      <c r="F1191" s="26">
        <f>SUMIF('data-from-invoicing'!D:D,eslam.data!AP1191,'data-from-invoicing'!E:E)</f>
        <v>12501707.07</v>
      </c>
      <c r="G1191" s="2">
        <f t="shared" si="162"/>
        <v>3.3333301544189453E-3</v>
      </c>
      <c r="H1191" s="23"/>
      <c r="I1191" s="2">
        <f>SUMIF('collection only'!D:D,eslam.data!AO1191,'collection only'!E:E)</f>
        <v>9649102</v>
      </c>
      <c r="J1191" s="26">
        <f>SUMIF('data-from-invoicing'!D:D,eslam.data!AP1191,'data-from-invoicing'!F:F)</f>
        <v>11072420.022799999</v>
      </c>
      <c r="K1191" s="2">
        <f t="shared" si="163"/>
        <v>1423318.0227999985</v>
      </c>
      <c r="O1191" s="23"/>
      <c r="P1191" s="2">
        <v>9649102</v>
      </c>
      <c r="Q1191" s="1">
        <v>45107</v>
      </c>
      <c r="R1191" s="1">
        <v>45107</v>
      </c>
      <c r="S1191" s="1">
        <v>45115</v>
      </c>
      <c r="T1191">
        <v>21</v>
      </c>
      <c r="U1191" s="1">
        <v>45136</v>
      </c>
      <c r="V1191" s="1">
        <v>45124</v>
      </c>
      <c r="W1191" s="2">
        <v>106210000.08952381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 t="shared" si="164"/>
        <v>Port Said Silos16</v>
      </c>
      <c r="AP1191" s="2" t="str">
        <f t="shared" si="165"/>
        <v>Port Said Port Silos16</v>
      </c>
    </row>
    <row r="1192" spans="1:42" x14ac:dyDescent="0.3">
      <c r="A1192" s="6" t="s">
        <v>91</v>
      </c>
      <c r="B1192" s="6">
        <f>VLOOKUP(A1192,Sheet1!A:B,2,0)</f>
        <v>1</v>
      </c>
      <c r="C1192" s="6">
        <v>17</v>
      </c>
      <c r="D1192" s="25"/>
      <c r="E1192" s="2">
        <v>7676679.5523809521</v>
      </c>
      <c r="F1192" s="26">
        <f>SUMIF('data-from-invoicing'!D:D,eslam.data!AP1192,'data-from-invoicing'!E:E)</f>
        <v>7676679.5499999998</v>
      </c>
      <c r="G1192" s="2">
        <f t="shared" si="162"/>
        <v>-2.3809522390365601E-3</v>
      </c>
      <c r="H1192" s="23"/>
      <c r="I1192" s="2">
        <f>SUMIF('collection only'!D:D,eslam.data!AO1192,'collection only'!E:E)</f>
        <v>5738977</v>
      </c>
      <c r="J1192" s="26">
        <f>SUMIF('data-from-invoicing'!D:D,eslam.data!AP1192,'data-from-invoicing'!F:F)</f>
        <v>6794573.0920000002</v>
      </c>
      <c r="K1192" s="2">
        <f t="shared" si="163"/>
        <v>1055596.0920000002</v>
      </c>
      <c r="O1192" s="23"/>
      <c r="P1192" s="2">
        <v>5738977</v>
      </c>
      <c r="Q1192" s="1">
        <v>45138</v>
      </c>
      <c r="R1192" s="1">
        <v>45138</v>
      </c>
      <c r="S1192" s="1">
        <v>45138</v>
      </c>
      <c r="T1192">
        <v>21</v>
      </c>
      <c r="U1192" s="1">
        <v>45159</v>
      </c>
      <c r="V1192" s="1">
        <v>45153</v>
      </c>
      <c r="W1192" s="2">
        <v>113886679.6419048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 t="shared" si="164"/>
        <v>Port Said Silos17</v>
      </c>
      <c r="AP1192" s="2" t="str">
        <f t="shared" si="165"/>
        <v>Port Said Port Silos17</v>
      </c>
    </row>
    <row r="1193" spans="1:42" x14ac:dyDescent="0.3">
      <c r="A1193" s="6" t="s">
        <v>91</v>
      </c>
      <c r="B1193" s="6">
        <f>VLOOKUP(A1193,Sheet1!A:B,2,0)</f>
        <v>1</v>
      </c>
      <c r="C1193" s="6">
        <v>18</v>
      </c>
      <c r="D1193" s="25"/>
      <c r="E1193" s="2">
        <v>7866196.5142857134</v>
      </c>
      <c r="F1193" s="26">
        <f>SUMIF('data-from-invoicing'!D:D,eslam.data!AP1193,'data-from-invoicing'!E:E)</f>
        <v>7866196.5099999988</v>
      </c>
      <c r="G1193" s="2">
        <f t="shared" si="162"/>
        <v>-4.2857145890593529E-3</v>
      </c>
      <c r="H1193" s="23"/>
      <c r="I1193" s="2">
        <f>SUMIF('collection only'!D:D,eslam.data!AO1193,'collection only'!E:E)</f>
        <v>2991787</v>
      </c>
      <c r="J1193" s="26">
        <f>SUMIF('data-from-invoicing'!D:D,eslam.data!AP1193,'data-from-invoicing'!F:F)</f>
        <v>3958149.4004000002</v>
      </c>
      <c r="K1193" s="2">
        <f t="shared" si="163"/>
        <v>966362.40040000016</v>
      </c>
      <c r="O1193" s="23"/>
      <c r="P1193" s="2">
        <v>2991787</v>
      </c>
      <c r="Q1193" s="1">
        <v>45169</v>
      </c>
      <c r="R1193" s="1">
        <v>45169</v>
      </c>
      <c r="S1193" s="1">
        <v>45172</v>
      </c>
      <c r="T1193">
        <v>21</v>
      </c>
      <c r="U1193" s="1">
        <v>45193</v>
      </c>
      <c r="V1193" s="1">
        <v>45202</v>
      </c>
      <c r="W1193" s="2">
        <v>121752876.1561905</v>
      </c>
      <c r="AD1193" s="2">
        <v>0</v>
      </c>
      <c r="AE1193" s="14">
        <f>SUMIF('consultant-gross'!D:D,eslam.data!AO1193,'consultant-gross'!F:F)</f>
        <v>0</v>
      </c>
      <c r="AF1193" s="14">
        <f>SUMIF('consultant-gross'!D:D,eslam.data!AO1193,'consultant-gross'!G:G)</f>
        <v>0</v>
      </c>
      <c r="AG1193" s="14">
        <f>SUMIF('consultant-net'!D:D,eslam.data!AO1193,'consultant-net'!F:F)</f>
        <v>0</v>
      </c>
      <c r="AH1193" s="2" t="str">
        <f>VLOOKUP(A1193,'eslam-to-invoicing'!A:B,2,0)</f>
        <v>Port Said Port Silos</v>
      </c>
      <c r="AO1193" s="2" t="str">
        <f t="shared" si="164"/>
        <v>Port Said Silos18</v>
      </c>
      <c r="AP1193" s="2" t="str">
        <f t="shared" si="165"/>
        <v>Port Said Port Silos18</v>
      </c>
    </row>
    <row r="1194" spans="1:42" x14ac:dyDescent="0.3">
      <c r="A1194" s="6" t="s">
        <v>91</v>
      </c>
      <c r="B1194" s="6">
        <f>VLOOKUP(A1194,Sheet1!A:B,2,0)</f>
        <v>1</v>
      </c>
      <c r="C1194" s="6">
        <v>19</v>
      </c>
      <c r="D1194" s="25"/>
      <c r="E1194" s="2">
        <v>17118439.25714286</v>
      </c>
      <c r="F1194" s="26">
        <f>SUMIF('data-from-invoicing'!D:D,eslam.data!AP1194,'data-from-invoicing'!E:E)</f>
        <v>17118439.260000002</v>
      </c>
      <c r="G1194" s="2">
        <f t="shared" si="162"/>
        <v>2.8571411967277527E-3</v>
      </c>
      <c r="H1194" s="23"/>
      <c r="I1194" s="2">
        <f>SUMIF('collection only'!D:D,eslam.data!AO1194,'collection only'!E:E)</f>
        <v>12748959</v>
      </c>
      <c r="J1194" s="26">
        <f>SUMIF('data-from-invoicing'!D:D,eslam.data!AP1194,'data-from-invoicing'!F:F)</f>
        <v>14851957.910399999</v>
      </c>
      <c r="K1194" s="2">
        <f t="shared" si="163"/>
        <v>2102998.9103999995</v>
      </c>
      <c r="O1194" s="23"/>
      <c r="P1194" s="2">
        <v>12748959</v>
      </c>
      <c r="Q1194" s="1">
        <v>45199</v>
      </c>
      <c r="R1194" s="1">
        <v>45199</v>
      </c>
      <c r="S1194" s="1">
        <v>45200</v>
      </c>
      <c r="T1194">
        <v>21</v>
      </c>
      <c r="U1194" s="1">
        <v>45221</v>
      </c>
      <c r="V1194" s="1">
        <v>45215</v>
      </c>
      <c r="W1194" s="2">
        <v>138871315.4133333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 t="shared" si="164"/>
        <v>Port Said Silos19</v>
      </c>
      <c r="AP1194" s="2" t="str">
        <f t="shared" si="165"/>
        <v>Port Said Port Silos19</v>
      </c>
    </row>
    <row r="1195" spans="1:42" x14ac:dyDescent="0.3">
      <c r="A1195" s="6" t="s">
        <v>91</v>
      </c>
      <c r="B1195" s="6">
        <f>VLOOKUP(A1195,Sheet1!A:B,2,0)</f>
        <v>1</v>
      </c>
      <c r="C1195" s="6">
        <v>20</v>
      </c>
      <c r="D1195" s="25"/>
      <c r="E1195" s="2">
        <v>12988784</v>
      </c>
      <c r="F1195" s="26">
        <f>SUMIF('data-from-invoicing'!D:D,eslam.data!AP1195,'data-from-invoicing'!E:E)</f>
        <v>12988783.810000001</v>
      </c>
      <c r="G1195" s="2">
        <f t="shared" si="162"/>
        <v>-0.18999999947845936</v>
      </c>
      <c r="H1195" s="23"/>
      <c r="I1195" s="2">
        <f>SUMIF('collection only'!D:D,eslam.data!AO1195,'collection only'!E:E)</f>
        <v>6593857</v>
      </c>
      <c r="J1195" s="26">
        <f>SUMIF('data-from-invoicing'!D:D,eslam.data!AP1195,'data-from-invoicing'!F:F)</f>
        <v>8189528.9591999995</v>
      </c>
      <c r="K1195" s="2">
        <f t="shared" si="163"/>
        <v>1595671.9591999995</v>
      </c>
      <c r="O1195" s="23"/>
      <c r="P1195" s="2">
        <v>6593857</v>
      </c>
      <c r="Q1195" s="1">
        <v>45230</v>
      </c>
      <c r="R1195" s="1">
        <v>45230</v>
      </c>
      <c r="S1195" s="1">
        <v>45231</v>
      </c>
      <c r="T1195">
        <v>21</v>
      </c>
      <c r="U1195" s="1">
        <v>45252</v>
      </c>
      <c r="V1195" s="1">
        <v>45252</v>
      </c>
      <c r="W1195" s="2">
        <v>151860099.4133333</v>
      </c>
      <c r="AD1195" s="2">
        <v>0</v>
      </c>
      <c r="AE1195" s="14">
        <f>SUMIF('consultant-gross'!D:D,eslam.data!AO1195,'consultant-gross'!F:F)</f>
        <v>13732229.226666659</v>
      </c>
      <c r="AF1195" s="14">
        <f>SUMIF('consultant-gross'!D:D,eslam.data!AO1195,'consultant-gross'!G:G)</f>
        <v>152603544.63999999</v>
      </c>
      <c r="AG1195" s="14">
        <f>SUMIF('consultant-net'!D:D,eslam.data!AO1195,'consultant-net'!F:F)</f>
        <v>10123399.385898661</v>
      </c>
      <c r="AH1195" s="2" t="str">
        <f>VLOOKUP(A1195,'eslam-to-invoicing'!A:B,2,0)</f>
        <v>Port Said Port Silos</v>
      </c>
      <c r="AO1195" s="2" t="str">
        <f t="shared" si="164"/>
        <v>Port Said Silos20</v>
      </c>
      <c r="AP1195" s="2" t="str">
        <f t="shared" si="165"/>
        <v>Port Said Port Silos20</v>
      </c>
    </row>
    <row r="1196" spans="1:42" x14ac:dyDescent="0.3">
      <c r="A1196" s="6" t="s">
        <v>91</v>
      </c>
      <c r="B1196" s="6">
        <f>VLOOKUP(A1196,Sheet1!A:B,2,0)</f>
        <v>1</v>
      </c>
      <c r="C1196" s="6">
        <v>21</v>
      </c>
      <c r="D1196" s="25"/>
      <c r="E1196" s="2">
        <v>15886446.64761905</v>
      </c>
      <c r="F1196" s="26">
        <f>SUMIF('data-from-invoicing'!D:D,eslam.data!AP1196,'data-from-invoicing'!E:E)</f>
        <v>15886445.710000001</v>
      </c>
      <c r="G1196" s="2">
        <f t="shared" si="162"/>
        <v>-0.93761904910206795</v>
      </c>
      <c r="H1196" s="23"/>
      <c r="I1196" s="2">
        <f>SUMIF('collection only'!D:D,eslam.data!AO1196,'collection only'!E:E)</f>
        <v>11818794</v>
      </c>
      <c r="J1196" s="26">
        <f>SUMIF('data-from-invoicing'!D:D,eslam.data!AP1196,'data-from-invoicing'!F:F)</f>
        <v>13770443.898399999</v>
      </c>
      <c r="K1196" s="2">
        <f t="shared" si="163"/>
        <v>1951649.8983999994</v>
      </c>
      <c r="O1196" s="23"/>
      <c r="P1196" s="2">
        <v>11818794</v>
      </c>
      <c r="Q1196" s="1">
        <v>45260</v>
      </c>
      <c r="R1196" s="1">
        <v>45260</v>
      </c>
      <c r="S1196" s="1">
        <v>45260</v>
      </c>
      <c r="T1196">
        <v>21</v>
      </c>
      <c r="U1196" s="1">
        <v>45281</v>
      </c>
      <c r="V1196" s="1">
        <v>45283</v>
      </c>
      <c r="W1196" s="2">
        <v>167746546.0609524</v>
      </c>
      <c r="AD1196" s="2">
        <v>0</v>
      </c>
      <c r="AE1196" s="14">
        <f>SUMIF('consultant-gross'!D:D,eslam.data!AO1196,'consultant-gross'!F:F)</f>
        <v>15886446.656666666</v>
      </c>
      <c r="AF1196" s="14">
        <f>SUMIF('consultant-gross'!D:D,eslam.data!AO1196,'consultant-gross'!G:G)</f>
        <v>167746546.06999999</v>
      </c>
      <c r="AG1196" s="14">
        <f>SUMIF('consultant-net'!D:D,eslam.data!AO1196,'consultant-net'!F:F)</f>
        <v>11711488.475294666</v>
      </c>
      <c r="AH1196" s="2" t="str">
        <f>VLOOKUP(A1196,'eslam-to-invoicing'!A:B,2,0)</f>
        <v>Port Said Port Silos</v>
      </c>
      <c r="AO1196" s="2" t="str">
        <f t="shared" si="164"/>
        <v>Port Said Silos21</v>
      </c>
      <c r="AP1196" s="2" t="str">
        <f t="shared" si="165"/>
        <v>Port Said Port Silos21</v>
      </c>
    </row>
    <row r="1197" spans="1:42" x14ac:dyDescent="0.3">
      <c r="A1197" s="6" t="s">
        <v>91</v>
      </c>
      <c r="B1197" s="6">
        <f>VLOOKUP(A1197,Sheet1!A:B,2,0)</f>
        <v>1</v>
      </c>
      <c r="C1197" s="6">
        <v>22</v>
      </c>
      <c r="D1197" s="25"/>
      <c r="E1197" s="2">
        <v>6713332.666666666</v>
      </c>
      <c r="F1197" s="26">
        <f>SUMIF('data-from-invoicing'!D:D,eslam.data!AP1197,'data-from-invoicing'!E:E)</f>
        <v>6713332.6699999999</v>
      </c>
      <c r="G1197" s="2">
        <f t="shared" si="162"/>
        <v>3.3333338797092438E-3</v>
      </c>
      <c r="H1197" s="23"/>
      <c r="I1197" s="2">
        <f>SUMIF('collection only'!D:D,eslam.data!AO1197,'collection only'!E:E)</f>
        <v>4826684</v>
      </c>
      <c r="J1197" s="26">
        <f>SUMIF('data-from-invoicing'!D:D,eslam.data!AP1197,'data-from-invoicing'!F:F)</f>
        <v>5651416.0034999996</v>
      </c>
      <c r="K1197" s="2">
        <f t="shared" si="163"/>
        <v>824732.00349999964</v>
      </c>
      <c r="O1197" s="23"/>
      <c r="P1197" s="2">
        <v>4826684</v>
      </c>
      <c r="Q1197" s="1">
        <v>45291</v>
      </c>
      <c r="R1197" s="1">
        <v>45273</v>
      </c>
      <c r="S1197" s="1">
        <v>45274</v>
      </c>
      <c r="T1197">
        <v>21</v>
      </c>
      <c r="U1197" s="1">
        <v>45295</v>
      </c>
      <c r="V1197" s="1">
        <v>45287</v>
      </c>
      <c r="W1197" s="2">
        <v>174459878.72761899</v>
      </c>
      <c r="AD1197" s="2">
        <v>0</v>
      </c>
      <c r="AE1197" s="14">
        <f>SUMIF('consultant-gross'!D:D,eslam.data!AO1197,'consultant-gross'!F:F)</f>
        <v>6713332.6690476239</v>
      </c>
      <c r="AF1197" s="14">
        <f>SUMIF('consultant-gross'!D:D,eslam.data!AO1197,'consultant-gross'!G:G)</f>
        <v>174459878.72999999</v>
      </c>
      <c r="AG1197" s="14">
        <f>SUMIF('consultant-net'!D:D,eslam.data!AO1197,'consultant-net'!F:F)</f>
        <v>4949068.8436219078</v>
      </c>
      <c r="AH1197" s="2" t="str">
        <f>VLOOKUP(A1197,'eslam-to-invoicing'!A:B,2,0)</f>
        <v>Port Said Port Silos</v>
      </c>
      <c r="AO1197" s="2" t="str">
        <f t="shared" si="164"/>
        <v>Port Said Silos22</v>
      </c>
      <c r="AP1197" s="2" t="str">
        <f t="shared" si="165"/>
        <v>Port Said Port Silos22</v>
      </c>
    </row>
    <row r="1198" spans="1:42" x14ac:dyDescent="0.3">
      <c r="A1198" s="6" t="s">
        <v>91</v>
      </c>
      <c r="B1198" s="6">
        <f>VLOOKUP(A1198,Sheet1!A:B,2,0)</f>
        <v>1</v>
      </c>
      <c r="C1198" s="6">
        <v>23</v>
      </c>
      <c r="D1198" s="25"/>
      <c r="E1198" s="2">
        <v>3587901.4571428569</v>
      </c>
      <c r="F1198" s="26">
        <f>SUMIF('data-from-invoicing'!D:D,eslam.data!AP1198,'data-from-invoicing'!E:E)</f>
        <v>3587901.4599999995</v>
      </c>
      <c r="G1198" s="2">
        <f t="shared" si="162"/>
        <v>2.8571425937116146E-3</v>
      </c>
      <c r="H1198" s="23"/>
      <c r="I1198" s="2">
        <f>SUMIF('collection only'!D:D,eslam.data!AO1198,'collection only'!E:E)</f>
        <v>2411082.19</v>
      </c>
      <c r="J1198" s="26">
        <f>SUMIF('data-from-invoicing'!D:D,eslam.data!AP1198,'data-from-invoicing'!F:F)</f>
        <v>2851855.8684</v>
      </c>
      <c r="K1198" s="2">
        <f t="shared" si="163"/>
        <v>440773.67840000009</v>
      </c>
      <c r="O1198" s="23"/>
      <c r="P1198" s="2">
        <v>2411082.19</v>
      </c>
      <c r="Q1198" s="1">
        <v>45291</v>
      </c>
      <c r="R1198" s="1">
        <v>45291</v>
      </c>
      <c r="S1198" s="1">
        <v>45295</v>
      </c>
      <c r="T1198">
        <v>21</v>
      </c>
      <c r="U1198" s="1">
        <v>45316</v>
      </c>
      <c r="V1198" s="1">
        <v>45309</v>
      </c>
      <c r="W1198" s="2">
        <v>178047780.18476191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 t="shared" si="164"/>
        <v>Port Said Silos23</v>
      </c>
      <c r="AP1198" s="2" t="str">
        <f t="shared" si="165"/>
        <v>Port Said Port Silos23</v>
      </c>
    </row>
    <row r="1199" spans="1:42" x14ac:dyDescent="0.3">
      <c r="A1199" s="6" t="s">
        <v>91</v>
      </c>
      <c r="B1199" s="6">
        <f>VLOOKUP(A1199,Sheet1!A:B,2,0)</f>
        <v>1</v>
      </c>
      <c r="C1199" s="6">
        <v>24</v>
      </c>
      <c r="D1199" s="25"/>
      <c r="E1199" s="2">
        <v>4764115.7714285711</v>
      </c>
      <c r="F1199" s="26">
        <f>SUMIF('data-from-invoicing'!D:D,eslam.data!AP1199,'data-from-invoicing'!E:E)</f>
        <v>4764115.24</v>
      </c>
      <c r="G1199" s="2">
        <f t="shared" si="162"/>
        <v>-0.5314285708591342</v>
      </c>
      <c r="H1199" s="23"/>
      <c r="I1199" s="2">
        <f>SUMIF('collection only'!D:D,eslam.data!AO1199,'collection only'!E:E)</f>
        <v>3306186</v>
      </c>
      <c r="J1199" s="26">
        <f>SUMIF('data-from-invoicing'!D:D,eslam.data!AP1199,'data-from-invoicing'!F:F)</f>
        <v>3891455.9996000002</v>
      </c>
      <c r="K1199" s="2">
        <f t="shared" si="163"/>
        <v>585269.99960000021</v>
      </c>
      <c r="O1199" s="23"/>
      <c r="P1199" s="2">
        <v>3306186</v>
      </c>
      <c r="Q1199" s="1">
        <v>45322</v>
      </c>
      <c r="R1199" s="1">
        <v>45322</v>
      </c>
      <c r="S1199" s="1">
        <v>45328</v>
      </c>
      <c r="T1199">
        <v>21</v>
      </c>
      <c r="U1199" s="1">
        <v>45349</v>
      </c>
      <c r="V1199" s="1">
        <v>45343</v>
      </c>
      <c r="W1199" s="2">
        <v>182811895.9561905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 t="shared" si="164"/>
        <v>Port Said Silos24</v>
      </c>
      <c r="AP1199" s="2" t="str">
        <f t="shared" si="165"/>
        <v>Port Said Port Silos24</v>
      </c>
    </row>
    <row r="1200" spans="1:42" x14ac:dyDescent="0.3">
      <c r="A1200" s="6" t="s">
        <v>91</v>
      </c>
      <c r="B1200" s="6">
        <f>VLOOKUP(A1200,Sheet1!A:B,2,0)</f>
        <v>1</v>
      </c>
      <c r="C1200" s="6">
        <v>25</v>
      </c>
      <c r="D1200" s="25"/>
      <c r="E1200" s="2">
        <v>4504742.6761904759</v>
      </c>
      <c r="F1200" s="26">
        <f>SUMIF('data-from-invoicing'!D:D,eslam.data!AP1200,'data-from-invoicing'!E:E)</f>
        <v>4504741.9000000004</v>
      </c>
      <c r="G1200" s="2">
        <f t="shared" si="162"/>
        <v>-0.77619047556072474</v>
      </c>
      <c r="H1200" s="23"/>
      <c r="I1200" s="2">
        <f>SUMIF('collection only'!D:D,eslam.data!AO1200,'collection only'!E:E)</f>
        <v>3280048</v>
      </c>
      <c r="J1200" s="26">
        <f>SUMIF('data-from-invoicing'!D:D,eslam.data!AP1200,'data-from-invoicing'!F:F)</f>
        <v>3280047.5660000001</v>
      </c>
      <c r="K1200" s="2">
        <f t="shared" si="163"/>
        <v>-0.43399999989196658</v>
      </c>
      <c r="O1200" s="23"/>
      <c r="P1200" s="2">
        <v>3280048</v>
      </c>
      <c r="Q1200" s="1">
        <v>45351</v>
      </c>
      <c r="R1200" s="1">
        <v>45351</v>
      </c>
      <c r="S1200" s="1">
        <v>45355</v>
      </c>
      <c r="T1200">
        <v>21</v>
      </c>
      <c r="U1200" s="1">
        <v>45376</v>
      </c>
      <c r="V1200" s="1">
        <v>45389</v>
      </c>
      <c r="W1200" s="2">
        <v>187316638.6323809</v>
      </c>
      <c r="AD1200" s="2">
        <v>0</v>
      </c>
      <c r="AE1200" s="14">
        <f>SUMIF('consultant-gross'!D:D,eslam.data!AO1200,'consultant-gross'!F:F)</f>
        <v>0</v>
      </c>
      <c r="AF1200" s="14">
        <f>SUMIF('consultant-gross'!D:D,eslam.data!AO1200,'consultant-gross'!G:G)</f>
        <v>0</v>
      </c>
      <c r="AG1200" s="14">
        <f>SUMIF('consultant-net'!D:D,eslam.data!AO1200,'consultant-net'!F:F)</f>
        <v>0</v>
      </c>
      <c r="AH1200" s="2" t="str">
        <f>VLOOKUP(A1200,'eslam-to-invoicing'!A:B,2,0)</f>
        <v>Port Said Port Silos</v>
      </c>
      <c r="AO1200" s="2" t="str">
        <f t="shared" si="164"/>
        <v>Port Said Silos25</v>
      </c>
      <c r="AP1200" s="2" t="str">
        <f t="shared" si="165"/>
        <v>Port Said Port Silos25</v>
      </c>
    </row>
    <row r="1201" spans="1:42" x14ac:dyDescent="0.3">
      <c r="A1201" s="6" t="s">
        <v>91</v>
      </c>
      <c r="B1201" s="6">
        <f>VLOOKUP(A1201,Sheet1!A:B,2,0)</f>
        <v>1</v>
      </c>
      <c r="C1201" s="6">
        <v>26</v>
      </c>
      <c r="D1201" s="25"/>
      <c r="E1201" s="2">
        <v>2227046.780952381</v>
      </c>
      <c r="F1201" s="26">
        <f>SUMIF('data-from-invoicing'!D:D,eslam.data!AP1201,'data-from-invoicing'!E:E)</f>
        <v>2227046.7799999998</v>
      </c>
      <c r="G1201" s="2">
        <f t="shared" si="162"/>
        <v>-9.5238117501139641E-4</v>
      </c>
      <c r="H1201" s="23"/>
      <c r="I1201" s="2">
        <f>SUMIF('collection only'!D:D,eslam.data!AO1201,'collection only'!E:E)</f>
        <v>426108</v>
      </c>
      <c r="J1201" s="26">
        <f>SUMIF('data-from-invoicing'!D:D,eslam.data!AP1201,'data-from-invoicing'!F:F)</f>
        <v>426108.03120000003</v>
      </c>
      <c r="K1201" s="2">
        <f t="shared" si="163"/>
        <v>3.1200000026728958E-2</v>
      </c>
      <c r="O1201" s="23"/>
      <c r="P1201" s="2">
        <v>426108</v>
      </c>
      <c r="Q1201" s="1">
        <v>45382</v>
      </c>
      <c r="R1201" s="1">
        <v>45382</v>
      </c>
      <c r="S1201" s="1">
        <v>45386</v>
      </c>
      <c r="T1201">
        <v>21</v>
      </c>
      <c r="U1201" s="1">
        <v>45407</v>
      </c>
      <c r="V1201" s="1">
        <v>45419</v>
      </c>
      <c r="W1201" s="2">
        <v>189543685.4133333</v>
      </c>
      <c r="AD1201" s="2">
        <v>0</v>
      </c>
      <c r="AE1201" s="14">
        <f>SUMIF('consultant-gross'!D:D,eslam.data!AO1201,'consultant-gross'!F:F)</f>
        <v>0</v>
      </c>
      <c r="AF1201" s="14">
        <f>SUMIF('consultant-gross'!D:D,eslam.data!AO1201,'consultant-gross'!G:G)</f>
        <v>0</v>
      </c>
      <c r="AG1201" s="14">
        <f>SUMIF('consultant-net'!D:D,eslam.data!AO1201,'consultant-net'!F:F)</f>
        <v>0</v>
      </c>
      <c r="AH1201" s="2" t="str">
        <f>VLOOKUP(A1201,'eslam-to-invoicing'!A:B,2,0)</f>
        <v>Port Said Port Silos</v>
      </c>
      <c r="AO1201" s="2" t="str">
        <f t="shared" si="164"/>
        <v>Port Said Silos26</v>
      </c>
      <c r="AP1201" s="2" t="str">
        <f t="shared" si="165"/>
        <v>Port Said Port Silos26</v>
      </c>
    </row>
    <row r="1202" spans="1:42" hidden="1" x14ac:dyDescent="0.3">
      <c r="A1202" s="6" t="s">
        <v>91</v>
      </c>
      <c r="B1202" s="6">
        <f>VLOOKUP(A1202,Sheet1!A:B,2,0)</f>
        <v>1</v>
      </c>
      <c r="C1202" s="6">
        <v>27</v>
      </c>
      <c r="D1202" s="25"/>
      <c r="E1202" s="2">
        <v>1522665.14</v>
      </c>
      <c r="F1202" s="26">
        <f>SUMIF('data-from-invoicing'!D:D,eslam.data!AP1202,'data-from-invoicing'!E:E)</f>
        <v>1478728.71</v>
      </c>
      <c r="G1202" s="2">
        <f t="shared" si="162"/>
        <v>-43936.429999999935</v>
      </c>
      <c r="H1202" s="23"/>
      <c r="I1202" s="2">
        <f>SUMIF('collection only'!D:D,eslam.data!AO1202,'collection only'!E:E)</f>
        <v>0</v>
      </c>
      <c r="J1202" s="26">
        <f>SUMIF('data-from-invoicing'!D:D,eslam.data!AP1202,'data-from-invoicing'!F:F)</f>
        <v>0</v>
      </c>
      <c r="K1202" s="2">
        <f t="shared" si="163"/>
        <v>0</v>
      </c>
      <c r="O1202" s="23"/>
      <c r="P1202" s="2">
        <v>1E-4</v>
      </c>
      <c r="Q1202" s="1">
        <v>45412</v>
      </c>
      <c r="R1202" s="1">
        <v>45413</v>
      </c>
      <c r="S1202" s="1">
        <v>45413</v>
      </c>
      <c r="T1202">
        <v>21</v>
      </c>
      <c r="U1202" s="1">
        <v>45434</v>
      </c>
      <c r="V1202" s="1">
        <v>45439</v>
      </c>
      <c r="W1202" s="2">
        <v>191066350.55333331</v>
      </c>
      <c r="AD1202" s="2">
        <v>0</v>
      </c>
      <c r="AE1202" s="14">
        <f>SUMIF('consultant-gross'!D:D,eslam.data!AO1202,'consultant-gross'!F:F)</f>
        <v>1478728.7100000083</v>
      </c>
      <c r="AF1202" s="14">
        <f>SUMIF('consultant-gross'!D:D,eslam.data!AO1202,'consultant-gross'!G:G)</f>
        <v>191022414.13</v>
      </c>
      <c r="AG1202" s="14">
        <f>SUMIF('consultant-net'!D:D,eslam.data!AO1202,'consultant-net'!F:F)</f>
        <v>1090118.8050120061</v>
      </c>
      <c r="AH1202" s="2" t="str">
        <f>VLOOKUP(A1202,'eslam-to-invoicing'!A:B,2,0)</f>
        <v>Port Said Port Silos</v>
      </c>
      <c r="AO1202" s="2" t="str">
        <f t="shared" si="164"/>
        <v>Port Said Silos27</v>
      </c>
      <c r="AP1202" s="2" t="str">
        <f t="shared" si="165"/>
        <v>Port Said Port Silos27</v>
      </c>
    </row>
    <row r="1203" spans="1:42" x14ac:dyDescent="0.3">
      <c r="A1203" s="6" t="s">
        <v>91</v>
      </c>
      <c r="B1203" s="6">
        <f>VLOOKUP(A1203,Sheet1!A:B,2,0)</f>
        <v>1</v>
      </c>
      <c r="C1203" s="6">
        <v>28</v>
      </c>
      <c r="D1203" s="25"/>
      <c r="E1203" s="2">
        <v>3379589.942857143</v>
      </c>
      <c r="F1203" s="26">
        <f>SUMIF('data-from-invoicing'!D:D,eslam.data!AP1203,'data-from-invoicing'!E:E)</f>
        <v>3379589.94</v>
      </c>
      <c r="G1203" s="2">
        <f t="shared" si="162"/>
        <v>-2.8571430593729019E-3</v>
      </c>
      <c r="H1203" s="23"/>
      <c r="I1203" s="2">
        <f>SUMIF('collection only'!D:D,eslam.data!AO1203,'collection only'!E:E)</f>
        <v>1239632</v>
      </c>
      <c r="J1203" s="26">
        <f>SUMIF('data-from-invoicing'!D:D,eslam.data!AP1203,'data-from-invoicing'!F:F)</f>
        <v>2663473.997</v>
      </c>
      <c r="K1203" s="2">
        <f t="shared" si="163"/>
        <v>1423841.997</v>
      </c>
      <c r="O1203" s="23"/>
      <c r="P1203" s="2">
        <v>1239632</v>
      </c>
      <c r="Q1203" s="1">
        <v>45443</v>
      </c>
      <c r="R1203" s="1">
        <v>45443</v>
      </c>
      <c r="S1203" s="1">
        <v>45445</v>
      </c>
      <c r="T1203">
        <v>21</v>
      </c>
      <c r="U1203" s="1">
        <v>45466</v>
      </c>
      <c r="V1203" s="1">
        <v>45474</v>
      </c>
      <c r="W1203" s="2">
        <v>194445940.49619049</v>
      </c>
      <c r="AD1203" s="2">
        <v>0</v>
      </c>
      <c r="AE1203" s="14">
        <f>SUMIF('consultant-gross'!D:D,eslam.data!AO1203,'consultant-gross'!F:F)</f>
        <v>3335653.5066666901</v>
      </c>
      <c r="AF1203" s="14">
        <f>SUMIF('consultant-gross'!D:D,eslam.data!AO1203,'consultant-gross'!G:G)</f>
        <v>194402004.06</v>
      </c>
      <c r="AG1203" s="14">
        <f>SUMIF('consultant-net'!D:D,eslam.data!AO1203,'consultant-net'!F:F)</f>
        <v>2459043.7651146837</v>
      </c>
      <c r="AH1203" s="2" t="str">
        <f>VLOOKUP(A1203,'eslam-to-invoicing'!A:B,2,0)</f>
        <v>Port Said Port Silos</v>
      </c>
      <c r="AO1203" s="2" t="str">
        <f t="shared" si="164"/>
        <v>Port Said Silos28</v>
      </c>
      <c r="AP1203" s="2" t="str">
        <f t="shared" si="165"/>
        <v>Port Said Port Silos28</v>
      </c>
    </row>
    <row r="1204" spans="1:42" x14ac:dyDescent="0.3">
      <c r="A1204" s="6" t="s">
        <v>91</v>
      </c>
      <c r="B1204" s="6">
        <f>VLOOKUP(A1204,Sheet1!A:B,2,0)</f>
        <v>1</v>
      </c>
      <c r="C1204" s="6">
        <v>29</v>
      </c>
      <c r="D1204" s="25"/>
      <c r="E1204" s="2">
        <v>2107663.7333333329</v>
      </c>
      <c r="F1204" s="26">
        <f>SUMIF('data-from-invoicing'!D:D,eslam.data!AP1204,'data-from-invoicing'!E:E)</f>
        <v>2107663.5099999998</v>
      </c>
      <c r="G1204" s="2">
        <f t="shared" si="162"/>
        <v>-0.22333333315327764</v>
      </c>
      <c r="H1204" s="23"/>
      <c r="I1204" s="2">
        <f>SUMIF('collection only'!D:D,eslam.data!AO1204,'collection only'!E:E)</f>
        <v>337130</v>
      </c>
      <c r="J1204" s="26">
        <f>SUMIF('data-from-invoicing'!D:D,eslam.data!AP1204,'data-from-invoicing'!F:F)</f>
        <v>596055.24239999999</v>
      </c>
      <c r="K1204" s="2">
        <f t="shared" si="163"/>
        <v>258925.24239999999</v>
      </c>
      <c r="O1204" s="23"/>
      <c r="P1204" s="2">
        <v>337130</v>
      </c>
      <c r="Q1204" s="1">
        <v>45473</v>
      </c>
      <c r="R1204" s="1">
        <v>45473</v>
      </c>
      <c r="S1204" s="1">
        <v>45480</v>
      </c>
      <c r="T1204">
        <v>21</v>
      </c>
      <c r="U1204" s="1">
        <v>45501</v>
      </c>
      <c r="V1204" s="1">
        <v>45511</v>
      </c>
      <c r="W1204" s="2">
        <v>196553604.22952381</v>
      </c>
      <c r="AD1204" s="2">
        <v>0</v>
      </c>
      <c r="AE1204" s="14">
        <f>SUMIF('consultant-gross'!D:D,eslam.data!AO1204,'consultant-gross'!F:F)</f>
        <v>2063726.5038095415</v>
      </c>
      <c r="AF1204" s="14">
        <f>SUMIF('consultant-gross'!D:D,eslam.data!AO1204,'consultant-gross'!G:G)</f>
        <v>196509667</v>
      </c>
      <c r="AG1204" s="14">
        <f>SUMIF('consultant-net'!D:D,eslam.data!AO1204,'consultant-net'!F:F)</f>
        <v>1521379.178608394</v>
      </c>
      <c r="AH1204" s="2" t="str">
        <f>VLOOKUP(A1204,'eslam-to-invoicing'!A:B,2,0)</f>
        <v>Port Said Port Silos</v>
      </c>
      <c r="AO1204" s="2" t="str">
        <f t="shared" si="164"/>
        <v>Port Said Silos29</v>
      </c>
      <c r="AP1204" s="2" t="str">
        <f t="shared" si="165"/>
        <v>Port Said Port Silos29</v>
      </c>
    </row>
    <row r="1205" spans="1:42" x14ac:dyDescent="0.3">
      <c r="A1205" s="6" t="s">
        <v>91</v>
      </c>
      <c r="B1205" s="6">
        <f>VLOOKUP(A1205,Sheet1!A:B,2,0)</f>
        <v>1</v>
      </c>
      <c r="C1205" s="6">
        <v>30</v>
      </c>
      <c r="D1205" s="25"/>
      <c r="E1205" s="2">
        <v>3191368.2380952379</v>
      </c>
      <c r="F1205" s="26">
        <f>SUMIF('data-from-invoicing'!D:D,eslam.data!AP1205,'data-from-invoicing'!E:E)</f>
        <v>3191368.24</v>
      </c>
      <c r="G1205" s="2">
        <f t="shared" si="162"/>
        <v>1.9047623500227928E-3</v>
      </c>
      <c r="H1205" s="23"/>
      <c r="I1205" s="2">
        <f>SUMIF('collection only'!D:D,eslam.data!AO1205,'collection only'!E:E)</f>
        <v>100641</v>
      </c>
      <c r="J1205" s="26">
        <f>SUMIF('data-from-invoicing'!D:D,eslam.data!AP1205,'data-from-invoicing'!F:F)</f>
        <v>100639.5696</v>
      </c>
      <c r="K1205" s="2">
        <f t="shared" si="163"/>
        <v>-1.4303999999974621</v>
      </c>
      <c r="O1205" s="23"/>
      <c r="P1205" s="2">
        <v>100641</v>
      </c>
      <c r="Q1205" s="1">
        <v>45504</v>
      </c>
      <c r="R1205" s="1">
        <v>45504</v>
      </c>
      <c r="S1205" s="1">
        <v>45507</v>
      </c>
      <c r="T1205">
        <v>21</v>
      </c>
      <c r="U1205" s="1">
        <v>45528</v>
      </c>
      <c r="V1205" s="1">
        <v>45526</v>
      </c>
      <c r="W1205" s="2">
        <v>199744972.467619</v>
      </c>
      <c r="AD1205" s="2">
        <v>0</v>
      </c>
      <c r="AE1205" s="14">
        <f>SUMIF('consultant-gross'!D:D,eslam.data!AO1205,'consultant-gross'!F:F)</f>
        <v>3191369.0399999917</v>
      </c>
      <c r="AF1205" s="14">
        <f>SUMIF('consultant-gross'!D:D,eslam.data!AO1205,'consultant-gross'!G:G)</f>
        <v>199701036.03999999</v>
      </c>
      <c r="AG1205" s="14">
        <f>SUMIF('consultant-net'!D:D,eslam.data!AO1205,'consultant-net'!F:F)</f>
        <v>2352677.2562879939</v>
      </c>
      <c r="AH1205" s="2" t="str">
        <f>VLOOKUP(A1205,'eslam-to-invoicing'!A:B,2,0)</f>
        <v>Port Said Port Silos</v>
      </c>
      <c r="AO1205" s="2" t="str">
        <f t="shared" si="164"/>
        <v>Port Said Silos30</v>
      </c>
      <c r="AP1205" s="2" t="str">
        <f t="shared" si="165"/>
        <v>Port Said Port Silos30</v>
      </c>
    </row>
    <row r="1206" spans="1:42" hidden="1" x14ac:dyDescent="0.3">
      <c r="A1206" s="6" t="s">
        <v>91</v>
      </c>
      <c r="B1206" s="6">
        <f>VLOOKUP(A1206,Sheet1!A:B,2,0)</f>
        <v>1</v>
      </c>
      <c r="C1206" s="6">
        <v>31</v>
      </c>
      <c r="D1206" s="25"/>
      <c r="E1206" s="2">
        <v>2906595.6403508768</v>
      </c>
      <c r="F1206" s="26">
        <f>SUMIF('data-from-invoicing'!D:D,eslam.data!AP1206,'data-from-invoicing'!E:E)</f>
        <v>3155732.3800000004</v>
      </c>
      <c r="G1206" s="2">
        <f t="shared" si="162"/>
        <v>249136.73964912351</v>
      </c>
      <c r="H1206" s="23"/>
      <c r="I1206" s="2">
        <f>SUMIF('collection only'!D:D,eslam.data!AO1206,'collection only'!E:E)</f>
        <v>727554</v>
      </c>
      <c r="J1206" s="26">
        <f>SUMIF('data-from-invoicing'!D:D,eslam.data!AP1206,'data-from-invoicing'!F:F)</f>
        <v>2284436.52</v>
      </c>
      <c r="K1206" s="2">
        <f t="shared" si="163"/>
        <v>1556882.52</v>
      </c>
      <c r="O1206" s="23"/>
      <c r="P1206" s="2">
        <v>727554</v>
      </c>
      <c r="Q1206" s="1">
        <v>45535</v>
      </c>
      <c r="R1206" s="1">
        <v>45535</v>
      </c>
      <c r="S1206" s="1">
        <v>45537</v>
      </c>
      <c r="T1206">
        <v>21</v>
      </c>
      <c r="U1206" s="1">
        <v>45558</v>
      </c>
      <c r="V1206" s="1">
        <v>45580</v>
      </c>
      <c r="W1206" s="2">
        <v>202651568.10796991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 t="shared" si="164"/>
        <v>Port Said Silos31</v>
      </c>
      <c r="AP1206" s="2" t="str">
        <f t="shared" si="165"/>
        <v>Port Said Port Silos31</v>
      </c>
    </row>
    <row r="1207" spans="1:42" hidden="1" x14ac:dyDescent="0.3">
      <c r="A1207" s="6" t="s">
        <v>91</v>
      </c>
      <c r="B1207" s="6">
        <f>VLOOKUP(A1207,Sheet1!A:B,2,0)</f>
        <v>1</v>
      </c>
      <c r="C1207" s="6">
        <v>32</v>
      </c>
      <c r="D1207" s="25"/>
      <c r="E1207" s="2">
        <v>4167368.41</v>
      </c>
      <c r="F1207" s="26">
        <f>SUMIF('data-from-invoicing'!D:D,eslam.data!AP1207,'data-from-invoicing'!E:E)</f>
        <v>3968922.2900000005</v>
      </c>
      <c r="G1207" s="2">
        <f t="shared" si="162"/>
        <v>-198446.11999999965</v>
      </c>
      <c r="H1207" s="23"/>
      <c r="I1207" s="2">
        <f>SUMIF('collection only'!D:D,eslam.data!AO1207,'collection only'!E:E)</f>
        <v>2193035.35</v>
      </c>
      <c r="J1207" s="26">
        <f>SUMIF('data-from-invoicing'!D:D,eslam.data!AP1207,'data-from-invoicing'!F:F)</f>
        <v>2296974.7655000002</v>
      </c>
      <c r="K1207" s="2">
        <f t="shared" si="163"/>
        <v>103939.41550000012</v>
      </c>
      <c r="O1207" s="23"/>
      <c r="P1207" s="2">
        <v>2193035.35</v>
      </c>
      <c r="Q1207" s="1">
        <v>45565</v>
      </c>
      <c r="R1207" s="1">
        <v>45565</v>
      </c>
      <c r="S1207" s="1">
        <v>45575</v>
      </c>
      <c r="T1207">
        <v>21</v>
      </c>
      <c r="U1207" s="1">
        <v>45596</v>
      </c>
      <c r="V1207" s="1">
        <v>45599</v>
      </c>
      <c r="W1207" s="2">
        <v>206818936.51796991</v>
      </c>
      <c r="AD1207" s="2">
        <v>0</v>
      </c>
      <c r="AE1207" s="14">
        <f>SUMIF('consultant-gross'!D:D,eslam.data!AO1207,'consultant-gross'!F:F)</f>
        <v>0</v>
      </c>
      <c r="AF1207" s="14">
        <f>SUMIF('consultant-gross'!D:D,eslam.data!AO1207,'consultant-gross'!G:G)</f>
        <v>0</v>
      </c>
      <c r="AG1207" s="14">
        <f>SUMIF('consultant-net'!D:D,eslam.data!AO1207,'consultant-net'!F:F)</f>
        <v>0</v>
      </c>
      <c r="AH1207" s="2" t="str">
        <f>VLOOKUP(A1207,'eslam-to-invoicing'!A:B,2,0)</f>
        <v>Port Said Port Silos</v>
      </c>
      <c r="AO1207" s="2" t="str">
        <f t="shared" si="164"/>
        <v>Port Said Silos32</v>
      </c>
      <c r="AP1207" s="2" t="str">
        <f t="shared" si="165"/>
        <v>Port Said Port Silos32</v>
      </c>
    </row>
    <row r="1208" spans="1:42" hidden="1" x14ac:dyDescent="0.3">
      <c r="A1208" s="6" t="s">
        <v>91</v>
      </c>
      <c r="B1208" s="6">
        <f>VLOOKUP(A1208,Sheet1!A:B,2,0)</f>
        <v>1</v>
      </c>
      <c r="C1208" s="6">
        <v>33</v>
      </c>
      <c r="D1208" s="25"/>
      <c r="F1208" s="26">
        <f>SUMIF('data-from-invoicing'!D:D,eslam.data!AP1208,'data-from-invoicing'!E:E)</f>
        <v>4525360.97</v>
      </c>
      <c r="G1208" s="2">
        <f t="shared" si="162"/>
        <v>4525360.97</v>
      </c>
      <c r="H1208" s="23"/>
      <c r="I1208" s="2">
        <f>SUMIF('collection only'!D:D,eslam.data!AO1208,'collection only'!E:E)</f>
        <v>2711136</v>
      </c>
      <c r="J1208" s="26">
        <f>SUMIF('data-from-invoicing'!D:D,eslam.data!AP1208,'data-from-invoicing'!F:F)</f>
        <v>2711136</v>
      </c>
      <c r="K1208" s="2">
        <f t="shared" si="163"/>
        <v>0</v>
      </c>
      <c r="O1208" s="23"/>
      <c r="Q1208" s="1">
        <v>45596</v>
      </c>
      <c r="R1208" s="1">
        <v>45596</v>
      </c>
      <c r="S1208" s="1">
        <v>45596</v>
      </c>
      <c r="T1208">
        <v>21</v>
      </c>
      <c r="U1208" s="1">
        <v>45617</v>
      </c>
      <c r="AD1208" s="2">
        <v>0</v>
      </c>
      <c r="AE1208" s="14">
        <f>SUMIF('consultant-gross'!D:D,eslam.data!AO1208,'consultant-gross'!F:F)</f>
        <v>0</v>
      </c>
      <c r="AF1208" s="14">
        <f>SUMIF('consultant-gross'!D:D,eslam.data!AO1208,'consultant-gross'!G:G)</f>
        <v>0</v>
      </c>
      <c r="AG1208" s="14">
        <f>SUMIF('consultant-net'!D:D,eslam.data!AO1208,'consultant-net'!F:F)</f>
        <v>0</v>
      </c>
      <c r="AH1208" s="2" t="str">
        <f>VLOOKUP(A1208,'eslam-to-invoicing'!A:B,2,0)</f>
        <v>Port Said Port Silos</v>
      </c>
      <c r="AO1208" s="2" t="str">
        <f t="shared" si="164"/>
        <v>Port Said Silos33</v>
      </c>
      <c r="AP1208" s="2" t="str">
        <f t="shared" si="165"/>
        <v>Port Said Port Silos33</v>
      </c>
    </row>
    <row r="1209" spans="1:42" hidden="1" x14ac:dyDescent="0.3">
      <c r="A1209" s="6" t="s">
        <v>132</v>
      </c>
      <c r="B1209" s="6">
        <f>VLOOKUP(A1209,Sheet1!A:B,2,0)</f>
        <v>1</v>
      </c>
      <c r="C1209" s="6">
        <v>1</v>
      </c>
      <c r="D1209" s="25"/>
      <c r="E1209" s="2">
        <v>5539353.2300000004</v>
      </c>
      <c r="F1209" s="26">
        <f>SUMIF('data-from-invoicing'!D:D,eslam.data!AP1209,'data-from-invoicing'!E:E)</f>
        <v>21214607.020000003</v>
      </c>
      <c r="G1209" s="2">
        <f t="shared" si="162"/>
        <v>15675253.790000003</v>
      </c>
      <c r="H1209" s="23"/>
      <c r="I1209" s="2">
        <f>SUMIF('collection only'!D:D,eslam.data!AO1209,'collection only'!E:E)</f>
        <v>5206992</v>
      </c>
      <c r="J1209" s="26">
        <f>SUMIF('data-from-invoicing'!D:D,eslam.data!AP1209,'data-from-invoicing'!F:F)</f>
        <v>16089595.042199999</v>
      </c>
      <c r="K1209" s="2">
        <f t="shared" si="163"/>
        <v>10882603.042199999</v>
      </c>
      <c r="O1209" s="23"/>
      <c r="P1209" s="2">
        <v>5206992.0362</v>
      </c>
      <c r="Q1209" s="1">
        <v>45199</v>
      </c>
      <c r="R1209" s="1">
        <v>45199</v>
      </c>
      <c r="S1209" s="1">
        <v>45193</v>
      </c>
      <c r="T1209">
        <v>21</v>
      </c>
      <c r="U1209" s="1">
        <v>45214</v>
      </c>
      <c r="V1209" s="1">
        <v>45236</v>
      </c>
      <c r="W1209" s="2">
        <v>5539353.2300000004</v>
      </c>
      <c r="AD1209" s="2">
        <v>0</v>
      </c>
      <c r="AE1209" s="14">
        <f>SUMIF('consultant-gross'!D:D,eslam.data!AO1209,'consultant-gross'!F:F)</f>
        <v>0</v>
      </c>
      <c r="AF1209" s="14">
        <f>SUMIF('consultant-gross'!D:D,eslam.data!AO1209,'consultant-gross'!G:G)</f>
        <v>0</v>
      </c>
      <c r="AG1209" s="14">
        <f>SUMIF('consultant-net'!D:D,eslam.data!AO1209,'consultant-net'!F:F)</f>
        <v>0</v>
      </c>
      <c r="AH1209" s="2" t="str">
        <f>VLOOKUP(A1209,'eslam-to-invoicing'!A:B,2,0)</f>
        <v>Port Said Port Silos</v>
      </c>
      <c r="AO1209" s="2" t="str">
        <f t="shared" si="164"/>
        <v>Port Said Silos - Foreigner Supply1</v>
      </c>
      <c r="AP1209" s="2" t="str">
        <f t="shared" si="165"/>
        <v>Port Said Port Silos1</v>
      </c>
    </row>
    <row r="1210" spans="1:42" hidden="1" x14ac:dyDescent="0.3">
      <c r="A1210" s="6" t="s">
        <v>132</v>
      </c>
      <c r="B1210" s="6">
        <f>VLOOKUP(A1210,Sheet1!A:B,2,0)</f>
        <v>1</v>
      </c>
      <c r="C1210" s="6">
        <v>2</v>
      </c>
      <c r="D1210" s="25"/>
      <c r="F1210" s="26">
        <f>SUMIF('data-from-invoicing'!D:D,eslam.data!AP1210,'data-from-invoicing'!E:E)</f>
        <v>1883535.14</v>
      </c>
      <c r="G1210" s="2">
        <f t="shared" si="162"/>
        <v>1883535.14</v>
      </c>
      <c r="H1210" s="23"/>
      <c r="I1210" s="2">
        <f>SUMIF('collection only'!D:D,eslam.data!AO1210,'collection only'!E:E)</f>
        <v>775509.45</v>
      </c>
      <c r="J1210" s="26">
        <f>SUMIF('data-from-invoicing'!D:D,eslam.data!AP1210,'data-from-invoicing'!F:F)</f>
        <v>1586748.5469999998</v>
      </c>
      <c r="K1210" s="2">
        <f t="shared" si="163"/>
        <v>811239.09699999983</v>
      </c>
      <c r="O1210" s="23"/>
      <c r="Q1210" s="1">
        <v>45230</v>
      </c>
      <c r="R1210" s="1">
        <v>45230</v>
      </c>
      <c r="S1210" s="1">
        <v>45265</v>
      </c>
      <c r="T1210">
        <v>21</v>
      </c>
      <c r="U1210" s="1">
        <v>45286</v>
      </c>
      <c r="AD1210" s="2">
        <v>0</v>
      </c>
      <c r="AE1210" s="14">
        <f>SUMIF('consultant-gross'!D:D,eslam.data!AO1210,'consultant-gross'!F:F)</f>
        <v>0</v>
      </c>
      <c r="AF1210" s="14">
        <f>SUMIF('consultant-gross'!D:D,eslam.data!AO1210,'consultant-gross'!G:G)</f>
        <v>0</v>
      </c>
      <c r="AG1210" s="14">
        <f>SUMIF('consultant-net'!D:D,eslam.data!AO1210,'consultant-net'!F:F)</f>
        <v>0</v>
      </c>
      <c r="AH1210" s="2" t="str">
        <f>VLOOKUP(A1210,'eslam-to-invoicing'!A:B,2,0)</f>
        <v>Port Said Port Silos</v>
      </c>
      <c r="AO1210" s="2" t="str">
        <f t="shared" si="164"/>
        <v>Port Said Silos - Foreigner Supply2</v>
      </c>
      <c r="AP1210" s="2" t="str">
        <f t="shared" si="165"/>
        <v>Port Said Port Silos2</v>
      </c>
    </row>
    <row r="1211" spans="1:42" hidden="1" x14ac:dyDescent="0.3">
      <c r="A1211" s="6" t="s">
        <v>109</v>
      </c>
      <c r="B1211" s="6">
        <f>VLOOKUP(A1211,Sheet1!A:B,2,0)</f>
        <v>1</v>
      </c>
      <c r="C1211" s="6">
        <v>1</v>
      </c>
      <c r="D1211" s="25"/>
      <c r="E1211" s="2">
        <v>673851.6</v>
      </c>
      <c r="F1211" s="26">
        <f>SUMIF('data-from-invoicing'!D:D,eslam.data!AP1211,'data-from-invoicing'!E:E)</f>
        <v>21214607.020000003</v>
      </c>
      <c r="G1211" s="2">
        <f t="shared" si="162"/>
        <v>20540755.420000002</v>
      </c>
      <c r="H1211" s="23"/>
      <c r="I1211" s="2">
        <f>SUMIF('collection only'!D:D,eslam.data!AO1211,'collection only'!E:E)</f>
        <v>655657.61</v>
      </c>
      <c r="J1211" s="26">
        <f>SUMIF('data-from-invoicing'!D:D,eslam.data!AP1211,'data-from-invoicing'!F:F)</f>
        <v>16089595.042199999</v>
      </c>
      <c r="K1211" s="2">
        <f t="shared" si="163"/>
        <v>15433937.4322</v>
      </c>
      <c r="O1211" s="23"/>
      <c r="P1211" s="2">
        <v>438003.54</v>
      </c>
      <c r="Q1211" s="1">
        <v>44957</v>
      </c>
      <c r="R1211" s="1">
        <v>44955</v>
      </c>
      <c r="S1211" s="1">
        <v>44955</v>
      </c>
      <c r="T1211">
        <v>21</v>
      </c>
      <c r="U1211" s="1">
        <v>44976</v>
      </c>
      <c r="V1211" s="1">
        <v>45001</v>
      </c>
      <c r="W1211" s="2">
        <v>673851.6</v>
      </c>
      <c r="AD1211" s="2">
        <v>0</v>
      </c>
      <c r="AE1211" s="14">
        <f>SUMIF('consultant-gross'!D:D,eslam.data!AO1211,'consultant-gross'!F:F)</f>
        <v>673851.6</v>
      </c>
      <c r="AF1211" s="14">
        <f>SUMIF('consultant-gross'!D:D,eslam.data!AO1211,'consultant-gross'!G:G)</f>
        <v>673851.6</v>
      </c>
      <c r="AG1211" s="14">
        <f>SUMIF('consultant-net'!D:D,eslam.data!AO1211,'consultant-net'!F:F)</f>
        <v>438003.54</v>
      </c>
      <c r="AH1211" s="2" t="str">
        <f>VLOOKUP(A1211,'eslam-to-invoicing'!A:B,2,0)</f>
        <v>Port Said Port Silos</v>
      </c>
      <c r="AO1211" s="2" t="str">
        <f t="shared" si="164"/>
        <v>Port Said Silos - Local Supply1</v>
      </c>
      <c r="AP1211" s="2" t="str">
        <f t="shared" si="165"/>
        <v>Port Said Port Silos1</v>
      </c>
    </row>
    <row r="1212" spans="1:42" hidden="1" x14ac:dyDescent="0.3">
      <c r="A1212" s="6" t="s">
        <v>109</v>
      </c>
      <c r="B1212" s="6">
        <f>VLOOKUP(A1212,Sheet1!A:B,2,0)</f>
        <v>1</v>
      </c>
      <c r="C1212" s="6">
        <v>2</v>
      </c>
      <c r="D1212" s="25"/>
      <c r="E1212" s="2">
        <v>1194976.649122807</v>
      </c>
      <c r="F1212" s="26">
        <f>SUMIF('data-from-invoicing'!D:D,eslam.data!AP1212,'data-from-invoicing'!E:E)</f>
        <v>1883535.14</v>
      </c>
      <c r="G1212" s="2">
        <f t="shared" si="162"/>
        <v>688558.49087719293</v>
      </c>
      <c r="H1212" s="23"/>
      <c r="I1212" s="2">
        <f>SUMIF('collection only'!D:D,eslam.data!AO1212,'collection only'!E:E)</f>
        <v>1162711.94</v>
      </c>
      <c r="J1212" s="26">
        <f>SUMIF('data-from-invoicing'!D:D,eslam.data!AP1212,'data-from-invoicing'!F:F)</f>
        <v>1586748.5469999998</v>
      </c>
      <c r="K1212" s="2">
        <f t="shared" si="163"/>
        <v>424036.60699999984</v>
      </c>
      <c r="O1212" s="23"/>
      <c r="P1212" s="2">
        <v>1162711.94</v>
      </c>
      <c r="Q1212" s="1">
        <v>45199</v>
      </c>
      <c r="R1212" s="1">
        <v>45199</v>
      </c>
      <c r="S1212" s="1">
        <v>45217</v>
      </c>
      <c r="T1212">
        <v>21</v>
      </c>
      <c r="U1212" s="1">
        <v>45238</v>
      </c>
      <c r="V1212" s="1">
        <v>45236</v>
      </c>
      <c r="W1212" s="2">
        <v>1868828.2491228071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 t="shared" si="164"/>
        <v>Port Said Silos - Local Supply2</v>
      </c>
      <c r="AP1212" s="2" t="str">
        <f t="shared" si="165"/>
        <v>Port Said Port Silos2</v>
      </c>
    </row>
    <row r="1213" spans="1:42" hidden="1" x14ac:dyDescent="0.3">
      <c r="A1213" s="6" t="s">
        <v>109</v>
      </c>
      <c r="B1213" s="6">
        <f>VLOOKUP(A1213,Sheet1!A:B,2,0)</f>
        <v>1</v>
      </c>
      <c r="C1213" s="6">
        <v>3</v>
      </c>
      <c r="D1213" s="25"/>
      <c r="E1213" s="2">
        <v>3085091.631578947</v>
      </c>
      <c r="F1213" s="26">
        <f>SUMIF('data-from-invoicing'!D:D,eslam.data!AP1213,'data-from-invoicing'!E:E)</f>
        <v>9057943.5800000001</v>
      </c>
      <c r="G1213" s="2">
        <f t="shared" si="162"/>
        <v>5972851.9484210536</v>
      </c>
      <c r="H1213" s="23"/>
      <c r="I1213" s="2">
        <f>SUMIF('collection only'!D:D,eslam.data!AO1213,'collection only'!E:E)</f>
        <v>2307930.88</v>
      </c>
      <c r="J1213" s="26">
        <f>SUMIF('data-from-invoicing'!D:D,eslam.data!AP1213,'data-from-invoicing'!F:F)</f>
        <v>14589360.950300001</v>
      </c>
      <c r="K1213" s="2">
        <f t="shared" si="163"/>
        <v>12281430.070300002</v>
      </c>
      <c r="O1213" s="23"/>
      <c r="P1213" s="2">
        <v>2307930.88</v>
      </c>
      <c r="Q1213" s="1">
        <v>45351</v>
      </c>
      <c r="R1213" s="1">
        <v>45351</v>
      </c>
      <c r="S1213" s="1">
        <v>45364</v>
      </c>
      <c r="T1213">
        <v>21</v>
      </c>
      <c r="U1213" s="1">
        <v>45385</v>
      </c>
      <c r="V1213" s="1">
        <v>45382</v>
      </c>
      <c r="W1213" s="2">
        <v>4953919.8807017542</v>
      </c>
      <c r="AD1213" s="2">
        <v>0</v>
      </c>
      <c r="AE1213" s="14">
        <f>SUMIF('consultant-gross'!D:D,eslam.data!AO1213,'consultant-gross'!F:F)</f>
        <v>3085091.6308771931</v>
      </c>
      <c r="AF1213" s="14">
        <f>SUMIF('consultant-gross'!D:D,eslam.data!AO1213,'consultant-gross'!G:G)</f>
        <v>4953919.88</v>
      </c>
      <c r="AG1213" s="14">
        <f>SUMIF('consultant-net'!D:D,eslam.data!AO1213,'consultant-net'!F:F)</f>
        <v>2005309.5600701754</v>
      </c>
      <c r="AH1213" s="2" t="str">
        <f>VLOOKUP(A1213,'eslam-to-invoicing'!A:B,2,0)</f>
        <v>Port Said Port Silos</v>
      </c>
      <c r="AO1213" s="2" t="str">
        <f t="shared" si="164"/>
        <v>Port Said Silos - Local Supply3</v>
      </c>
      <c r="AP1213" s="2" t="str">
        <f t="shared" si="165"/>
        <v>Port Said Port Silos3</v>
      </c>
    </row>
    <row r="1214" spans="1:42" hidden="1" x14ac:dyDescent="0.3">
      <c r="A1214" s="6" t="s">
        <v>109</v>
      </c>
      <c r="B1214" s="6">
        <f>VLOOKUP(A1214,Sheet1!A:B,2,0)</f>
        <v>1</v>
      </c>
      <c r="C1214" s="6">
        <v>4</v>
      </c>
      <c r="D1214" s="25"/>
      <c r="E1214" s="2">
        <v>4365732.333333334</v>
      </c>
      <c r="F1214" s="26">
        <f>SUMIF('data-from-invoicing'!D:D,eslam.data!AP1214,'data-from-invoicing'!E:E)</f>
        <v>7714268.4140999997</v>
      </c>
      <c r="G1214" s="2">
        <f t="shared" si="162"/>
        <v>3348536.0807666657</v>
      </c>
      <c r="H1214" s="23"/>
      <c r="I1214" s="2">
        <f>SUMIF('collection only'!D:D,eslam.data!AO1214,'collection only'!E:E)</f>
        <v>3416710</v>
      </c>
      <c r="J1214" s="26">
        <f>SUMIF('data-from-invoicing'!D:D,eslam.data!AP1214,'data-from-invoicing'!F:F)</f>
        <v>16638639.885499999</v>
      </c>
      <c r="K1214" s="2">
        <f t="shared" si="163"/>
        <v>13221929.885499999</v>
      </c>
      <c r="O1214" s="23"/>
      <c r="P1214" s="2">
        <v>3416710</v>
      </c>
      <c r="Q1214" s="1">
        <v>45382</v>
      </c>
      <c r="R1214" s="1">
        <v>45382</v>
      </c>
      <c r="S1214" s="1">
        <v>45389</v>
      </c>
      <c r="T1214">
        <v>21</v>
      </c>
      <c r="U1214" s="1">
        <v>45410</v>
      </c>
      <c r="V1214" s="1">
        <v>45419</v>
      </c>
      <c r="W1214" s="2">
        <v>9319652.2140350882</v>
      </c>
      <c r="AD1214" s="2">
        <v>0</v>
      </c>
      <c r="AE1214" s="14">
        <f>SUMIF('consultant-gross'!D:D,eslam.data!AO1214,'consultant-gross'!F:F)</f>
        <v>4365732.3292982467</v>
      </c>
      <c r="AF1214" s="14">
        <f>SUMIF('consultant-gross'!D:D,eslam.data!AO1214,'consultant-gross'!G:G)</f>
        <v>9319652.2100000009</v>
      </c>
      <c r="AG1214" s="14">
        <f>SUMIF('consultant-net'!D:D,eslam.data!AO1214,'consultant-net'!F:F)</f>
        <v>2837726.0140438606</v>
      </c>
      <c r="AH1214" s="2" t="str">
        <f>VLOOKUP(A1214,'eslam-to-invoicing'!A:B,2,0)</f>
        <v>Port Said Port Silos</v>
      </c>
      <c r="AO1214" s="2" t="str">
        <f t="shared" si="164"/>
        <v>Port Said Silos - Local Supply4</v>
      </c>
      <c r="AP1214" s="2" t="str">
        <f t="shared" si="165"/>
        <v>Port Said Port Silos4</v>
      </c>
    </row>
    <row r="1215" spans="1:42" hidden="1" x14ac:dyDescent="0.3">
      <c r="A1215" s="6" t="s">
        <v>109</v>
      </c>
      <c r="B1215" s="6">
        <f>VLOOKUP(A1215,Sheet1!A:B,2,0)</f>
        <v>1</v>
      </c>
      <c r="C1215" s="6">
        <v>5</v>
      </c>
      <c r="D1215" s="25"/>
      <c r="E1215" s="2">
        <v>3278709.2807017551</v>
      </c>
      <c r="F1215" s="26">
        <f>SUMIF('data-from-invoicing'!D:D,eslam.data!AP1215,'data-from-invoicing'!E:E)</f>
        <v>8597357.3859999999</v>
      </c>
      <c r="G1215" s="2">
        <f t="shared" si="162"/>
        <v>5318648.1052982453</v>
      </c>
      <c r="H1215" s="23"/>
      <c r="I1215" s="2">
        <f>SUMIF('collection only'!D:D,eslam.data!AO1215,'collection only'!E:E)</f>
        <v>2565984</v>
      </c>
      <c r="J1215" s="26">
        <f>SUMIF('data-from-invoicing'!D:D,eslam.data!AP1215,'data-from-invoicing'!F:F)</f>
        <v>14928020.4333</v>
      </c>
      <c r="K1215" s="2">
        <f t="shared" si="163"/>
        <v>12362036.4333</v>
      </c>
      <c r="O1215" s="23"/>
      <c r="P1215" s="2">
        <v>2565984</v>
      </c>
      <c r="Q1215" s="1">
        <v>45412</v>
      </c>
      <c r="R1215" s="1">
        <v>45412</v>
      </c>
      <c r="S1215" s="1">
        <v>45424</v>
      </c>
      <c r="T1215">
        <v>21</v>
      </c>
      <c r="U1215" s="1">
        <v>45445</v>
      </c>
      <c r="V1215" s="1">
        <v>45439</v>
      </c>
      <c r="W1215" s="2">
        <v>12598361.494736839</v>
      </c>
      <c r="AD1215" s="2">
        <v>0</v>
      </c>
      <c r="AE1215" s="14">
        <f>SUMIF('consultant-gross'!D:D,eslam.data!AO1215,'consultant-gross'!F:F)</f>
        <v>3278709.275964912</v>
      </c>
      <c r="AF1215" s="14">
        <f>SUMIF('consultant-gross'!D:D,eslam.data!AO1215,'consultant-gross'!G:G)</f>
        <v>12598361.49</v>
      </c>
      <c r="AG1215" s="14">
        <f>SUMIF('consultant-net'!D:D,eslam.data!AO1215,'consultant-net'!F:F)</f>
        <v>2131161.0293771927</v>
      </c>
      <c r="AH1215" s="2" t="str">
        <f>VLOOKUP(A1215,'eslam-to-invoicing'!A:B,2,0)</f>
        <v>Port Said Port Silos</v>
      </c>
      <c r="AO1215" s="2" t="str">
        <f t="shared" si="164"/>
        <v>Port Said Silos - Local Supply5</v>
      </c>
      <c r="AP1215" s="2" t="str">
        <f t="shared" si="165"/>
        <v>Port Said Port Silos5</v>
      </c>
    </row>
    <row r="1216" spans="1:42" hidden="1" x14ac:dyDescent="0.3">
      <c r="A1216" s="6" t="s">
        <v>109</v>
      </c>
      <c r="B1216" s="6">
        <f>VLOOKUP(A1216,Sheet1!A:B,2,0)</f>
        <v>1</v>
      </c>
      <c r="C1216" s="6">
        <v>6</v>
      </c>
      <c r="D1216" s="25"/>
      <c r="E1216" s="2">
        <v>1064669.394736842</v>
      </c>
      <c r="F1216" s="26">
        <f>SUMIF('data-from-invoicing'!D:D,eslam.data!AP1216,'data-from-invoicing'!E:E)</f>
        <v>10082374.639999999</v>
      </c>
      <c r="G1216" s="2">
        <f t="shared" si="162"/>
        <v>9017705.2452631574</v>
      </c>
      <c r="H1216" s="23"/>
      <c r="I1216" s="2">
        <f>SUMIF('collection only'!D:D,eslam.data!AO1216,'collection only'!E:E)</f>
        <v>833240</v>
      </c>
      <c r="J1216" s="26">
        <f>SUMIF('data-from-invoicing'!D:D,eslam.data!AP1216,'data-from-invoicing'!F:F)</f>
        <v>19981317.605999999</v>
      </c>
      <c r="K1216" s="2">
        <f t="shared" si="163"/>
        <v>19148077.605999999</v>
      </c>
      <c r="O1216" s="23"/>
      <c r="P1216" s="2">
        <v>833240</v>
      </c>
      <c r="Q1216" s="1">
        <v>45443</v>
      </c>
      <c r="R1216" s="1">
        <v>45443</v>
      </c>
      <c r="S1216" s="1">
        <v>45452</v>
      </c>
      <c r="T1216">
        <v>21</v>
      </c>
      <c r="U1216" s="1">
        <v>45473</v>
      </c>
      <c r="V1216" s="1">
        <v>45474</v>
      </c>
      <c r="W1216" s="2">
        <v>13663030.88947368</v>
      </c>
      <c r="AD1216" s="2">
        <v>0</v>
      </c>
      <c r="AE1216" s="14">
        <f>SUMIF('consultant-gross'!D:D,eslam.data!AO1216,'consultant-gross'!F:F)</f>
        <v>1064669.3952631578</v>
      </c>
      <c r="AF1216" s="14">
        <f>SUMIF('consultant-gross'!D:D,eslam.data!AO1216,'consultant-gross'!G:G)</f>
        <v>13663030.890000001</v>
      </c>
      <c r="AG1216" s="14">
        <f>SUMIF('consultant-net'!D:D,eslam.data!AO1216,'consultant-net'!F:F)</f>
        <v>692035.10692105256</v>
      </c>
      <c r="AH1216" s="2" t="str">
        <f>VLOOKUP(A1216,'eslam-to-invoicing'!A:B,2,0)</f>
        <v>Port Said Port Silos</v>
      </c>
      <c r="AO1216" s="2" t="str">
        <f t="shared" si="164"/>
        <v>Port Said Silos - Local Supply6</v>
      </c>
      <c r="AP1216" s="2" t="str">
        <f t="shared" si="165"/>
        <v>Port Said Port Silos6</v>
      </c>
    </row>
    <row r="1217" spans="1:42" hidden="1" x14ac:dyDescent="0.3">
      <c r="A1217" s="6" t="s">
        <v>109</v>
      </c>
      <c r="B1217" s="6">
        <f>VLOOKUP(A1217,Sheet1!A:B,2,0)</f>
        <v>1</v>
      </c>
      <c r="C1217" s="6">
        <v>7</v>
      </c>
      <c r="D1217" s="25"/>
      <c r="E1217" s="2">
        <v>5552464.7543859659</v>
      </c>
      <c r="F1217" s="26">
        <f>SUMIF('data-from-invoicing'!D:D,eslam.data!AP1217,'data-from-invoicing'!E:E)</f>
        <v>9573941.6099999994</v>
      </c>
      <c r="G1217" s="2">
        <f t="shared" si="162"/>
        <v>4021476.8556140335</v>
      </c>
      <c r="H1217" s="23"/>
      <c r="I1217" s="2">
        <f>SUMIF('collection only'!D:D,eslam.data!AO1217,'collection only'!E:E)</f>
        <v>4345468</v>
      </c>
      <c r="J1217" s="26">
        <f>SUMIF('data-from-invoicing'!D:D,eslam.data!AP1217,'data-from-invoicing'!F:F)</f>
        <v>44244322.127999999</v>
      </c>
      <c r="K1217" s="2">
        <f t="shared" si="163"/>
        <v>39898854.127999999</v>
      </c>
      <c r="O1217" s="23"/>
      <c r="P1217" s="2">
        <v>4345468</v>
      </c>
      <c r="Q1217" s="1">
        <v>45473</v>
      </c>
      <c r="R1217" s="1">
        <v>45473</v>
      </c>
      <c r="S1217" s="1">
        <v>45489</v>
      </c>
      <c r="T1217">
        <v>21</v>
      </c>
      <c r="U1217" s="1">
        <v>45510</v>
      </c>
      <c r="V1217" s="1">
        <v>45510</v>
      </c>
      <c r="W1217" s="2">
        <v>19215495.643859651</v>
      </c>
      <c r="AD1217" s="2">
        <v>0</v>
      </c>
      <c r="AE1217" s="14">
        <f>SUMIF('consultant-gross'!D:D,eslam.data!AO1217,'consultant-gross'!F:F)</f>
        <v>5552464.1105263159</v>
      </c>
      <c r="AF1217" s="14">
        <f>SUMIF('consultant-gross'!D:D,eslam.data!AO1217,'consultant-gross'!G:G)</f>
        <v>19215495</v>
      </c>
      <c r="AG1217" s="14">
        <f>SUMIF('consultant-net'!D:D,eslam.data!AO1217,'consultant-net'!F:F)</f>
        <v>3609101.6718421052</v>
      </c>
      <c r="AH1217" s="2" t="str">
        <f>VLOOKUP(A1217,'eslam-to-invoicing'!A:B,2,0)</f>
        <v>Port Said Port Silos</v>
      </c>
      <c r="AO1217" s="2" t="str">
        <f t="shared" si="164"/>
        <v>Port Said Silos - Local Supply7</v>
      </c>
      <c r="AP1217" s="2" t="str">
        <f t="shared" si="165"/>
        <v>Port Said Port Silos7</v>
      </c>
    </row>
    <row r="1218" spans="1:42" hidden="1" x14ac:dyDescent="0.3">
      <c r="A1218" s="6" t="s">
        <v>109</v>
      </c>
      <c r="B1218" s="6">
        <f>VLOOKUP(A1218,Sheet1!A:B,2,0)</f>
        <v>1</v>
      </c>
      <c r="C1218" s="6">
        <v>8</v>
      </c>
      <c r="D1218" s="25"/>
      <c r="E1218" s="2">
        <v>2594878.4385964908</v>
      </c>
      <c r="F1218" s="26">
        <f>SUMIF('data-from-invoicing'!D:D,eslam.data!AP1218,'data-from-invoicing'!E:E)</f>
        <v>25167994.380000003</v>
      </c>
      <c r="G1218" s="2">
        <f t="shared" si="162"/>
        <v>22573115.941403512</v>
      </c>
      <c r="H1218" s="23"/>
      <c r="I1218" s="2">
        <f>SUMIF('collection only'!D:D,eslam.data!AO1218,'collection only'!E:E)</f>
        <v>1794648.84</v>
      </c>
      <c r="J1218" s="26">
        <f>SUMIF('data-from-invoicing'!D:D,eslam.data!AP1218,'data-from-invoicing'!F:F)</f>
        <v>29006884.596999999</v>
      </c>
      <c r="K1218" s="2">
        <f t="shared" si="163"/>
        <v>27212235.756999999</v>
      </c>
      <c r="O1218" s="23"/>
      <c r="P1218" s="2">
        <v>1794648.84</v>
      </c>
      <c r="Q1218" s="1">
        <v>45504</v>
      </c>
      <c r="R1218" s="1">
        <v>45504</v>
      </c>
      <c r="S1218" s="1">
        <v>45522</v>
      </c>
      <c r="T1218">
        <v>21</v>
      </c>
      <c r="U1218" s="1">
        <v>45543</v>
      </c>
      <c r="V1218" s="1">
        <v>45536</v>
      </c>
      <c r="W1218" s="2">
        <v>21810374.082456142</v>
      </c>
      <c r="AD1218" s="2">
        <v>0</v>
      </c>
      <c r="AE1218" s="14">
        <f>SUMIF('consultant-gross'!D:D,eslam.data!AO1218,'consultant-gross'!F:F)</f>
        <v>0</v>
      </c>
      <c r="AF1218" s="14">
        <f>SUMIF('consultant-gross'!D:D,eslam.data!AO1218,'consultant-gross'!G:G)</f>
        <v>0</v>
      </c>
      <c r="AG1218" s="14">
        <f>SUMIF('consultant-net'!D:D,eslam.data!AO1218,'consultant-net'!F:F)</f>
        <v>0</v>
      </c>
      <c r="AH1218" s="2" t="str">
        <f>VLOOKUP(A1218,'eslam-to-invoicing'!A:B,2,0)</f>
        <v>Port Said Port Silos</v>
      </c>
      <c r="AO1218" s="2" t="str">
        <f t="shared" si="164"/>
        <v>Port Said Silos - Local Supply8</v>
      </c>
      <c r="AP1218" s="2" t="str">
        <f t="shared" si="165"/>
        <v>Port Said Port Silos8</v>
      </c>
    </row>
    <row r="1219" spans="1:42" hidden="1" x14ac:dyDescent="0.3">
      <c r="A1219" s="6" t="s">
        <v>109</v>
      </c>
      <c r="B1219" s="6">
        <f>VLOOKUP(A1219,Sheet1!A:B,2,0)</f>
        <v>1</v>
      </c>
      <c r="C1219" s="6">
        <v>9</v>
      </c>
      <c r="D1219" s="25"/>
      <c r="E1219" s="2">
        <v>3231641.7017543861</v>
      </c>
      <c r="F1219" s="26">
        <f>SUMIF('data-from-invoicing'!D:D,eslam.data!AP1219,'data-from-invoicing'!E:E)</f>
        <v>3139228.09</v>
      </c>
      <c r="G1219" s="2">
        <f t="shared" si="162"/>
        <v>-92413.61175438622</v>
      </c>
      <c r="H1219" s="23"/>
      <c r="I1219" s="2">
        <f>SUMIF('collection only'!D:D,eslam.data!AO1219,'collection only'!E:E)</f>
        <v>2529147</v>
      </c>
      <c r="J1219" s="26">
        <f>SUMIF('data-from-invoicing'!D:D,eslam.data!AP1219,'data-from-invoicing'!F:F)</f>
        <v>2756360.9334999998</v>
      </c>
      <c r="K1219" s="2">
        <f t="shared" si="163"/>
        <v>227213.93349999981</v>
      </c>
      <c r="O1219" s="23"/>
      <c r="P1219" s="2">
        <v>2529147</v>
      </c>
      <c r="Q1219" s="1">
        <v>45535</v>
      </c>
      <c r="R1219" s="1">
        <v>45535</v>
      </c>
      <c r="S1219" s="1">
        <v>45537</v>
      </c>
      <c r="T1219">
        <v>21</v>
      </c>
      <c r="U1219" s="1">
        <v>45558</v>
      </c>
      <c r="V1219" s="1">
        <v>45580</v>
      </c>
      <c r="W1219" s="2">
        <v>25042015.784210529</v>
      </c>
      <c r="AD1219" s="2">
        <v>0</v>
      </c>
      <c r="AE1219" s="14">
        <f>SUMIF('consultant-gross'!D:D,eslam.data!AO1219,'consultant-gross'!F:F)</f>
        <v>0</v>
      </c>
      <c r="AF1219" s="14">
        <f>SUMIF('consultant-gross'!D:D,eslam.data!AO1219,'consultant-gross'!G:G)</f>
        <v>0</v>
      </c>
      <c r="AG1219" s="14">
        <f>SUMIF('consultant-net'!D:D,eslam.data!AO1219,'consultant-net'!F:F)</f>
        <v>0</v>
      </c>
      <c r="AH1219" s="2" t="str">
        <f>VLOOKUP(A1219,'eslam-to-invoicing'!A:B,2,0)</f>
        <v>Port Said Port Silos</v>
      </c>
      <c r="AO1219" s="2" t="str">
        <f t="shared" si="164"/>
        <v>Port Said Silos - Local Supply9</v>
      </c>
      <c r="AP1219" s="2" t="str">
        <f t="shared" si="165"/>
        <v>Port Said Port Silos9</v>
      </c>
    </row>
    <row r="1220" spans="1:42" hidden="1" x14ac:dyDescent="0.3">
      <c r="A1220" s="6" t="s">
        <v>109</v>
      </c>
      <c r="B1220" s="6">
        <f>VLOOKUP(A1220,Sheet1!A:B,2,0)</f>
        <v>1</v>
      </c>
      <c r="C1220" s="6">
        <v>10</v>
      </c>
      <c r="D1220" s="25"/>
      <c r="E1220" s="2">
        <v>622795.91</v>
      </c>
      <c r="F1220" s="26">
        <f>SUMIF('data-from-invoicing'!D:D,eslam.data!AP1220,'data-from-invoicing'!E:E)</f>
        <v>8366928.5300000003</v>
      </c>
      <c r="G1220" s="2">
        <f t="shared" si="162"/>
        <v>7744132.6200000001</v>
      </c>
      <c r="H1220" s="23"/>
      <c r="I1220" s="2">
        <f>SUMIF('collection only'!D:D,eslam.data!AO1220,'collection only'!E:E)</f>
        <v>494192</v>
      </c>
      <c r="J1220" s="26">
        <f>SUMIF('data-from-invoicing'!D:D,eslam.data!AP1220,'data-from-invoicing'!F:F)</f>
        <v>7412449.0664999997</v>
      </c>
      <c r="K1220" s="2">
        <f t="shared" si="163"/>
        <v>6918257.0664999997</v>
      </c>
      <c r="O1220" s="23"/>
      <c r="P1220" s="2">
        <v>494192</v>
      </c>
      <c r="Q1220" s="1">
        <v>45565</v>
      </c>
      <c r="R1220" s="1">
        <v>45565</v>
      </c>
      <c r="S1220" s="1">
        <v>45575</v>
      </c>
      <c r="T1220">
        <v>21</v>
      </c>
      <c r="U1220" s="1">
        <v>45596</v>
      </c>
      <c r="V1220" s="1">
        <v>45568</v>
      </c>
      <c r="W1220" s="2">
        <v>25664811.694210529</v>
      </c>
      <c r="AD1220" s="2">
        <v>0</v>
      </c>
      <c r="AE1220" s="14">
        <f>SUMIF('consultant-gross'!D:D,eslam.data!AO1220,'consultant-gross'!F:F)</f>
        <v>0</v>
      </c>
      <c r="AF1220" s="14">
        <f>SUMIF('consultant-gross'!D:D,eslam.data!AO1220,'consultant-gross'!G:G)</f>
        <v>0</v>
      </c>
      <c r="AG1220" s="14">
        <f>SUMIF('consultant-net'!D:D,eslam.data!AO1220,'consultant-net'!F:F)</f>
        <v>0</v>
      </c>
      <c r="AH1220" s="2" t="str">
        <f>VLOOKUP(A1220,'eslam-to-invoicing'!A:B,2,0)</f>
        <v>Port Said Port Silos</v>
      </c>
      <c r="AO1220" s="2" t="str">
        <f t="shared" si="164"/>
        <v>Port Said Silos - Local Supply10</v>
      </c>
      <c r="AP1220" s="2" t="str">
        <f t="shared" si="165"/>
        <v>Port Said Port Silos10</v>
      </c>
    </row>
    <row r="1221" spans="1:42" hidden="1" x14ac:dyDescent="0.3">
      <c r="A1221" s="6" t="s">
        <v>109</v>
      </c>
      <c r="B1221" s="6">
        <f>VLOOKUP(A1221,Sheet1!A:B,2,0)</f>
        <v>1</v>
      </c>
      <c r="C1221" s="6">
        <v>11</v>
      </c>
      <c r="D1221" s="25"/>
      <c r="F1221" s="26">
        <f>SUMIF('data-from-invoicing'!D:D,eslam.data!AP1221,'data-from-invoicing'!E:E)</f>
        <v>5057462.5199999996</v>
      </c>
      <c r="G1221" s="2">
        <f t="shared" si="162"/>
        <v>5057462.5199999996</v>
      </c>
      <c r="H1221" s="23"/>
      <c r="I1221" s="2">
        <f>SUMIF('collection only'!D:D,eslam.data!AO1221,'collection only'!E:E)</f>
        <v>833789.82</v>
      </c>
      <c r="J1221" s="26">
        <f>SUMIF('data-from-invoicing'!D:D,eslam.data!AP1221,'data-from-invoicing'!F:F)</f>
        <v>4473647.9860000005</v>
      </c>
      <c r="K1221" s="2">
        <f t="shared" si="163"/>
        <v>3639858.1660000007</v>
      </c>
      <c r="O1221" s="23"/>
      <c r="Q1221" s="1">
        <v>45596</v>
      </c>
      <c r="R1221" s="1">
        <v>45596</v>
      </c>
      <c r="S1221" s="1">
        <v>45596</v>
      </c>
      <c r="T1221">
        <v>21</v>
      </c>
      <c r="U1221" s="1">
        <v>45617</v>
      </c>
      <c r="AD1221" s="2">
        <v>0</v>
      </c>
      <c r="AE1221" s="14">
        <f>SUMIF('consultant-gross'!D:D,eslam.data!AO1221,'consultant-gross'!F:F)</f>
        <v>0</v>
      </c>
      <c r="AF1221" s="14">
        <f>SUMIF('consultant-gross'!D:D,eslam.data!AO1221,'consultant-gross'!G:G)</f>
        <v>0</v>
      </c>
      <c r="AG1221" s="14">
        <f>SUMIF('consultant-net'!D:D,eslam.data!AO1221,'consultant-net'!F:F)</f>
        <v>0</v>
      </c>
      <c r="AH1221" s="2" t="str">
        <f>VLOOKUP(A1221,'eslam-to-invoicing'!A:B,2,0)</f>
        <v>Port Said Port Silos</v>
      </c>
      <c r="AO1221" s="2" t="str">
        <f t="shared" si="164"/>
        <v>Port Said Silos - Local Supply11</v>
      </c>
      <c r="AP1221" s="2" t="str">
        <f t="shared" si="165"/>
        <v>Port Said Port Silos11</v>
      </c>
    </row>
    <row r="1222" spans="1:42" hidden="1" x14ac:dyDescent="0.3">
      <c r="A1222" s="6" t="s">
        <v>20</v>
      </c>
      <c r="B1222" s="6">
        <f>VLOOKUP(A1222,Sheet1!A:B,2,0)</f>
        <v>1</v>
      </c>
      <c r="C1222" s="6">
        <v>2</v>
      </c>
      <c r="D1222" s="25"/>
      <c r="E1222" s="2">
        <v>1669926.8</v>
      </c>
      <c r="F1222" s="26">
        <f>SUMIF('data-from-invoicing'!D:D,eslam.data!AP1222,'data-from-invoicing'!E:E)</f>
        <v>0</v>
      </c>
      <c r="G1222" s="2">
        <f t="shared" si="162"/>
        <v>-1669926.8</v>
      </c>
      <c r="H1222" s="23"/>
      <c r="I1222" s="2">
        <f>SUMIF('collection only'!D:D,eslam.data!AO1222,'collection only'!E:E)</f>
        <v>1160599</v>
      </c>
      <c r="J1222" s="26">
        <f>SUMIF('data-from-invoicing'!D:D,eslam.data!AP1222,'data-from-invoicing'!F:F)</f>
        <v>0</v>
      </c>
      <c r="K1222" s="2">
        <f t="shared" si="163"/>
        <v>-1160599</v>
      </c>
      <c r="O1222" s="23"/>
      <c r="P1222" s="2">
        <v>1244095.47</v>
      </c>
      <c r="Q1222" s="1">
        <v>43281</v>
      </c>
      <c r="R1222" s="1">
        <v>43284</v>
      </c>
      <c r="S1222" s="1">
        <v>43286</v>
      </c>
      <c r="T1222">
        <v>30</v>
      </c>
      <c r="U1222" s="1">
        <v>43316</v>
      </c>
      <c r="V1222" s="1">
        <v>43303</v>
      </c>
      <c r="W1222" s="2">
        <v>1669926.8</v>
      </c>
      <c r="X1222" s="2">
        <v>0</v>
      </c>
      <c r="AD1222" s="2">
        <v>0</v>
      </c>
      <c r="AE1222" s="14">
        <f>SUMIF('consultant-gross'!D:D,eslam.data!AO1222,'consultant-gross'!F:F)</f>
        <v>0</v>
      </c>
      <c r="AF1222" s="14">
        <f>SUMIF('consultant-gross'!D:D,eslam.data!AO1222,'consultant-gross'!G:G)</f>
        <v>0</v>
      </c>
      <c r="AG1222" s="14">
        <f>SUMIF('consultant-net'!D:D,eslam.data!AO1222,'consultant-net'!F:F)</f>
        <v>0</v>
      </c>
      <c r="AH1222" s="2">
        <f>VLOOKUP(A1222,'eslam-to-invoicing'!A:B,2,0)</f>
        <v>0</v>
      </c>
      <c r="AO1222" s="2" t="str">
        <f t="shared" si="164"/>
        <v>PSP Substation2</v>
      </c>
      <c r="AP1222" s="2" t="str">
        <f t="shared" si="165"/>
        <v>02</v>
      </c>
    </row>
    <row r="1223" spans="1:42" hidden="1" x14ac:dyDescent="0.3">
      <c r="A1223" s="6" t="s">
        <v>20</v>
      </c>
      <c r="B1223" s="6">
        <f>VLOOKUP(A1223,Sheet1!A:B,2,0)</f>
        <v>1</v>
      </c>
      <c r="C1223" s="6">
        <v>3</v>
      </c>
      <c r="D1223" s="25"/>
      <c r="E1223" s="2">
        <v>2696322.9906025701</v>
      </c>
      <c r="F1223" s="26">
        <f>SUMIF('data-from-invoicing'!D:D,eslam.data!AP1223,'data-from-invoicing'!E:E)</f>
        <v>0</v>
      </c>
      <c r="G1223" s="2">
        <f t="shared" si="162"/>
        <v>-2696322.9906025701</v>
      </c>
      <c r="H1223" s="23"/>
      <c r="I1223" s="2">
        <f>SUMIF('collection only'!D:D,eslam.data!AO1223,'collection only'!E:E)</f>
        <v>1834172.07</v>
      </c>
      <c r="J1223" s="26">
        <f>SUMIF('data-from-invoicing'!D:D,eslam.data!AP1223,'data-from-invoicing'!F:F)</f>
        <v>0</v>
      </c>
      <c r="K1223" s="2">
        <f t="shared" si="163"/>
        <v>-1834172.07</v>
      </c>
      <c r="O1223" s="23"/>
      <c r="P1223" s="2">
        <v>1834172.07</v>
      </c>
      <c r="Q1223" s="1">
        <v>43312</v>
      </c>
      <c r="R1223" s="1">
        <v>43317</v>
      </c>
      <c r="S1223" s="1">
        <v>43318</v>
      </c>
      <c r="T1223">
        <v>30</v>
      </c>
      <c r="U1223" s="1">
        <v>43348</v>
      </c>
      <c r="V1223" s="1">
        <v>43384</v>
      </c>
      <c r="W1223" s="2">
        <v>4366249.7906025685</v>
      </c>
      <c r="AD1223" s="2">
        <v>0</v>
      </c>
      <c r="AE1223" s="14">
        <f>SUMIF('consultant-gross'!D:D,eslam.data!AO1223,'consultant-gross'!F:F)</f>
        <v>2696322.9906025697</v>
      </c>
      <c r="AF1223" s="14">
        <f>SUMIF('consultant-gross'!D:D,eslam.data!AO1223,'consultant-gross'!G:G)</f>
        <v>4366249.7906025695</v>
      </c>
      <c r="AG1223" s="14">
        <f>SUMIF('consultant-net'!D:D,eslam.data!AO1223,'consultant-net'!F:F)</f>
        <v>1834172.07</v>
      </c>
      <c r="AH1223" s="2">
        <f>VLOOKUP(A1223,'eslam-to-invoicing'!A:B,2,0)</f>
        <v>0</v>
      </c>
      <c r="AO1223" s="2" t="str">
        <f t="shared" si="164"/>
        <v>PSP Substation3</v>
      </c>
      <c r="AP1223" s="2" t="str">
        <f t="shared" si="165"/>
        <v>03</v>
      </c>
    </row>
    <row r="1224" spans="1:42" x14ac:dyDescent="0.3">
      <c r="A1224" s="6" t="s">
        <v>20</v>
      </c>
      <c r="B1224" s="6">
        <f>VLOOKUP(A1224,Sheet1!A:B,2,0)</f>
        <v>1</v>
      </c>
      <c r="C1224" s="6">
        <v>4</v>
      </c>
      <c r="D1224" s="25"/>
      <c r="F1224" s="26">
        <f>SUMIF('data-from-invoicing'!D:D,eslam.data!AP1224,'data-from-invoicing'!E:E)</f>
        <v>0</v>
      </c>
      <c r="G1224" s="2">
        <f t="shared" si="162"/>
        <v>0</v>
      </c>
      <c r="H1224" s="23"/>
      <c r="I1224" s="2">
        <f>SUMIF('collection only'!D:D,eslam.data!AO1224,'collection only'!E:E)</f>
        <v>1268627.7</v>
      </c>
      <c r="J1224" s="26">
        <f>SUMIF('data-from-invoicing'!D:D,eslam.data!AP1224,'data-from-invoicing'!F:F)</f>
        <v>0</v>
      </c>
      <c r="K1224" s="2">
        <f t="shared" si="163"/>
        <v>-1268627.7</v>
      </c>
      <c r="O1224" s="23"/>
      <c r="Q1224" s="1">
        <v>43343</v>
      </c>
      <c r="R1224" s="1">
        <v>43353</v>
      </c>
      <c r="S1224" s="1">
        <v>43354</v>
      </c>
      <c r="T1224">
        <v>30</v>
      </c>
      <c r="U1224" s="1">
        <v>43384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>
        <f>VLOOKUP(A1224,'eslam-to-invoicing'!A:B,2,0)</f>
        <v>0</v>
      </c>
      <c r="AO1224" s="2" t="str">
        <f t="shared" si="164"/>
        <v>PSP Substation4</v>
      </c>
      <c r="AP1224" s="2" t="str">
        <f t="shared" si="165"/>
        <v>04</v>
      </c>
    </row>
    <row r="1225" spans="1:42" hidden="1" x14ac:dyDescent="0.3">
      <c r="A1225" s="6" t="s">
        <v>20</v>
      </c>
      <c r="B1225" s="6">
        <f>VLOOKUP(A1225,Sheet1!A:B,2,0)</f>
        <v>1</v>
      </c>
      <c r="C1225" s="6">
        <v>5</v>
      </c>
      <c r="D1225" s="25"/>
      <c r="E1225" s="2">
        <v>6439927.7999999998</v>
      </c>
      <c r="F1225" s="26">
        <f>SUMIF('data-from-invoicing'!D:D,eslam.data!AP1225,'data-from-invoicing'!E:E)</f>
        <v>0</v>
      </c>
      <c r="G1225" s="2">
        <f t="shared" si="162"/>
        <v>-6439927.7999999998</v>
      </c>
      <c r="H1225" s="23"/>
      <c r="I1225" s="2">
        <f>SUMIF('collection only'!D:D,eslam.data!AO1225,'collection only'!E:E)</f>
        <v>3991290.99</v>
      </c>
      <c r="J1225" s="26">
        <f>SUMIF('data-from-invoicing'!D:D,eslam.data!AP1225,'data-from-invoicing'!F:F)</f>
        <v>0</v>
      </c>
      <c r="K1225" s="2">
        <f t="shared" si="163"/>
        <v>-3991290.99</v>
      </c>
      <c r="O1225" s="23"/>
      <c r="P1225" s="2">
        <v>5046458.33</v>
      </c>
      <c r="Q1225" s="1">
        <v>43373</v>
      </c>
      <c r="R1225" s="1">
        <v>43381</v>
      </c>
      <c r="S1225" s="1">
        <v>43381</v>
      </c>
      <c r="T1225">
        <v>30</v>
      </c>
      <c r="U1225" s="1">
        <v>43411</v>
      </c>
      <c r="V1225" s="1">
        <v>43389</v>
      </c>
      <c r="W1225" s="2">
        <v>12694557.6</v>
      </c>
      <c r="X1225" s="2">
        <v>0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>
        <f>VLOOKUP(A1225,'eslam-to-invoicing'!A:B,2,0)</f>
        <v>0</v>
      </c>
      <c r="AO1225" s="2" t="str">
        <f t="shared" si="164"/>
        <v>PSP Substation5</v>
      </c>
      <c r="AP1225" s="2" t="str">
        <f t="shared" si="165"/>
        <v>05</v>
      </c>
    </row>
    <row r="1226" spans="1:42" hidden="1" x14ac:dyDescent="0.3">
      <c r="A1226" s="6" t="s">
        <v>20</v>
      </c>
      <c r="B1226" s="6">
        <f>VLOOKUP(A1226,Sheet1!A:B,2,0)</f>
        <v>1</v>
      </c>
      <c r="C1226" s="6">
        <v>6</v>
      </c>
      <c r="D1226" s="25"/>
      <c r="E1226" s="2">
        <v>4012970.5200000009</v>
      </c>
      <c r="F1226" s="26">
        <f>SUMIF('data-from-invoicing'!D:D,eslam.data!AP1226,'data-from-invoicing'!E:E)</f>
        <v>0</v>
      </c>
      <c r="G1226" s="2">
        <f t="shared" si="162"/>
        <v>-4012970.5200000009</v>
      </c>
      <c r="H1226" s="23"/>
      <c r="I1226" s="2">
        <f>SUMIF('collection only'!D:D,eslam.data!AO1226,'collection only'!E:E)</f>
        <v>3047586.1</v>
      </c>
      <c r="J1226" s="26">
        <f>SUMIF('data-from-invoicing'!D:D,eslam.data!AP1226,'data-from-invoicing'!F:F)</f>
        <v>0</v>
      </c>
      <c r="K1226" s="2">
        <f t="shared" si="163"/>
        <v>-3047586.1</v>
      </c>
      <c r="O1226" s="23"/>
      <c r="P1226" s="2">
        <v>3047586.1</v>
      </c>
      <c r="Q1226" s="1">
        <v>43404</v>
      </c>
      <c r="R1226" s="1">
        <v>43414</v>
      </c>
      <c r="S1226" s="1">
        <v>43415</v>
      </c>
      <c r="T1226">
        <v>30</v>
      </c>
      <c r="U1226" s="1">
        <v>43445</v>
      </c>
      <c r="V1226" s="1">
        <v>43425</v>
      </c>
      <c r="W1226" s="2">
        <v>16707528.119999999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>
        <f>VLOOKUP(A1226,'eslam-to-invoicing'!A:B,2,0)</f>
        <v>0</v>
      </c>
      <c r="AO1226" s="2" t="str">
        <f t="shared" si="164"/>
        <v>PSP Substation6</v>
      </c>
      <c r="AP1226" s="2" t="str">
        <f t="shared" si="165"/>
        <v>06</v>
      </c>
    </row>
    <row r="1227" spans="1:42" hidden="1" x14ac:dyDescent="0.3">
      <c r="A1227" s="6" t="s">
        <v>20</v>
      </c>
      <c r="B1227" s="6">
        <f>VLOOKUP(A1227,Sheet1!A:B,2,0)</f>
        <v>1</v>
      </c>
      <c r="C1227" s="6">
        <v>7</v>
      </c>
      <c r="D1227" s="25"/>
      <c r="E1227" s="2">
        <v>3355601.279999997</v>
      </c>
      <c r="F1227" s="26">
        <f>SUMIF('data-from-invoicing'!D:D,eslam.data!AP1227,'data-from-invoicing'!E:E)</f>
        <v>0</v>
      </c>
      <c r="G1227" s="2">
        <f t="shared" ref="G1227:G1290" si="166">F1227-E1227</f>
        <v>-3355601.279999997</v>
      </c>
      <c r="H1227" s="23"/>
      <c r="I1227" s="2">
        <f>SUMIF('collection only'!D:D,eslam.data!AO1227,'collection only'!E:E)</f>
        <v>1780094.35</v>
      </c>
      <c r="J1227" s="26">
        <f>SUMIF('data-from-invoicing'!D:D,eslam.data!AP1227,'data-from-invoicing'!F:F)</f>
        <v>0</v>
      </c>
      <c r="K1227" s="2">
        <f t="shared" ref="K1227:K1290" si="167">J1227-I1227</f>
        <v>-1780094.35</v>
      </c>
      <c r="O1227" s="23"/>
      <c r="P1227" s="2">
        <v>2548357.58</v>
      </c>
      <c r="Q1227" s="1">
        <v>43434</v>
      </c>
      <c r="R1227" s="1">
        <v>43444</v>
      </c>
      <c r="S1227" s="1">
        <v>43444</v>
      </c>
      <c r="T1227">
        <v>30</v>
      </c>
      <c r="U1227" s="1">
        <v>43474</v>
      </c>
      <c r="V1227" s="1">
        <v>43471</v>
      </c>
      <c r="W1227" s="2">
        <v>20063129.399999999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 t="shared" ref="AO1227:AO1290" si="168">A1227&amp;C1227</f>
        <v>PSP Substation7</v>
      </c>
      <c r="AP1227" s="2" t="str">
        <f t="shared" ref="AP1227:AP1290" si="169">AH1227&amp;C1227</f>
        <v>07</v>
      </c>
    </row>
    <row r="1228" spans="1:42" hidden="1" x14ac:dyDescent="0.3">
      <c r="A1228" s="6" t="s">
        <v>20</v>
      </c>
      <c r="B1228" s="6">
        <f>VLOOKUP(A1228,Sheet1!A:B,2,0)</f>
        <v>1</v>
      </c>
      <c r="C1228" s="6">
        <v>8</v>
      </c>
      <c r="D1228" s="25"/>
      <c r="E1228" s="2">
        <v>2786776.2500000042</v>
      </c>
      <c r="F1228" s="26">
        <f>SUMIF('data-from-invoicing'!D:D,eslam.data!AP1228,'data-from-invoicing'!E:E)</f>
        <v>0</v>
      </c>
      <c r="G1228" s="2">
        <f t="shared" si="166"/>
        <v>-2786776.2500000042</v>
      </c>
      <c r="H1228" s="23"/>
      <c r="I1228" s="2">
        <f>SUMIF('collection only'!D:D,eslam.data!AO1228,'collection only'!E:E)</f>
        <v>1829713.21</v>
      </c>
      <c r="J1228" s="26">
        <f>SUMIF('data-from-invoicing'!D:D,eslam.data!AP1228,'data-from-invoicing'!F:F)</f>
        <v>0</v>
      </c>
      <c r="K1228" s="2">
        <f t="shared" si="167"/>
        <v>-1829713.21</v>
      </c>
      <c r="O1228" s="23"/>
      <c r="P1228" s="2">
        <v>2116372.52</v>
      </c>
      <c r="Q1228" s="1">
        <v>43465</v>
      </c>
      <c r="R1228" s="1">
        <v>43477</v>
      </c>
      <c r="S1228" s="1">
        <v>43481</v>
      </c>
      <c r="T1228">
        <v>30</v>
      </c>
      <c r="U1228" s="1">
        <v>43511</v>
      </c>
      <c r="V1228" s="1">
        <v>43501</v>
      </c>
      <c r="W1228" s="2">
        <v>22849905.649999999</v>
      </c>
      <c r="X1228" s="2">
        <v>0</v>
      </c>
      <c r="AD1228" s="2">
        <v>0</v>
      </c>
      <c r="AE1228" s="14">
        <f>SUMIF('consultant-gross'!D:D,eslam.data!AO1228,'consultant-gross'!F:F)</f>
        <v>0</v>
      </c>
      <c r="AF1228" s="14">
        <f>SUMIF('consultant-gross'!D:D,eslam.data!AO1228,'consultant-gross'!G:G)</f>
        <v>0</v>
      </c>
      <c r="AG1228" s="14">
        <f>SUMIF('consultant-net'!D:D,eslam.data!AO1228,'consultant-net'!F:F)</f>
        <v>0</v>
      </c>
      <c r="AH1228" s="2">
        <f>VLOOKUP(A1228,'eslam-to-invoicing'!A:B,2,0)</f>
        <v>0</v>
      </c>
      <c r="AO1228" s="2" t="str">
        <f t="shared" si="168"/>
        <v>PSP Substation8</v>
      </c>
      <c r="AP1228" s="2" t="str">
        <f t="shared" si="169"/>
        <v>08</v>
      </c>
    </row>
    <row r="1229" spans="1:42" hidden="1" x14ac:dyDescent="0.3">
      <c r="A1229" s="6" t="s">
        <v>20</v>
      </c>
      <c r="B1229" s="6">
        <f>VLOOKUP(A1229,Sheet1!A:B,2,0)</f>
        <v>1</v>
      </c>
      <c r="C1229" s="6">
        <v>9</v>
      </c>
      <c r="D1229" s="25"/>
      <c r="E1229" s="2">
        <v>2055054.899999999</v>
      </c>
      <c r="F1229" s="26">
        <f>SUMIF('data-from-invoicing'!D:D,eslam.data!AP1229,'data-from-invoicing'!E:E)</f>
        <v>0</v>
      </c>
      <c r="G1229" s="2">
        <f t="shared" si="166"/>
        <v>-2055054.899999999</v>
      </c>
      <c r="H1229" s="23"/>
      <c r="I1229" s="2">
        <f>SUMIF('collection only'!D:D,eslam.data!AO1229,'collection only'!E:E)</f>
        <v>1314287.28</v>
      </c>
      <c r="J1229" s="26">
        <f>SUMIF('data-from-invoicing'!D:D,eslam.data!AP1229,'data-from-invoicing'!F:F)</f>
        <v>0</v>
      </c>
      <c r="K1229" s="2">
        <f t="shared" si="167"/>
        <v>-1314287.28</v>
      </c>
      <c r="O1229" s="23"/>
      <c r="P1229" s="2">
        <v>1560678.78</v>
      </c>
      <c r="Q1229" s="1">
        <v>43496</v>
      </c>
      <c r="R1229" s="1">
        <v>43506</v>
      </c>
      <c r="S1229" s="1">
        <v>43519</v>
      </c>
      <c r="T1229">
        <v>30</v>
      </c>
      <c r="U1229" s="1">
        <v>43549</v>
      </c>
      <c r="V1229" s="1">
        <v>43566</v>
      </c>
      <c r="W1229" s="2">
        <v>24904960.550000001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 t="shared" si="168"/>
        <v>PSP Substation9</v>
      </c>
      <c r="AP1229" s="2" t="str">
        <f t="shared" si="169"/>
        <v>09</v>
      </c>
    </row>
    <row r="1230" spans="1:42" hidden="1" x14ac:dyDescent="0.3">
      <c r="A1230" s="6" t="s">
        <v>20</v>
      </c>
      <c r="B1230" s="6">
        <f>VLOOKUP(A1230,Sheet1!A:B,2,0)</f>
        <v>1</v>
      </c>
      <c r="C1230" s="6">
        <v>10</v>
      </c>
      <c r="D1230" s="25"/>
      <c r="E1230" s="2">
        <v>4978707.75</v>
      </c>
      <c r="F1230" s="26">
        <f>SUMIF('data-from-invoicing'!D:D,eslam.data!AP1230,'data-from-invoicing'!E:E)</f>
        <v>0</v>
      </c>
      <c r="G1230" s="2">
        <f t="shared" si="166"/>
        <v>-4978707.75</v>
      </c>
      <c r="H1230" s="23"/>
      <c r="I1230" s="2">
        <f>SUMIF('collection only'!D:D,eslam.data!AO1230,'collection only'!E:E)</f>
        <v>3264225.8</v>
      </c>
      <c r="J1230" s="26">
        <f>SUMIF('data-from-invoicing'!D:D,eslam.data!AP1230,'data-from-invoicing'!F:F)</f>
        <v>0</v>
      </c>
      <c r="K1230" s="2">
        <f t="shared" si="167"/>
        <v>-3264225.8</v>
      </c>
      <c r="O1230" s="23"/>
      <c r="P1230" s="2">
        <v>3808343.08</v>
      </c>
      <c r="Q1230" s="1">
        <v>43555</v>
      </c>
      <c r="R1230" s="1">
        <v>43555</v>
      </c>
      <c r="S1230" s="1">
        <v>43558</v>
      </c>
      <c r="T1230">
        <v>30</v>
      </c>
      <c r="U1230" s="1">
        <v>43588</v>
      </c>
      <c r="V1230" s="1">
        <v>43578</v>
      </c>
      <c r="W1230" s="2">
        <v>29883668.300000001</v>
      </c>
      <c r="AD1230" s="2">
        <v>0</v>
      </c>
      <c r="AE1230" s="14">
        <f>SUMIF('consultant-gross'!D:D,eslam.data!AO1230,'consultant-gross'!F:F)</f>
        <v>4978707.75</v>
      </c>
      <c r="AF1230" s="14">
        <f>SUMIF('consultant-gross'!D:D,eslam.data!AO1230,'consultant-gross'!G:G)</f>
        <v>29883668.300000001</v>
      </c>
      <c r="AG1230" s="14">
        <f>SUMIF('consultant-net'!D:D,eslam.data!AO1230,'consultant-net'!F:F)</f>
        <v>3808343.08</v>
      </c>
      <c r="AH1230" s="2">
        <f>VLOOKUP(A1230,'eslam-to-invoicing'!A:B,2,0)</f>
        <v>0</v>
      </c>
      <c r="AO1230" s="2" t="str">
        <f t="shared" si="168"/>
        <v>PSP Substation10</v>
      </c>
      <c r="AP1230" s="2" t="str">
        <f t="shared" si="169"/>
        <v>010</v>
      </c>
    </row>
    <row r="1231" spans="1:42" x14ac:dyDescent="0.3">
      <c r="A1231" s="6" t="s">
        <v>20</v>
      </c>
      <c r="B1231" s="6">
        <f>VLOOKUP(A1231,Sheet1!A:B,2,0)</f>
        <v>1</v>
      </c>
      <c r="C1231" s="6">
        <v>11</v>
      </c>
      <c r="D1231" s="25"/>
      <c r="F1231" s="26">
        <f>SUMIF('data-from-invoicing'!D:D,eslam.data!AP1231,'data-from-invoicing'!E:E)</f>
        <v>0</v>
      </c>
      <c r="G1231" s="2">
        <f t="shared" si="166"/>
        <v>0</v>
      </c>
      <c r="H1231" s="23"/>
      <c r="I1231" s="2">
        <f>SUMIF('collection only'!D:D,eslam.data!AO1231,'collection only'!E:E)</f>
        <v>2606365.14</v>
      </c>
      <c r="J1231" s="26">
        <f>SUMIF('data-from-invoicing'!D:D,eslam.data!AP1231,'data-from-invoicing'!F:F)</f>
        <v>0</v>
      </c>
      <c r="K1231" s="2">
        <f t="shared" si="167"/>
        <v>-2606365.14</v>
      </c>
      <c r="O1231" s="23"/>
      <c r="Q1231" s="1">
        <v>43646</v>
      </c>
      <c r="R1231" s="1">
        <v>43641</v>
      </c>
      <c r="S1231" s="1">
        <v>43821</v>
      </c>
      <c r="T1231">
        <v>30</v>
      </c>
      <c r="U1231" s="1">
        <v>43851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 t="shared" si="168"/>
        <v>PSP Substation11</v>
      </c>
      <c r="AP1231" s="2" t="str">
        <f t="shared" si="169"/>
        <v>011</v>
      </c>
    </row>
    <row r="1232" spans="1:42" hidden="1" x14ac:dyDescent="0.3">
      <c r="A1232" s="6" t="s">
        <v>20</v>
      </c>
      <c r="B1232" s="6">
        <f>VLOOKUP(A1232,Sheet1!A:B,2,0)</f>
        <v>1</v>
      </c>
      <c r="C1232" s="6">
        <v>12</v>
      </c>
      <c r="D1232" s="25"/>
      <c r="E1232" s="2">
        <v>54510.720883313566</v>
      </c>
      <c r="F1232" s="26">
        <f>SUMIF('data-from-invoicing'!D:D,eslam.data!AP1232,'data-from-invoicing'!E:E)</f>
        <v>0</v>
      </c>
      <c r="G1232" s="2">
        <f t="shared" si="166"/>
        <v>-54510.720883313566</v>
      </c>
      <c r="H1232" s="23"/>
      <c r="I1232" s="2">
        <f>SUMIF('collection only'!D:D,eslam.data!AO1232,'collection only'!E:E)</f>
        <v>28515</v>
      </c>
      <c r="J1232" s="26">
        <f>SUMIF('data-from-invoicing'!D:D,eslam.data!AP1232,'data-from-invoicing'!F:F)</f>
        <v>0</v>
      </c>
      <c r="K1232" s="2">
        <f t="shared" si="167"/>
        <v>-28515</v>
      </c>
      <c r="O1232" s="23"/>
      <c r="P1232" s="2">
        <v>28515</v>
      </c>
      <c r="Q1232" s="1">
        <v>43646</v>
      </c>
      <c r="R1232" s="1">
        <v>43641</v>
      </c>
      <c r="S1232" s="1">
        <v>44171</v>
      </c>
      <c r="T1232">
        <v>30</v>
      </c>
      <c r="U1232" s="1">
        <v>44201</v>
      </c>
      <c r="V1232" s="1">
        <v>44174</v>
      </c>
      <c r="W1232" s="2">
        <v>32341773.95088331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 t="shared" si="168"/>
        <v>PSP Substation12</v>
      </c>
      <c r="AP1232" s="2" t="str">
        <f t="shared" si="169"/>
        <v>012</v>
      </c>
    </row>
    <row r="1233" spans="1:42" hidden="1" x14ac:dyDescent="0.3">
      <c r="A1233" s="6" t="s">
        <v>135</v>
      </c>
      <c r="B1233" s="6">
        <f>VLOOKUP(A1233,Sheet1!A:B,2,0)</f>
        <v>1</v>
      </c>
      <c r="C1233" s="6">
        <v>1</v>
      </c>
      <c r="D1233" s="25"/>
      <c r="E1233" s="2">
        <v>1098993.1000000001</v>
      </c>
      <c r="F1233" s="26">
        <f>SUMIF('data-from-invoicing'!D:D,eslam.data!AP1233,'data-from-invoicing'!E:E)</f>
        <v>824244.82</v>
      </c>
      <c r="G1233" s="2">
        <f t="shared" si="166"/>
        <v>-274748.28000000014</v>
      </c>
      <c r="H1233" s="23"/>
      <c r="I1233" s="2">
        <f>SUMIF('collection only'!D:D,eslam.data!AO1233,'collection only'!E:E)</f>
        <v>947881.6</v>
      </c>
      <c r="J1233" s="26">
        <f>SUMIF('data-from-invoicing'!D:D,eslam.data!AP1233,'data-from-invoicing'!F:F)</f>
        <v>2843644.65</v>
      </c>
      <c r="K1233" s="2">
        <f t="shared" si="167"/>
        <v>1895763.0499999998</v>
      </c>
      <c r="O1233" s="23"/>
      <c r="P1233" s="2">
        <v>947881.6</v>
      </c>
      <c r="Q1233" s="1">
        <v>45351</v>
      </c>
      <c r="R1233" s="1">
        <v>45351</v>
      </c>
      <c r="S1233" s="1">
        <v>45356</v>
      </c>
      <c r="T1233">
        <v>57</v>
      </c>
      <c r="U1233" s="1">
        <v>45413</v>
      </c>
      <c r="V1233" s="1">
        <v>45369</v>
      </c>
      <c r="W1233" s="2">
        <v>1098993.1000000001</v>
      </c>
      <c r="AB1233" s="2">
        <v>54949.66</v>
      </c>
      <c r="AD1233" s="2">
        <v>0</v>
      </c>
      <c r="AE1233" s="14">
        <f>SUMIF('consultant-gross'!D:D,eslam.data!AO1233,'consultant-gross'!F:F)</f>
        <v>1098993.1000000001</v>
      </c>
      <c r="AF1233" s="14">
        <f>SUMIF('consultant-gross'!D:D,eslam.data!AO1233,'consultant-gross'!G:G)</f>
        <v>1098993.1000000001</v>
      </c>
      <c r="AG1233" s="14">
        <f>SUMIF('consultant-net'!D:D,eslam.data!AO1233,'consultant-net'!F:F)</f>
        <v>947881.6</v>
      </c>
      <c r="AH1233" s="2" t="str">
        <f>VLOOKUP(A1233,'eslam-to-invoicing'!A:B,2,0)</f>
        <v>Rabigh PP - Piling Works</v>
      </c>
      <c r="AO1233" s="2" t="str">
        <f t="shared" si="168"/>
        <v>Rabigh Ext. - Piles1</v>
      </c>
      <c r="AP1233" s="2" t="str">
        <f t="shared" si="169"/>
        <v>Rabigh PP - Piling Works1</v>
      </c>
    </row>
    <row r="1234" spans="1:42" hidden="1" x14ac:dyDescent="0.3">
      <c r="A1234" s="6" t="s">
        <v>135</v>
      </c>
      <c r="B1234" s="6">
        <f>VLOOKUP(A1234,Sheet1!A:B,2,0)</f>
        <v>1</v>
      </c>
      <c r="C1234" s="6">
        <v>2</v>
      </c>
      <c r="D1234" s="25"/>
      <c r="E1234" s="2">
        <v>1361202.3</v>
      </c>
      <c r="F1234" s="26">
        <f>SUMIF('data-from-invoicing'!D:D,eslam.data!AP1234,'data-from-invoicing'!E:E)</f>
        <v>1020901.7200000001</v>
      </c>
      <c r="G1234" s="2">
        <f t="shared" si="166"/>
        <v>-340300.57999999996</v>
      </c>
      <c r="H1234" s="23"/>
      <c r="I1234" s="2">
        <f>SUMIF('collection only'!D:D,eslam.data!AO1234,'collection only'!E:E)</f>
        <v>1174037</v>
      </c>
      <c r="J1234" s="26">
        <f>SUMIF('data-from-invoicing'!D:D,eslam.data!AP1234,'data-from-invoicing'!F:F)</f>
        <v>3091630.75</v>
      </c>
      <c r="K1234" s="2">
        <f t="shared" si="167"/>
        <v>1917593.75</v>
      </c>
      <c r="O1234" s="23"/>
      <c r="P1234" s="2">
        <v>1174036.98</v>
      </c>
      <c r="Q1234" s="1">
        <v>45412</v>
      </c>
      <c r="R1234" s="1">
        <v>45406</v>
      </c>
      <c r="S1234" s="1">
        <v>45406</v>
      </c>
      <c r="T1234">
        <v>57</v>
      </c>
      <c r="U1234" s="1">
        <v>45463</v>
      </c>
      <c r="V1234" s="1">
        <v>45414</v>
      </c>
      <c r="W1234" s="2">
        <v>2460195.4</v>
      </c>
      <c r="AB1234" s="2">
        <v>123009.77</v>
      </c>
      <c r="AD1234" s="2">
        <v>0</v>
      </c>
      <c r="AE1234" s="14">
        <f>SUMIF('consultant-gross'!D:D,eslam.data!AO1234,'consultant-gross'!F:F)</f>
        <v>1361202.2999999998</v>
      </c>
      <c r="AF1234" s="14">
        <f>SUMIF('consultant-gross'!D:D,eslam.data!AO1234,'consultant-gross'!G:G)</f>
        <v>2460195.4</v>
      </c>
      <c r="AG1234" s="14">
        <f>SUMIF('consultant-net'!D:D,eslam.data!AO1234,'consultant-net'!F:F)</f>
        <v>1174036.98</v>
      </c>
      <c r="AH1234" s="2" t="str">
        <f>VLOOKUP(A1234,'eslam-to-invoicing'!A:B,2,0)</f>
        <v>Rabigh PP - Piling Works</v>
      </c>
      <c r="AO1234" s="2" t="str">
        <f t="shared" si="168"/>
        <v>Rabigh Ext. - Piles2</v>
      </c>
      <c r="AP1234" s="2" t="str">
        <f t="shared" si="169"/>
        <v>Rabigh PP - Piling Works2</v>
      </c>
    </row>
    <row r="1235" spans="1:42" hidden="1" x14ac:dyDescent="0.3">
      <c r="A1235" s="6" t="s">
        <v>135</v>
      </c>
      <c r="B1235" s="6">
        <f>VLOOKUP(A1235,Sheet1!A:B,2,0)</f>
        <v>1</v>
      </c>
      <c r="C1235" s="6">
        <v>3</v>
      </c>
      <c r="D1235" s="25"/>
      <c r="F1235" s="26">
        <f>SUMIF('data-from-invoicing'!D:D,eslam.data!AP1235,'data-from-invoicing'!E:E)</f>
        <v>840198</v>
      </c>
      <c r="G1235" s="2">
        <f t="shared" si="166"/>
        <v>840198</v>
      </c>
      <c r="H1235" s="23"/>
      <c r="I1235" s="2">
        <f>SUMIF('collection only'!D:D,eslam.data!AO1235,'collection only'!E:E)</f>
        <v>966227</v>
      </c>
      <c r="J1235" s="26">
        <f>SUMIF('data-from-invoicing'!D:D,eslam.data!AP1235,'data-from-invoicing'!F:F)</f>
        <v>2898683.1</v>
      </c>
      <c r="K1235" s="2">
        <f t="shared" si="167"/>
        <v>1932456.1</v>
      </c>
      <c r="O1235" s="23"/>
      <c r="Q1235" s="1">
        <v>45412</v>
      </c>
      <c r="R1235" s="1">
        <v>45426</v>
      </c>
      <c r="S1235" s="1">
        <v>45426</v>
      </c>
      <c r="T1235">
        <v>57</v>
      </c>
      <c r="U1235" s="1">
        <v>45483</v>
      </c>
      <c r="AD1235" s="2">
        <v>0</v>
      </c>
      <c r="AE1235" s="14">
        <f>SUMIF('consultant-gross'!D:D,eslam.data!AO1235,'consultant-gross'!F:F)</f>
        <v>0</v>
      </c>
      <c r="AF1235" s="14">
        <f>SUMIF('consultant-gross'!D:D,eslam.data!AO1235,'consultant-gross'!G:G)</f>
        <v>0</v>
      </c>
      <c r="AG1235" s="14">
        <f>SUMIF('consultant-net'!D:D,eslam.data!AO1235,'consultant-net'!F:F)</f>
        <v>0</v>
      </c>
      <c r="AH1235" s="2" t="str">
        <f>VLOOKUP(A1235,'eslam-to-invoicing'!A:B,2,0)</f>
        <v>Rabigh PP - Piling Works</v>
      </c>
      <c r="AO1235" s="2" t="str">
        <f t="shared" si="168"/>
        <v>Rabigh Ext. - Piles3</v>
      </c>
      <c r="AP1235" s="2" t="str">
        <f t="shared" si="169"/>
        <v>Rabigh PP - Piling Works3</v>
      </c>
    </row>
    <row r="1236" spans="1:42" hidden="1" x14ac:dyDescent="0.3">
      <c r="A1236" s="6" t="s">
        <v>135</v>
      </c>
      <c r="B1236" s="6">
        <f>VLOOKUP(A1236,Sheet1!A:B,2,0)</f>
        <v>1</v>
      </c>
      <c r="C1236" s="6">
        <v>4</v>
      </c>
      <c r="D1236" s="25"/>
      <c r="E1236" s="2">
        <v>2071949.5</v>
      </c>
      <c r="F1236" s="26">
        <f>SUMIF('data-from-invoicing'!D:D,eslam.data!AP1236,'data-from-invoicing'!E:E)</f>
        <v>1553962.12</v>
      </c>
      <c r="G1236" s="2">
        <f t="shared" si="166"/>
        <v>-517987.37999999989</v>
      </c>
      <c r="H1236" s="23"/>
      <c r="I1236" s="2">
        <f>SUMIF('collection only'!D:D,eslam.data!AO1236,'collection only'!E:E)</f>
        <v>1787056</v>
      </c>
      <c r="J1236" s="26">
        <f>SUMIF('data-from-invoicing'!D:D,eslam.data!AP1236,'data-from-invoicing'!F:F)</f>
        <v>5361169.32</v>
      </c>
      <c r="K1236" s="2">
        <f t="shared" si="167"/>
        <v>3574113.3200000003</v>
      </c>
      <c r="O1236" s="23"/>
      <c r="P1236" s="2">
        <v>1787056.4437500001</v>
      </c>
      <c r="Q1236" s="1">
        <v>45443</v>
      </c>
      <c r="R1236" s="1">
        <v>45444</v>
      </c>
      <c r="S1236" s="1">
        <v>45453</v>
      </c>
      <c r="T1236">
        <v>57</v>
      </c>
      <c r="U1236" s="1">
        <v>45510</v>
      </c>
      <c r="V1236" s="1">
        <v>45481</v>
      </c>
      <c r="W1236" s="2">
        <v>5652409</v>
      </c>
      <c r="AB1236" s="2">
        <v>282620.45</v>
      </c>
      <c r="AD1236" s="2">
        <v>0</v>
      </c>
      <c r="AE1236" s="14">
        <f>SUMIF('consultant-gross'!D:D,eslam.data!AO1236,'consultant-gross'!F:F)</f>
        <v>2071949.5</v>
      </c>
      <c r="AF1236" s="14">
        <f>SUMIF('consultant-gross'!D:D,eslam.data!AO1236,'consultant-gross'!G:G)</f>
        <v>5652409</v>
      </c>
      <c r="AG1236" s="14">
        <f>SUMIF('consultant-net'!D:D,eslam.data!AO1236,'consultant-net'!F:F)</f>
        <v>1787056.4437499999</v>
      </c>
      <c r="AH1236" s="2" t="str">
        <f>VLOOKUP(A1236,'eslam-to-invoicing'!A:B,2,0)</f>
        <v>Rabigh PP - Piling Works</v>
      </c>
      <c r="AO1236" s="2" t="str">
        <f t="shared" si="168"/>
        <v>Rabigh Ext. - Piles4</v>
      </c>
      <c r="AP1236" s="2" t="str">
        <f t="shared" si="169"/>
        <v>Rabigh PP - Piling Works4</v>
      </c>
    </row>
    <row r="1237" spans="1:42" hidden="1" x14ac:dyDescent="0.3">
      <c r="A1237" s="6" t="s">
        <v>135</v>
      </c>
      <c r="B1237" s="6">
        <f>VLOOKUP(A1237,Sheet1!A:B,2,0)</f>
        <v>1</v>
      </c>
      <c r="C1237" s="6">
        <v>5</v>
      </c>
      <c r="D1237" s="25"/>
      <c r="F1237" s="26">
        <f>SUMIF('data-from-invoicing'!D:D,eslam.data!AP1237,'data-from-invoicing'!E:E)</f>
        <v>983150.55</v>
      </c>
      <c r="G1237" s="2">
        <f t="shared" si="166"/>
        <v>983150.55</v>
      </c>
      <c r="H1237" s="23"/>
      <c r="I1237" s="2">
        <f>SUMIF('collection only'!D:D,eslam.data!AO1237,'collection only'!E:E)</f>
        <v>1130623</v>
      </c>
      <c r="J1237" s="26">
        <f>SUMIF('data-from-invoicing'!D:D,eslam.data!AP1237,'data-from-invoicing'!F:F)</f>
        <v>3391869.3899999997</v>
      </c>
      <c r="K1237" s="2">
        <f t="shared" si="167"/>
        <v>2261246.3899999997</v>
      </c>
      <c r="O1237" s="23"/>
      <c r="Q1237" s="1">
        <v>45473</v>
      </c>
      <c r="R1237" s="1">
        <v>45473</v>
      </c>
      <c r="S1237" s="1">
        <v>45483</v>
      </c>
      <c r="T1237">
        <v>57</v>
      </c>
      <c r="U1237" s="1">
        <v>45540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 t="str">
        <f>VLOOKUP(A1237,'eslam-to-invoicing'!A:B,2,0)</f>
        <v>Rabigh PP - Piling Works</v>
      </c>
      <c r="AO1237" s="2" t="str">
        <f t="shared" si="168"/>
        <v>Rabigh Ext. - Piles5</v>
      </c>
      <c r="AP1237" s="2" t="str">
        <f t="shared" si="169"/>
        <v>Rabigh PP - Piling Works5</v>
      </c>
    </row>
    <row r="1238" spans="1:42" hidden="1" x14ac:dyDescent="0.3">
      <c r="A1238" s="6" t="s">
        <v>135</v>
      </c>
      <c r="B1238" s="6">
        <f>VLOOKUP(A1238,Sheet1!A:B,2,0)</f>
        <v>1</v>
      </c>
      <c r="C1238" s="6">
        <v>6</v>
      </c>
      <c r="D1238" s="25"/>
      <c r="F1238" s="26">
        <f>SUMIF('data-from-invoicing'!D:D,eslam.data!AP1238,'data-from-invoicing'!E:E)</f>
        <v>1751171.77</v>
      </c>
      <c r="G1238" s="2">
        <f t="shared" si="166"/>
        <v>1751171.77</v>
      </c>
      <c r="H1238" s="23"/>
      <c r="I1238" s="2">
        <f>SUMIF('collection only'!D:D,eslam.data!AO1238,'collection only'!E:E)</f>
        <v>2013847.54</v>
      </c>
      <c r="J1238" s="26">
        <f>SUMIF('data-from-invoicing'!D:D,eslam.data!AP1238,'data-from-invoicing'!F:F)</f>
        <v>6041514.1200000001</v>
      </c>
      <c r="K1238" s="2">
        <f t="shared" si="167"/>
        <v>4027666.58</v>
      </c>
      <c r="O1238" s="23"/>
      <c r="Q1238" s="1">
        <v>45504</v>
      </c>
      <c r="R1238" s="1">
        <v>45504</v>
      </c>
      <c r="S1238" s="1">
        <v>45518</v>
      </c>
      <c r="T1238">
        <v>57</v>
      </c>
      <c r="U1238" s="1">
        <v>45575</v>
      </c>
      <c r="AD1238" s="2">
        <v>0</v>
      </c>
      <c r="AE1238" s="14">
        <f>SUMIF('consultant-gross'!D:D,eslam.data!AO1238,'consultant-gross'!F:F)</f>
        <v>0</v>
      </c>
      <c r="AF1238" s="14">
        <f>SUMIF('consultant-gross'!D:D,eslam.data!AO1238,'consultant-gross'!G:G)</f>
        <v>0</v>
      </c>
      <c r="AG1238" s="14">
        <f>SUMIF('consultant-net'!D:D,eslam.data!AO1238,'consultant-net'!F:F)</f>
        <v>0</v>
      </c>
      <c r="AH1238" s="2" t="str">
        <f>VLOOKUP(A1238,'eslam-to-invoicing'!A:B,2,0)</f>
        <v>Rabigh PP - Piling Works</v>
      </c>
      <c r="AO1238" s="2" t="str">
        <f t="shared" si="168"/>
        <v>Rabigh Ext. - Piles6</v>
      </c>
      <c r="AP1238" s="2" t="str">
        <f t="shared" si="169"/>
        <v>Rabigh PP - Piling Works6</v>
      </c>
    </row>
    <row r="1239" spans="1:42" hidden="1" x14ac:dyDescent="0.3">
      <c r="A1239" s="6" t="s">
        <v>135</v>
      </c>
      <c r="B1239" s="6">
        <f>VLOOKUP(A1239,Sheet1!A:B,2,0)</f>
        <v>1</v>
      </c>
      <c r="C1239" s="6">
        <v>7</v>
      </c>
      <c r="D1239" s="25"/>
      <c r="F1239" s="26">
        <f>SUMIF('data-from-invoicing'!D:D,eslam.data!AP1239,'data-from-invoicing'!E:E)</f>
        <v>2703528.67</v>
      </c>
      <c r="G1239" s="2">
        <f t="shared" si="166"/>
        <v>2703528.67</v>
      </c>
      <c r="H1239" s="23"/>
      <c r="I1239" s="2">
        <f>SUMIF('collection only'!D:D,eslam.data!AO1239,'collection only'!E:E)</f>
        <v>0</v>
      </c>
      <c r="J1239" s="26">
        <f>SUMIF('data-from-invoicing'!D:D,eslam.data!AP1239,'data-from-invoicing'!F:F)</f>
        <v>9327173.9100000001</v>
      </c>
      <c r="K1239" s="2">
        <f t="shared" si="167"/>
        <v>9327173.9100000001</v>
      </c>
      <c r="O1239" s="23"/>
      <c r="Q1239" s="1">
        <v>45535</v>
      </c>
      <c r="R1239" s="1">
        <v>45535</v>
      </c>
      <c r="S1239" s="1">
        <v>45542</v>
      </c>
      <c r="T1239">
        <v>57</v>
      </c>
      <c r="U1239" s="1">
        <v>45599</v>
      </c>
      <c r="AD1239" s="2">
        <v>0</v>
      </c>
      <c r="AE1239" s="14">
        <f>SUMIF('consultant-gross'!D:D,eslam.data!AO1239,'consultant-gross'!F:F)</f>
        <v>0</v>
      </c>
      <c r="AF1239" s="14">
        <f>SUMIF('consultant-gross'!D:D,eslam.data!AO1239,'consultant-gross'!G:G)</f>
        <v>0</v>
      </c>
      <c r="AG1239" s="14">
        <f>SUMIF('consultant-net'!D:D,eslam.data!AO1239,'consultant-net'!F:F)</f>
        <v>0</v>
      </c>
      <c r="AH1239" s="2" t="str">
        <f>VLOOKUP(A1239,'eslam-to-invoicing'!A:B,2,0)</f>
        <v>Rabigh PP - Piling Works</v>
      </c>
      <c r="AO1239" s="2" t="str">
        <f t="shared" si="168"/>
        <v>Rabigh Ext. - Piles7</v>
      </c>
      <c r="AP1239" s="2" t="str">
        <f t="shared" si="169"/>
        <v>Rabigh PP - Piling Works7</v>
      </c>
    </row>
    <row r="1240" spans="1:42" x14ac:dyDescent="0.3">
      <c r="A1240" s="6" t="s">
        <v>135</v>
      </c>
      <c r="B1240" s="6">
        <f>VLOOKUP(A1240,Sheet1!A:B,2,0)</f>
        <v>1</v>
      </c>
      <c r="C1240" s="6">
        <v>8</v>
      </c>
      <c r="D1240" s="25"/>
      <c r="F1240" s="26">
        <f>SUMIF('data-from-invoicing'!D:D,eslam.data!AP1240,'data-from-invoicing'!E:E)</f>
        <v>0</v>
      </c>
      <c r="G1240" s="2">
        <f t="shared" si="166"/>
        <v>0</v>
      </c>
      <c r="H1240" s="23"/>
      <c r="I1240" s="2">
        <f>SUMIF('collection only'!D:D,eslam.data!AO1240,'collection only'!E:E)</f>
        <v>0</v>
      </c>
      <c r="J1240" s="26">
        <f>SUMIF('data-from-invoicing'!D:D,eslam.data!AP1240,'data-from-invoicing'!F:F)</f>
        <v>0</v>
      </c>
      <c r="K1240" s="2">
        <f t="shared" si="167"/>
        <v>0</v>
      </c>
      <c r="O1240" s="23"/>
      <c r="Q1240" s="1">
        <v>45565</v>
      </c>
      <c r="R1240" s="1">
        <v>45565</v>
      </c>
      <c r="S1240" s="1">
        <v>45584</v>
      </c>
      <c r="T1240">
        <v>57</v>
      </c>
      <c r="U1240" s="1">
        <v>45641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 t="shared" si="168"/>
        <v>Rabigh Ext. - Piles8</v>
      </c>
      <c r="AP1240" s="2" t="str">
        <f t="shared" si="169"/>
        <v>Rabigh PP - Piling Works8</v>
      </c>
    </row>
    <row r="1241" spans="1:42" hidden="1" x14ac:dyDescent="0.3">
      <c r="A1241" s="6" t="s">
        <v>146</v>
      </c>
      <c r="B1241" s="6">
        <f>VLOOKUP(A1241,Sheet1!A:B,2,0)</f>
        <v>1</v>
      </c>
      <c r="C1241" s="6">
        <v>1</v>
      </c>
      <c r="D1241" s="25"/>
      <c r="E1241" s="2">
        <v>2561755.35</v>
      </c>
      <c r="F1241" s="26">
        <f>SUMIF('data-from-invoicing'!D:D,eslam.data!AP1241,'data-from-invoicing'!E:E)</f>
        <v>2313265.08</v>
      </c>
      <c r="G1241" s="2">
        <f t="shared" si="166"/>
        <v>-248490.27000000002</v>
      </c>
      <c r="H1241" s="23"/>
      <c r="I1241" s="2">
        <f>SUMIF('collection only'!D:D,eslam.data!AO1241,'collection only'!E:E)</f>
        <v>2660254.84</v>
      </c>
      <c r="J1241" s="26">
        <f>SUMIF('data-from-invoicing'!D:D,eslam.data!AP1241,'data-from-invoicing'!F:F)</f>
        <v>7980764.4900000002</v>
      </c>
      <c r="K1241" s="2">
        <f t="shared" si="167"/>
        <v>5320509.6500000004</v>
      </c>
      <c r="O1241" s="23"/>
      <c r="P1241" s="2">
        <v>2283164.46</v>
      </c>
      <c r="Q1241" s="1">
        <v>45473</v>
      </c>
      <c r="R1241" s="1">
        <v>45473</v>
      </c>
      <c r="S1241" s="1">
        <v>45482</v>
      </c>
      <c r="T1241">
        <v>75</v>
      </c>
      <c r="U1241" s="1">
        <v>45557</v>
      </c>
      <c r="V1241" s="1">
        <v>45483</v>
      </c>
      <c r="W1241" s="2">
        <v>2561755.35</v>
      </c>
      <c r="AB1241" s="2">
        <v>128087.77</v>
      </c>
      <c r="AD1241" s="2">
        <v>0</v>
      </c>
      <c r="AE1241" s="14">
        <f>SUMIF('consultant-gross'!D:D,eslam.data!AO1241,'consultant-gross'!F:F)</f>
        <v>0</v>
      </c>
      <c r="AF1241" s="14">
        <f>SUMIF('consultant-gross'!D:D,eslam.data!AO1241,'consultant-gross'!G:G)</f>
        <v>0</v>
      </c>
      <c r="AG1241" s="14">
        <f>SUMIF('consultant-net'!D:D,eslam.data!AO1241,'consultant-net'!F:F)</f>
        <v>0</v>
      </c>
      <c r="AH1241" s="2" t="str">
        <f>VLOOKUP(A1241,'eslam-to-invoicing'!A:B,2,0)</f>
        <v>Rabigh CCPP-Civil</v>
      </c>
      <c r="AO1241" s="2" t="str">
        <f t="shared" si="168"/>
        <v>Rabigh Ext. -Building1</v>
      </c>
      <c r="AP1241" s="2" t="str">
        <f t="shared" si="169"/>
        <v>Rabigh CCPP-Civil1</v>
      </c>
    </row>
    <row r="1242" spans="1:42" hidden="1" x14ac:dyDescent="0.3">
      <c r="A1242" s="6" t="s">
        <v>146</v>
      </c>
      <c r="B1242" s="6">
        <f>VLOOKUP(A1242,Sheet1!A:B,2,0)</f>
        <v>1</v>
      </c>
      <c r="C1242" s="6">
        <v>2</v>
      </c>
      <c r="D1242" s="25"/>
      <c r="E1242" s="2">
        <v>5727560.3399999999</v>
      </c>
      <c r="F1242" s="26">
        <f>SUMIF('data-from-invoicing'!D:D,eslam.data!AP1242,'data-from-invoicing'!E:E)</f>
        <v>4110954.32</v>
      </c>
      <c r="G1242" s="2">
        <f t="shared" si="166"/>
        <v>-1616606.02</v>
      </c>
      <c r="H1242" s="23"/>
      <c r="I1242" s="2">
        <f>SUMIF('collection only'!D:D,eslam.data!AO1242,'collection only'!E:E)</f>
        <v>4708047.7699999996</v>
      </c>
      <c r="J1242" s="26">
        <f>SUMIF('data-from-invoicing'!D:D,eslam.data!AP1242,'data-from-invoicing'!F:F)</f>
        <v>14182792.41</v>
      </c>
      <c r="K1242" s="2">
        <f t="shared" si="167"/>
        <v>9474744.6400000006</v>
      </c>
      <c r="O1242" s="23"/>
      <c r="P1242" s="2">
        <v>4957387.2204</v>
      </c>
      <c r="Q1242" s="1">
        <v>45504</v>
      </c>
      <c r="R1242" s="1">
        <v>45504</v>
      </c>
      <c r="S1242" s="1">
        <v>45509</v>
      </c>
      <c r="T1242">
        <v>75</v>
      </c>
      <c r="U1242" s="1">
        <v>45584</v>
      </c>
      <c r="V1242" s="1">
        <v>45529</v>
      </c>
      <c r="W1242" s="2">
        <v>8289315.6900000004</v>
      </c>
      <c r="AB1242" s="2">
        <v>414465.78450000013</v>
      </c>
      <c r="AD1242" s="2">
        <v>0</v>
      </c>
      <c r="AE1242" s="14">
        <f>SUMIF('consultant-gross'!D:D,eslam.data!AO1242,'consultant-gross'!F:F)</f>
        <v>5727560.3399999999</v>
      </c>
      <c r="AF1242" s="14">
        <f>SUMIF('consultant-gross'!D:D,eslam.data!AO1242,'consultant-gross'!G:G)</f>
        <v>8289315.6900000004</v>
      </c>
      <c r="AG1242" s="14">
        <f>SUMIF('consultant-net'!D:D,eslam.data!AO1242,'consultant-net'!F:F)</f>
        <v>4957387.2204</v>
      </c>
      <c r="AH1242" s="2" t="str">
        <f>VLOOKUP(A1242,'eslam-to-invoicing'!A:B,2,0)</f>
        <v>Rabigh CCPP-Civil</v>
      </c>
      <c r="AO1242" s="2" t="str">
        <f t="shared" si="168"/>
        <v>Rabigh Ext. -Building2</v>
      </c>
      <c r="AP1242" s="2" t="str">
        <f t="shared" si="169"/>
        <v>Rabigh CCPP-Civil2</v>
      </c>
    </row>
    <row r="1243" spans="1:42" hidden="1" x14ac:dyDescent="0.3">
      <c r="A1243" s="6" t="s">
        <v>146</v>
      </c>
      <c r="B1243" s="6">
        <f>VLOOKUP(A1243,Sheet1!A:B,2,0)</f>
        <v>1</v>
      </c>
      <c r="C1243" s="6">
        <v>3</v>
      </c>
      <c r="D1243" s="25"/>
      <c r="E1243" s="2">
        <v>5121658.3299999991</v>
      </c>
      <c r="F1243" s="26">
        <f>SUMIF('data-from-invoicing'!D:D,eslam.data!AP1243,'data-from-invoicing'!E:E)</f>
        <v>3935285.21</v>
      </c>
      <c r="G1243" s="2">
        <f t="shared" si="166"/>
        <v>-1186373.1199999992</v>
      </c>
      <c r="H1243" s="23"/>
      <c r="I1243" s="2">
        <f>SUMIF('collection only'!D:D,eslam.data!AO1243,'collection only'!E:E)</f>
        <v>0</v>
      </c>
      <c r="J1243" s="26">
        <f>SUMIF('data-from-invoicing'!D:D,eslam.data!AP1243,'data-from-invoicing'!F:F)</f>
        <v>18102311.960000001</v>
      </c>
      <c r="K1243" s="2">
        <f t="shared" si="167"/>
        <v>18102311.960000001</v>
      </c>
      <c r="O1243" s="23"/>
      <c r="P1243" s="2">
        <v>4088042.3344374979</v>
      </c>
      <c r="Q1243" s="1">
        <v>45535</v>
      </c>
      <c r="R1243" s="1">
        <v>45535</v>
      </c>
      <c r="S1243" s="1">
        <v>45540</v>
      </c>
      <c r="T1243">
        <v>75</v>
      </c>
      <c r="U1243" s="1">
        <v>45615</v>
      </c>
      <c r="V1243" s="1">
        <v>45554</v>
      </c>
      <c r="W1243" s="2">
        <v>13410974.02</v>
      </c>
      <c r="AB1243" s="2">
        <v>670548.701</v>
      </c>
      <c r="AD1243" s="2">
        <v>0</v>
      </c>
      <c r="AE1243" s="14">
        <f>SUMIF('consultant-gross'!D:D,eslam.data!AO1243,'consultant-gross'!F:F)</f>
        <v>5121658.3299999991</v>
      </c>
      <c r="AF1243" s="14">
        <f>SUMIF('consultant-gross'!D:D,eslam.data!AO1243,'consultant-gross'!G:G)</f>
        <v>13410974.02</v>
      </c>
      <c r="AG1243" s="14">
        <f>SUMIF('consultant-net'!D:D,eslam.data!AO1243,'consultant-net'!F:F)</f>
        <v>4088042.3344374984</v>
      </c>
      <c r="AH1243" s="2" t="str">
        <f>VLOOKUP(A1243,'eslam-to-invoicing'!A:B,2,0)</f>
        <v>Rabigh CCPP-Civil</v>
      </c>
      <c r="AO1243" s="2" t="str">
        <f t="shared" si="168"/>
        <v>Rabigh Ext. -Building3</v>
      </c>
      <c r="AP1243" s="2" t="str">
        <f t="shared" si="169"/>
        <v>Rabigh CCPP-Civil3</v>
      </c>
    </row>
    <row r="1244" spans="1:42" hidden="1" x14ac:dyDescent="0.3">
      <c r="A1244" s="6" t="s">
        <v>146</v>
      </c>
      <c r="B1244" s="6">
        <f>VLOOKUP(A1244,Sheet1!A:B,2,0)</f>
        <v>1</v>
      </c>
      <c r="C1244" s="6">
        <v>4</v>
      </c>
      <c r="D1244" s="25"/>
      <c r="E1244" s="2">
        <v>6246650.2199999988</v>
      </c>
      <c r="F1244" s="26">
        <f>SUMIF('data-from-invoicing'!D:D,eslam.data!AP1244,'data-from-invoicing'!E:E)</f>
        <v>0</v>
      </c>
      <c r="G1244" s="2">
        <f t="shared" si="166"/>
        <v>-6246650.2199999988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0</v>
      </c>
      <c r="K1244" s="2">
        <f t="shared" si="167"/>
        <v>0</v>
      </c>
      <c r="O1244" s="23"/>
      <c r="P1244" s="2">
        <v>4796196.0024249982</v>
      </c>
      <c r="Q1244" s="1">
        <v>45565</v>
      </c>
      <c r="R1244" s="1">
        <v>45565</v>
      </c>
      <c r="S1244" s="1">
        <v>45571</v>
      </c>
      <c r="T1244">
        <v>75</v>
      </c>
      <c r="U1244" s="1">
        <v>45646</v>
      </c>
      <c r="V1244" s="1">
        <v>45588</v>
      </c>
      <c r="W1244" s="2">
        <v>19657624.239999998</v>
      </c>
      <c r="AB1244" s="2">
        <v>982881.21199999994</v>
      </c>
      <c r="AD1244" s="2">
        <v>0</v>
      </c>
      <c r="AE1244" s="14">
        <f>SUMIF('consultant-gross'!D:D,eslam.data!AO1244,'consultant-gross'!F:F)</f>
        <v>6246650.2199999988</v>
      </c>
      <c r="AF1244" s="14">
        <f>SUMIF('consultant-gross'!D:D,eslam.data!AO1244,'consultant-gross'!G:G)</f>
        <v>19657624.239999998</v>
      </c>
      <c r="AG1244" s="14">
        <f>SUMIF('consultant-net'!D:D,eslam.data!AO1244,'consultant-net'!F:F)</f>
        <v>4796196.0024249982</v>
      </c>
      <c r="AH1244" s="2" t="str">
        <f>VLOOKUP(A1244,'eslam-to-invoicing'!A:B,2,0)</f>
        <v>Rabigh CCPP-Civil</v>
      </c>
      <c r="AO1244" s="2" t="str">
        <f t="shared" si="168"/>
        <v>Rabigh Ext. -Building4</v>
      </c>
      <c r="AP1244" s="2" t="str">
        <f t="shared" si="169"/>
        <v>Rabigh CCPP-Civil4</v>
      </c>
    </row>
    <row r="1245" spans="1:42" x14ac:dyDescent="0.3">
      <c r="A1245" s="6" t="s">
        <v>146</v>
      </c>
      <c r="B1245" s="6">
        <f>VLOOKUP(A1245,Sheet1!A:B,2,0)</f>
        <v>1</v>
      </c>
      <c r="C1245" s="6">
        <v>5</v>
      </c>
      <c r="D1245" s="25"/>
      <c r="F1245" s="26">
        <f>SUMIF('data-from-invoicing'!D:D,eslam.data!AP1245,'data-from-invoicing'!E:E)</f>
        <v>0</v>
      </c>
      <c r="G1245" s="2">
        <f t="shared" si="166"/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 t="shared" si="167"/>
        <v>0</v>
      </c>
      <c r="O1245" s="23"/>
      <c r="Q1245" s="1">
        <v>45596</v>
      </c>
      <c r="R1245" s="1">
        <v>45596</v>
      </c>
      <c r="S1245" s="1">
        <v>45599</v>
      </c>
      <c r="T1245">
        <v>75</v>
      </c>
      <c r="U1245" s="1">
        <v>45674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CCPP-Civil</v>
      </c>
      <c r="AO1245" s="2" t="str">
        <f t="shared" si="168"/>
        <v>Rabigh Ext. -Building5</v>
      </c>
      <c r="AP1245" s="2" t="str">
        <f t="shared" si="169"/>
        <v>Rabigh CCPP-Civil5</v>
      </c>
    </row>
    <row r="1246" spans="1:42" x14ac:dyDescent="0.3">
      <c r="A1246" s="6" t="s">
        <v>93</v>
      </c>
      <c r="B1246" s="6">
        <f>VLOOKUP(A1246,Sheet1!A:B,2,0)</f>
        <v>1</v>
      </c>
      <c r="C1246" s="6">
        <v>1</v>
      </c>
      <c r="D1246" s="25"/>
      <c r="F1246" s="26">
        <f>SUMIF('data-from-invoicing'!D:D,eslam.data!AP1246,'data-from-invoicing'!E:E)</f>
        <v>0</v>
      </c>
      <c r="G1246" s="2">
        <f t="shared" si="166"/>
        <v>0</v>
      </c>
      <c r="H1246" s="23"/>
      <c r="I1246" s="2">
        <f>SUMIF('collection only'!D:D,eslam.data!AO1246,'collection only'!E:E)</f>
        <v>10000000</v>
      </c>
      <c r="J1246" s="26">
        <f>SUMIF('data-from-invoicing'!D:D,eslam.data!AP1246,'data-from-invoicing'!F:F)</f>
        <v>0</v>
      </c>
      <c r="K1246" s="2">
        <f t="shared" si="167"/>
        <v>-10000000</v>
      </c>
      <c r="L1246" s="2">
        <v>10000000</v>
      </c>
      <c r="O1246" s="23"/>
      <c r="Q1246" s="1">
        <v>44681</v>
      </c>
      <c r="R1246" s="1">
        <v>44676</v>
      </c>
      <c r="S1246" s="1">
        <v>44676</v>
      </c>
      <c r="T1246">
        <v>30</v>
      </c>
      <c r="U1246" s="1">
        <v>44706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>
        <f>VLOOKUP(A1246,'eslam-to-invoicing'!A:B,2,0)</f>
        <v>0</v>
      </c>
      <c r="AO1246" s="2" t="str">
        <f t="shared" si="168"/>
        <v>Radamis-Concrete1</v>
      </c>
      <c r="AP1246" s="2" t="str">
        <f t="shared" si="169"/>
        <v>01</v>
      </c>
    </row>
    <row r="1247" spans="1:42" x14ac:dyDescent="0.3">
      <c r="A1247" s="6" t="s">
        <v>93</v>
      </c>
      <c r="B1247" s="6">
        <f>VLOOKUP(A1247,Sheet1!A:B,2,0)</f>
        <v>1</v>
      </c>
      <c r="C1247" s="6">
        <v>2</v>
      </c>
      <c r="D1247" s="25"/>
      <c r="F1247" s="26">
        <f>SUMIF('data-from-invoicing'!D:D,eslam.data!AP1247,'data-from-invoicing'!E:E)</f>
        <v>0</v>
      </c>
      <c r="G1247" s="2">
        <f t="shared" si="166"/>
        <v>0</v>
      </c>
      <c r="H1247" s="23"/>
      <c r="I1247" s="2">
        <f>SUMIF('collection only'!D:D,eslam.data!AO1247,'collection only'!E:E)</f>
        <v>10000000</v>
      </c>
      <c r="J1247" s="26">
        <f>SUMIF('data-from-invoicing'!D:D,eslam.data!AP1247,'data-from-invoicing'!F:F)</f>
        <v>0</v>
      </c>
      <c r="K1247" s="2">
        <f t="shared" si="167"/>
        <v>-10000000</v>
      </c>
      <c r="L1247" s="2">
        <v>10000000</v>
      </c>
      <c r="O1247" s="23"/>
      <c r="Q1247" s="1">
        <v>44712</v>
      </c>
      <c r="R1247" s="1">
        <v>44706</v>
      </c>
      <c r="S1247" s="1">
        <v>44707</v>
      </c>
      <c r="T1247">
        <v>30</v>
      </c>
      <c r="U1247" s="1">
        <v>44737</v>
      </c>
      <c r="AD1247" s="2">
        <v>0</v>
      </c>
      <c r="AE1247" s="14">
        <f>SUMIF('consultant-gross'!D:D,eslam.data!AO1247,'consultant-gross'!F:F)</f>
        <v>0</v>
      </c>
      <c r="AF1247" s="14">
        <f>SUMIF('consultant-gross'!D:D,eslam.data!AO1247,'consultant-gross'!G:G)</f>
        <v>0</v>
      </c>
      <c r="AG1247" s="14">
        <f>SUMIF('consultant-net'!D:D,eslam.data!AO1247,'consultant-net'!F:F)</f>
        <v>0</v>
      </c>
      <c r="AH1247" s="2">
        <f>VLOOKUP(A1247,'eslam-to-invoicing'!A:B,2,0)</f>
        <v>0</v>
      </c>
      <c r="AO1247" s="2" t="str">
        <f t="shared" si="168"/>
        <v>Radamis-Concrete2</v>
      </c>
      <c r="AP1247" s="2" t="str">
        <f t="shared" si="169"/>
        <v>02</v>
      </c>
    </row>
    <row r="1248" spans="1:42" x14ac:dyDescent="0.3">
      <c r="A1248" s="6" t="s">
        <v>93</v>
      </c>
      <c r="B1248" s="6">
        <f>VLOOKUP(A1248,Sheet1!A:B,2,0)</f>
        <v>1</v>
      </c>
      <c r="C1248" s="6">
        <v>3</v>
      </c>
      <c r="D1248" s="25"/>
      <c r="F1248" s="26">
        <f>SUMIF('data-from-invoicing'!D:D,eslam.data!AP1248,'data-from-invoicing'!E:E)</f>
        <v>0</v>
      </c>
      <c r="G1248" s="2">
        <f t="shared" si="166"/>
        <v>0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0</v>
      </c>
      <c r="K1248" s="2">
        <f t="shared" si="167"/>
        <v>0</v>
      </c>
      <c r="O1248" s="23"/>
      <c r="Q1248" s="1">
        <v>44742</v>
      </c>
      <c r="R1248" s="1">
        <v>44749</v>
      </c>
      <c r="S1248" s="1">
        <v>44745</v>
      </c>
      <c r="T1248">
        <v>30</v>
      </c>
      <c r="U1248" s="1">
        <v>44775</v>
      </c>
      <c r="AD1248" s="2">
        <v>0</v>
      </c>
      <c r="AE1248" s="14">
        <f>SUMIF('consultant-gross'!D:D,eslam.data!AO1248,'consultant-gross'!F:F)</f>
        <v>0</v>
      </c>
      <c r="AF1248" s="14">
        <f>SUMIF('consultant-gross'!D:D,eslam.data!AO1248,'consultant-gross'!G:G)</f>
        <v>0</v>
      </c>
      <c r="AG1248" s="14">
        <f>SUMIF('consultant-net'!D:D,eslam.data!AO1248,'consultant-net'!F:F)</f>
        <v>0</v>
      </c>
      <c r="AH1248" s="2">
        <f>VLOOKUP(A1248,'eslam-to-invoicing'!A:B,2,0)</f>
        <v>0</v>
      </c>
      <c r="AO1248" s="2" t="str">
        <f t="shared" si="168"/>
        <v>Radamis-Concrete3</v>
      </c>
      <c r="AP1248" s="2" t="str">
        <f t="shared" si="169"/>
        <v>03</v>
      </c>
    </row>
    <row r="1249" spans="1:42" x14ac:dyDescent="0.3">
      <c r="A1249" s="6" t="s">
        <v>93</v>
      </c>
      <c r="B1249" s="6">
        <f>VLOOKUP(A1249,Sheet1!A:B,2,0)</f>
        <v>1</v>
      </c>
      <c r="C1249" s="6">
        <v>4</v>
      </c>
      <c r="D1249" s="25"/>
      <c r="F1249" s="26">
        <f>SUMIF('data-from-invoicing'!D:D,eslam.data!AP1249,'data-from-invoicing'!E:E)</f>
        <v>0</v>
      </c>
      <c r="G1249" s="2">
        <f t="shared" si="166"/>
        <v>0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 t="shared" si="167"/>
        <v>0</v>
      </c>
      <c r="O1249" s="23"/>
      <c r="Q1249" s="1">
        <v>44773</v>
      </c>
      <c r="R1249" s="1">
        <v>44773</v>
      </c>
      <c r="S1249" s="1">
        <v>44787</v>
      </c>
      <c r="T1249">
        <v>30</v>
      </c>
      <c r="U1249" s="1">
        <v>44817</v>
      </c>
      <c r="AD1249" s="2">
        <v>0</v>
      </c>
      <c r="AE1249" s="14">
        <f>SUMIF('consultant-gross'!D:D,eslam.data!AO1249,'consultant-gross'!F:F)</f>
        <v>0</v>
      </c>
      <c r="AF1249" s="14">
        <f>SUMIF('consultant-gross'!D:D,eslam.data!AO1249,'consultant-gross'!G:G)</f>
        <v>0</v>
      </c>
      <c r="AG1249" s="14">
        <f>SUMIF('consultant-net'!D:D,eslam.data!AO1249,'consultant-net'!F:F)</f>
        <v>0</v>
      </c>
      <c r="AH1249" s="2">
        <f>VLOOKUP(A1249,'eslam-to-invoicing'!A:B,2,0)</f>
        <v>0</v>
      </c>
      <c r="AO1249" s="2" t="str">
        <f t="shared" si="168"/>
        <v>Radamis-Concrete4</v>
      </c>
      <c r="AP1249" s="2" t="str">
        <f t="shared" si="169"/>
        <v>04</v>
      </c>
    </row>
    <row r="1250" spans="1:42" x14ac:dyDescent="0.3">
      <c r="A1250" s="6" t="s">
        <v>93</v>
      </c>
      <c r="B1250" s="6">
        <f>VLOOKUP(A1250,Sheet1!A:B,2,0)</f>
        <v>1</v>
      </c>
      <c r="C1250" s="6">
        <v>5</v>
      </c>
      <c r="D1250" s="25"/>
      <c r="F1250" s="26">
        <f>SUMIF('data-from-invoicing'!D:D,eslam.data!AP1250,'data-from-invoicing'!E:E)</f>
        <v>0</v>
      </c>
      <c r="G1250" s="2">
        <f t="shared" si="166"/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 t="shared" si="167"/>
        <v>0</v>
      </c>
      <c r="O1250" s="23"/>
      <c r="Q1250" s="1">
        <v>44804</v>
      </c>
      <c r="R1250" s="1">
        <v>44804</v>
      </c>
      <c r="S1250" s="1">
        <v>44811</v>
      </c>
      <c r="T1250">
        <v>30</v>
      </c>
      <c r="U1250" s="1">
        <v>44841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>
        <f>VLOOKUP(A1250,'eslam-to-invoicing'!A:B,2,0)</f>
        <v>0</v>
      </c>
      <c r="AO1250" s="2" t="str">
        <f t="shared" si="168"/>
        <v>Radamis-Concrete5</v>
      </c>
      <c r="AP1250" s="2" t="str">
        <f t="shared" si="169"/>
        <v>05</v>
      </c>
    </row>
    <row r="1251" spans="1:42" x14ac:dyDescent="0.3">
      <c r="A1251" s="6" t="s">
        <v>93</v>
      </c>
      <c r="B1251" s="6">
        <f>VLOOKUP(A1251,Sheet1!A:B,2,0)</f>
        <v>1</v>
      </c>
      <c r="C1251" s="6">
        <v>6</v>
      </c>
      <c r="D1251" s="25"/>
      <c r="F1251" s="26">
        <f>SUMIF('data-from-invoicing'!D:D,eslam.data!AP1251,'data-from-invoicing'!E:E)</f>
        <v>0</v>
      </c>
      <c r="G1251" s="2">
        <f t="shared" si="166"/>
        <v>0</v>
      </c>
      <c r="H1251" s="23"/>
      <c r="I1251" s="2">
        <f>SUMIF('collection only'!D:D,eslam.data!AO1251,'collection only'!E:E)</f>
        <v>0</v>
      </c>
      <c r="J1251" s="26">
        <f>SUMIF('data-from-invoicing'!D:D,eslam.data!AP1251,'data-from-invoicing'!F:F)</f>
        <v>0</v>
      </c>
      <c r="K1251" s="2">
        <f t="shared" si="167"/>
        <v>0</v>
      </c>
      <c r="O1251" s="23"/>
      <c r="Q1251" s="1">
        <v>44834</v>
      </c>
      <c r="R1251" s="1">
        <v>44834</v>
      </c>
      <c r="S1251" s="1">
        <v>44841</v>
      </c>
      <c r="T1251">
        <v>30</v>
      </c>
      <c r="U1251" s="1">
        <v>44871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 t="shared" si="168"/>
        <v>Radamis-Concrete6</v>
      </c>
      <c r="AP1251" s="2" t="str">
        <f t="shared" si="169"/>
        <v>06</v>
      </c>
    </row>
    <row r="1252" spans="1:42" x14ac:dyDescent="0.3">
      <c r="A1252" s="6" t="s">
        <v>93</v>
      </c>
      <c r="B1252" s="6">
        <f>VLOOKUP(A1252,Sheet1!A:B,2,0)</f>
        <v>1</v>
      </c>
      <c r="C1252" s="6">
        <v>7</v>
      </c>
      <c r="D1252" s="25"/>
      <c r="F1252" s="26">
        <f>SUMIF('data-from-invoicing'!D:D,eslam.data!AP1252,'data-from-invoicing'!E:E)</f>
        <v>0</v>
      </c>
      <c r="G1252" s="2">
        <f t="shared" si="166"/>
        <v>0</v>
      </c>
      <c r="H1252" s="23"/>
      <c r="I1252" s="2">
        <f>SUMIF('collection only'!D:D,eslam.data!AO1252,'collection only'!E:E)</f>
        <v>0</v>
      </c>
      <c r="J1252" s="26">
        <f>SUMIF('data-from-invoicing'!D:D,eslam.data!AP1252,'data-from-invoicing'!F:F)</f>
        <v>0</v>
      </c>
      <c r="K1252" s="2">
        <f t="shared" si="167"/>
        <v>0</v>
      </c>
      <c r="O1252" s="23"/>
      <c r="Q1252" s="1">
        <v>44865</v>
      </c>
      <c r="R1252" s="1">
        <v>44865</v>
      </c>
      <c r="S1252" s="1">
        <v>44862</v>
      </c>
      <c r="T1252">
        <v>30</v>
      </c>
      <c r="U1252" s="1">
        <v>44892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 t="shared" si="168"/>
        <v>Radamis-Concrete7</v>
      </c>
      <c r="AP1252" s="2" t="str">
        <f t="shared" si="169"/>
        <v>07</v>
      </c>
    </row>
    <row r="1253" spans="1:42" x14ac:dyDescent="0.3">
      <c r="A1253" s="6" t="s">
        <v>93</v>
      </c>
      <c r="B1253" s="6">
        <f>VLOOKUP(A1253,Sheet1!A:B,2,0)</f>
        <v>1</v>
      </c>
      <c r="C1253" s="6">
        <v>8</v>
      </c>
      <c r="D1253" s="25"/>
      <c r="F1253" s="26">
        <f>SUMIF('data-from-invoicing'!D:D,eslam.data!AP1253,'data-from-invoicing'!E:E)</f>
        <v>0</v>
      </c>
      <c r="G1253" s="2">
        <f t="shared" si="166"/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 t="shared" si="167"/>
        <v>0</v>
      </c>
      <c r="O1253" s="23"/>
      <c r="Q1253" s="1">
        <v>44926</v>
      </c>
      <c r="R1253" s="1">
        <v>44920</v>
      </c>
      <c r="S1253" s="1">
        <v>44927</v>
      </c>
      <c r="T1253">
        <v>30</v>
      </c>
      <c r="U1253" s="1">
        <v>44957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 t="shared" si="168"/>
        <v>Radamis-Concrete8</v>
      </c>
      <c r="AP1253" s="2" t="str">
        <f t="shared" si="169"/>
        <v>08</v>
      </c>
    </row>
    <row r="1254" spans="1:42" x14ac:dyDescent="0.3">
      <c r="A1254" s="6" t="s">
        <v>93</v>
      </c>
      <c r="B1254" s="6">
        <f>VLOOKUP(A1254,Sheet1!A:B,2,0)</f>
        <v>1</v>
      </c>
      <c r="C1254" s="6">
        <v>9</v>
      </c>
      <c r="D1254" s="25"/>
      <c r="F1254" s="26">
        <f>SUMIF('data-from-invoicing'!D:D,eslam.data!AP1254,'data-from-invoicing'!E:E)</f>
        <v>0</v>
      </c>
      <c r="G1254" s="2">
        <f t="shared" si="166"/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 t="shared" si="167"/>
        <v>0</v>
      </c>
      <c r="O1254" s="23"/>
      <c r="Q1254" s="1">
        <v>44957</v>
      </c>
      <c r="R1254" s="1">
        <v>44951</v>
      </c>
      <c r="S1254" s="1">
        <v>44956</v>
      </c>
      <c r="T1254">
        <v>30</v>
      </c>
      <c r="U1254" s="1">
        <v>44986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 t="shared" si="168"/>
        <v>Radamis-Concrete9</v>
      </c>
      <c r="AP1254" s="2" t="str">
        <f t="shared" si="169"/>
        <v>09</v>
      </c>
    </row>
    <row r="1255" spans="1:42" x14ac:dyDescent="0.3">
      <c r="A1255" s="6" t="s">
        <v>93</v>
      </c>
      <c r="B1255" s="6">
        <f>VLOOKUP(A1255,Sheet1!A:B,2,0)</f>
        <v>1</v>
      </c>
      <c r="C1255" s="6">
        <v>10</v>
      </c>
      <c r="D1255" s="25"/>
      <c r="F1255" s="26">
        <f>SUMIF('data-from-invoicing'!D:D,eslam.data!AP1255,'data-from-invoicing'!E:E)</f>
        <v>0</v>
      </c>
      <c r="G1255" s="2">
        <f t="shared" si="166"/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 t="shared" si="167"/>
        <v>0</v>
      </c>
      <c r="O1255" s="23"/>
      <c r="Q1255" s="1">
        <v>44985</v>
      </c>
      <c r="R1255" s="1">
        <v>44982</v>
      </c>
      <c r="S1255" s="1">
        <v>44987</v>
      </c>
      <c r="T1255">
        <v>30</v>
      </c>
      <c r="U1255" s="1">
        <v>45017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 t="shared" si="168"/>
        <v>Radamis-Concrete10</v>
      </c>
      <c r="AP1255" s="2" t="str">
        <f t="shared" si="169"/>
        <v>010</v>
      </c>
    </row>
    <row r="1256" spans="1:42" x14ac:dyDescent="0.3">
      <c r="A1256" s="6" t="s">
        <v>93</v>
      </c>
      <c r="B1256" s="6">
        <f>VLOOKUP(A1256,Sheet1!A:B,2,0)</f>
        <v>1</v>
      </c>
      <c r="C1256" s="6">
        <v>11</v>
      </c>
      <c r="D1256" s="25"/>
      <c r="F1256" s="26">
        <f>SUMIF('data-from-invoicing'!D:D,eslam.data!AP1256,'data-from-invoicing'!E:E)</f>
        <v>0</v>
      </c>
      <c r="G1256" s="2">
        <f t="shared" si="166"/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 t="shared" si="167"/>
        <v>0</v>
      </c>
      <c r="O1256" s="23"/>
      <c r="Q1256" s="1">
        <v>45016</v>
      </c>
      <c r="R1256" s="1">
        <v>45010</v>
      </c>
      <c r="S1256" s="1">
        <v>45018</v>
      </c>
      <c r="T1256">
        <v>30</v>
      </c>
      <c r="U1256" s="1">
        <v>45048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 t="shared" si="168"/>
        <v>Radamis-Concrete11</v>
      </c>
      <c r="AP1256" s="2" t="str">
        <f t="shared" si="169"/>
        <v>011</v>
      </c>
    </row>
    <row r="1257" spans="1:42" x14ac:dyDescent="0.3">
      <c r="A1257" s="6" t="s">
        <v>93</v>
      </c>
      <c r="B1257" s="6">
        <f>VLOOKUP(A1257,Sheet1!A:B,2,0)</f>
        <v>1</v>
      </c>
      <c r="C1257" s="6">
        <v>12</v>
      </c>
      <c r="D1257" s="25"/>
      <c r="F1257" s="26">
        <f>SUMIF('data-from-invoicing'!D:D,eslam.data!AP1257,'data-from-invoicing'!E:E)</f>
        <v>0</v>
      </c>
      <c r="G1257" s="2">
        <f t="shared" si="166"/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 t="shared" si="167"/>
        <v>0</v>
      </c>
      <c r="O1257" s="23"/>
      <c r="Q1257" s="1">
        <v>45046</v>
      </c>
      <c r="R1257" s="1">
        <v>45041</v>
      </c>
      <c r="S1257" s="1">
        <v>45050</v>
      </c>
      <c r="T1257">
        <v>30</v>
      </c>
      <c r="U1257" s="1">
        <v>45080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 t="shared" si="168"/>
        <v>Radamis-Concrete12</v>
      </c>
      <c r="AP1257" s="2" t="str">
        <f t="shared" si="169"/>
        <v>012</v>
      </c>
    </row>
    <row r="1258" spans="1:42" x14ac:dyDescent="0.3">
      <c r="A1258" s="6" t="s">
        <v>93</v>
      </c>
      <c r="B1258" s="6">
        <f>VLOOKUP(A1258,Sheet1!A:B,2,0)</f>
        <v>1</v>
      </c>
      <c r="C1258" s="6">
        <v>13</v>
      </c>
      <c r="D1258" s="25"/>
      <c r="F1258" s="26">
        <f>SUMIF('data-from-invoicing'!D:D,eslam.data!AP1258,'data-from-invoicing'!E:E)</f>
        <v>0</v>
      </c>
      <c r="G1258" s="2">
        <f t="shared" si="166"/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 t="shared" si="167"/>
        <v>0</v>
      </c>
      <c r="O1258" s="23"/>
      <c r="Q1258" s="1">
        <v>45077</v>
      </c>
      <c r="R1258" s="1">
        <v>45071</v>
      </c>
      <c r="S1258" s="1">
        <v>45077</v>
      </c>
      <c r="T1258">
        <v>30</v>
      </c>
      <c r="U1258" s="1">
        <v>45107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 t="shared" si="168"/>
        <v>Radamis-Concrete13</v>
      </c>
      <c r="AP1258" s="2" t="str">
        <f t="shared" si="169"/>
        <v>013</v>
      </c>
    </row>
    <row r="1259" spans="1:42" x14ac:dyDescent="0.3">
      <c r="A1259" s="6" t="s">
        <v>93</v>
      </c>
      <c r="B1259" s="6">
        <f>VLOOKUP(A1259,Sheet1!A:B,2,0)</f>
        <v>1</v>
      </c>
      <c r="C1259" s="6">
        <v>14</v>
      </c>
      <c r="D1259" s="25"/>
      <c r="F1259" s="26">
        <f>SUMIF('data-from-invoicing'!D:D,eslam.data!AP1259,'data-from-invoicing'!E:E)</f>
        <v>0</v>
      </c>
      <c r="G1259" s="2">
        <f t="shared" si="166"/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 t="shared" si="167"/>
        <v>0</v>
      </c>
      <c r="O1259" s="23"/>
      <c r="Q1259" s="1">
        <v>45107</v>
      </c>
      <c r="R1259" s="1">
        <v>45097</v>
      </c>
      <c r="S1259" s="1">
        <v>45101</v>
      </c>
      <c r="T1259">
        <v>30</v>
      </c>
      <c r="U1259" s="1">
        <v>45131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 t="shared" si="168"/>
        <v>Radamis-Concrete14</v>
      </c>
      <c r="AP1259" s="2" t="str">
        <f t="shared" si="169"/>
        <v>014</v>
      </c>
    </row>
    <row r="1260" spans="1:42" x14ac:dyDescent="0.3">
      <c r="A1260" s="6" t="s">
        <v>93</v>
      </c>
      <c r="B1260" s="6">
        <f>VLOOKUP(A1260,Sheet1!A:B,2,0)</f>
        <v>1</v>
      </c>
      <c r="C1260" s="6">
        <v>15</v>
      </c>
      <c r="D1260" s="25"/>
      <c r="F1260" s="26">
        <f>SUMIF('data-from-invoicing'!D:D,eslam.data!AP1260,'data-from-invoicing'!E:E)</f>
        <v>0</v>
      </c>
      <c r="G1260" s="2">
        <f t="shared" si="166"/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 t="shared" si="167"/>
        <v>0</v>
      </c>
      <c r="O1260" s="23"/>
      <c r="Q1260" s="1">
        <v>45138</v>
      </c>
      <c r="R1260" s="1">
        <v>45132</v>
      </c>
      <c r="S1260" s="1">
        <v>45143</v>
      </c>
      <c r="T1260">
        <v>30</v>
      </c>
      <c r="U1260" s="1">
        <v>45173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 t="shared" si="168"/>
        <v>Radamis-Concrete15</v>
      </c>
      <c r="AP1260" s="2" t="str">
        <f t="shared" si="169"/>
        <v>015</v>
      </c>
    </row>
    <row r="1261" spans="1:42" x14ac:dyDescent="0.3">
      <c r="A1261" s="6" t="s">
        <v>93</v>
      </c>
      <c r="B1261" s="6">
        <f>VLOOKUP(A1261,Sheet1!A:B,2,0)</f>
        <v>1</v>
      </c>
      <c r="C1261" s="6">
        <v>16</v>
      </c>
      <c r="D1261" s="25"/>
      <c r="F1261" s="26">
        <f>SUMIF('data-from-invoicing'!D:D,eslam.data!AP1261,'data-from-invoicing'!E:E)</f>
        <v>0</v>
      </c>
      <c r="G1261" s="2">
        <f t="shared" si="166"/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 t="shared" si="167"/>
        <v>0</v>
      </c>
      <c r="O1261" s="23"/>
      <c r="Q1261" s="1">
        <v>45169</v>
      </c>
      <c r="R1261" s="1">
        <v>45163</v>
      </c>
      <c r="S1261" s="1">
        <v>45174</v>
      </c>
      <c r="T1261">
        <v>30</v>
      </c>
      <c r="U1261" s="1">
        <v>45204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 t="shared" si="168"/>
        <v>Radamis-Concrete16</v>
      </c>
      <c r="AP1261" s="2" t="str">
        <f t="shared" si="169"/>
        <v>016</v>
      </c>
    </row>
    <row r="1262" spans="1:42" x14ac:dyDescent="0.3">
      <c r="A1262" s="6" t="s">
        <v>93</v>
      </c>
      <c r="B1262" s="6">
        <f>VLOOKUP(A1262,Sheet1!A:B,2,0)</f>
        <v>1</v>
      </c>
      <c r="C1262" s="6">
        <v>17</v>
      </c>
      <c r="D1262" s="25"/>
      <c r="F1262" s="26">
        <f>SUMIF('data-from-invoicing'!D:D,eslam.data!AP1262,'data-from-invoicing'!E:E)</f>
        <v>0</v>
      </c>
      <c r="G1262" s="2">
        <f t="shared" si="166"/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 t="shared" si="167"/>
        <v>0</v>
      </c>
      <c r="O1262" s="23"/>
      <c r="Q1262" s="1">
        <v>45199</v>
      </c>
      <c r="R1262" s="1">
        <v>45194</v>
      </c>
      <c r="S1262" s="1">
        <v>45204</v>
      </c>
      <c r="T1262">
        <v>30</v>
      </c>
      <c r="U1262" s="1">
        <v>45234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 t="shared" si="168"/>
        <v>Radamis-Concrete17</v>
      </c>
      <c r="AP1262" s="2" t="str">
        <f t="shared" si="169"/>
        <v>017</v>
      </c>
    </row>
    <row r="1263" spans="1:42" x14ac:dyDescent="0.3">
      <c r="A1263" s="6" t="s">
        <v>93</v>
      </c>
      <c r="B1263" s="6">
        <f>VLOOKUP(A1263,Sheet1!A:B,2,0)</f>
        <v>1</v>
      </c>
      <c r="C1263" s="6">
        <v>18</v>
      </c>
      <c r="D1263" s="25"/>
      <c r="F1263" s="26">
        <f>SUMIF('data-from-invoicing'!D:D,eslam.data!AP1263,'data-from-invoicing'!E:E)</f>
        <v>0</v>
      </c>
      <c r="G1263" s="2">
        <f t="shared" si="166"/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 t="shared" si="167"/>
        <v>0</v>
      </c>
      <c r="O1263" s="23"/>
      <c r="Q1263" s="1">
        <v>45230</v>
      </c>
      <c r="R1263" s="1">
        <v>45224</v>
      </c>
      <c r="S1263" s="1">
        <v>45239</v>
      </c>
      <c r="T1263">
        <v>30</v>
      </c>
      <c r="U1263" s="1">
        <v>45269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 t="shared" si="168"/>
        <v>Radamis-Concrete18</v>
      </c>
      <c r="AP1263" s="2" t="str">
        <f t="shared" si="169"/>
        <v>018</v>
      </c>
    </row>
    <row r="1264" spans="1:42" x14ac:dyDescent="0.3">
      <c r="A1264" s="6" t="s">
        <v>93</v>
      </c>
      <c r="B1264" s="6">
        <f>VLOOKUP(A1264,Sheet1!A:B,2,0)</f>
        <v>1</v>
      </c>
      <c r="C1264" s="6">
        <v>19</v>
      </c>
      <c r="D1264" s="25"/>
      <c r="F1264" s="26">
        <f>SUMIF('data-from-invoicing'!D:D,eslam.data!AP1264,'data-from-invoicing'!E:E)</f>
        <v>0</v>
      </c>
      <c r="G1264" s="2">
        <f t="shared" si="166"/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 t="shared" si="167"/>
        <v>0</v>
      </c>
      <c r="O1264" s="23"/>
      <c r="Q1264" s="1">
        <v>45260</v>
      </c>
      <c r="R1264" s="1">
        <v>45255</v>
      </c>
      <c r="S1264" s="1">
        <v>45265</v>
      </c>
      <c r="T1264">
        <v>30</v>
      </c>
      <c r="U1264" s="1">
        <v>45295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 t="shared" si="168"/>
        <v>Radamis-Concrete19</v>
      </c>
      <c r="AP1264" s="2" t="str">
        <f t="shared" si="169"/>
        <v>019</v>
      </c>
    </row>
    <row r="1265" spans="1:42" x14ac:dyDescent="0.3">
      <c r="A1265" s="6" t="s">
        <v>93</v>
      </c>
      <c r="B1265" s="6">
        <f>VLOOKUP(A1265,Sheet1!A:B,2,0)</f>
        <v>1</v>
      </c>
      <c r="C1265" s="6">
        <v>20</v>
      </c>
      <c r="D1265" s="25"/>
      <c r="F1265" s="26">
        <f>SUMIF('data-from-invoicing'!D:D,eslam.data!AP1265,'data-from-invoicing'!E:E)</f>
        <v>0</v>
      </c>
      <c r="G1265" s="2">
        <f t="shared" si="166"/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 t="shared" si="167"/>
        <v>0</v>
      </c>
      <c r="O1265" s="23"/>
      <c r="Q1265" s="1">
        <v>45291</v>
      </c>
      <c r="R1265" s="1">
        <v>45285</v>
      </c>
      <c r="S1265" s="1">
        <v>45296</v>
      </c>
      <c r="T1265">
        <v>30</v>
      </c>
      <c r="U1265" s="1">
        <v>45326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 t="shared" si="168"/>
        <v>Radamis-Concrete20</v>
      </c>
      <c r="AP1265" s="2" t="str">
        <f t="shared" si="169"/>
        <v>020</v>
      </c>
    </row>
    <row r="1266" spans="1:42" x14ac:dyDescent="0.3">
      <c r="A1266" s="6" t="s">
        <v>93</v>
      </c>
      <c r="B1266" s="6">
        <f>VLOOKUP(A1266,Sheet1!A:B,2,0)</f>
        <v>1</v>
      </c>
      <c r="C1266" s="6">
        <v>21</v>
      </c>
      <c r="D1266" s="25"/>
      <c r="F1266" s="26">
        <f>SUMIF('data-from-invoicing'!D:D,eslam.data!AP1266,'data-from-invoicing'!E:E)</f>
        <v>0</v>
      </c>
      <c r="G1266" s="2">
        <f t="shared" si="166"/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 t="shared" si="167"/>
        <v>0</v>
      </c>
      <c r="O1266" s="23"/>
      <c r="Q1266" s="1">
        <v>45322</v>
      </c>
      <c r="R1266" s="1">
        <v>45316</v>
      </c>
      <c r="S1266" s="1">
        <v>45327</v>
      </c>
      <c r="T1266">
        <v>30</v>
      </c>
      <c r="U1266" s="1">
        <v>45357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 t="shared" si="168"/>
        <v>Radamis-Concrete21</v>
      </c>
      <c r="AP1266" s="2" t="str">
        <f t="shared" si="169"/>
        <v>021</v>
      </c>
    </row>
    <row r="1267" spans="1:42" x14ac:dyDescent="0.3">
      <c r="A1267" s="6" t="s">
        <v>93</v>
      </c>
      <c r="B1267" s="6">
        <f>VLOOKUP(A1267,Sheet1!A:B,2,0)</f>
        <v>1</v>
      </c>
      <c r="C1267" s="6">
        <v>22</v>
      </c>
      <c r="D1267" s="25"/>
      <c r="F1267" s="26">
        <f>SUMIF('data-from-invoicing'!D:D,eslam.data!AP1267,'data-from-invoicing'!E:E)</f>
        <v>0</v>
      </c>
      <c r="G1267" s="2">
        <f t="shared" si="166"/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 t="shared" si="167"/>
        <v>0</v>
      </c>
      <c r="O1267" s="23"/>
      <c r="Q1267" s="1">
        <v>45351</v>
      </c>
      <c r="R1267" s="1">
        <v>45347</v>
      </c>
      <c r="S1267" s="1">
        <v>45356</v>
      </c>
      <c r="T1267">
        <v>30</v>
      </c>
      <c r="U1267" s="1">
        <v>45386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 t="shared" si="168"/>
        <v>Radamis-Concrete22</v>
      </c>
      <c r="AP1267" s="2" t="str">
        <f t="shared" si="169"/>
        <v>022</v>
      </c>
    </row>
    <row r="1268" spans="1:42" x14ac:dyDescent="0.3">
      <c r="A1268" s="6" t="s">
        <v>93</v>
      </c>
      <c r="B1268" s="6">
        <f>VLOOKUP(A1268,Sheet1!A:B,2,0)</f>
        <v>1</v>
      </c>
      <c r="C1268" s="6">
        <v>23</v>
      </c>
      <c r="D1268" s="25"/>
      <c r="F1268" s="26">
        <f>SUMIF('data-from-invoicing'!D:D,eslam.data!AP1268,'data-from-invoicing'!E:E)</f>
        <v>0</v>
      </c>
      <c r="G1268" s="2">
        <f t="shared" si="166"/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 t="shared" si="167"/>
        <v>0</v>
      </c>
      <c r="O1268" s="23"/>
      <c r="Q1268" s="1">
        <v>45382</v>
      </c>
      <c r="R1268" s="1">
        <v>45376</v>
      </c>
      <c r="S1268" s="1">
        <v>45387</v>
      </c>
      <c r="T1268">
        <v>30</v>
      </c>
      <c r="U1268" s="1">
        <v>45417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 t="shared" si="168"/>
        <v>Radamis-Concrete23</v>
      </c>
      <c r="AP1268" s="2" t="str">
        <f t="shared" si="169"/>
        <v>023</v>
      </c>
    </row>
    <row r="1269" spans="1:42" x14ac:dyDescent="0.3">
      <c r="A1269" s="6" t="s">
        <v>93</v>
      </c>
      <c r="B1269" s="6">
        <f>VLOOKUP(A1269,Sheet1!A:B,2,0)</f>
        <v>1</v>
      </c>
      <c r="C1269" s="6">
        <v>24</v>
      </c>
      <c r="D1269" s="25"/>
      <c r="F1269" s="26">
        <f>SUMIF('data-from-invoicing'!D:D,eslam.data!AP1269,'data-from-invoicing'!E:E)</f>
        <v>0</v>
      </c>
      <c r="G1269" s="2">
        <f t="shared" si="166"/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 t="shared" si="167"/>
        <v>0</v>
      </c>
      <c r="O1269" s="23"/>
      <c r="Q1269" s="1">
        <v>45412</v>
      </c>
      <c r="R1269" s="1">
        <v>45407</v>
      </c>
      <c r="S1269" s="1">
        <v>45417</v>
      </c>
      <c r="T1269">
        <v>30</v>
      </c>
      <c r="U1269" s="1">
        <v>45447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 t="shared" si="168"/>
        <v>Radamis-Concrete24</v>
      </c>
      <c r="AP1269" s="2" t="str">
        <f t="shared" si="169"/>
        <v>024</v>
      </c>
    </row>
    <row r="1270" spans="1:42" x14ac:dyDescent="0.3">
      <c r="A1270" s="6" t="s">
        <v>93</v>
      </c>
      <c r="B1270" s="6">
        <f>VLOOKUP(A1270,Sheet1!A:B,2,0)</f>
        <v>1</v>
      </c>
      <c r="C1270" s="6">
        <v>25</v>
      </c>
      <c r="D1270" s="25"/>
      <c r="F1270" s="26">
        <f>SUMIF('data-from-invoicing'!D:D,eslam.data!AP1270,'data-from-invoicing'!E:E)</f>
        <v>0</v>
      </c>
      <c r="G1270" s="2">
        <f t="shared" si="166"/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 t="shared" si="167"/>
        <v>0</v>
      </c>
      <c r="O1270" s="23"/>
      <c r="Q1270" s="1">
        <v>45443</v>
      </c>
      <c r="R1270" s="1">
        <v>45437</v>
      </c>
      <c r="S1270" s="1">
        <v>45448</v>
      </c>
      <c r="T1270">
        <v>30</v>
      </c>
      <c r="U1270" s="1">
        <v>45478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 t="shared" si="168"/>
        <v>Radamis-Concrete25</v>
      </c>
      <c r="AP1270" s="2" t="str">
        <f t="shared" si="169"/>
        <v>025</v>
      </c>
    </row>
    <row r="1271" spans="1:42" x14ac:dyDescent="0.3">
      <c r="A1271" s="6" t="s">
        <v>93</v>
      </c>
      <c r="B1271" s="6">
        <f>VLOOKUP(A1271,Sheet1!A:B,2,0)</f>
        <v>1</v>
      </c>
      <c r="C1271" s="6">
        <v>26</v>
      </c>
      <c r="D1271" s="25"/>
      <c r="F1271" s="26">
        <f>SUMIF('data-from-invoicing'!D:D,eslam.data!AP1271,'data-from-invoicing'!E:E)</f>
        <v>0</v>
      </c>
      <c r="G1271" s="2">
        <f t="shared" si="166"/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 t="shared" si="167"/>
        <v>0</v>
      </c>
      <c r="O1271" s="23"/>
      <c r="Q1271" s="1">
        <v>45473</v>
      </c>
      <c r="R1271" s="1">
        <v>45468</v>
      </c>
      <c r="S1271" s="1">
        <v>45478</v>
      </c>
      <c r="T1271">
        <v>30</v>
      </c>
      <c r="U1271" s="1">
        <v>45508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 t="shared" si="168"/>
        <v>Radamis-Concrete26</v>
      </c>
      <c r="AP1271" s="2" t="str">
        <f t="shared" si="169"/>
        <v>026</v>
      </c>
    </row>
    <row r="1272" spans="1:42" x14ac:dyDescent="0.3">
      <c r="A1272" s="6" t="s">
        <v>93</v>
      </c>
      <c r="B1272" s="6">
        <f>VLOOKUP(A1272,Sheet1!A:B,2,0)</f>
        <v>1</v>
      </c>
      <c r="C1272" s="6">
        <v>27</v>
      </c>
      <c r="D1272" s="25"/>
      <c r="F1272" s="26">
        <f>SUMIF('data-from-invoicing'!D:D,eslam.data!AP1272,'data-from-invoicing'!E:E)</f>
        <v>0</v>
      </c>
      <c r="G1272" s="2">
        <f t="shared" si="166"/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 t="shared" si="167"/>
        <v>0</v>
      </c>
      <c r="O1272" s="23"/>
      <c r="Q1272" s="1">
        <v>45504</v>
      </c>
      <c r="R1272" s="1">
        <v>45498</v>
      </c>
      <c r="S1272" s="1">
        <v>45509</v>
      </c>
      <c r="T1272">
        <v>30</v>
      </c>
      <c r="U1272" s="1">
        <v>45539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 t="shared" si="168"/>
        <v>Radamis-Concrete27</v>
      </c>
      <c r="AP1272" s="2" t="str">
        <f t="shared" si="169"/>
        <v>027</v>
      </c>
    </row>
    <row r="1273" spans="1:42" x14ac:dyDescent="0.3">
      <c r="A1273" s="6" t="s">
        <v>93</v>
      </c>
      <c r="B1273" s="6">
        <f>VLOOKUP(A1273,Sheet1!A:B,2,0)</f>
        <v>1</v>
      </c>
      <c r="C1273" s="6">
        <v>28</v>
      </c>
      <c r="D1273" s="25"/>
      <c r="F1273" s="26">
        <f>SUMIF('data-from-invoicing'!D:D,eslam.data!AP1273,'data-from-invoicing'!E:E)</f>
        <v>0</v>
      </c>
      <c r="G1273" s="2">
        <f t="shared" si="166"/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 t="shared" si="167"/>
        <v>0</v>
      </c>
      <c r="O1273" s="23"/>
      <c r="Q1273" s="1">
        <v>45535</v>
      </c>
      <c r="R1273" s="1">
        <v>45529</v>
      </c>
      <c r="S1273" s="1">
        <v>45540</v>
      </c>
      <c r="T1273">
        <v>30</v>
      </c>
      <c r="U1273" s="1">
        <v>45570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 t="shared" si="168"/>
        <v>Radamis-Concrete28</v>
      </c>
      <c r="AP1273" s="2" t="str">
        <f t="shared" si="169"/>
        <v>028</v>
      </c>
    </row>
    <row r="1274" spans="1:42" x14ac:dyDescent="0.3">
      <c r="A1274" s="6" t="s">
        <v>93</v>
      </c>
      <c r="B1274" s="6">
        <f>VLOOKUP(A1274,Sheet1!A:B,2,0)</f>
        <v>1</v>
      </c>
      <c r="C1274" s="6">
        <v>29</v>
      </c>
      <c r="D1274" s="25"/>
      <c r="F1274" s="26">
        <f>SUMIF('data-from-invoicing'!D:D,eslam.data!AP1274,'data-from-invoicing'!E:E)</f>
        <v>0</v>
      </c>
      <c r="G1274" s="2">
        <f t="shared" si="166"/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 t="shared" si="167"/>
        <v>0</v>
      </c>
      <c r="O1274" s="23"/>
      <c r="Q1274" s="1">
        <v>45565</v>
      </c>
      <c r="R1274" s="1">
        <v>45560</v>
      </c>
      <c r="S1274" s="1">
        <v>45570</v>
      </c>
      <c r="T1274">
        <v>30</v>
      </c>
      <c r="U1274" s="1">
        <v>45600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 t="shared" si="168"/>
        <v>Radamis-Concrete29</v>
      </c>
      <c r="AP1274" s="2" t="str">
        <f t="shared" si="169"/>
        <v>029</v>
      </c>
    </row>
    <row r="1275" spans="1:42" x14ac:dyDescent="0.3">
      <c r="A1275" s="6" t="s">
        <v>93</v>
      </c>
      <c r="B1275" s="6">
        <f>VLOOKUP(A1275,Sheet1!A:B,2,0)</f>
        <v>1</v>
      </c>
      <c r="C1275" s="6">
        <v>30</v>
      </c>
      <c r="D1275" s="25"/>
      <c r="F1275" s="26">
        <f>SUMIF('data-from-invoicing'!D:D,eslam.data!AP1275,'data-from-invoicing'!E:E)</f>
        <v>0</v>
      </c>
      <c r="G1275" s="2">
        <f t="shared" si="166"/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 t="shared" si="167"/>
        <v>0</v>
      </c>
      <c r="O1275" s="23"/>
      <c r="Q1275" s="1">
        <v>45596</v>
      </c>
      <c r="R1275" s="1">
        <v>45590</v>
      </c>
      <c r="S1275" s="1">
        <v>45601</v>
      </c>
      <c r="T1275">
        <v>30</v>
      </c>
      <c r="U1275" s="1">
        <v>45631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 t="shared" si="168"/>
        <v>Radamis-Concrete30</v>
      </c>
      <c r="AP1275" s="2" t="str">
        <f t="shared" si="169"/>
        <v>030</v>
      </c>
    </row>
    <row r="1276" spans="1:42" x14ac:dyDescent="0.3">
      <c r="A1276" s="6" t="s">
        <v>133</v>
      </c>
      <c r="B1276" s="6">
        <f>VLOOKUP(A1276,Sheet1!A:B,2,0)</f>
        <v>1</v>
      </c>
      <c r="C1276" s="6">
        <v>1</v>
      </c>
      <c r="D1276" s="25"/>
      <c r="F1276" s="26">
        <f>SUMIF('data-from-invoicing'!D:D,eslam.data!AP1276,'data-from-invoicing'!E:E)</f>
        <v>0</v>
      </c>
      <c r="G1276" s="2">
        <f t="shared" si="166"/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 t="shared" si="167"/>
        <v>0</v>
      </c>
      <c r="O1276" s="23"/>
      <c r="Q1276" s="1">
        <v>45230</v>
      </c>
      <c r="R1276" s="1">
        <v>45224</v>
      </c>
      <c r="S1276" s="1">
        <v>45239</v>
      </c>
      <c r="T1276">
        <v>30</v>
      </c>
      <c r="U1276" s="1">
        <v>45269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 t="shared" si="168"/>
        <v>Radamis-H1 Main Builidng1</v>
      </c>
      <c r="AP1276" s="2" t="str">
        <f t="shared" si="169"/>
        <v>01</v>
      </c>
    </row>
    <row r="1277" spans="1:42" x14ac:dyDescent="0.3">
      <c r="A1277" s="6" t="s">
        <v>133</v>
      </c>
      <c r="B1277" s="6">
        <f>VLOOKUP(A1277,Sheet1!A:B,2,0)</f>
        <v>1</v>
      </c>
      <c r="C1277" s="6">
        <v>2</v>
      </c>
      <c r="D1277" s="25"/>
      <c r="F1277" s="26">
        <f>SUMIF('data-from-invoicing'!D:D,eslam.data!AP1277,'data-from-invoicing'!E:E)</f>
        <v>0</v>
      </c>
      <c r="G1277" s="2">
        <f t="shared" si="166"/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 t="shared" si="167"/>
        <v>0</v>
      </c>
      <c r="O1277" s="23"/>
      <c r="Q1277" s="1">
        <v>45260</v>
      </c>
      <c r="R1277" s="1">
        <v>45255</v>
      </c>
      <c r="S1277" s="1">
        <v>45265</v>
      </c>
      <c r="T1277">
        <v>30</v>
      </c>
      <c r="U1277" s="1">
        <v>45295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 t="shared" si="168"/>
        <v>Radamis-H1 Main Builidng2</v>
      </c>
      <c r="AP1277" s="2" t="str">
        <f t="shared" si="169"/>
        <v>02</v>
      </c>
    </row>
    <row r="1278" spans="1:42" x14ac:dyDescent="0.3">
      <c r="A1278" s="6" t="s">
        <v>133</v>
      </c>
      <c r="B1278" s="6">
        <f>VLOOKUP(A1278,Sheet1!A:B,2,0)</f>
        <v>1</v>
      </c>
      <c r="C1278" s="6">
        <v>3</v>
      </c>
      <c r="D1278" s="25"/>
      <c r="F1278" s="26">
        <f>SUMIF('data-from-invoicing'!D:D,eslam.data!AP1278,'data-from-invoicing'!E:E)</f>
        <v>0</v>
      </c>
      <c r="G1278" s="2">
        <f t="shared" si="166"/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 t="shared" si="167"/>
        <v>0</v>
      </c>
      <c r="O1278" s="23"/>
      <c r="Q1278" s="1">
        <v>45291</v>
      </c>
      <c r="R1278" s="1">
        <v>45285</v>
      </c>
      <c r="S1278" s="1">
        <v>45296</v>
      </c>
      <c r="T1278">
        <v>30</v>
      </c>
      <c r="U1278" s="1">
        <v>45326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 t="shared" si="168"/>
        <v>Radamis-H1 Main Builidng3</v>
      </c>
      <c r="AP1278" s="2" t="str">
        <f t="shared" si="169"/>
        <v>03</v>
      </c>
    </row>
    <row r="1279" spans="1:42" x14ac:dyDescent="0.3">
      <c r="A1279" s="6" t="s">
        <v>133</v>
      </c>
      <c r="B1279" s="6">
        <f>VLOOKUP(A1279,Sheet1!A:B,2,0)</f>
        <v>1</v>
      </c>
      <c r="C1279" s="6">
        <v>4</v>
      </c>
      <c r="D1279" s="25"/>
      <c r="F1279" s="26">
        <f>SUMIF('data-from-invoicing'!D:D,eslam.data!AP1279,'data-from-invoicing'!E:E)</f>
        <v>0</v>
      </c>
      <c r="G1279" s="2">
        <f t="shared" si="166"/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 t="shared" si="167"/>
        <v>0</v>
      </c>
      <c r="O1279" s="23"/>
      <c r="Q1279" s="1">
        <v>45322</v>
      </c>
      <c r="R1279" s="1">
        <v>45316</v>
      </c>
      <c r="S1279" s="1">
        <v>45327</v>
      </c>
      <c r="T1279">
        <v>30</v>
      </c>
      <c r="U1279" s="1">
        <v>45357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 t="shared" si="168"/>
        <v>Radamis-H1 Main Builidng4</v>
      </c>
      <c r="AP1279" s="2" t="str">
        <f t="shared" si="169"/>
        <v>04</v>
      </c>
    </row>
    <row r="1280" spans="1:42" x14ac:dyDescent="0.3">
      <c r="A1280" s="6" t="s">
        <v>133</v>
      </c>
      <c r="B1280" s="6">
        <f>VLOOKUP(A1280,Sheet1!A:B,2,0)</f>
        <v>1</v>
      </c>
      <c r="C1280" s="6">
        <v>5</v>
      </c>
      <c r="D1280" s="25"/>
      <c r="F1280" s="26">
        <f>SUMIF('data-from-invoicing'!D:D,eslam.data!AP1280,'data-from-invoicing'!E:E)</f>
        <v>0</v>
      </c>
      <c r="G1280" s="2">
        <f t="shared" si="166"/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 t="shared" si="167"/>
        <v>0</v>
      </c>
      <c r="O1280" s="23"/>
      <c r="Q1280" s="1">
        <v>45351</v>
      </c>
      <c r="R1280" s="1">
        <v>45347</v>
      </c>
      <c r="S1280" s="1">
        <v>45356</v>
      </c>
      <c r="T1280">
        <v>30</v>
      </c>
      <c r="U1280" s="1">
        <v>45386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 t="shared" si="168"/>
        <v>Radamis-H1 Main Builidng5</v>
      </c>
      <c r="AP1280" s="2" t="str">
        <f t="shared" si="169"/>
        <v>05</v>
      </c>
    </row>
    <row r="1281" spans="1:42" x14ac:dyDescent="0.3">
      <c r="A1281" s="6" t="s">
        <v>133</v>
      </c>
      <c r="B1281" s="6">
        <f>VLOOKUP(A1281,Sheet1!A:B,2,0)</f>
        <v>1</v>
      </c>
      <c r="C1281" s="6">
        <v>6</v>
      </c>
      <c r="D1281" s="25"/>
      <c r="F1281" s="26">
        <f>SUMIF('data-from-invoicing'!D:D,eslam.data!AP1281,'data-from-invoicing'!E:E)</f>
        <v>0</v>
      </c>
      <c r="G1281" s="2">
        <f t="shared" si="166"/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 t="shared" si="167"/>
        <v>0</v>
      </c>
      <c r="O1281" s="23"/>
      <c r="Q1281" s="1">
        <v>45382</v>
      </c>
      <c r="R1281" s="1">
        <v>45376</v>
      </c>
      <c r="S1281" s="1">
        <v>45387</v>
      </c>
      <c r="T1281">
        <v>30</v>
      </c>
      <c r="U1281" s="1">
        <v>45417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 t="shared" si="168"/>
        <v>Radamis-H1 Main Builidng6</v>
      </c>
      <c r="AP1281" s="2" t="str">
        <f t="shared" si="169"/>
        <v>06</v>
      </c>
    </row>
    <row r="1282" spans="1:42" x14ac:dyDescent="0.3">
      <c r="A1282" s="6" t="s">
        <v>133</v>
      </c>
      <c r="B1282" s="6">
        <f>VLOOKUP(A1282,Sheet1!A:B,2,0)</f>
        <v>1</v>
      </c>
      <c r="C1282" s="6">
        <v>7</v>
      </c>
      <c r="D1282" s="25"/>
      <c r="F1282" s="26">
        <f>SUMIF('data-from-invoicing'!D:D,eslam.data!AP1282,'data-from-invoicing'!E:E)</f>
        <v>0</v>
      </c>
      <c r="G1282" s="2">
        <f t="shared" si="166"/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 t="shared" si="167"/>
        <v>0</v>
      </c>
      <c r="O1282" s="23"/>
      <c r="Q1282" s="1">
        <v>45412</v>
      </c>
      <c r="R1282" s="1">
        <v>45407</v>
      </c>
      <c r="S1282" s="1">
        <v>45417</v>
      </c>
      <c r="T1282">
        <v>30</v>
      </c>
      <c r="U1282" s="1">
        <v>45447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 t="shared" si="168"/>
        <v>Radamis-H1 Main Builidng7</v>
      </c>
      <c r="AP1282" s="2" t="str">
        <f t="shared" si="169"/>
        <v>07</v>
      </c>
    </row>
    <row r="1283" spans="1:42" x14ac:dyDescent="0.3">
      <c r="A1283" s="6" t="s">
        <v>133</v>
      </c>
      <c r="B1283" s="6">
        <f>VLOOKUP(A1283,Sheet1!A:B,2,0)</f>
        <v>1</v>
      </c>
      <c r="C1283" s="6">
        <v>8</v>
      </c>
      <c r="D1283" s="25"/>
      <c r="F1283" s="26">
        <f>SUMIF('data-from-invoicing'!D:D,eslam.data!AP1283,'data-from-invoicing'!E:E)</f>
        <v>0</v>
      </c>
      <c r="G1283" s="2">
        <f t="shared" si="166"/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 t="shared" si="167"/>
        <v>0</v>
      </c>
      <c r="O1283" s="23"/>
      <c r="Q1283" s="1">
        <v>45443</v>
      </c>
      <c r="R1283" s="1">
        <v>45437</v>
      </c>
      <c r="S1283" s="1">
        <v>45448</v>
      </c>
      <c r="T1283">
        <v>30</v>
      </c>
      <c r="U1283" s="1">
        <v>45478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 t="shared" si="168"/>
        <v>Radamis-H1 Main Builidng8</v>
      </c>
      <c r="AP1283" s="2" t="str">
        <f t="shared" si="169"/>
        <v>08</v>
      </c>
    </row>
    <row r="1284" spans="1:42" x14ac:dyDescent="0.3">
      <c r="A1284" s="6" t="s">
        <v>133</v>
      </c>
      <c r="B1284" s="6">
        <f>VLOOKUP(A1284,Sheet1!A:B,2,0)</f>
        <v>1</v>
      </c>
      <c r="C1284" s="6">
        <v>9</v>
      </c>
      <c r="D1284" s="25"/>
      <c r="F1284" s="26">
        <f>SUMIF('data-from-invoicing'!D:D,eslam.data!AP1284,'data-from-invoicing'!E:E)</f>
        <v>0</v>
      </c>
      <c r="G1284" s="2">
        <f t="shared" si="166"/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 t="shared" si="167"/>
        <v>0</v>
      </c>
      <c r="O1284" s="23"/>
      <c r="Q1284" s="1">
        <v>45473</v>
      </c>
      <c r="R1284" s="1">
        <v>45468</v>
      </c>
      <c r="S1284" s="1">
        <v>45478</v>
      </c>
      <c r="T1284">
        <v>30</v>
      </c>
      <c r="U1284" s="1">
        <v>45508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 t="shared" si="168"/>
        <v>Radamis-H1 Main Builidng9</v>
      </c>
      <c r="AP1284" s="2" t="str">
        <f t="shared" si="169"/>
        <v>09</v>
      </c>
    </row>
    <row r="1285" spans="1:42" x14ac:dyDescent="0.3">
      <c r="A1285" s="6" t="s">
        <v>133</v>
      </c>
      <c r="B1285" s="6">
        <f>VLOOKUP(A1285,Sheet1!A:B,2,0)</f>
        <v>1</v>
      </c>
      <c r="C1285" s="6">
        <v>10</v>
      </c>
      <c r="D1285" s="25"/>
      <c r="F1285" s="26">
        <f>SUMIF('data-from-invoicing'!D:D,eslam.data!AP1285,'data-from-invoicing'!E:E)</f>
        <v>0</v>
      </c>
      <c r="G1285" s="2">
        <f t="shared" si="166"/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 t="shared" si="167"/>
        <v>0</v>
      </c>
      <c r="O1285" s="23"/>
      <c r="Q1285" s="1">
        <v>45504</v>
      </c>
      <c r="R1285" s="1">
        <v>45498</v>
      </c>
      <c r="S1285" s="1">
        <v>45509</v>
      </c>
      <c r="T1285">
        <v>30</v>
      </c>
      <c r="U1285" s="1">
        <v>45539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 t="shared" si="168"/>
        <v>Radamis-H1 Main Builidng10</v>
      </c>
      <c r="AP1285" s="2" t="str">
        <f t="shared" si="169"/>
        <v>010</v>
      </c>
    </row>
    <row r="1286" spans="1:42" x14ac:dyDescent="0.3">
      <c r="A1286" s="6" t="s">
        <v>133</v>
      </c>
      <c r="B1286" s="6">
        <f>VLOOKUP(A1286,Sheet1!A:B,2,0)</f>
        <v>1</v>
      </c>
      <c r="C1286" s="6">
        <v>11</v>
      </c>
      <c r="D1286" s="25"/>
      <c r="F1286" s="26">
        <f>SUMIF('data-from-invoicing'!D:D,eslam.data!AP1286,'data-from-invoicing'!E:E)</f>
        <v>0</v>
      </c>
      <c r="G1286" s="2">
        <f t="shared" si="166"/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 t="shared" si="167"/>
        <v>0</v>
      </c>
      <c r="O1286" s="23"/>
      <c r="Q1286" s="1">
        <v>45535</v>
      </c>
      <c r="R1286" s="1">
        <v>45529</v>
      </c>
      <c r="S1286" s="1">
        <v>45540</v>
      </c>
      <c r="T1286">
        <v>30</v>
      </c>
      <c r="U1286" s="1">
        <v>45570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 t="shared" si="168"/>
        <v>Radamis-H1 Main Builidng11</v>
      </c>
      <c r="AP1286" s="2" t="str">
        <f t="shared" si="169"/>
        <v>011</v>
      </c>
    </row>
    <row r="1287" spans="1:42" x14ac:dyDescent="0.3">
      <c r="A1287" s="6" t="s">
        <v>133</v>
      </c>
      <c r="B1287" s="6">
        <f>VLOOKUP(A1287,Sheet1!A:B,2,0)</f>
        <v>1</v>
      </c>
      <c r="C1287" s="6">
        <v>12</v>
      </c>
      <c r="D1287" s="25"/>
      <c r="F1287" s="26">
        <f>SUMIF('data-from-invoicing'!D:D,eslam.data!AP1287,'data-from-invoicing'!E:E)</f>
        <v>0</v>
      </c>
      <c r="G1287" s="2">
        <f t="shared" si="166"/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 t="shared" si="167"/>
        <v>0</v>
      </c>
      <c r="O1287" s="23"/>
      <c r="Q1287" s="1">
        <v>45565</v>
      </c>
      <c r="R1287" s="1">
        <v>45560</v>
      </c>
      <c r="S1287" s="1">
        <v>45570</v>
      </c>
      <c r="T1287">
        <v>30</v>
      </c>
      <c r="U1287" s="1">
        <v>45600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 t="shared" si="168"/>
        <v>Radamis-H1 Main Builidng12</v>
      </c>
      <c r="AP1287" s="2" t="str">
        <f t="shared" si="169"/>
        <v>012</v>
      </c>
    </row>
    <row r="1288" spans="1:42" x14ac:dyDescent="0.3">
      <c r="A1288" s="6" t="s">
        <v>133</v>
      </c>
      <c r="B1288" s="6">
        <f>VLOOKUP(A1288,Sheet1!A:B,2,0)</f>
        <v>1</v>
      </c>
      <c r="C1288" s="6">
        <v>13</v>
      </c>
      <c r="D1288" s="25"/>
      <c r="F1288" s="26">
        <f>SUMIF('data-from-invoicing'!D:D,eslam.data!AP1288,'data-from-invoicing'!E:E)</f>
        <v>0</v>
      </c>
      <c r="G1288" s="2">
        <f t="shared" si="166"/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 t="shared" si="167"/>
        <v>0</v>
      </c>
      <c r="O1288" s="23"/>
      <c r="Q1288" s="1">
        <v>45596</v>
      </c>
      <c r="R1288" s="1">
        <v>45590</v>
      </c>
      <c r="S1288" s="1">
        <v>45601</v>
      </c>
      <c r="T1288">
        <v>30</v>
      </c>
      <c r="U1288" s="1">
        <v>45631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 t="shared" si="168"/>
        <v>Radamis-H1 Main Builidng13</v>
      </c>
      <c r="AP1288" s="2" t="str">
        <f t="shared" si="169"/>
        <v>013</v>
      </c>
    </row>
    <row r="1289" spans="1:42" x14ac:dyDescent="0.3">
      <c r="A1289" s="6" t="s">
        <v>122</v>
      </c>
      <c r="B1289" s="6">
        <f>VLOOKUP(A1289,Sheet1!A:B,2,0)</f>
        <v>1</v>
      </c>
      <c r="C1289" s="6">
        <v>1</v>
      </c>
      <c r="D1289" s="25"/>
      <c r="F1289" s="26">
        <f>SUMIF('data-from-invoicing'!D:D,eslam.data!AP1289,'data-from-invoicing'!E:E)</f>
        <v>0</v>
      </c>
      <c r="G1289" s="2">
        <f t="shared" si="166"/>
        <v>0</v>
      </c>
      <c r="H1289" s="23"/>
      <c r="I1289" s="2">
        <f>SUMIF('collection only'!D:D,eslam.data!AO1289,'collection only'!E:E)</f>
        <v>250000</v>
      </c>
      <c r="J1289" s="26">
        <f>SUMIF('data-from-invoicing'!D:D,eslam.data!AP1289,'data-from-invoicing'!F:F)</f>
        <v>0</v>
      </c>
      <c r="K1289" s="2">
        <f t="shared" si="167"/>
        <v>-250000</v>
      </c>
      <c r="L1289" s="2">
        <v>250000</v>
      </c>
      <c r="O1289" s="23"/>
      <c r="Q1289" s="1">
        <v>45107</v>
      </c>
      <c r="R1289" s="1">
        <v>45097</v>
      </c>
      <c r="S1289" s="1">
        <v>45101</v>
      </c>
      <c r="T1289">
        <v>30</v>
      </c>
      <c r="U1289" s="1">
        <v>45131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 t="shared" si="168"/>
        <v>Radamis-Rooms Fitout1</v>
      </c>
      <c r="AP1289" s="2" t="str">
        <f t="shared" si="169"/>
        <v>01</v>
      </c>
    </row>
    <row r="1290" spans="1:42" x14ac:dyDescent="0.3">
      <c r="A1290" s="6" t="s">
        <v>122</v>
      </c>
      <c r="B1290" s="6">
        <f>VLOOKUP(A1290,Sheet1!A:B,2,0)</f>
        <v>1</v>
      </c>
      <c r="C1290" s="6">
        <v>2</v>
      </c>
      <c r="D1290" s="25"/>
      <c r="F1290" s="26">
        <f>SUMIF('data-from-invoicing'!D:D,eslam.data!AP1290,'data-from-invoicing'!E:E)</f>
        <v>0</v>
      </c>
      <c r="G1290" s="2">
        <f t="shared" si="166"/>
        <v>0</v>
      </c>
      <c r="H1290" s="23"/>
      <c r="I1290" s="2">
        <f>SUMIF('collection only'!D:D,eslam.data!AO1290,'collection only'!E:E)</f>
        <v>500000</v>
      </c>
      <c r="J1290" s="26">
        <f>SUMIF('data-from-invoicing'!D:D,eslam.data!AP1290,'data-from-invoicing'!F:F)</f>
        <v>0</v>
      </c>
      <c r="K1290" s="2">
        <f t="shared" si="167"/>
        <v>-500000</v>
      </c>
      <c r="L1290" s="2">
        <v>500000</v>
      </c>
      <c r="O1290" s="23"/>
      <c r="Q1290" s="1">
        <v>45138</v>
      </c>
      <c r="R1290" s="1">
        <v>45127</v>
      </c>
      <c r="S1290" s="1">
        <v>45143</v>
      </c>
      <c r="T1290">
        <v>30</v>
      </c>
      <c r="U1290" s="1">
        <v>45173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 t="shared" si="168"/>
        <v>Radamis-Rooms Fitout2</v>
      </c>
      <c r="AP1290" s="2" t="str">
        <f t="shared" si="169"/>
        <v>02</v>
      </c>
    </row>
    <row r="1291" spans="1:42" x14ac:dyDescent="0.3">
      <c r="A1291" s="6" t="s">
        <v>122</v>
      </c>
      <c r="B1291" s="6">
        <f>VLOOKUP(A1291,Sheet1!A:B,2,0)</f>
        <v>1</v>
      </c>
      <c r="C1291" s="6">
        <v>3</v>
      </c>
      <c r="D1291" s="25"/>
      <c r="F1291" s="26">
        <f>SUMIF('data-from-invoicing'!D:D,eslam.data!AP1291,'data-from-invoicing'!E:E)</f>
        <v>0</v>
      </c>
      <c r="G1291" s="2">
        <f t="shared" ref="G1291:G1354" si="170">F1291-E1291</f>
        <v>0</v>
      </c>
      <c r="H1291" s="23"/>
      <c r="I1291" s="2">
        <f>SUMIF('collection only'!D:D,eslam.data!AO1291,'collection only'!E:E)</f>
        <v>15000000</v>
      </c>
      <c r="J1291" s="26">
        <f>SUMIF('data-from-invoicing'!D:D,eslam.data!AP1291,'data-from-invoicing'!F:F)</f>
        <v>0</v>
      </c>
      <c r="K1291" s="2">
        <f t="shared" ref="K1291:K1354" si="171">J1291-I1291</f>
        <v>-15000000</v>
      </c>
      <c r="L1291" s="2">
        <v>15000000</v>
      </c>
      <c r="O1291" s="23"/>
      <c r="Q1291" s="1">
        <v>45169</v>
      </c>
      <c r="R1291" s="1">
        <v>45163</v>
      </c>
      <c r="S1291" s="1">
        <v>45174</v>
      </c>
      <c r="T1291">
        <v>30</v>
      </c>
      <c r="U1291" s="1">
        <v>45204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 t="shared" ref="AO1291:AO1354" si="172">A1291&amp;C1291</f>
        <v>Radamis-Rooms Fitout3</v>
      </c>
      <c r="AP1291" s="2" t="str">
        <f t="shared" ref="AP1291:AP1354" si="173">AH1291&amp;C1291</f>
        <v>03</v>
      </c>
    </row>
    <row r="1292" spans="1:42" x14ac:dyDescent="0.3">
      <c r="A1292" s="6" t="s">
        <v>122</v>
      </c>
      <c r="B1292" s="6">
        <f>VLOOKUP(A1292,Sheet1!A:B,2,0)</f>
        <v>1</v>
      </c>
      <c r="C1292" s="6">
        <v>4</v>
      </c>
      <c r="D1292" s="25"/>
      <c r="F1292" s="26">
        <f>SUMIF('data-from-invoicing'!D:D,eslam.data!AP1292,'data-from-invoicing'!E:E)</f>
        <v>0</v>
      </c>
      <c r="G1292" s="2">
        <f t="shared" si="170"/>
        <v>0</v>
      </c>
      <c r="H1292" s="23"/>
      <c r="I1292" s="2">
        <f>SUMIF('collection only'!D:D,eslam.data!AO1292,'collection only'!E:E)</f>
        <v>4000000</v>
      </c>
      <c r="J1292" s="26">
        <f>SUMIF('data-from-invoicing'!D:D,eslam.data!AP1292,'data-from-invoicing'!F:F)</f>
        <v>0</v>
      </c>
      <c r="K1292" s="2">
        <f t="shared" si="171"/>
        <v>-4000000</v>
      </c>
      <c r="L1292" s="2">
        <v>4000000</v>
      </c>
      <c r="O1292" s="23"/>
      <c r="Q1292" s="1">
        <v>45199</v>
      </c>
      <c r="R1292" s="1">
        <v>45194</v>
      </c>
      <c r="S1292" s="1">
        <v>45204</v>
      </c>
      <c r="T1292">
        <v>30</v>
      </c>
      <c r="U1292" s="1">
        <v>45234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 t="shared" si="172"/>
        <v>Radamis-Rooms Fitout4</v>
      </c>
      <c r="AP1292" s="2" t="str">
        <f t="shared" si="173"/>
        <v>04</v>
      </c>
    </row>
    <row r="1293" spans="1:42" x14ac:dyDescent="0.3">
      <c r="A1293" s="6" t="s">
        <v>122</v>
      </c>
      <c r="B1293" s="6">
        <f>VLOOKUP(A1293,Sheet1!A:B,2,0)</f>
        <v>1</v>
      </c>
      <c r="C1293" s="6">
        <v>5</v>
      </c>
      <c r="D1293" s="25"/>
      <c r="F1293" s="26">
        <f>SUMIF('data-from-invoicing'!D:D,eslam.data!AP1293,'data-from-invoicing'!E:E)</f>
        <v>0</v>
      </c>
      <c r="G1293" s="2">
        <f t="shared" si="170"/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 t="shared" si="171"/>
        <v>0</v>
      </c>
      <c r="O1293" s="23"/>
      <c r="Q1293" s="1">
        <v>45230</v>
      </c>
      <c r="R1293" s="1">
        <v>45224</v>
      </c>
      <c r="S1293" s="1">
        <v>45239</v>
      </c>
      <c r="T1293">
        <v>30</v>
      </c>
      <c r="U1293" s="1">
        <v>45269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 t="shared" si="172"/>
        <v>Radamis-Rooms Fitout5</v>
      </c>
      <c r="AP1293" s="2" t="str">
        <f t="shared" si="173"/>
        <v>05</v>
      </c>
    </row>
    <row r="1294" spans="1:42" x14ac:dyDescent="0.3">
      <c r="A1294" s="6" t="s">
        <v>122</v>
      </c>
      <c r="B1294" s="6">
        <f>VLOOKUP(A1294,Sheet1!A:B,2,0)</f>
        <v>1</v>
      </c>
      <c r="C1294" s="6">
        <v>6</v>
      </c>
      <c r="D1294" s="25"/>
      <c r="F1294" s="26">
        <f>SUMIF('data-from-invoicing'!D:D,eslam.data!AP1294,'data-from-invoicing'!E:E)</f>
        <v>0</v>
      </c>
      <c r="G1294" s="2">
        <f t="shared" si="170"/>
        <v>0</v>
      </c>
      <c r="H1294" s="23"/>
      <c r="I1294" s="2">
        <f>SUMIF('collection only'!D:D,eslam.data!AO1294,'collection only'!E:E)</f>
        <v>0</v>
      </c>
      <c r="J1294" s="26">
        <f>SUMIF('data-from-invoicing'!D:D,eslam.data!AP1294,'data-from-invoicing'!F:F)</f>
        <v>0</v>
      </c>
      <c r="K1294" s="2">
        <f t="shared" si="171"/>
        <v>0</v>
      </c>
      <c r="O1294" s="23"/>
      <c r="Q1294" s="1">
        <v>45260</v>
      </c>
      <c r="R1294" s="1">
        <v>45255</v>
      </c>
      <c r="S1294" s="1">
        <v>45265</v>
      </c>
      <c r="T1294">
        <v>30</v>
      </c>
      <c r="U1294" s="1">
        <v>45295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 t="shared" si="172"/>
        <v>Radamis-Rooms Fitout6</v>
      </c>
      <c r="AP1294" s="2" t="str">
        <f t="shared" si="173"/>
        <v>06</v>
      </c>
    </row>
    <row r="1295" spans="1:42" x14ac:dyDescent="0.3">
      <c r="A1295" s="6" t="s">
        <v>122</v>
      </c>
      <c r="B1295" s="6">
        <f>VLOOKUP(A1295,Sheet1!A:B,2,0)</f>
        <v>1</v>
      </c>
      <c r="C1295" s="6">
        <v>7</v>
      </c>
      <c r="D1295" s="25"/>
      <c r="F1295" s="26">
        <f>SUMIF('data-from-invoicing'!D:D,eslam.data!AP1295,'data-from-invoicing'!E:E)</f>
        <v>0</v>
      </c>
      <c r="G1295" s="2">
        <f t="shared" si="170"/>
        <v>0</v>
      </c>
      <c r="H1295" s="23"/>
      <c r="I1295" s="2">
        <f>SUMIF('collection only'!D:D,eslam.data!AO1295,'collection only'!E:E)</f>
        <v>0</v>
      </c>
      <c r="J1295" s="26">
        <f>SUMIF('data-from-invoicing'!D:D,eslam.data!AP1295,'data-from-invoicing'!F:F)</f>
        <v>0</v>
      </c>
      <c r="K1295" s="2">
        <f t="shared" si="171"/>
        <v>0</v>
      </c>
      <c r="O1295" s="23"/>
      <c r="Q1295" s="1">
        <v>45291</v>
      </c>
      <c r="R1295" s="1">
        <v>45285</v>
      </c>
      <c r="S1295" s="1">
        <v>45296</v>
      </c>
      <c r="T1295">
        <v>30</v>
      </c>
      <c r="U1295" s="1">
        <v>45326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 t="shared" si="172"/>
        <v>Radamis-Rooms Fitout7</v>
      </c>
      <c r="AP1295" s="2" t="str">
        <f t="shared" si="173"/>
        <v>07</v>
      </c>
    </row>
    <row r="1296" spans="1:42" x14ac:dyDescent="0.3">
      <c r="A1296" s="6" t="s">
        <v>122</v>
      </c>
      <c r="B1296" s="6">
        <f>VLOOKUP(A1296,Sheet1!A:B,2,0)</f>
        <v>1</v>
      </c>
      <c r="C1296" s="6">
        <v>8</v>
      </c>
      <c r="D1296" s="25"/>
      <c r="F1296" s="26">
        <f>SUMIF('data-from-invoicing'!D:D,eslam.data!AP1296,'data-from-invoicing'!E:E)</f>
        <v>0</v>
      </c>
      <c r="G1296" s="2">
        <f t="shared" si="170"/>
        <v>0</v>
      </c>
      <c r="H1296" s="23"/>
      <c r="I1296" s="2">
        <f>SUMIF('collection only'!D:D,eslam.data!AO1296,'collection only'!E:E)</f>
        <v>0</v>
      </c>
      <c r="J1296" s="26">
        <f>SUMIF('data-from-invoicing'!D:D,eslam.data!AP1296,'data-from-invoicing'!F:F)</f>
        <v>0</v>
      </c>
      <c r="K1296" s="2">
        <f t="shared" si="171"/>
        <v>0</v>
      </c>
      <c r="O1296" s="23"/>
      <c r="Q1296" s="1">
        <v>45322</v>
      </c>
      <c r="R1296" s="1">
        <v>45316</v>
      </c>
      <c r="S1296" s="1">
        <v>45329</v>
      </c>
      <c r="T1296">
        <v>30</v>
      </c>
      <c r="U1296" s="1">
        <v>45359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 t="shared" si="172"/>
        <v>Radamis-Rooms Fitout8</v>
      </c>
      <c r="AP1296" s="2" t="str">
        <f t="shared" si="173"/>
        <v>08</v>
      </c>
    </row>
    <row r="1297" spans="1:42" x14ac:dyDescent="0.3">
      <c r="A1297" s="6" t="s">
        <v>122</v>
      </c>
      <c r="B1297" s="6">
        <f>VLOOKUP(A1297,Sheet1!A:B,2,0)</f>
        <v>1</v>
      </c>
      <c r="C1297" s="6">
        <v>9</v>
      </c>
      <c r="D1297" s="25"/>
      <c r="F1297" s="26">
        <f>SUMIF('data-from-invoicing'!D:D,eslam.data!AP1297,'data-from-invoicing'!E:E)</f>
        <v>0</v>
      </c>
      <c r="G1297" s="2">
        <f t="shared" si="170"/>
        <v>0</v>
      </c>
      <c r="H1297" s="23"/>
      <c r="I1297" s="2">
        <f>SUMIF('collection only'!D:D,eslam.data!AO1297,'collection only'!E:E)</f>
        <v>0</v>
      </c>
      <c r="J1297" s="26">
        <f>SUMIF('data-from-invoicing'!D:D,eslam.data!AP1297,'data-from-invoicing'!F:F)</f>
        <v>0</v>
      </c>
      <c r="K1297" s="2">
        <f t="shared" si="171"/>
        <v>0</v>
      </c>
      <c r="O1297" s="23"/>
      <c r="Q1297" s="1">
        <v>45351</v>
      </c>
      <c r="R1297" s="1">
        <v>45347</v>
      </c>
      <c r="S1297" s="1">
        <v>45356</v>
      </c>
      <c r="T1297">
        <v>30</v>
      </c>
      <c r="U1297" s="1">
        <v>45386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 t="shared" si="172"/>
        <v>Radamis-Rooms Fitout9</v>
      </c>
      <c r="AP1297" s="2" t="str">
        <f t="shared" si="173"/>
        <v>09</v>
      </c>
    </row>
    <row r="1298" spans="1:42" x14ac:dyDescent="0.3">
      <c r="A1298" s="6" t="s">
        <v>122</v>
      </c>
      <c r="B1298" s="6">
        <f>VLOOKUP(A1298,Sheet1!A:B,2,0)</f>
        <v>1</v>
      </c>
      <c r="C1298" s="6">
        <v>10</v>
      </c>
      <c r="D1298" s="25"/>
      <c r="F1298" s="26">
        <f>SUMIF('data-from-invoicing'!D:D,eslam.data!AP1298,'data-from-invoicing'!E:E)</f>
        <v>0</v>
      </c>
      <c r="G1298" s="2">
        <f t="shared" si="170"/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 t="shared" si="171"/>
        <v>0</v>
      </c>
      <c r="O1298" s="23"/>
      <c r="Q1298" s="1">
        <v>45382</v>
      </c>
      <c r="R1298" s="1">
        <v>45376</v>
      </c>
      <c r="S1298" s="1">
        <v>45387</v>
      </c>
      <c r="T1298">
        <v>30</v>
      </c>
      <c r="U1298" s="1">
        <v>45417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 t="shared" si="172"/>
        <v>Radamis-Rooms Fitout10</v>
      </c>
      <c r="AP1298" s="2" t="str">
        <f t="shared" si="173"/>
        <v>010</v>
      </c>
    </row>
    <row r="1299" spans="1:42" x14ac:dyDescent="0.3">
      <c r="A1299" s="6" t="s">
        <v>122</v>
      </c>
      <c r="B1299" s="6">
        <f>VLOOKUP(A1299,Sheet1!A:B,2,0)</f>
        <v>1</v>
      </c>
      <c r="C1299" s="6">
        <v>11</v>
      </c>
      <c r="D1299" s="25"/>
      <c r="F1299" s="26">
        <f>SUMIF('data-from-invoicing'!D:D,eslam.data!AP1299,'data-from-invoicing'!E:E)</f>
        <v>0</v>
      </c>
      <c r="G1299" s="2">
        <f t="shared" si="170"/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 t="shared" si="171"/>
        <v>0</v>
      </c>
      <c r="O1299" s="23"/>
      <c r="Q1299" s="1">
        <v>45412</v>
      </c>
      <c r="R1299" s="1">
        <v>45407</v>
      </c>
      <c r="S1299" s="1">
        <v>45417</v>
      </c>
      <c r="T1299">
        <v>30</v>
      </c>
      <c r="U1299" s="1">
        <v>45447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 t="shared" si="172"/>
        <v>Radamis-Rooms Fitout11</v>
      </c>
      <c r="AP1299" s="2" t="str">
        <f t="shared" si="173"/>
        <v>011</v>
      </c>
    </row>
    <row r="1300" spans="1:42" x14ac:dyDescent="0.3">
      <c r="A1300" s="6" t="s">
        <v>122</v>
      </c>
      <c r="B1300" s="6">
        <f>VLOOKUP(A1300,Sheet1!A:B,2,0)</f>
        <v>1</v>
      </c>
      <c r="C1300" s="6">
        <v>12</v>
      </c>
      <c r="D1300" s="25"/>
      <c r="F1300" s="26">
        <f>SUMIF('data-from-invoicing'!D:D,eslam.data!AP1300,'data-from-invoicing'!E:E)</f>
        <v>0</v>
      </c>
      <c r="G1300" s="2">
        <f t="shared" si="170"/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 t="shared" si="171"/>
        <v>0</v>
      </c>
      <c r="O1300" s="23"/>
      <c r="Q1300" s="1">
        <v>45443</v>
      </c>
      <c r="R1300" s="1">
        <v>45437</v>
      </c>
      <c r="S1300" s="1">
        <v>45448</v>
      </c>
      <c r="T1300">
        <v>30</v>
      </c>
      <c r="U1300" s="1">
        <v>45478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 t="shared" si="172"/>
        <v>Radamis-Rooms Fitout12</v>
      </c>
      <c r="AP1300" s="2" t="str">
        <f t="shared" si="173"/>
        <v>012</v>
      </c>
    </row>
    <row r="1301" spans="1:42" x14ac:dyDescent="0.3">
      <c r="A1301" s="6" t="s">
        <v>122</v>
      </c>
      <c r="B1301" s="6">
        <f>VLOOKUP(A1301,Sheet1!A:B,2,0)</f>
        <v>1</v>
      </c>
      <c r="C1301" s="6">
        <v>13</v>
      </c>
      <c r="D1301" s="25"/>
      <c r="F1301" s="26">
        <f>SUMIF('data-from-invoicing'!D:D,eslam.data!AP1301,'data-from-invoicing'!E:E)</f>
        <v>0</v>
      </c>
      <c r="G1301" s="2">
        <f t="shared" si="170"/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 t="shared" si="171"/>
        <v>0</v>
      </c>
      <c r="O1301" s="23"/>
      <c r="Q1301" s="1">
        <v>45473</v>
      </c>
      <c r="R1301" s="1">
        <v>45468</v>
      </c>
      <c r="S1301" s="1">
        <v>45478</v>
      </c>
      <c r="T1301">
        <v>30</v>
      </c>
      <c r="U1301" s="1">
        <v>45508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 t="shared" si="172"/>
        <v>Radamis-Rooms Fitout13</v>
      </c>
      <c r="AP1301" s="2" t="str">
        <f t="shared" si="173"/>
        <v>013</v>
      </c>
    </row>
    <row r="1302" spans="1:42" x14ac:dyDescent="0.3">
      <c r="A1302" s="6" t="s">
        <v>122</v>
      </c>
      <c r="B1302" s="6">
        <f>VLOOKUP(A1302,Sheet1!A:B,2,0)</f>
        <v>1</v>
      </c>
      <c r="C1302" s="6">
        <v>14</v>
      </c>
      <c r="D1302" s="25"/>
      <c r="F1302" s="26">
        <f>SUMIF('data-from-invoicing'!D:D,eslam.data!AP1302,'data-from-invoicing'!E:E)</f>
        <v>0</v>
      </c>
      <c r="G1302" s="2">
        <f t="shared" si="170"/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 t="shared" si="171"/>
        <v>0</v>
      </c>
      <c r="O1302" s="23"/>
      <c r="Q1302" s="1">
        <v>45504</v>
      </c>
      <c r="R1302" s="1">
        <v>45498</v>
      </c>
      <c r="S1302" s="1">
        <v>45509</v>
      </c>
      <c r="T1302">
        <v>30</v>
      </c>
      <c r="U1302" s="1">
        <v>45539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 t="shared" si="172"/>
        <v>Radamis-Rooms Fitout14</v>
      </c>
      <c r="AP1302" s="2" t="str">
        <f t="shared" si="173"/>
        <v>014</v>
      </c>
    </row>
    <row r="1303" spans="1:42" x14ac:dyDescent="0.3">
      <c r="A1303" s="6" t="s">
        <v>122</v>
      </c>
      <c r="B1303" s="6">
        <f>VLOOKUP(A1303,Sheet1!A:B,2,0)</f>
        <v>1</v>
      </c>
      <c r="C1303" s="6">
        <v>15</v>
      </c>
      <c r="D1303" s="25"/>
      <c r="F1303" s="26">
        <f>SUMIF('data-from-invoicing'!D:D,eslam.data!AP1303,'data-from-invoicing'!E:E)</f>
        <v>0</v>
      </c>
      <c r="G1303" s="2">
        <f t="shared" si="170"/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 t="shared" si="171"/>
        <v>0</v>
      </c>
      <c r="O1303" s="23"/>
      <c r="Q1303" s="1">
        <v>45535</v>
      </c>
      <c r="R1303" s="1">
        <v>45529</v>
      </c>
      <c r="S1303" s="1">
        <v>45540</v>
      </c>
      <c r="T1303">
        <v>30</v>
      </c>
      <c r="U1303" s="1">
        <v>45570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 t="shared" si="172"/>
        <v>Radamis-Rooms Fitout15</v>
      </c>
      <c r="AP1303" s="2" t="str">
        <f t="shared" si="173"/>
        <v>015</v>
      </c>
    </row>
    <row r="1304" spans="1:42" x14ac:dyDescent="0.3">
      <c r="A1304" s="6" t="s">
        <v>122</v>
      </c>
      <c r="B1304" s="6">
        <f>VLOOKUP(A1304,Sheet1!A:B,2,0)</f>
        <v>1</v>
      </c>
      <c r="C1304" s="6">
        <v>16</v>
      </c>
      <c r="D1304" s="25"/>
      <c r="F1304" s="26">
        <f>SUMIF('data-from-invoicing'!D:D,eslam.data!AP1304,'data-from-invoicing'!E:E)</f>
        <v>0</v>
      </c>
      <c r="G1304" s="2">
        <f t="shared" si="170"/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 t="shared" si="171"/>
        <v>0</v>
      </c>
      <c r="O1304" s="23"/>
      <c r="Q1304" s="1">
        <v>45565</v>
      </c>
      <c r="R1304" s="1">
        <v>45560</v>
      </c>
      <c r="S1304" s="1">
        <v>45570</v>
      </c>
      <c r="T1304">
        <v>30</v>
      </c>
      <c r="U1304" s="1">
        <v>45600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 t="shared" si="172"/>
        <v>Radamis-Rooms Fitout16</v>
      </c>
      <c r="AP1304" s="2" t="str">
        <f t="shared" si="173"/>
        <v>016</v>
      </c>
    </row>
    <row r="1305" spans="1:42" x14ac:dyDescent="0.3">
      <c r="A1305" s="6" t="s">
        <v>122</v>
      </c>
      <c r="B1305" s="6">
        <f>VLOOKUP(A1305,Sheet1!A:B,2,0)</f>
        <v>1</v>
      </c>
      <c r="C1305" s="6">
        <v>17</v>
      </c>
      <c r="D1305" s="25"/>
      <c r="F1305" s="26">
        <f>SUMIF('data-from-invoicing'!D:D,eslam.data!AP1305,'data-from-invoicing'!E:E)</f>
        <v>0</v>
      </c>
      <c r="G1305" s="2">
        <f t="shared" si="170"/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 t="shared" si="171"/>
        <v>0</v>
      </c>
      <c r="O1305" s="23"/>
      <c r="Q1305" s="1">
        <v>45596</v>
      </c>
      <c r="R1305" s="1">
        <v>45590</v>
      </c>
      <c r="S1305" s="1">
        <v>45601</v>
      </c>
      <c r="T1305">
        <v>30</v>
      </c>
      <c r="U1305" s="1">
        <v>45631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 t="shared" si="172"/>
        <v>Radamis-Rooms Fitout17</v>
      </c>
      <c r="AP1305" s="2" t="str">
        <f t="shared" si="173"/>
        <v>017</v>
      </c>
    </row>
    <row r="1306" spans="1:42" x14ac:dyDescent="0.3">
      <c r="A1306" s="6" t="s">
        <v>98</v>
      </c>
      <c r="B1306" s="6">
        <f>VLOOKUP(A1306,Sheet1!A:B,2,0)</f>
        <v>1</v>
      </c>
      <c r="C1306" s="6">
        <v>1</v>
      </c>
      <c r="D1306" s="25"/>
      <c r="F1306" s="26">
        <f>SUMIF('data-from-invoicing'!D:D,eslam.data!AP1306,'data-from-invoicing'!E:E)</f>
        <v>0</v>
      </c>
      <c r="G1306" s="2">
        <f t="shared" si="170"/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 t="shared" si="171"/>
        <v>0</v>
      </c>
      <c r="O1306" s="23"/>
      <c r="Q1306" s="1">
        <v>44804</v>
      </c>
      <c r="R1306" s="1">
        <v>44804</v>
      </c>
      <c r="S1306" s="1">
        <v>44811</v>
      </c>
      <c r="T1306">
        <v>30</v>
      </c>
      <c r="U1306" s="1">
        <v>44841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 t="shared" si="172"/>
        <v>Radamis-Villas Finishes1</v>
      </c>
      <c r="AP1306" s="2" t="str">
        <f t="shared" si="173"/>
        <v>01</v>
      </c>
    </row>
    <row r="1307" spans="1:42" x14ac:dyDescent="0.3">
      <c r="A1307" s="6" t="s">
        <v>98</v>
      </c>
      <c r="B1307" s="6">
        <f>VLOOKUP(A1307,Sheet1!A:B,2,0)</f>
        <v>1</v>
      </c>
      <c r="C1307" s="6">
        <v>2</v>
      </c>
      <c r="D1307" s="25"/>
      <c r="F1307" s="26">
        <f>SUMIF('data-from-invoicing'!D:D,eslam.data!AP1307,'data-from-invoicing'!E:E)</f>
        <v>0</v>
      </c>
      <c r="G1307" s="2">
        <f t="shared" si="170"/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 t="shared" si="171"/>
        <v>0</v>
      </c>
      <c r="O1307" s="23"/>
      <c r="Q1307" s="1">
        <v>44834</v>
      </c>
      <c r="R1307" s="1">
        <v>44834</v>
      </c>
      <c r="S1307" s="1">
        <v>44841</v>
      </c>
      <c r="T1307">
        <v>30</v>
      </c>
      <c r="U1307" s="1">
        <v>44871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 t="shared" si="172"/>
        <v>Radamis-Villas Finishes2</v>
      </c>
      <c r="AP1307" s="2" t="str">
        <f t="shared" si="173"/>
        <v>02</v>
      </c>
    </row>
    <row r="1308" spans="1:42" x14ac:dyDescent="0.3">
      <c r="A1308" s="6" t="s">
        <v>98</v>
      </c>
      <c r="B1308" s="6">
        <f>VLOOKUP(A1308,Sheet1!A:B,2,0)</f>
        <v>1</v>
      </c>
      <c r="C1308" s="6">
        <v>3</v>
      </c>
      <c r="D1308" s="25"/>
      <c r="F1308" s="26">
        <f>SUMIF('data-from-invoicing'!D:D,eslam.data!AP1308,'data-from-invoicing'!E:E)</f>
        <v>0</v>
      </c>
      <c r="G1308" s="2">
        <f t="shared" si="170"/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 t="shared" si="171"/>
        <v>0</v>
      </c>
      <c r="O1308" s="23"/>
      <c r="Q1308" s="1">
        <v>44865</v>
      </c>
      <c r="R1308" s="1">
        <v>44865</v>
      </c>
      <c r="S1308" s="1">
        <v>44862</v>
      </c>
      <c r="T1308">
        <v>30</v>
      </c>
      <c r="U1308" s="1">
        <v>44892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 t="shared" si="172"/>
        <v>Radamis-Villas Finishes3</v>
      </c>
      <c r="AP1308" s="2" t="str">
        <f t="shared" si="173"/>
        <v>03</v>
      </c>
    </row>
    <row r="1309" spans="1:42" x14ac:dyDescent="0.3">
      <c r="A1309" s="6" t="s">
        <v>98</v>
      </c>
      <c r="B1309" s="6">
        <f>VLOOKUP(A1309,Sheet1!A:B,2,0)</f>
        <v>1</v>
      </c>
      <c r="C1309" s="6">
        <v>4</v>
      </c>
      <c r="D1309" s="25"/>
      <c r="F1309" s="26">
        <f>SUMIF('data-from-invoicing'!D:D,eslam.data!AP1309,'data-from-invoicing'!E:E)</f>
        <v>0</v>
      </c>
      <c r="G1309" s="2">
        <f t="shared" si="170"/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 t="shared" si="171"/>
        <v>0</v>
      </c>
      <c r="O1309" s="23"/>
      <c r="Q1309" s="1">
        <v>44926</v>
      </c>
      <c r="R1309" s="1">
        <v>44920</v>
      </c>
      <c r="S1309" s="1">
        <v>44927</v>
      </c>
      <c r="T1309">
        <v>30</v>
      </c>
      <c r="U1309" s="1">
        <v>44957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 t="shared" si="172"/>
        <v>Radamis-Villas Finishes4</v>
      </c>
      <c r="AP1309" s="2" t="str">
        <f t="shared" si="173"/>
        <v>04</v>
      </c>
    </row>
    <row r="1310" spans="1:42" x14ac:dyDescent="0.3">
      <c r="A1310" s="6" t="s">
        <v>98</v>
      </c>
      <c r="B1310" s="6">
        <f>VLOOKUP(A1310,Sheet1!A:B,2,0)</f>
        <v>1</v>
      </c>
      <c r="C1310" s="6">
        <v>5</v>
      </c>
      <c r="D1310" s="25"/>
      <c r="F1310" s="26">
        <f>SUMIF('data-from-invoicing'!D:D,eslam.data!AP1310,'data-from-invoicing'!E:E)</f>
        <v>0</v>
      </c>
      <c r="G1310" s="2">
        <f t="shared" si="170"/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 t="shared" si="171"/>
        <v>0</v>
      </c>
      <c r="O1310" s="23"/>
      <c r="Q1310" s="1">
        <v>44957</v>
      </c>
      <c r="R1310" s="1">
        <v>44956</v>
      </c>
      <c r="S1310" s="1">
        <v>44956</v>
      </c>
      <c r="T1310">
        <v>30</v>
      </c>
      <c r="U1310" s="1">
        <v>44986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 t="shared" si="172"/>
        <v>Radamis-Villas Finishes5</v>
      </c>
      <c r="AP1310" s="2" t="str">
        <f t="shared" si="173"/>
        <v>05</v>
      </c>
    </row>
    <row r="1311" spans="1:42" x14ac:dyDescent="0.3">
      <c r="A1311" s="6" t="s">
        <v>98</v>
      </c>
      <c r="B1311" s="6">
        <f>VLOOKUP(A1311,Sheet1!A:B,2,0)</f>
        <v>1</v>
      </c>
      <c r="C1311" s="6">
        <v>6</v>
      </c>
      <c r="D1311" s="25"/>
      <c r="F1311" s="26">
        <f>SUMIF('data-from-invoicing'!D:D,eslam.data!AP1311,'data-from-invoicing'!E:E)</f>
        <v>0</v>
      </c>
      <c r="G1311" s="2">
        <f t="shared" si="170"/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 t="shared" si="171"/>
        <v>0</v>
      </c>
      <c r="O1311" s="23"/>
      <c r="Q1311" s="1">
        <v>44985</v>
      </c>
      <c r="R1311" s="1">
        <v>44982</v>
      </c>
      <c r="S1311" s="1">
        <v>44987</v>
      </c>
      <c r="T1311">
        <v>30</v>
      </c>
      <c r="U1311" s="1">
        <v>45017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 t="shared" si="172"/>
        <v>Radamis-Villas Finishes6</v>
      </c>
      <c r="AP1311" s="2" t="str">
        <f t="shared" si="173"/>
        <v>06</v>
      </c>
    </row>
    <row r="1312" spans="1:42" x14ac:dyDescent="0.3">
      <c r="A1312" s="6" t="s">
        <v>98</v>
      </c>
      <c r="B1312" s="6">
        <f>VLOOKUP(A1312,Sheet1!A:B,2,0)</f>
        <v>1</v>
      </c>
      <c r="C1312" s="6">
        <v>7</v>
      </c>
      <c r="D1312" s="25"/>
      <c r="F1312" s="26">
        <f>SUMIF('data-from-invoicing'!D:D,eslam.data!AP1312,'data-from-invoicing'!E:E)</f>
        <v>0</v>
      </c>
      <c r="G1312" s="2">
        <f t="shared" si="170"/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 t="shared" si="171"/>
        <v>0</v>
      </c>
      <c r="O1312" s="23"/>
      <c r="Q1312" s="1">
        <v>45016</v>
      </c>
      <c r="R1312" s="1">
        <v>45010</v>
      </c>
      <c r="S1312" s="1">
        <v>45018</v>
      </c>
      <c r="T1312">
        <v>30</v>
      </c>
      <c r="U1312" s="1">
        <v>45048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 t="shared" si="172"/>
        <v>Radamis-Villas Finishes7</v>
      </c>
      <c r="AP1312" s="2" t="str">
        <f t="shared" si="173"/>
        <v>07</v>
      </c>
    </row>
    <row r="1313" spans="1:42" x14ac:dyDescent="0.3">
      <c r="A1313" s="6" t="s">
        <v>98</v>
      </c>
      <c r="B1313" s="6">
        <f>VLOOKUP(A1313,Sheet1!A:B,2,0)</f>
        <v>1</v>
      </c>
      <c r="C1313" s="6">
        <v>8</v>
      </c>
      <c r="D1313" s="25"/>
      <c r="F1313" s="26">
        <f>SUMIF('data-from-invoicing'!D:D,eslam.data!AP1313,'data-from-invoicing'!E:E)</f>
        <v>0</v>
      </c>
      <c r="G1313" s="2">
        <f t="shared" si="170"/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 t="shared" si="171"/>
        <v>0</v>
      </c>
      <c r="O1313" s="23"/>
      <c r="Q1313" s="1">
        <v>45046</v>
      </c>
      <c r="R1313" s="1">
        <v>45041</v>
      </c>
      <c r="S1313" s="1">
        <v>45050</v>
      </c>
      <c r="T1313">
        <v>30</v>
      </c>
      <c r="U1313" s="1">
        <v>45080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 t="shared" si="172"/>
        <v>Radamis-Villas Finishes8</v>
      </c>
      <c r="AP1313" s="2" t="str">
        <f t="shared" si="173"/>
        <v>08</v>
      </c>
    </row>
    <row r="1314" spans="1:42" x14ac:dyDescent="0.3">
      <c r="A1314" s="6" t="s">
        <v>98</v>
      </c>
      <c r="B1314" s="6">
        <f>VLOOKUP(A1314,Sheet1!A:B,2,0)</f>
        <v>1</v>
      </c>
      <c r="C1314" s="6">
        <v>9</v>
      </c>
      <c r="D1314" s="25"/>
      <c r="F1314" s="26">
        <f>SUMIF('data-from-invoicing'!D:D,eslam.data!AP1314,'data-from-invoicing'!E:E)</f>
        <v>0</v>
      </c>
      <c r="G1314" s="2">
        <f t="shared" si="170"/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 t="shared" si="171"/>
        <v>0</v>
      </c>
      <c r="O1314" s="23"/>
      <c r="Q1314" s="1">
        <v>45077</v>
      </c>
      <c r="R1314" s="1">
        <v>45071</v>
      </c>
      <c r="S1314" s="1">
        <v>45077</v>
      </c>
      <c r="T1314">
        <v>30</v>
      </c>
      <c r="U1314" s="1">
        <v>45107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 t="shared" si="172"/>
        <v>Radamis-Villas Finishes9</v>
      </c>
      <c r="AP1314" s="2" t="str">
        <f t="shared" si="173"/>
        <v>09</v>
      </c>
    </row>
    <row r="1315" spans="1:42" x14ac:dyDescent="0.3">
      <c r="A1315" s="6" t="s">
        <v>98</v>
      </c>
      <c r="B1315" s="6">
        <f>VLOOKUP(A1315,Sheet1!A:B,2,0)</f>
        <v>1</v>
      </c>
      <c r="C1315" s="6">
        <v>10</v>
      </c>
      <c r="D1315" s="25"/>
      <c r="F1315" s="26">
        <f>SUMIF('data-from-invoicing'!D:D,eslam.data!AP1315,'data-from-invoicing'!E:E)</f>
        <v>0</v>
      </c>
      <c r="G1315" s="2">
        <f t="shared" si="170"/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 t="shared" si="171"/>
        <v>0</v>
      </c>
      <c r="O1315" s="23"/>
      <c r="Q1315" s="1">
        <v>45107</v>
      </c>
      <c r="R1315" s="1">
        <v>45097</v>
      </c>
      <c r="S1315" s="1">
        <v>45101</v>
      </c>
      <c r="T1315">
        <v>30</v>
      </c>
      <c r="U1315" s="1">
        <v>45131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 t="shared" si="172"/>
        <v>Radamis-Villas Finishes10</v>
      </c>
      <c r="AP1315" s="2" t="str">
        <f t="shared" si="173"/>
        <v>010</v>
      </c>
    </row>
    <row r="1316" spans="1:42" x14ac:dyDescent="0.3">
      <c r="A1316" s="6" t="s">
        <v>98</v>
      </c>
      <c r="B1316" s="6">
        <f>VLOOKUP(A1316,Sheet1!A:B,2,0)</f>
        <v>1</v>
      </c>
      <c r="C1316" s="6">
        <v>11</v>
      </c>
      <c r="D1316" s="25"/>
      <c r="F1316" s="26">
        <f>SUMIF('data-from-invoicing'!D:D,eslam.data!AP1316,'data-from-invoicing'!E:E)</f>
        <v>0</v>
      </c>
      <c r="G1316" s="2">
        <f t="shared" si="170"/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 t="shared" si="171"/>
        <v>0</v>
      </c>
      <c r="O1316" s="23"/>
      <c r="Q1316" s="1">
        <v>45138</v>
      </c>
      <c r="R1316" s="1">
        <v>45132</v>
      </c>
      <c r="S1316" s="1">
        <v>45143</v>
      </c>
      <c r="T1316">
        <v>30</v>
      </c>
      <c r="U1316" s="1">
        <v>45173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 t="shared" si="172"/>
        <v>Radamis-Villas Finishes11</v>
      </c>
      <c r="AP1316" s="2" t="str">
        <f t="shared" si="173"/>
        <v>011</v>
      </c>
    </row>
    <row r="1317" spans="1:42" x14ac:dyDescent="0.3">
      <c r="A1317" s="6" t="s">
        <v>98</v>
      </c>
      <c r="B1317" s="6">
        <f>VLOOKUP(A1317,Sheet1!A:B,2,0)</f>
        <v>1</v>
      </c>
      <c r="C1317" s="6">
        <v>12</v>
      </c>
      <c r="D1317" s="25"/>
      <c r="F1317" s="26">
        <f>SUMIF('data-from-invoicing'!D:D,eslam.data!AP1317,'data-from-invoicing'!E:E)</f>
        <v>0</v>
      </c>
      <c r="G1317" s="2">
        <f t="shared" si="170"/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 t="shared" si="171"/>
        <v>0</v>
      </c>
      <c r="O1317" s="23"/>
      <c r="Q1317" s="1">
        <v>45169</v>
      </c>
      <c r="R1317" s="1">
        <v>45163</v>
      </c>
      <c r="S1317" s="1">
        <v>45174</v>
      </c>
      <c r="T1317">
        <v>30</v>
      </c>
      <c r="U1317" s="1">
        <v>45204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 t="shared" si="172"/>
        <v>Radamis-Villas Finishes12</v>
      </c>
      <c r="AP1317" s="2" t="str">
        <f t="shared" si="173"/>
        <v>012</v>
      </c>
    </row>
    <row r="1318" spans="1:42" x14ac:dyDescent="0.3">
      <c r="A1318" s="6" t="s">
        <v>98</v>
      </c>
      <c r="B1318" s="6">
        <f>VLOOKUP(A1318,Sheet1!A:B,2,0)</f>
        <v>1</v>
      </c>
      <c r="C1318" s="6">
        <v>13</v>
      </c>
      <c r="D1318" s="25"/>
      <c r="F1318" s="26">
        <f>SUMIF('data-from-invoicing'!D:D,eslam.data!AP1318,'data-from-invoicing'!E:E)</f>
        <v>0</v>
      </c>
      <c r="G1318" s="2">
        <f t="shared" si="170"/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 t="shared" si="171"/>
        <v>0</v>
      </c>
      <c r="O1318" s="23"/>
      <c r="Q1318" s="1">
        <v>45199</v>
      </c>
      <c r="R1318" s="1">
        <v>45194</v>
      </c>
      <c r="S1318" s="1">
        <v>45204</v>
      </c>
      <c r="T1318">
        <v>30</v>
      </c>
      <c r="U1318" s="1">
        <v>45234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 t="shared" si="172"/>
        <v>Radamis-Villas Finishes13</v>
      </c>
      <c r="AP1318" s="2" t="str">
        <f t="shared" si="173"/>
        <v>013</v>
      </c>
    </row>
    <row r="1319" spans="1:42" x14ac:dyDescent="0.3">
      <c r="A1319" s="6" t="s">
        <v>98</v>
      </c>
      <c r="B1319" s="6">
        <f>VLOOKUP(A1319,Sheet1!A:B,2,0)</f>
        <v>1</v>
      </c>
      <c r="C1319" s="6">
        <v>14</v>
      </c>
      <c r="D1319" s="25"/>
      <c r="F1319" s="26">
        <f>SUMIF('data-from-invoicing'!D:D,eslam.data!AP1319,'data-from-invoicing'!E:E)</f>
        <v>0</v>
      </c>
      <c r="G1319" s="2">
        <f t="shared" si="170"/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 t="shared" si="171"/>
        <v>0</v>
      </c>
      <c r="O1319" s="23"/>
      <c r="Q1319" s="1">
        <v>45230</v>
      </c>
      <c r="R1319" s="1">
        <v>45224</v>
      </c>
      <c r="S1319" s="1">
        <v>45239</v>
      </c>
      <c r="T1319">
        <v>30</v>
      </c>
      <c r="U1319" s="1">
        <v>45269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 t="shared" si="172"/>
        <v>Radamis-Villas Finishes14</v>
      </c>
      <c r="AP1319" s="2" t="str">
        <f t="shared" si="173"/>
        <v>014</v>
      </c>
    </row>
    <row r="1320" spans="1:42" x14ac:dyDescent="0.3">
      <c r="A1320" s="6" t="s">
        <v>98</v>
      </c>
      <c r="B1320" s="6">
        <f>VLOOKUP(A1320,Sheet1!A:B,2,0)</f>
        <v>1</v>
      </c>
      <c r="C1320" s="6">
        <v>15</v>
      </c>
      <c r="D1320" s="25"/>
      <c r="F1320" s="26">
        <f>SUMIF('data-from-invoicing'!D:D,eslam.data!AP1320,'data-from-invoicing'!E:E)</f>
        <v>0</v>
      </c>
      <c r="G1320" s="2">
        <f t="shared" si="170"/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 t="shared" si="171"/>
        <v>0</v>
      </c>
      <c r="O1320" s="23"/>
      <c r="Q1320" s="1">
        <v>45260</v>
      </c>
      <c r="R1320" s="1">
        <v>45255</v>
      </c>
      <c r="S1320" s="1">
        <v>45265</v>
      </c>
      <c r="T1320">
        <v>30</v>
      </c>
      <c r="U1320" s="1">
        <v>45295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 t="shared" si="172"/>
        <v>Radamis-Villas Finishes15</v>
      </c>
      <c r="AP1320" s="2" t="str">
        <f t="shared" si="173"/>
        <v>015</v>
      </c>
    </row>
    <row r="1321" spans="1:42" x14ac:dyDescent="0.3">
      <c r="A1321" s="6" t="s">
        <v>98</v>
      </c>
      <c r="B1321" s="6">
        <f>VLOOKUP(A1321,Sheet1!A:B,2,0)</f>
        <v>1</v>
      </c>
      <c r="C1321" s="6">
        <v>16</v>
      </c>
      <c r="D1321" s="25"/>
      <c r="F1321" s="26">
        <f>SUMIF('data-from-invoicing'!D:D,eslam.data!AP1321,'data-from-invoicing'!E:E)</f>
        <v>0</v>
      </c>
      <c r="G1321" s="2">
        <f t="shared" si="170"/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 t="shared" si="171"/>
        <v>0</v>
      </c>
      <c r="O1321" s="23"/>
      <c r="Q1321" s="1">
        <v>45291</v>
      </c>
      <c r="R1321" s="1">
        <v>45285</v>
      </c>
      <c r="S1321" s="1">
        <v>45296</v>
      </c>
      <c r="T1321">
        <v>30</v>
      </c>
      <c r="U1321" s="1">
        <v>45326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 t="shared" si="172"/>
        <v>Radamis-Villas Finishes16</v>
      </c>
      <c r="AP1321" s="2" t="str">
        <f t="shared" si="173"/>
        <v>016</v>
      </c>
    </row>
    <row r="1322" spans="1:42" x14ac:dyDescent="0.3">
      <c r="A1322" s="6" t="s">
        <v>98</v>
      </c>
      <c r="B1322" s="6">
        <f>VLOOKUP(A1322,Sheet1!A:B,2,0)</f>
        <v>1</v>
      </c>
      <c r="C1322" s="6">
        <v>17</v>
      </c>
      <c r="D1322" s="25"/>
      <c r="F1322" s="26">
        <f>SUMIF('data-from-invoicing'!D:D,eslam.data!AP1322,'data-from-invoicing'!E:E)</f>
        <v>0</v>
      </c>
      <c r="G1322" s="2">
        <f t="shared" si="170"/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 t="shared" si="171"/>
        <v>0</v>
      </c>
      <c r="O1322" s="23"/>
      <c r="Q1322" s="1">
        <v>45322</v>
      </c>
      <c r="R1322" s="1">
        <v>45316</v>
      </c>
      <c r="S1322" s="1">
        <v>45327</v>
      </c>
      <c r="T1322">
        <v>30</v>
      </c>
      <c r="U1322" s="1">
        <v>45357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 t="shared" si="172"/>
        <v>Radamis-Villas Finishes17</v>
      </c>
      <c r="AP1322" s="2" t="str">
        <f t="shared" si="173"/>
        <v>017</v>
      </c>
    </row>
    <row r="1323" spans="1:42" x14ac:dyDescent="0.3">
      <c r="A1323" s="6" t="s">
        <v>98</v>
      </c>
      <c r="B1323" s="6">
        <f>VLOOKUP(A1323,Sheet1!A:B,2,0)</f>
        <v>1</v>
      </c>
      <c r="C1323" s="6">
        <v>18</v>
      </c>
      <c r="D1323" s="25"/>
      <c r="F1323" s="26">
        <f>SUMIF('data-from-invoicing'!D:D,eslam.data!AP1323,'data-from-invoicing'!E:E)</f>
        <v>0</v>
      </c>
      <c r="G1323" s="2">
        <f t="shared" si="170"/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 t="shared" si="171"/>
        <v>0</v>
      </c>
      <c r="O1323" s="23"/>
      <c r="Q1323" s="1">
        <v>45351</v>
      </c>
      <c r="R1323" s="1">
        <v>45347</v>
      </c>
      <c r="S1323" s="1">
        <v>45356</v>
      </c>
      <c r="T1323">
        <v>30</v>
      </c>
      <c r="U1323" s="1">
        <v>45386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 t="shared" si="172"/>
        <v>Radamis-Villas Finishes18</v>
      </c>
      <c r="AP1323" s="2" t="str">
        <f t="shared" si="173"/>
        <v>018</v>
      </c>
    </row>
    <row r="1324" spans="1:42" x14ac:dyDescent="0.3">
      <c r="A1324" s="6" t="s">
        <v>98</v>
      </c>
      <c r="B1324" s="6">
        <f>VLOOKUP(A1324,Sheet1!A:B,2,0)</f>
        <v>1</v>
      </c>
      <c r="C1324" s="6">
        <v>19</v>
      </c>
      <c r="D1324" s="25"/>
      <c r="F1324" s="26">
        <f>SUMIF('data-from-invoicing'!D:D,eslam.data!AP1324,'data-from-invoicing'!E:E)</f>
        <v>0</v>
      </c>
      <c r="G1324" s="2">
        <f t="shared" si="170"/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 t="shared" si="171"/>
        <v>0</v>
      </c>
      <c r="O1324" s="23"/>
      <c r="Q1324" s="1">
        <v>45382</v>
      </c>
      <c r="R1324" s="1">
        <v>45376</v>
      </c>
      <c r="S1324" s="1">
        <v>45387</v>
      </c>
      <c r="T1324">
        <v>30</v>
      </c>
      <c r="U1324" s="1">
        <v>45417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 t="shared" si="172"/>
        <v>Radamis-Villas Finishes19</v>
      </c>
      <c r="AP1324" s="2" t="str">
        <f t="shared" si="173"/>
        <v>019</v>
      </c>
    </row>
    <row r="1325" spans="1:42" x14ac:dyDescent="0.3">
      <c r="A1325" s="6" t="s">
        <v>98</v>
      </c>
      <c r="B1325" s="6">
        <f>VLOOKUP(A1325,Sheet1!A:B,2,0)</f>
        <v>1</v>
      </c>
      <c r="C1325" s="6">
        <v>20</v>
      </c>
      <c r="D1325" s="25"/>
      <c r="F1325" s="26">
        <f>SUMIF('data-from-invoicing'!D:D,eslam.data!AP1325,'data-from-invoicing'!E:E)</f>
        <v>0</v>
      </c>
      <c r="G1325" s="2">
        <f t="shared" si="170"/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 t="shared" si="171"/>
        <v>0</v>
      </c>
      <c r="O1325" s="23"/>
      <c r="Q1325" s="1">
        <v>45412</v>
      </c>
      <c r="R1325" s="1">
        <v>45407</v>
      </c>
      <c r="S1325" s="1">
        <v>45417</v>
      </c>
      <c r="T1325">
        <v>30</v>
      </c>
      <c r="U1325" s="1">
        <v>45447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 t="shared" si="172"/>
        <v>Radamis-Villas Finishes20</v>
      </c>
      <c r="AP1325" s="2" t="str">
        <f t="shared" si="173"/>
        <v>020</v>
      </c>
    </row>
    <row r="1326" spans="1:42" x14ac:dyDescent="0.3">
      <c r="A1326" s="6" t="s">
        <v>98</v>
      </c>
      <c r="B1326" s="6">
        <f>VLOOKUP(A1326,Sheet1!A:B,2,0)</f>
        <v>1</v>
      </c>
      <c r="C1326" s="6">
        <v>21</v>
      </c>
      <c r="D1326" s="25"/>
      <c r="F1326" s="26">
        <f>SUMIF('data-from-invoicing'!D:D,eslam.data!AP1326,'data-from-invoicing'!E:E)</f>
        <v>0</v>
      </c>
      <c r="G1326" s="2">
        <f t="shared" si="170"/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 t="shared" si="171"/>
        <v>0</v>
      </c>
      <c r="O1326" s="23"/>
      <c r="Q1326" s="1">
        <v>45443</v>
      </c>
      <c r="R1326" s="1">
        <v>45437</v>
      </c>
      <c r="S1326" s="1">
        <v>45448</v>
      </c>
      <c r="T1326">
        <v>30</v>
      </c>
      <c r="U1326" s="1">
        <v>45478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 t="shared" si="172"/>
        <v>Radamis-Villas Finishes21</v>
      </c>
      <c r="AP1326" s="2" t="str">
        <f t="shared" si="173"/>
        <v>021</v>
      </c>
    </row>
    <row r="1327" spans="1:42" x14ac:dyDescent="0.3">
      <c r="A1327" s="6" t="s">
        <v>98</v>
      </c>
      <c r="B1327" s="6">
        <f>VLOOKUP(A1327,Sheet1!A:B,2,0)</f>
        <v>1</v>
      </c>
      <c r="C1327" s="6">
        <v>22</v>
      </c>
      <c r="D1327" s="25"/>
      <c r="F1327" s="26">
        <f>SUMIF('data-from-invoicing'!D:D,eslam.data!AP1327,'data-from-invoicing'!E:E)</f>
        <v>0</v>
      </c>
      <c r="G1327" s="2">
        <f t="shared" si="170"/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 t="shared" si="171"/>
        <v>0</v>
      </c>
      <c r="O1327" s="23"/>
      <c r="Q1327" s="1">
        <v>45473</v>
      </c>
      <c r="R1327" s="1">
        <v>45468</v>
      </c>
      <c r="S1327" s="1">
        <v>45478</v>
      </c>
      <c r="T1327">
        <v>30</v>
      </c>
      <c r="U1327" s="1">
        <v>45508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 t="shared" si="172"/>
        <v>Radamis-Villas Finishes22</v>
      </c>
      <c r="AP1327" s="2" t="str">
        <f t="shared" si="173"/>
        <v>022</v>
      </c>
    </row>
    <row r="1328" spans="1:42" x14ac:dyDescent="0.3">
      <c r="A1328" s="6" t="s">
        <v>98</v>
      </c>
      <c r="B1328" s="6">
        <f>VLOOKUP(A1328,Sheet1!A:B,2,0)</f>
        <v>1</v>
      </c>
      <c r="C1328" s="6">
        <v>23</v>
      </c>
      <c r="D1328" s="25"/>
      <c r="F1328" s="26">
        <f>SUMIF('data-from-invoicing'!D:D,eslam.data!AP1328,'data-from-invoicing'!E:E)</f>
        <v>0</v>
      </c>
      <c r="G1328" s="2">
        <f t="shared" si="170"/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 t="shared" si="171"/>
        <v>0</v>
      </c>
      <c r="O1328" s="23"/>
      <c r="Q1328" s="1">
        <v>45504</v>
      </c>
      <c r="R1328" s="1">
        <v>45498</v>
      </c>
      <c r="S1328" s="1">
        <v>45509</v>
      </c>
      <c r="T1328">
        <v>30</v>
      </c>
      <c r="U1328" s="1">
        <v>45539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 t="shared" si="172"/>
        <v>Radamis-Villas Finishes23</v>
      </c>
      <c r="AP1328" s="2" t="str">
        <f t="shared" si="173"/>
        <v>023</v>
      </c>
    </row>
    <row r="1329" spans="1:42" x14ac:dyDescent="0.3">
      <c r="A1329" s="6" t="s">
        <v>98</v>
      </c>
      <c r="B1329" s="6">
        <f>VLOOKUP(A1329,Sheet1!A:B,2,0)</f>
        <v>1</v>
      </c>
      <c r="C1329" s="6">
        <v>24</v>
      </c>
      <c r="D1329" s="25"/>
      <c r="F1329" s="26">
        <f>SUMIF('data-from-invoicing'!D:D,eslam.data!AP1329,'data-from-invoicing'!E:E)</f>
        <v>0</v>
      </c>
      <c r="G1329" s="2">
        <f t="shared" si="170"/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 t="shared" si="171"/>
        <v>0</v>
      </c>
      <c r="O1329" s="23"/>
      <c r="Q1329" s="1">
        <v>45535</v>
      </c>
      <c r="R1329" s="1">
        <v>45529</v>
      </c>
      <c r="S1329" s="1">
        <v>45540</v>
      </c>
      <c r="T1329">
        <v>30</v>
      </c>
      <c r="U1329" s="1">
        <v>45570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 t="shared" si="172"/>
        <v>Radamis-Villas Finishes24</v>
      </c>
      <c r="AP1329" s="2" t="str">
        <f t="shared" si="173"/>
        <v>024</v>
      </c>
    </row>
    <row r="1330" spans="1:42" x14ac:dyDescent="0.3">
      <c r="A1330" s="6" t="s">
        <v>98</v>
      </c>
      <c r="B1330" s="6">
        <f>VLOOKUP(A1330,Sheet1!A:B,2,0)</f>
        <v>1</v>
      </c>
      <c r="C1330" s="6">
        <v>25</v>
      </c>
      <c r="D1330" s="25"/>
      <c r="F1330" s="26">
        <f>SUMIF('data-from-invoicing'!D:D,eslam.data!AP1330,'data-from-invoicing'!E:E)</f>
        <v>0</v>
      </c>
      <c r="G1330" s="2">
        <f t="shared" si="170"/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 t="shared" si="171"/>
        <v>0</v>
      </c>
      <c r="O1330" s="23"/>
      <c r="Q1330" s="1">
        <v>45565</v>
      </c>
      <c r="R1330" s="1">
        <v>45560</v>
      </c>
      <c r="S1330" s="1">
        <v>45570</v>
      </c>
      <c r="T1330">
        <v>30</v>
      </c>
      <c r="U1330" s="1">
        <v>45600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 t="shared" si="172"/>
        <v>Radamis-Villas Finishes25</v>
      </c>
      <c r="AP1330" s="2" t="str">
        <f t="shared" si="173"/>
        <v>025</v>
      </c>
    </row>
    <row r="1331" spans="1:42" x14ac:dyDescent="0.3">
      <c r="A1331" s="6" t="s">
        <v>98</v>
      </c>
      <c r="B1331" s="6">
        <f>VLOOKUP(A1331,Sheet1!A:B,2,0)</f>
        <v>1</v>
      </c>
      <c r="C1331" s="6">
        <v>26</v>
      </c>
      <c r="D1331" s="25"/>
      <c r="F1331" s="26">
        <f>SUMIF('data-from-invoicing'!D:D,eslam.data!AP1331,'data-from-invoicing'!E:E)</f>
        <v>0</v>
      </c>
      <c r="G1331" s="2">
        <f t="shared" si="170"/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 t="shared" si="171"/>
        <v>0</v>
      </c>
      <c r="O1331" s="23"/>
      <c r="Q1331" s="1">
        <v>45596</v>
      </c>
      <c r="R1331" s="1">
        <v>45590</v>
      </c>
      <c r="S1331" s="1">
        <v>45601</v>
      </c>
      <c r="T1331">
        <v>30</v>
      </c>
      <c r="U1331" s="1">
        <v>45631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 t="shared" si="172"/>
        <v>Radamis-Villas Finishes26</v>
      </c>
      <c r="AP1331" s="2" t="str">
        <f t="shared" si="173"/>
        <v>026</v>
      </c>
    </row>
    <row r="1332" spans="1:42" hidden="1" x14ac:dyDescent="0.3">
      <c r="A1332" s="6" t="s">
        <v>147</v>
      </c>
      <c r="B1332" s="6">
        <f>VLOOKUP(A1332,Sheet1!A:B,2,0)</f>
        <v>1</v>
      </c>
      <c r="C1332" s="6">
        <v>1</v>
      </c>
      <c r="D1332" s="25"/>
      <c r="E1332" s="2">
        <v>3172518.714883721</v>
      </c>
      <c r="F1332" s="26">
        <f>SUMIF('data-from-invoicing'!D:D,eslam.data!AP1332,'data-from-invoicing'!E:E)</f>
        <v>2538014.9700000002</v>
      </c>
      <c r="G1332" s="2">
        <f t="shared" si="170"/>
        <v>-634503.74488372076</v>
      </c>
      <c r="H1332" s="23"/>
      <c r="I1332" s="2">
        <f>SUMIF('collection only'!D:D,eslam.data!AO1332,'collection only'!E:E)</f>
        <v>5218717</v>
      </c>
      <c r="J1332" s="26">
        <f>SUMIF('data-from-invoicing'!D:D,eslam.data!AP1332,'data-from-invoicing'!F:F)</f>
        <v>8756151.6600000001</v>
      </c>
      <c r="K1332" s="2">
        <f t="shared" si="171"/>
        <v>3537434.66</v>
      </c>
      <c r="O1332" s="23"/>
      <c r="P1332" s="2">
        <v>3648396.5221162778</v>
      </c>
      <c r="Q1332" s="1">
        <v>45412</v>
      </c>
      <c r="R1332" s="1">
        <v>45412</v>
      </c>
      <c r="S1332" s="1">
        <v>45435</v>
      </c>
      <c r="T1332">
        <v>70</v>
      </c>
      <c r="U1332" s="1">
        <v>45505</v>
      </c>
      <c r="V1332" s="1">
        <v>45435</v>
      </c>
      <c r="W1332" s="2">
        <v>3172518.714883721</v>
      </c>
      <c r="AD1332" s="2">
        <v>0</v>
      </c>
      <c r="AE1332" s="14">
        <f>SUMIF('consultant-gross'!D:D,eslam.data!AO1332,'consultant-gross'!F:F)</f>
        <v>3172518.7148837205</v>
      </c>
      <c r="AF1332" s="14">
        <f>SUMIF('consultant-gross'!D:D,eslam.data!AO1332,'consultant-gross'!G:G)</f>
        <v>3172518.7148837205</v>
      </c>
      <c r="AG1332" s="14">
        <f>SUMIF('consultant-net'!D:D,eslam.data!AO1332,'consultant-net'!F:F)</f>
        <v>3648396.5221162783</v>
      </c>
      <c r="AH1332" s="2" t="str">
        <f>VLOOKUP(A1332,'eslam-to-invoicing'!A:B,2,0)</f>
        <v>Red Sea Museum-Bab El-Bunt</v>
      </c>
      <c r="AO1332" s="2" t="str">
        <f t="shared" si="172"/>
        <v>Red Sea Museum1</v>
      </c>
      <c r="AP1332" s="2" t="str">
        <f t="shared" si="173"/>
        <v>Red Sea Museum-Bab El-Bunt1</v>
      </c>
    </row>
    <row r="1333" spans="1:42" hidden="1" x14ac:dyDescent="0.3">
      <c r="A1333" s="6" t="s">
        <v>147</v>
      </c>
      <c r="B1333" s="6">
        <f>VLOOKUP(A1333,Sheet1!A:B,2,0)</f>
        <v>1</v>
      </c>
      <c r="C1333" s="6">
        <v>2</v>
      </c>
      <c r="D1333" s="25"/>
      <c r="E1333" s="2">
        <v>2298644.285116279</v>
      </c>
      <c r="F1333" s="26">
        <f>SUMIF('data-from-invoicing'!D:D,eslam.data!AP1333,'data-from-invoicing'!E:E)</f>
        <v>1838915.59</v>
      </c>
      <c r="G1333" s="2">
        <f t="shared" si="170"/>
        <v>-459728.69511627895</v>
      </c>
      <c r="H1333" s="23"/>
      <c r="I1333" s="2">
        <f>SUMIF('collection only'!D:D,eslam.data!AO1333,'collection only'!E:E)</f>
        <v>4414752.93</v>
      </c>
      <c r="J1333" s="26">
        <f>SUMIF('data-from-invoicing'!D:D,eslam.data!AP1333,'data-from-invoicing'!F:F)</f>
        <v>6344258.7599999998</v>
      </c>
      <c r="K1333" s="2">
        <f t="shared" si="171"/>
        <v>1929505.83</v>
      </c>
      <c r="O1333" s="23"/>
      <c r="P1333" s="2">
        <v>2114752.9300000002</v>
      </c>
      <c r="Q1333" s="1">
        <v>45443</v>
      </c>
      <c r="R1333" s="1">
        <v>45443</v>
      </c>
      <c r="S1333" s="1">
        <v>45435</v>
      </c>
      <c r="T1333">
        <v>70</v>
      </c>
      <c r="U1333" s="1">
        <v>45505</v>
      </c>
      <c r="V1333" s="1">
        <v>45525</v>
      </c>
      <c r="W1333" s="2">
        <v>5471163</v>
      </c>
      <c r="AB1333" s="2">
        <v>114932</v>
      </c>
      <c r="AC1333" s="2">
        <v>114932</v>
      </c>
      <c r="AD1333" s="2">
        <v>0</v>
      </c>
      <c r="AE1333" s="14">
        <f>SUMIF('consultant-gross'!D:D,eslam.data!AO1333,'consultant-gross'!F:F)</f>
        <v>2298644.2851162795</v>
      </c>
      <c r="AF1333" s="14">
        <f>SUMIF('consultant-gross'!D:D,eslam.data!AO1333,'consultant-gross'!G:G)</f>
        <v>5471163</v>
      </c>
      <c r="AG1333" s="14">
        <f>SUMIF('consultant-net'!D:D,eslam.data!AO1333,'consultant-net'!F:F)</f>
        <v>2114752.9300000002</v>
      </c>
      <c r="AH1333" s="2" t="str">
        <f>VLOOKUP(A1333,'eslam-to-invoicing'!A:B,2,0)</f>
        <v>Red Sea Museum-Bab El-Bunt</v>
      </c>
      <c r="AO1333" s="2" t="str">
        <f t="shared" si="172"/>
        <v>Red Sea Museum2</v>
      </c>
      <c r="AP1333" s="2" t="str">
        <f t="shared" si="173"/>
        <v>Red Sea Museum-Bab El-Bunt2</v>
      </c>
    </row>
    <row r="1334" spans="1:42" hidden="1" x14ac:dyDescent="0.3">
      <c r="A1334" s="6" t="s">
        <v>147</v>
      </c>
      <c r="B1334" s="6">
        <f>VLOOKUP(A1334,Sheet1!A:B,2,0)</f>
        <v>1</v>
      </c>
      <c r="C1334" s="6">
        <v>3</v>
      </c>
      <c r="D1334" s="25"/>
      <c r="E1334" s="2">
        <v>1331566</v>
      </c>
      <c r="F1334" s="26">
        <f>SUMIF('data-from-invoicing'!D:D,eslam.data!AP1334,'data-from-invoicing'!E:E)</f>
        <v>1065253.06</v>
      </c>
      <c r="G1334" s="2">
        <f t="shared" si="170"/>
        <v>-266312.93999999994</v>
      </c>
      <c r="H1334" s="23"/>
      <c r="I1334" s="2">
        <f>SUMIF('collection only'!D:D,eslam.data!AO1334,'collection only'!E:E)</f>
        <v>4443406</v>
      </c>
      <c r="J1334" s="26">
        <f>SUMIF('data-from-invoicing'!D:D,eslam.data!AP1334,'data-from-invoicing'!F:F)</f>
        <v>3675123.09</v>
      </c>
      <c r="K1334" s="2">
        <f t="shared" si="171"/>
        <v>-768282.91000000015</v>
      </c>
      <c r="O1334" s="23"/>
      <c r="P1334" s="2">
        <v>1225041</v>
      </c>
      <c r="Q1334" s="1">
        <v>45535</v>
      </c>
      <c r="R1334" s="1">
        <v>45537</v>
      </c>
      <c r="S1334" s="1">
        <v>45537</v>
      </c>
      <c r="T1334">
        <v>70</v>
      </c>
      <c r="U1334" s="1">
        <v>45607</v>
      </c>
      <c r="V1334" s="1">
        <v>45537</v>
      </c>
      <c r="W1334" s="2">
        <v>6802729</v>
      </c>
      <c r="AD1334" s="2">
        <v>0</v>
      </c>
      <c r="AE1334" s="14">
        <f>SUMIF('consultant-gross'!D:D,eslam.data!AO1334,'consultant-gross'!F:F)</f>
        <v>1331566</v>
      </c>
      <c r="AF1334" s="14">
        <f>SUMIF('consultant-gross'!D:D,eslam.data!AO1334,'consultant-gross'!G:G)</f>
        <v>6802729</v>
      </c>
      <c r="AG1334" s="14">
        <f>SUMIF('consultant-net'!D:D,eslam.data!AO1334,'consultant-net'!F:F)</f>
        <v>1225041</v>
      </c>
      <c r="AH1334" s="2" t="str">
        <f>VLOOKUP(A1334,'eslam-to-invoicing'!A:B,2,0)</f>
        <v>Red Sea Museum-Bab El-Bunt</v>
      </c>
      <c r="AO1334" s="2" t="str">
        <f t="shared" si="172"/>
        <v>Red Sea Museum3</v>
      </c>
      <c r="AP1334" s="2" t="str">
        <f t="shared" si="173"/>
        <v>Red Sea Museum-Bab El-Bunt3</v>
      </c>
    </row>
    <row r="1335" spans="1:42" hidden="1" x14ac:dyDescent="0.3">
      <c r="A1335" s="6" t="s">
        <v>65</v>
      </c>
      <c r="B1335" s="6">
        <f>VLOOKUP(A1335,Sheet1!A:B,2,0)</f>
        <v>2</v>
      </c>
      <c r="C1335" s="6">
        <v>1</v>
      </c>
      <c r="D1335" s="25"/>
      <c r="F1335" s="26">
        <f>SUMIF('data-from-invoicing'!D:D,eslam.data!AP1335,'data-from-invoicing'!E:E)</f>
        <v>82038369.780000001</v>
      </c>
      <c r="G1335" s="2">
        <f t="shared" si="170"/>
        <v>82038369.780000001</v>
      </c>
      <c r="H1335" s="23"/>
      <c r="I1335" s="2">
        <f>SUMIF('collection only'!D:D,eslam.data!AO1335,'collection only'!E:E)</f>
        <v>45719198.399999999</v>
      </c>
      <c r="J1335" s="26">
        <f>SUMIF('data-from-invoicing'!D:D,eslam.data!AP1335,'data-from-invoicing'!F:F)</f>
        <v>63763876.260499999</v>
      </c>
      <c r="K1335" s="2">
        <f t="shared" si="171"/>
        <v>18044677.8605</v>
      </c>
      <c r="O1335" s="23"/>
      <c r="Q1335" s="1">
        <v>44255</v>
      </c>
      <c r="R1335" s="1">
        <v>44247</v>
      </c>
      <c r="S1335" s="1">
        <v>44247</v>
      </c>
      <c r="T1335">
        <v>60</v>
      </c>
      <c r="U1335" s="1">
        <v>44307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 t="str">
        <f>VLOOKUP(A1335,'eslam-to-invoicing'!A:B,2,0)</f>
        <v>RING ROAD MARYOTIA EXPANSION</v>
      </c>
      <c r="AO1335" s="2" t="str">
        <f t="shared" si="172"/>
        <v>Ring Road - El Marg1</v>
      </c>
      <c r="AP1335" s="2" t="str">
        <f t="shared" si="173"/>
        <v>RING ROAD MARYOTIA EXPANSION1</v>
      </c>
    </row>
    <row r="1336" spans="1:42" hidden="1" x14ac:dyDescent="0.3">
      <c r="A1336" s="6" t="s">
        <v>65</v>
      </c>
      <c r="B1336" s="6">
        <f>VLOOKUP(A1336,Sheet1!A:B,2,0)</f>
        <v>2</v>
      </c>
      <c r="C1336" s="6">
        <v>2</v>
      </c>
      <c r="D1336" s="25"/>
      <c r="F1336" s="26">
        <f>SUMIF('data-from-invoicing'!D:D,eslam.data!AP1336,'data-from-invoicing'!E:E)</f>
        <v>33380372.870000001</v>
      </c>
      <c r="G1336" s="2">
        <f t="shared" si="170"/>
        <v>33380372.870000001</v>
      </c>
      <c r="H1336" s="23"/>
      <c r="I1336" s="2">
        <f>SUMIF('collection only'!D:D,eslam.data!AO1336,'collection only'!E:E)</f>
        <v>9576635.3000000007</v>
      </c>
      <c r="J1336" s="26">
        <f>SUMIF('data-from-invoicing'!D:D,eslam.data!AP1336,'data-from-invoicing'!F:F)</f>
        <v>19829292.129000001</v>
      </c>
      <c r="K1336" s="2">
        <f t="shared" si="171"/>
        <v>10252656.829</v>
      </c>
      <c r="O1336" s="23"/>
      <c r="Q1336" s="1">
        <v>44286</v>
      </c>
      <c r="R1336" s="1">
        <v>44301</v>
      </c>
      <c r="S1336" s="1">
        <v>44301</v>
      </c>
      <c r="T1336">
        <v>60</v>
      </c>
      <c r="U1336" s="1">
        <v>44361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 t="str">
        <f>VLOOKUP(A1336,'eslam-to-invoicing'!A:B,2,0)</f>
        <v>RING ROAD MARYOTIA EXPANSION</v>
      </c>
      <c r="AO1336" s="2" t="str">
        <f t="shared" si="172"/>
        <v>Ring Road - El Marg2</v>
      </c>
      <c r="AP1336" s="2" t="str">
        <f t="shared" si="173"/>
        <v>RING ROAD MARYOTIA EXPANSION2</v>
      </c>
    </row>
    <row r="1337" spans="1:42" hidden="1" x14ac:dyDescent="0.3">
      <c r="A1337" s="6" t="s">
        <v>65</v>
      </c>
      <c r="B1337" s="6">
        <f>VLOOKUP(A1337,Sheet1!A:B,2,0)</f>
        <v>2</v>
      </c>
      <c r="C1337" s="6">
        <v>3</v>
      </c>
      <c r="D1337" s="25"/>
      <c r="F1337" s="26">
        <f>SUMIF('data-from-invoicing'!D:D,eslam.data!AP1337,'data-from-invoicing'!E:E)</f>
        <v>28745170.990000002</v>
      </c>
      <c r="G1337" s="2">
        <f t="shared" si="170"/>
        <v>28745170.990000002</v>
      </c>
      <c r="H1337" s="23"/>
      <c r="I1337" s="2">
        <f>SUMIF('collection only'!D:D,eslam.data!AO1337,'collection only'!E:E)</f>
        <v>13773926.1</v>
      </c>
      <c r="J1337" s="26">
        <f>SUMIF('data-from-invoicing'!D:D,eslam.data!AP1337,'data-from-invoicing'!F:F)</f>
        <v>25943818.8695</v>
      </c>
      <c r="K1337" s="2">
        <f t="shared" si="171"/>
        <v>12169892.7695</v>
      </c>
      <c r="O1337" s="23"/>
      <c r="Q1337" s="1">
        <v>44316</v>
      </c>
      <c r="R1337" s="1">
        <v>44331</v>
      </c>
      <c r="S1337" s="1">
        <v>44331</v>
      </c>
      <c r="T1337">
        <v>60</v>
      </c>
      <c r="U1337" s="1">
        <v>44391</v>
      </c>
      <c r="AD1337" s="2">
        <v>0</v>
      </c>
      <c r="AE1337" s="14">
        <f>SUMIF('consultant-gross'!D:D,eslam.data!AO1337,'consultant-gross'!F:F)</f>
        <v>0</v>
      </c>
      <c r="AF1337" s="14">
        <f>SUMIF('consultant-gross'!D:D,eslam.data!AO1337,'consultant-gross'!G:G)</f>
        <v>0</v>
      </c>
      <c r="AG1337" s="14">
        <f>SUMIF('consultant-net'!D:D,eslam.data!AO1337,'consultant-net'!F:F)</f>
        <v>0</v>
      </c>
      <c r="AH1337" s="2" t="str">
        <f>VLOOKUP(A1337,'eslam-to-invoicing'!A:B,2,0)</f>
        <v>RING ROAD MARYOTIA EXPANSION</v>
      </c>
      <c r="AO1337" s="2" t="str">
        <f t="shared" si="172"/>
        <v>Ring Road - El Marg3</v>
      </c>
      <c r="AP1337" s="2" t="str">
        <f t="shared" si="173"/>
        <v>RING ROAD MARYOTIA EXPANSION3</v>
      </c>
    </row>
    <row r="1338" spans="1:42" hidden="1" x14ac:dyDescent="0.3">
      <c r="A1338" s="6" t="s">
        <v>65</v>
      </c>
      <c r="B1338" s="6">
        <f>VLOOKUP(A1338,Sheet1!A:B,2,0)</f>
        <v>2</v>
      </c>
      <c r="C1338" s="6">
        <v>4</v>
      </c>
      <c r="D1338" s="25"/>
      <c r="F1338" s="26">
        <f>SUMIF('data-from-invoicing'!D:D,eslam.data!AP1338,'data-from-invoicing'!E:E)</f>
        <v>11371133.17</v>
      </c>
      <c r="G1338" s="2">
        <f t="shared" si="170"/>
        <v>11371133.17</v>
      </c>
      <c r="H1338" s="23"/>
      <c r="I1338" s="2">
        <f>SUMIF('collection only'!D:D,eslam.data!AO1338,'collection only'!E:E)</f>
        <v>4525661.3</v>
      </c>
      <c r="J1338" s="26">
        <f>SUMIF('data-from-invoicing'!D:D,eslam.data!AP1338,'data-from-invoicing'!F:F)</f>
        <v>10132951.9</v>
      </c>
      <c r="K1338" s="2">
        <f t="shared" si="171"/>
        <v>5607290.6000000006</v>
      </c>
      <c r="O1338" s="23"/>
      <c r="Q1338" s="1">
        <v>44347</v>
      </c>
      <c r="R1338" s="1">
        <v>44355</v>
      </c>
      <c r="S1338" s="1">
        <v>44355</v>
      </c>
      <c r="T1338">
        <v>60</v>
      </c>
      <c r="U1338" s="1">
        <v>44415</v>
      </c>
      <c r="AD1338" s="2">
        <v>0</v>
      </c>
      <c r="AE1338" s="14">
        <f>SUMIF('consultant-gross'!D:D,eslam.data!AO1338,'consultant-gross'!F:F)</f>
        <v>0</v>
      </c>
      <c r="AF1338" s="14">
        <f>SUMIF('consultant-gross'!D:D,eslam.data!AO1338,'consultant-gross'!G:G)</f>
        <v>0</v>
      </c>
      <c r="AG1338" s="14">
        <f>SUMIF('consultant-net'!D:D,eslam.data!AO1338,'consultant-net'!F:F)</f>
        <v>0</v>
      </c>
      <c r="AH1338" s="2" t="str">
        <f>VLOOKUP(A1338,'eslam-to-invoicing'!A:B,2,0)</f>
        <v>RING ROAD MARYOTIA EXPANSION</v>
      </c>
      <c r="AO1338" s="2" t="str">
        <f t="shared" si="172"/>
        <v>Ring Road - El Marg4</v>
      </c>
      <c r="AP1338" s="2" t="str">
        <f t="shared" si="173"/>
        <v>RING ROAD MARYOTIA EXPANSION4</v>
      </c>
    </row>
    <row r="1339" spans="1:42" hidden="1" x14ac:dyDescent="0.3">
      <c r="A1339" s="6" t="s">
        <v>65</v>
      </c>
      <c r="B1339" s="6">
        <f>VLOOKUP(A1339,Sheet1!A:B,2,0)</f>
        <v>2</v>
      </c>
      <c r="C1339" s="6">
        <v>5</v>
      </c>
      <c r="D1339" s="25"/>
      <c r="F1339" s="26">
        <f>SUMIF('data-from-invoicing'!D:D,eslam.data!AP1339,'data-from-invoicing'!E:E)</f>
        <v>15036563.720000001</v>
      </c>
      <c r="G1339" s="2">
        <f t="shared" si="170"/>
        <v>15036563.720000001</v>
      </c>
      <c r="H1339" s="23"/>
      <c r="I1339" s="2">
        <f>SUMIF('collection only'!D:D,eslam.data!AO1339,'collection only'!E:E)</f>
        <v>2097964.2999999998</v>
      </c>
      <c r="J1339" s="26">
        <f>SUMIF('data-from-invoicing'!D:D,eslam.data!AP1339,'data-from-invoicing'!F:F)</f>
        <v>8684506.2159999982</v>
      </c>
      <c r="K1339" s="2">
        <f t="shared" si="171"/>
        <v>6586541.9159999983</v>
      </c>
      <c r="O1339" s="23"/>
      <c r="Q1339" s="1">
        <v>44377</v>
      </c>
      <c r="R1339" s="1">
        <v>44377</v>
      </c>
      <c r="S1339" s="1">
        <v>44377</v>
      </c>
      <c r="T1339">
        <v>60</v>
      </c>
      <c r="U1339" s="1">
        <v>44437</v>
      </c>
      <c r="AD1339" s="2">
        <v>0</v>
      </c>
      <c r="AE1339" s="14">
        <f>SUMIF('consultant-gross'!D:D,eslam.data!AO1339,'consultant-gross'!F:F)</f>
        <v>0</v>
      </c>
      <c r="AF1339" s="14">
        <f>SUMIF('consultant-gross'!D:D,eslam.data!AO1339,'consultant-gross'!G:G)</f>
        <v>0</v>
      </c>
      <c r="AG1339" s="14">
        <f>SUMIF('consultant-net'!D:D,eslam.data!AO1339,'consultant-net'!F:F)</f>
        <v>0</v>
      </c>
      <c r="AH1339" s="2" t="str">
        <f>VLOOKUP(A1339,'eslam-to-invoicing'!A:B,2,0)</f>
        <v>RING ROAD MARYOTIA EXPANSION</v>
      </c>
      <c r="AO1339" s="2" t="str">
        <f t="shared" si="172"/>
        <v>Ring Road - El Marg5</v>
      </c>
      <c r="AP1339" s="2" t="str">
        <f t="shared" si="173"/>
        <v>RING ROAD MARYOTIA EXPANSION5</v>
      </c>
    </row>
    <row r="1340" spans="1:42" hidden="1" x14ac:dyDescent="0.3">
      <c r="A1340" s="6" t="s">
        <v>65</v>
      </c>
      <c r="B1340" s="6">
        <f>VLOOKUP(A1340,Sheet1!A:B,2,0)</f>
        <v>2</v>
      </c>
      <c r="C1340" s="6">
        <v>6</v>
      </c>
      <c r="D1340" s="25"/>
      <c r="F1340" s="26">
        <f>SUMIF('data-from-invoicing'!D:D,eslam.data!AP1340,'data-from-invoicing'!E:E)</f>
        <v>8863613</v>
      </c>
      <c r="G1340" s="2">
        <f t="shared" si="170"/>
        <v>8863613</v>
      </c>
      <c r="H1340" s="23"/>
      <c r="I1340" s="2">
        <f>SUMIF('collection only'!D:D,eslam.data!AO1340,'collection only'!E:E)</f>
        <v>1156719</v>
      </c>
      <c r="J1340" s="26">
        <f>SUMIF('data-from-invoicing'!D:D,eslam.data!AP1340,'data-from-invoicing'!F:F)</f>
        <v>7129991.824000001</v>
      </c>
      <c r="K1340" s="2">
        <f t="shared" si="171"/>
        <v>5973272.824000001</v>
      </c>
      <c r="O1340" s="23"/>
      <c r="Q1340" s="1">
        <v>44408</v>
      </c>
      <c r="R1340" s="1">
        <v>44408</v>
      </c>
      <c r="S1340" s="1">
        <v>44408</v>
      </c>
      <c r="T1340">
        <v>60</v>
      </c>
      <c r="U1340" s="1">
        <v>44468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 t="shared" si="172"/>
        <v>Ring Road - El Marg6</v>
      </c>
      <c r="AP1340" s="2" t="str">
        <f t="shared" si="173"/>
        <v>RING ROAD MARYOTIA EXPANSION6</v>
      </c>
    </row>
    <row r="1341" spans="1:42" hidden="1" x14ac:dyDescent="0.3">
      <c r="A1341" s="6" t="s">
        <v>65</v>
      </c>
      <c r="B1341" s="6">
        <f>VLOOKUP(A1341,Sheet1!A:B,2,0)</f>
        <v>2</v>
      </c>
      <c r="C1341" s="6">
        <v>7</v>
      </c>
      <c r="D1341" s="25"/>
      <c r="F1341" s="26">
        <f>SUMIF('data-from-invoicing'!D:D,eslam.data!AP1341,'data-from-invoicing'!E:E)</f>
        <v>32591663.949999999</v>
      </c>
      <c r="G1341" s="2">
        <f t="shared" si="170"/>
        <v>32591663.949999999</v>
      </c>
      <c r="H1341" s="23"/>
      <c r="I1341" s="2">
        <f>SUMIF('collection only'!D:D,eslam.data!AO1341,'collection only'!E:E)</f>
        <v>2151897.2999999998</v>
      </c>
      <c r="J1341" s="26">
        <f>SUMIF('data-from-invoicing'!D:D,eslam.data!AP1341,'data-from-invoicing'!F:F)</f>
        <v>4667862.0959999999</v>
      </c>
      <c r="K1341" s="2">
        <f t="shared" si="171"/>
        <v>2515964.7960000001</v>
      </c>
      <c r="O1341" s="23"/>
      <c r="P1341" s="2">
        <v>25237352</v>
      </c>
      <c r="Q1341" s="1">
        <v>44439</v>
      </c>
      <c r="R1341" s="1">
        <v>44439</v>
      </c>
      <c r="S1341" s="1">
        <v>44444</v>
      </c>
      <c r="T1341">
        <v>60</v>
      </c>
      <c r="U1341" s="1">
        <v>44504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25237352</v>
      </c>
      <c r="AH1341" s="2" t="str">
        <f>VLOOKUP(A1341,'eslam-to-invoicing'!A:B,2,0)</f>
        <v>RING ROAD MARYOTIA EXPANSION</v>
      </c>
      <c r="AO1341" s="2" t="str">
        <f t="shared" si="172"/>
        <v>Ring Road - El Marg7</v>
      </c>
      <c r="AP1341" s="2" t="str">
        <f t="shared" si="173"/>
        <v>RING ROAD MARYOTIA EXPANSION7</v>
      </c>
    </row>
    <row r="1342" spans="1:42" hidden="1" x14ac:dyDescent="0.3">
      <c r="A1342" s="6" t="s">
        <v>65</v>
      </c>
      <c r="B1342" s="6">
        <f>VLOOKUP(A1342,Sheet1!A:B,2,0)</f>
        <v>2</v>
      </c>
      <c r="C1342" s="6">
        <v>8</v>
      </c>
      <c r="D1342" s="25"/>
      <c r="E1342" s="2">
        <v>4446069.400000006</v>
      </c>
      <c r="F1342" s="26">
        <f>SUMIF('data-from-invoicing'!D:D,eslam.data!AP1342,'data-from-invoicing'!E:E)</f>
        <v>7329890.1600000001</v>
      </c>
      <c r="G1342" s="2">
        <f t="shared" si="170"/>
        <v>2883820.7599999942</v>
      </c>
      <c r="H1342" s="23"/>
      <c r="I1342" s="2">
        <f>SUMIF('collection only'!D:D,eslam.data!AO1342,'collection only'!E:E)</f>
        <v>3742254.85</v>
      </c>
      <c r="J1342" s="26">
        <f>SUMIF('data-from-invoicing'!D:D,eslam.data!AP1342,'data-from-invoicing'!F:F)</f>
        <v>6443416.8000000007</v>
      </c>
      <c r="K1342" s="2">
        <f t="shared" si="171"/>
        <v>2701161.9500000007</v>
      </c>
      <c r="O1342" s="23"/>
      <c r="P1342" s="2">
        <v>3601316.2140000048</v>
      </c>
      <c r="Q1342" s="1">
        <v>44469</v>
      </c>
      <c r="R1342" s="1">
        <v>44469</v>
      </c>
      <c r="S1342" s="1">
        <v>44474</v>
      </c>
      <c r="T1342">
        <v>60</v>
      </c>
      <c r="U1342" s="1">
        <v>44534</v>
      </c>
      <c r="V1342" s="1">
        <v>44493</v>
      </c>
      <c r="W1342" s="2">
        <v>142263915.035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 t="shared" si="172"/>
        <v>Ring Road - El Marg8</v>
      </c>
      <c r="AP1342" s="2" t="str">
        <f t="shared" si="173"/>
        <v>RING ROAD MARYOTIA EXPANSION8</v>
      </c>
    </row>
    <row r="1343" spans="1:42" hidden="1" x14ac:dyDescent="0.3">
      <c r="A1343" s="6" t="s">
        <v>65</v>
      </c>
      <c r="B1343" s="6">
        <f>VLOOKUP(A1343,Sheet1!A:B,2,0)</f>
        <v>2</v>
      </c>
      <c r="C1343" s="6">
        <v>9</v>
      </c>
      <c r="D1343" s="25"/>
      <c r="E1343" s="2">
        <v>4763028.2350000143</v>
      </c>
      <c r="F1343" s="26">
        <f>SUMIF('data-from-invoicing'!D:D,eslam.data!AP1343,'data-from-invoicing'!E:E)</f>
        <v>14419705.469999999</v>
      </c>
      <c r="G1343" s="2">
        <f t="shared" si="170"/>
        <v>9656677.2349999845</v>
      </c>
      <c r="H1343" s="23"/>
      <c r="I1343" s="2">
        <f>SUMIF('collection only'!D:D,eslam.data!AO1343,'collection only'!E:E)</f>
        <v>4020500.85</v>
      </c>
      <c r="J1343" s="26">
        <f>SUMIF('data-from-invoicing'!D:D,eslam.data!AP1343,'data-from-invoicing'!F:F)</f>
        <v>7876622.2569999993</v>
      </c>
      <c r="K1343" s="2">
        <f t="shared" si="171"/>
        <v>3856121.4069999992</v>
      </c>
      <c r="O1343" s="23"/>
      <c r="P1343" s="2">
        <v>3858052.8703500121</v>
      </c>
      <c r="Q1343" s="1">
        <v>44500</v>
      </c>
      <c r="R1343" s="1">
        <v>44500</v>
      </c>
      <c r="S1343" s="1">
        <v>44506</v>
      </c>
      <c r="T1343">
        <v>60</v>
      </c>
      <c r="U1343" s="1">
        <v>44566</v>
      </c>
      <c r="V1343" s="1">
        <v>44524</v>
      </c>
      <c r="W1343" s="2">
        <v>147026943.27000001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 t="shared" si="172"/>
        <v>Ring Road - El Marg9</v>
      </c>
      <c r="AP1343" s="2" t="str">
        <f t="shared" si="173"/>
        <v>RING ROAD MARYOTIA EXPANSION9</v>
      </c>
    </row>
    <row r="1344" spans="1:42" hidden="1" x14ac:dyDescent="0.3">
      <c r="A1344" s="6" t="s">
        <v>65</v>
      </c>
      <c r="B1344" s="6">
        <f>VLOOKUP(A1344,Sheet1!A:B,2,0)</f>
        <v>2</v>
      </c>
      <c r="C1344" s="6">
        <v>10</v>
      </c>
      <c r="D1344" s="25"/>
      <c r="E1344" s="2">
        <v>3312818.459999979</v>
      </c>
      <c r="F1344" s="26">
        <f>SUMIF('data-from-invoicing'!D:D,eslam.data!AP1344,'data-from-invoicing'!E:E)</f>
        <v>20599647.579999998</v>
      </c>
      <c r="G1344" s="2">
        <f t="shared" si="170"/>
        <v>17286829.12000002</v>
      </c>
      <c r="H1344" s="23"/>
      <c r="I1344" s="2">
        <f>SUMIF('collection only'!D:D,eslam.data!AO1344,'collection only'!E:E)</f>
        <v>2795847.4</v>
      </c>
      <c r="J1344" s="26">
        <f>SUMIF('data-from-invoicing'!D:D,eslam.data!AP1344,'data-from-invoicing'!F:F)</f>
        <v>13738602.73</v>
      </c>
      <c r="K1344" s="2">
        <f t="shared" si="171"/>
        <v>10942755.33</v>
      </c>
      <c r="O1344" s="23"/>
      <c r="P1344" s="2">
        <v>2683382.9525999832</v>
      </c>
      <c r="Q1344" s="1">
        <v>44530</v>
      </c>
      <c r="R1344" s="1">
        <v>44530</v>
      </c>
      <c r="S1344" s="1">
        <v>44538</v>
      </c>
      <c r="T1344">
        <v>60</v>
      </c>
      <c r="U1344" s="1">
        <v>44598</v>
      </c>
      <c r="V1344" s="1">
        <v>44586</v>
      </c>
      <c r="W1344" s="2">
        <v>150339761.72999999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 t="shared" si="172"/>
        <v>Ring Road - El Marg10</v>
      </c>
      <c r="AP1344" s="2" t="str">
        <f t="shared" si="173"/>
        <v>RING ROAD MARYOTIA EXPANSION10</v>
      </c>
    </row>
    <row r="1345" spans="1:42" hidden="1" x14ac:dyDescent="0.3">
      <c r="A1345" s="6" t="s">
        <v>65</v>
      </c>
      <c r="B1345" s="6">
        <f>VLOOKUP(A1345,Sheet1!A:B,2,0)</f>
        <v>2</v>
      </c>
      <c r="C1345" s="6">
        <v>11</v>
      </c>
      <c r="D1345" s="25"/>
      <c r="F1345" s="26">
        <f>SUMIF('data-from-invoicing'!D:D,eslam.data!AP1345,'data-from-invoicing'!E:E)</f>
        <v>29094868.160000004</v>
      </c>
      <c r="G1345" s="2">
        <f t="shared" si="170"/>
        <v>29094868.160000004</v>
      </c>
      <c r="H1345" s="23"/>
      <c r="I1345" s="2">
        <f>SUMIF('collection only'!D:D,eslam.data!AO1345,'collection only'!E:E)</f>
        <v>1E-4</v>
      </c>
      <c r="J1345" s="26">
        <f>SUMIF('data-from-invoicing'!D:D,eslam.data!AP1345,'data-from-invoicing'!F:F)</f>
        <v>3708396.5700000003</v>
      </c>
      <c r="K1345" s="2">
        <f t="shared" si="171"/>
        <v>3708396.5699000005</v>
      </c>
      <c r="O1345" s="23"/>
      <c r="Q1345" s="1">
        <v>44592</v>
      </c>
      <c r="R1345" s="1">
        <v>44592</v>
      </c>
      <c r="S1345" s="1">
        <v>44594</v>
      </c>
      <c r="T1345">
        <v>60</v>
      </c>
      <c r="U1345" s="1">
        <v>44654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 t="shared" si="172"/>
        <v>Ring Road - El Marg11</v>
      </c>
      <c r="AP1345" s="2" t="str">
        <f t="shared" si="173"/>
        <v>RING ROAD MARYOTIA EXPANSION11</v>
      </c>
    </row>
    <row r="1346" spans="1:42" hidden="1" x14ac:dyDescent="0.3">
      <c r="A1346" s="6" t="s">
        <v>65</v>
      </c>
      <c r="B1346" s="6">
        <f>VLOOKUP(A1346,Sheet1!A:B,2,0)</f>
        <v>2</v>
      </c>
      <c r="C1346" s="6">
        <v>12</v>
      </c>
      <c r="D1346" s="25"/>
      <c r="F1346" s="26">
        <f>SUMIF('data-from-invoicing'!D:D,eslam.data!AP1346,'data-from-invoicing'!E:E)</f>
        <v>19159167.620000001</v>
      </c>
      <c r="G1346" s="2">
        <f t="shared" si="170"/>
        <v>19159167.620000001</v>
      </c>
      <c r="H1346" s="23"/>
      <c r="I1346" s="2">
        <f>SUMIF('collection only'!D:D,eslam.data!AO1346,'collection only'!E:E)</f>
        <v>1E-4</v>
      </c>
      <c r="J1346" s="26">
        <f>SUMIF('data-from-invoicing'!D:D,eslam.data!AP1346,'data-from-invoicing'!F:F)</f>
        <v>18678770.82</v>
      </c>
      <c r="K1346" s="2">
        <f t="shared" si="171"/>
        <v>18678770.819899999</v>
      </c>
      <c r="O1346" s="23"/>
      <c r="Q1346" s="1">
        <v>44620</v>
      </c>
      <c r="R1346" s="1">
        <v>44620</v>
      </c>
      <c r="S1346" s="1">
        <v>44622</v>
      </c>
      <c r="T1346">
        <v>60</v>
      </c>
      <c r="U1346" s="1">
        <v>44682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0</v>
      </c>
      <c r="AH1346" s="2" t="str">
        <f>VLOOKUP(A1346,'eslam-to-invoicing'!A:B,2,0)</f>
        <v>RING ROAD MARYOTIA EXPANSION</v>
      </c>
      <c r="AO1346" s="2" t="str">
        <f t="shared" si="172"/>
        <v>Ring Road - El Marg12</v>
      </c>
      <c r="AP1346" s="2" t="str">
        <f t="shared" si="173"/>
        <v>RING ROAD MARYOTIA EXPANSION12</v>
      </c>
    </row>
    <row r="1347" spans="1:42" hidden="1" x14ac:dyDescent="0.3">
      <c r="A1347" s="6" t="s">
        <v>65</v>
      </c>
      <c r="B1347" s="6">
        <f>VLOOKUP(A1347,Sheet1!A:B,2,0)</f>
        <v>2</v>
      </c>
      <c r="C1347" s="6">
        <v>13</v>
      </c>
      <c r="D1347" s="25"/>
      <c r="F1347" s="26">
        <f>SUMIF('data-from-invoicing'!D:D,eslam.data!AP1347,'data-from-invoicing'!E:E)</f>
        <v>53815173.269999996</v>
      </c>
      <c r="G1347" s="2">
        <f t="shared" si="170"/>
        <v>53815173.269999996</v>
      </c>
      <c r="H1347" s="23"/>
      <c r="I1347" s="2">
        <f>SUMIF('collection only'!D:D,eslam.data!AO1347,'collection only'!E:E)</f>
        <v>1E-4</v>
      </c>
      <c r="J1347" s="26">
        <f>SUMIF('data-from-invoicing'!D:D,eslam.data!AP1347,'data-from-invoicing'!F:F)</f>
        <v>41457209.530000001</v>
      </c>
      <c r="K1347" s="2">
        <f t="shared" si="171"/>
        <v>41457209.529899999</v>
      </c>
      <c r="O1347" s="23"/>
      <c r="Q1347" s="1">
        <v>44712</v>
      </c>
      <c r="R1347" s="1">
        <v>44711</v>
      </c>
      <c r="S1347" s="1">
        <v>44714</v>
      </c>
      <c r="T1347">
        <v>60</v>
      </c>
      <c r="U1347" s="1">
        <v>44774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 t="shared" si="172"/>
        <v>Ring Road - El Marg13</v>
      </c>
      <c r="AP1347" s="2" t="str">
        <f t="shared" si="173"/>
        <v>RING ROAD MARYOTIA EXPANSION13</v>
      </c>
    </row>
    <row r="1348" spans="1:42" hidden="1" x14ac:dyDescent="0.3">
      <c r="A1348" s="6" t="s">
        <v>63</v>
      </c>
      <c r="B1348" s="6">
        <f>VLOOKUP(A1348,Sheet1!A:B,2,0)</f>
        <v>2</v>
      </c>
      <c r="C1348" s="6">
        <v>1</v>
      </c>
      <c r="D1348" s="25"/>
      <c r="F1348" s="26">
        <f>SUMIF('data-from-invoicing'!D:D,eslam.data!AP1348,'data-from-invoicing'!E:E)</f>
        <v>82038369.780000001</v>
      </c>
      <c r="G1348" s="2">
        <f t="shared" si="170"/>
        <v>82038369.780000001</v>
      </c>
      <c r="H1348" s="23"/>
      <c r="I1348" s="2">
        <f>SUMIF('collection only'!D:D,eslam.data!AO1348,'collection only'!E:E)</f>
        <v>26333646.739130437</v>
      </c>
      <c r="J1348" s="26">
        <f>SUMIF('data-from-invoicing'!D:D,eslam.data!AP1348,'data-from-invoicing'!F:F)</f>
        <v>63763876.260499999</v>
      </c>
      <c r="K1348" s="2">
        <f t="shared" si="171"/>
        <v>37430229.521369562</v>
      </c>
      <c r="O1348" s="23"/>
      <c r="Q1348" s="1">
        <v>44074</v>
      </c>
      <c r="R1348" s="1">
        <v>44074</v>
      </c>
      <c r="S1348" s="1">
        <v>44074</v>
      </c>
      <c r="T1348">
        <v>60</v>
      </c>
      <c r="U1348" s="1">
        <v>44134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 t="shared" si="172"/>
        <v>Ring Road - Mounib1</v>
      </c>
      <c r="AP1348" s="2" t="str">
        <f t="shared" si="173"/>
        <v>RING ROAD MARYOTIA EXPANSION1</v>
      </c>
    </row>
    <row r="1349" spans="1:42" hidden="1" x14ac:dyDescent="0.3">
      <c r="A1349" s="6" t="s">
        <v>63</v>
      </c>
      <c r="B1349" s="6">
        <f>VLOOKUP(A1349,Sheet1!A:B,2,0)</f>
        <v>2</v>
      </c>
      <c r="C1349" s="6">
        <v>2</v>
      </c>
      <c r="D1349" s="25"/>
      <c r="F1349" s="26">
        <f>SUMIF('data-from-invoicing'!D:D,eslam.data!AP1349,'data-from-invoicing'!E:E)</f>
        <v>33380372.870000001</v>
      </c>
      <c r="G1349" s="2">
        <f t="shared" si="170"/>
        <v>33380372.870000001</v>
      </c>
      <c r="H1349" s="23"/>
      <c r="I1349" s="2">
        <f>SUMIF('collection only'!D:D,eslam.data!AO1349,'collection only'!E:E)</f>
        <v>7157243.5999999996</v>
      </c>
      <c r="J1349" s="26">
        <f>SUMIF('data-from-invoicing'!D:D,eslam.data!AP1349,'data-from-invoicing'!F:F)</f>
        <v>19829292.129000001</v>
      </c>
      <c r="K1349" s="2">
        <f t="shared" si="171"/>
        <v>12672048.529000001</v>
      </c>
      <c r="O1349" s="23"/>
      <c r="Q1349" s="1">
        <v>44135</v>
      </c>
      <c r="R1349" s="1">
        <v>44135</v>
      </c>
      <c r="S1349" s="1">
        <v>44135</v>
      </c>
      <c r="T1349">
        <v>60</v>
      </c>
      <c r="U1349" s="1">
        <v>44195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 t="shared" si="172"/>
        <v>Ring Road - Mounib2</v>
      </c>
      <c r="AP1349" s="2" t="str">
        <f t="shared" si="173"/>
        <v>RING ROAD MARYOTIA EXPANSION2</v>
      </c>
    </row>
    <row r="1350" spans="1:42" hidden="1" x14ac:dyDescent="0.3">
      <c r="A1350" s="6" t="s">
        <v>63</v>
      </c>
      <c r="B1350" s="6">
        <f>VLOOKUP(A1350,Sheet1!A:B,2,0)</f>
        <v>2</v>
      </c>
      <c r="C1350" s="6">
        <v>3</v>
      </c>
      <c r="D1350" s="25"/>
      <c r="F1350" s="26">
        <f>SUMIF('data-from-invoicing'!D:D,eslam.data!AP1350,'data-from-invoicing'!E:E)</f>
        <v>28745170.990000002</v>
      </c>
      <c r="G1350" s="2">
        <f t="shared" si="170"/>
        <v>28745170.990000002</v>
      </c>
      <c r="H1350" s="23"/>
      <c r="I1350" s="2">
        <f>SUMIF('collection only'!D:D,eslam.data!AO1350,'collection only'!E:E)</f>
        <v>10759736.15</v>
      </c>
      <c r="J1350" s="26">
        <f>SUMIF('data-from-invoicing'!D:D,eslam.data!AP1350,'data-from-invoicing'!F:F)</f>
        <v>25943818.8695</v>
      </c>
      <c r="K1350" s="2">
        <f t="shared" si="171"/>
        <v>15184082.7195</v>
      </c>
      <c r="O1350" s="23"/>
      <c r="Q1350" s="1">
        <v>44196</v>
      </c>
      <c r="R1350" s="1">
        <v>44196</v>
      </c>
      <c r="S1350" s="1">
        <v>44196</v>
      </c>
      <c r="T1350">
        <v>60</v>
      </c>
      <c r="U1350" s="1">
        <v>44256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 t="shared" si="172"/>
        <v>Ring Road - Mounib3</v>
      </c>
      <c r="AP1350" s="2" t="str">
        <f t="shared" si="173"/>
        <v>RING ROAD MARYOTIA EXPANSION3</v>
      </c>
    </row>
    <row r="1351" spans="1:42" hidden="1" x14ac:dyDescent="0.3">
      <c r="A1351" s="6" t="s">
        <v>63</v>
      </c>
      <c r="B1351" s="6">
        <f>VLOOKUP(A1351,Sheet1!A:B,2,0)</f>
        <v>2</v>
      </c>
      <c r="C1351" s="6">
        <v>4</v>
      </c>
      <c r="D1351" s="25"/>
      <c r="F1351" s="26">
        <f>SUMIF('data-from-invoicing'!D:D,eslam.data!AP1351,'data-from-invoicing'!E:E)</f>
        <v>11371133.17</v>
      </c>
      <c r="G1351" s="2">
        <f t="shared" si="170"/>
        <v>11371133.17</v>
      </c>
      <c r="H1351" s="23"/>
      <c r="I1351" s="2">
        <f>SUMIF('collection only'!D:D,eslam.data!AO1351,'collection only'!E:E)</f>
        <v>4521989.75</v>
      </c>
      <c r="J1351" s="26">
        <f>SUMIF('data-from-invoicing'!D:D,eslam.data!AP1351,'data-from-invoicing'!F:F)</f>
        <v>10132951.9</v>
      </c>
      <c r="K1351" s="2">
        <f t="shared" si="171"/>
        <v>5610962.1500000004</v>
      </c>
      <c r="O1351" s="23"/>
      <c r="Q1351" s="1">
        <v>44227</v>
      </c>
      <c r="R1351" s="1">
        <v>44227</v>
      </c>
      <c r="S1351" s="1">
        <v>44235</v>
      </c>
      <c r="T1351">
        <v>60</v>
      </c>
      <c r="U1351" s="1">
        <v>44295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 t="shared" si="172"/>
        <v>Ring Road - Mounib4</v>
      </c>
      <c r="AP1351" s="2" t="str">
        <f t="shared" si="173"/>
        <v>RING ROAD MARYOTIA EXPANSION4</v>
      </c>
    </row>
    <row r="1352" spans="1:42" hidden="1" x14ac:dyDescent="0.3">
      <c r="A1352" s="6" t="s">
        <v>63</v>
      </c>
      <c r="B1352" s="6">
        <f>VLOOKUP(A1352,Sheet1!A:B,2,0)</f>
        <v>2</v>
      </c>
      <c r="C1352" s="6">
        <v>5</v>
      </c>
      <c r="D1352" s="25"/>
      <c r="F1352" s="26">
        <f>SUMIF('data-from-invoicing'!D:D,eslam.data!AP1352,'data-from-invoicing'!E:E)</f>
        <v>15036563.720000001</v>
      </c>
      <c r="G1352" s="2">
        <f t="shared" si="170"/>
        <v>15036563.720000001</v>
      </c>
      <c r="H1352" s="23"/>
      <c r="I1352" s="2">
        <f>SUMIF('collection only'!D:D,eslam.data!AO1352,'collection only'!E:E)</f>
        <v>6026340.3499999996</v>
      </c>
      <c r="J1352" s="26">
        <f>SUMIF('data-from-invoicing'!D:D,eslam.data!AP1352,'data-from-invoicing'!F:F)</f>
        <v>8684506.2159999982</v>
      </c>
      <c r="K1352" s="2">
        <f t="shared" si="171"/>
        <v>2658165.8659999985</v>
      </c>
      <c r="O1352" s="23"/>
      <c r="Q1352" s="1">
        <v>44255</v>
      </c>
      <c r="R1352" s="1">
        <v>44255</v>
      </c>
      <c r="S1352" s="1">
        <v>44272</v>
      </c>
      <c r="T1352">
        <v>60</v>
      </c>
      <c r="U1352" s="1">
        <v>44332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 t="shared" si="172"/>
        <v>Ring Road - Mounib5</v>
      </c>
      <c r="AP1352" s="2" t="str">
        <f t="shared" si="173"/>
        <v>RING ROAD MARYOTIA EXPANSION5</v>
      </c>
    </row>
    <row r="1353" spans="1:42" hidden="1" x14ac:dyDescent="0.3">
      <c r="A1353" s="6" t="s">
        <v>63</v>
      </c>
      <c r="B1353" s="6">
        <f>VLOOKUP(A1353,Sheet1!A:B,2,0)</f>
        <v>2</v>
      </c>
      <c r="C1353" s="6">
        <v>6</v>
      </c>
      <c r="D1353" s="25"/>
      <c r="F1353" s="26">
        <f>SUMIF('data-from-invoicing'!D:D,eslam.data!AP1353,'data-from-invoicing'!E:E)</f>
        <v>8863613</v>
      </c>
      <c r="G1353" s="2">
        <f t="shared" si="170"/>
        <v>8863613</v>
      </c>
      <c r="H1353" s="23"/>
      <c r="I1353" s="2">
        <f>SUMIF('collection only'!D:D,eslam.data!AO1353,'collection only'!E:E)</f>
        <v>4751540.0143990107</v>
      </c>
      <c r="J1353" s="26">
        <f>SUMIF('data-from-invoicing'!D:D,eslam.data!AP1353,'data-from-invoicing'!F:F)</f>
        <v>7129991.824000001</v>
      </c>
      <c r="K1353" s="2">
        <f t="shared" si="171"/>
        <v>2378451.8096009903</v>
      </c>
      <c r="O1353" s="23"/>
      <c r="Q1353" s="1">
        <v>44286</v>
      </c>
      <c r="R1353" s="1">
        <v>44286</v>
      </c>
      <c r="S1353" s="1">
        <v>44301</v>
      </c>
      <c r="T1353">
        <v>60</v>
      </c>
      <c r="U1353" s="1">
        <v>44361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 t="shared" si="172"/>
        <v>Ring Road - Mounib6</v>
      </c>
      <c r="AP1353" s="2" t="str">
        <f t="shared" si="173"/>
        <v>RING ROAD MARYOTIA EXPANSION6</v>
      </c>
    </row>
    <row r="1354" spans="1:42" hidden="1" x14ac:dyDescent="0.3">
      <c r="A1354" s="6" t="s">
        <v>63</v>
      </c>
      <c r="B1354" s="6">
        <f>VLOOKUP(A1354,Sheet1!A:B,2,0)</f>
        <v>2</v>
      </c>
      <c r="C1354" s="6">
        <v>7</v>
      </c>
      <c r="D1354" s="25"/>
      <c r="F1354" s="26">
        <f>SUMIF('data-from-invoicing'!D:D,eslam.data!AP1354,'data-from-invoicing'!E:E)</f>
        <v>32591663.949999999</v>
      </c>
      <c r="G1354" s="2">
        <f t="shared" si="170"/>
        <v>32591663.949999999</v>
      </c>
      <c r="H1354" s="23"/>
      <c r="I1354" s="2">
        <f>SUMIF('collection only'!D:D,eslam.data!AO1354,'collection only'!E:E)</f>
        <v>3640291.7356009893</v>
      </c>
      <c r="J1354" s="26">
        <f>SUMIF('data-from-invoicing'!D:D,eslam.data!AP1354,'data-from-invoicing'!F:F)</f>
        <v>4667862.0959999999</v>
      </c>
      <c r="K1354" s="2">
        <f t="shared" si="171"/>
        <v>1027570.3603990106</v>
      </c>
      <c r="O1354" s="23"/>
      <c r="Q1354" s="1">
        <v>44316</v>
      </c>
      <c r="R1354" s="1">
        <v>44316</v>
      </c>
      <c r="S1354" s="1">
        <v>44331</v>
      </c>
      <c r="T1354">
        <v>60</v>
      </c>
      <c r="U1354" s="1">
        <v>44391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 t="shared" si="172"/>
        <v>Ring Road - Mounib7</v>
      </c>
      <c r="AP1354" s="2" t="str">
        <f t="shared" si="173"/>
        <v>RING ROAD MARYOTIA EXPANSION7</v>
      </c>
    </row>
    <row r="1355" spans="1:42" hidden="1" x14ac:dyDescent="0.3">
      <c r="A1355" s="6" t="s">
        <v>63</v>
      </c>
      <c r="B1355" s="6">
        <f>VLOOKUP(A1355,Sheet1!A:B,2,0)</f>
        <v>2</v>
      </c>
      <c r="C1355" s="6">
        <v>8</v>
      </c>
      <c r="D1355" s="25"/>
      <c r="F1355" s="26">
        <f>SUMIF('data-from-invoicing'!D:D,eslam.data!AP1355,'data-from-invoicing'!E:E)</f>
        <v>7329890.1600000001</v>
      </c>
      <c r="G1355" s="2">
        <f t="shared" ref="G1355:G1418" si="174">F1355-E1355</f>
        <v>7329890.1600000001</v>
      </c>
      <c r="H1355" s="23"/>
      <c r="I1355" s="2">
        <f>SUMIF('collection only'!D:D,eslam.data!AO1355,'collection only'!E:E)</f>
        <v>2701161.75</v>
      </c>
      <c r="J1355" s="26">
        <f>SUMIF('data-from-invoicing'!D:D,eslam.data!AP1355,'data-from-invoicing'!F:F)</f>
        <v>6443416.8000000007</v>
      </c>
      <c r="K1355" s="2">
        <f t="shared" ref="K1355:K1418" si="175">J1355-I1355</f>
        <v>3742255.0500000007</v>
      </c>
      <c r="O1355" s="23"/>
      <c r="Q1355" s="1">
        <v>44347</v>
      </c>
      <c r="R1355" s="1">
        <v>44347</v>
      </c>
      <c r="S1355" s="1">
        <v>44355</v>
      </c>
      <c r="T1355">
        <v>60</v>
      </c>
      <c r="U1355" s="1">
        <v>44415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 t="shared" ref="AO1355:AO1418" si="176">A1355&amp;C1355</f>
        <v>Ring Road - Mounib8</v>
      </c>
      <c r="AP1355" s="2" t="str">
        <f t="shared" ref="AP1355:AP1418" si="177">AH1355&amp;C1355</f>
        <v>RING ROAD MARYOTIA EXPANSION8</v>
      </c>
    </row>
    <row r="1356" spans="1:42" hidden="1" x14ac:dyDescent="0.3">
      <c r="A1356" s="6" t="s">
        <v>63</v>
      </c>
      <c r="B1356" s="6">
        <f>VLOOKUP(A1356,Sheet1!A:B,2,0)</f>
        <v>2</v>
      </c>
      <c r="C1356" s="6">
        <v>9</v>
      </c>
      <c r="D1356" s="25"/>
      <c r="E1356" s="2">
        <v>4536613.5882352944</v>
      </c>
      <c r="F1356" s="26">
        <f>SUMIF('data-from-invoicing'!D:D,eslam.data!AP1356,'data-from-invoicing'!E:E)</f>
        <v>14419705.469999999</v>
      </c>
      <c r="G1356" s="2">
        <f t="shared" si="174"/>
        <v>9883091.8817647044</v>
      </c>
      <c r="H1356" s="23"/>
      <c r="I1356" s="2">
        <f>SUMIF('collection only'!D:D,eslam.data!AO1356,'collection only'!E:E)</f>
        <v>3856121.55</v>
      </c>
      <c r="J1356" s="26">
        <f>SUMIF('data-from-invoicing'!D:D,eslam.data!AP1356,'data-from-invoicing'!F:F)</f>
        <v>7876622.2569999993</v>
      </c>
      <c r="K1356" s="2">
        <f t="shared" si="175"/>
        <v>4020500.7069999995</v>
      </c>
      <c r="O1356" s="23"/>
      <c r="P1356" s="2">
        <v>3856121.55</v>
      </c>
      <c r="Q1356" s="1">
        <v>44377</v>
      </c>
      <c r="R1356" s="1">
        <v>44377</v>
      </c>
      <c r="S1356" s="1">
        <v>44377</v>
      </c>
      <c r="T1356">
        <v>60</v>
      </c>
      <c r="U1356" s="1">
        <v>44437</v>
      </c>
      <c r="W1356" s="2">
        <v>98438363.943000004</v>
      </c>
      <c r="AD1356" s="2">
        <v>0</v>
      </c>
      <c r="AE1356" s="14">
        <f>SUMIF('consultant-gross'!D:D,eslam.data!AO1356,'consultant-gross'!F:F)</f>
        <v>4536613.5882352944</v>
      </c>
      <c r="AF1356" s="14">
        <f>SUMIF('consultant-gross'!D:D,eslam.data!AO1356,'consultant-gross'!G:G)</f>
        <v>98438363.943000004</v>
      </c>
      <c r="AG1356" s="14">
        <f>SUMIF('consultant-net'!D:D,eslam.data!AO1356,'consultant-net'!F:F)</f>
        <v>3856121.55</v>
      </c>
      <c r="AH1356" s="2" t="str">
        <f>VLOOKUP(A1356,'eslam-to-invoicing'!A:B,2,0)</f>
        <v>RING ROAD MARYOTIA EXPANSION</v>
      </c>
      <c r="AO1356" s="2" t="str">
        <f t="shared" si="176"/>
        <v>Ring Road - Mounib9</v>
      </c>
      <c r="AP1356" s="2" t="str">
        <f t="shared" si="177"/>
        <v>RING ROAD MARYOTIA EXPANSION9</v>
      </c>
    </row>
    <row r="1357" spans="1:42" hidden="1" x14ac:dyDescent="0.3">
      <c r="A1357" s="6" t="s">
        <v>63</v>
      </c>
      <c r="B1357" s="6">
        <f>VLOOKUP(A1357,Sheet1!A:B,2,0)</f>
        <v>2</v>
      </c>
      <c r="C1357" s="6">
        <v>10</v>
      </c>
      <c r="D1357" s="25"/>
      <c r="E1357" s="2">
        <v>18316815</v>
      </c>
      <c r="F1357" s="26">
        <f>SUMIF('data-from-invoicing'!D:D,eslam.data!AP1357,'data-from-invoicing'!E:E)</f>
        <v>20599647.579999998</v>
      </c>
      <c r="G1357" s="2">
        <f t="shared" si="174"/>
        <v>2282832.5799999982</v>
      </c>
      <c r="H1357" s="23"/>
      <c r="I1357" s="2">
        <f>SUMIF('collection only'!D:D,eslam.data!AO1357,'collection only'!E:E)</f>
        <v>10942755.35</v>
      </c>
      <c r="J1357" s="26">
        <f>SUMIF('data-from-invoicing'!D:D,eslam.data!AP1357,'data-from-invoicing'!F:F)</f>
        <v>13738602.73</v>
      </c>
      <c r="K1357" s="2">
        <f t="shared" si="175"/>
        <v>2795847.3800000008</v>
      </c>
      <c r="O1357" s="23"/>
      <c r="P1357" s="2">
        <v>12662306</v>
      </c>
      <c r="Q1357" s="1">
        <v>44408</v>
      </c>
      <c r="R1357" s="1">
        <v>44408</v>
      </c>
      <c r="S1357" s="1">
        <v>44408</v>
      </c>
      <c r="T1357">
        <v>60</v>
      </c>
      <c r="U1357" s="1">
        <v>44468</v>
      </c>
      <c r="W1357" s="2">
        <v>116755178.943</v>
      </c>
      <c r="AD1357" s="2">
        <v>0</v>
      </c>
      <c r="AE1357" s="14">
        <f>SUMIF('consultant-gross'!D:D,eslam.data!AO1357,'consultant-gross'!F:F)</f>
        <v>18316815</v>
      </c>
      <c r="AF1357" s="14">
        <f>SUMIF('consultant-gross'!D:D,eslam.data!AO1357,'consultant-gross'!G:G)</f>
        <v>116755178.943</v>
      </c>
      <c r="AG1357" s="14">
        <f>SUMIF('consultant-net'!D:D,eslam.data!AO1357,'consultant-net'!F:F)</f>
        <v>12662306</v>
      </c>
      <c r="AH1357" s="2" t="str">
        <f>VLOOKUP(A1357,'eslam-to-invoicing'!A:B,2,0)</f>
        <v>RING ROAD MARYOTIA EXPANSION</v>
      </c>
      <c r="AO1357" s="2" t="str">
        <f t="shared" si="176"/>
        <v>Ring Road - Mounib10</v>
      </c>
      <c r="AP1357" s="2" t="str">
        <f t="shared" si="177"/>
        <v>RING ROAD MARYOTIA EXPANSION10</v>
      </c>
    </row>
    <row r="1358" spans="1:42" hidden="1" x14ac:dyDescent="0.3">
      <c r="A1358" s="6" t="s">
        <v>63</v>
      </c>
      <c r="B1358" s="6">
        <f>VLOOKUP(A1358,Sheet1!A:B,2,0)</f>
        <v>2</v>
      </c>
      <c r="C1358" s="6">
        <v>11</v>
      </c>
      <c r="D1358" s="25"/>
      <c r="E1358" s="2">
        <v>30549611.057</v>
      </c>
      <c r="F1358" s="26">
        <f>SUMIF('data-from-invoicing'!D:D,eslam.data!AP1358,'data-from-invoicing'!E:E)</f>
        <v>29094868.160000004</v>
      </c>
      <c r="G1358" s="2">
        <f t="shared" si="174"/>
        <v>-1454742.8969999962</v>
      </c>
      <c r="H1358" s="23"/>
      <c r="I1358" s="2">
        <f>SUMIF('collection only'!D:D,eslam.data!AO1358,'collection only'!E:E)</f>
        <v>3708396</v>
      </c>
      <c r="J1358" s="26">
        <f>SUMIF('data-from-invoicing'!D:D,eslam.data!AP1358,'data-from-invoicing'!F:F)</f>
        <v>3708396.5700000003</v>
      </c>
      <c r="K1358" s="2">
        <f t="shared" si="175"/>
        <v>0.57000000029802322</v>
      </c>
      <c r="O1358" s="23"/>
      <c r="P1358" s="2">
        <v>19857247.18705</v>
      </c>
      <c r="Q1358" s="1">
        <v>44439</v>
      </c>
      <c r="R1358" s="1">
        <v>44439</v>
      </c>
      <c r="S1358" s="1">
        <v>44444</v>
      </c>
      <c r="T1358">
        <v>60</v>
      </c>
      <c r="U1358" s="1">
        <v>44504</v>
      </c>
      <c r="V1358" s="1">
        <v>44446</v>
      </c>
      <c r="W1358" s="2">
        <v>147304790</v>
      </c>
      <c r="AD1358" s="2">
        <v>0</v>
      </c>
      <c r="AE1358" s="14">
        <f>SUMIF('consultant-gross'!D:D,eslam.data!AO1358,'consultant-gross'!F:F)</f>
        <v>30549611.056999996</v>
      </c>
      <c r="AF1358" s="14">
        <f>SUMIF('consultant-gross'!D:D,eslam.data!AO1358,'consultant-gross'!G:G)</f>
        <v>147304790</v>
      </c>
      <c r="AG1358" s="14">
        <f>SUMIF('consultant-net'!D:D,eslam.data!AO1358,'consultant-net'!F:F)</f>
        <v>19857247.18705</v>
      </c>
      <c r="AH1358" s="2" t="str">
        <f>VLOOKUP(A1358,'eslam-to-invoicing'!A:B,2,0)</f>
        <v>RING ROAD MARYOTIA EXPANSION</v>
      </c>
      <c r="AO1358" s="2" t="str">
        <f t="shared" si="176"/>
        <v>Ring Road - Mounib11</v>
      </c>
      <c r="AP1358" s="2" t="str">
        <f t="shared" si="177"/>
        <v>RING ROAD MARYOTIA EXPANSION11</v>
      </c>
    </row>
    <row r="1359" spans="1:42" hidden="1" x14ac:dyDescent="0.3">
      <c r="A1359" s="6" t="s">
        <v>63</v>
      </c>
      <c r="B1359" s="6">
        <f>VLOOKUP(A1359,Sheet1!A:B,2,0)</f>
        <v>2</v>
      </c>
      <c r="C1359" s="6">
        <v>12</v>
      </c>
      <c r="D1359" s="25"/>
      <c r="E1359" s="2">
        <v>20117126</v>
      </c>
      <c r="F1359" s="26">
        <f>SUMIF('data-from-invoicing'!D:D,eslam.data!AP1359,'data-from-invoicing'!E:E)</f>
        <v>19159167.620000001</v>
      </c>
      <c r="G1359" s="2">
        <f t="shared" si="174"/>
        <v>-957958.37999999896</v>
      </c>
      <c r="H1359" s="23"/>
      <c r="I1359" s="2">
        <f>SUMIF('collection only'!D:D,eslam.data!AO1359,'collection only'!E:E)</f>
        <v>14886673.24</v>
      </c>
      <c r="J1359" s="26">
        <f>SUMIF('data-from-invoicing'!D:D,eslam.data!AP1359,'data-from-invoicing'!F:F)</f>
        <v>18678770.82</v>
      </c>
      <c r="K1359" s="2">
        <f t="shared" si="175"/>
        <v>3792097.58</v>
      </c>
      <c r="O1359" s="23"/>
      <c r="P1359" s="2">
        <v>14886673.24</v>
      </c>
      <c r="Q1359" s="1">
        <v>44469</v>
      </c>
      <c r="R1359" s="1">
        <v>44469</v>
      </c>
      <c r="S1359" s="1">
        <v>44475</v>
      </c>
      <c r="T1359">
        <v>60</v>
      </c>
      <c r="U1359" s="1">
        <v>44535</v>
      </c>
      <c r="V1359" s="1">
        <v>44485</v>
      </c>
      <c r="W1359" s="2">
        <v>167421916</v>
      </c>
      <c r="AD1359" s="2">
        <v>0</v>
      </c>
      <c r="AE1359" s="14">
        <f>SUMIF('consultant-gross'!D:D,eslam.data!AO1359,'consultant-gross'!F:F)</f>
        <v>20117126</v>
      </c>
      <c r="AF1359" s="14">
        <f>SUMIF('consultant-gross'!D:D,eslam.data!AO1359,'consultant-gross'!G:G)</f>
        <v>167421916</v>
      </c>
      <c r="AG1359" s="14">
        <f>SUMIF('consultant-net'!D:D,eslam.data!AO1359,'consultant-net'!F:F)</f>
        <v>14886673.24</v>
      </c>
      <c r="AH1359" s="2" t="str">
        <f>VLOOKUP(A1359,'eslam-to-invoicing'!A:B,2,0)</f>
        <v>RING ROAD MARYOTIA EXPANSION</v>
      </c>
      <c r="AO1359" s="2" t="str">
        <f t="shared" si="176"/>
        <v>Ring Road - Mounib12</v>
      </c>
      <c r="AP1359" s="2" t="str">
        <f t="shared" si="177"/>
        <v>RING ROAD MARYOTIA EXPANSION12</v>
      </c>
    </row>
    <row r="1360" spans="1:42" hidden="1" x14ac:dyDescent="0.3">
      <c r="A1360" s="6" t="s">
        <v>63</v>
      </c>
      <c r="B1360" s="6">
        <f>VLOOKUP(A1360,Sheet1!A:B,2,0)</f>
        <v>2</v>
      </c>
      <c r="C1360" s="6">
        <v>13</v>
      </c>
      <c r="D1360" s="25"/>
      <c r="E1360" s="2">
        <v>56505929</v>
      </c>
      <c r="F1360" s="26">
        <f>SUMIF('data-from-invoicing'!D:D,eslam.data!AP1360,'data-from-invoicing'!E:E)</f>
        <v>53815173.269999996</v>
      </c>
      <c r="G1360" s="2">
        <f t="shared" si="174"/>
        <v>-2690755.7300000042</v>
      </c>
      <c r="H1360" s="23"/>
      <c r="I1360" s="2">
        <f>SUMIF('collection only'!D:D,eslam.data!AO1360,'collection only'!E:E)</f>
        <v>32998633.209999997</v>
      </c>
      <c r="J1360" s="26">
        <f>SUMIF('data-from-invoicing'!D:D,eslam.data!AP1360,'data-from-invoicing'!F:F)</f>
        <v>41457209.530000001</v>
      </c>
      <c r="K1360" s="2">
        <f t="shared" si="175"/>
        <v>8458576.320000004</v>
      </c>
      <c r="O1360" s="23"/>
      <c r="P1360" s="2">
        <v>41814387.460000001</v>
      </c>
      <c r="Q1360" s="1">
        <v>44500</v>
      </c>
      <c r="R1360" s="1">
        <v>44500</v>
      </c>
      <c r="S1360" s="1">
        <v>44508</v>
      </c>
      <c r="T1360">
        <v>60</v>
      </c>
      <c r="U1360" s="1">
        <v>44568</v>
      </c>
      <c r="V1360" s="1">
        <v>44513</v>
      </c>
      <c r="W1360" s="2">
        <v>223927845</v>
      </c>
      <c r="AD1360" s="2">
        <v>0</v>
      </c>
      <c r="AE1360" s="14">
        <f>SUMIF('consultant-gross'!D:D,eslam.data!AO1360,'consultant-gross'!F:F)</f>
        <v>56505929</v>
      </c>
      <c r="AF1360" s="14">
        <f>SUMIF('consultant-gross'!D:D,eslam.data!AO1360,'consultant-gross'!G:G)</f>
        <v>223927845</v>
      </c>
      <c r="AG1360" s="14">
        <f>SUMIF('consultant-net'!D:D,eslam.data!AO1360,'consultant-net'!F:F)</f>
        <v>41814387.460000001</v>
      </c>
      <c r="AH1360" s="2" t="str">
        <f>VLOOKUP(A1360,'eslam-to-invoicing'!A:B,2,0)</f>
        <v>RING ROAD MARYOTIA EXPANSION</v>
      </c>
      <c r="AO1360" s="2" t="str">
        <f t="shared" si="176"/>
        <v>Ring Road - Mounib13</v>
      </c>
      <c r="AP1360" s="2" t="str">
        <f t="shared" si="177"/>
        <v>RING ROAD MARYOTIA EXPANSION13</v>
      </c>
    </row>
    <row r="1361" spans="1:42" hidden="1" x14ac:dyDescent="0.3">
      <c r="A1361" s="6" t="s">
        <v>63</v>
      </c>
      <c r="B1361" s="6">
        <f>VLOOKUP(A1361,Sheet1!A:B,2,0)</f>
        <v>2</v>
      </c>
      <c r="C1361" s="6">
        <v>14</v>
      </c>
      <c r="D1361" s="25"/>
      <c r="E1361" s="2">
        <v>46948185.399999984</v>
      </c>
      <c r="F1361" s="26">
        <f>SUMIF('data-from-invoicing'!D:D,eslam.data!AP1361,'data-from-invoicing'!E:E)</f>
        <v>44712557.520000003</v>
      </c>
      <c r="G1361" s="2">
        <f t="shared" si="174"/>
        <v>-2235627.8799999803</v>
      </c>
      <c r="H1361" s="23"/>
      <c r="I1361" s="2">
        <f>SUMIF('collection only'!D:D,eslam.data!AO1361,'collection only'!E:E)</f>
        <v>14957307.9</v>
      </c>
      <c r="J1361" s="26">
        <f>SUMIF('data-from-invoicing'!D:D,eslam.data!AP1361,'data-from-invoicing'!F:F)</f>
        <v>14554103.9</v>
      </c>
      <c r="K1361" s="2">
        <f t="shared" si="175"/>
        <v>-403204</v>
      </c>
      <c r="O1361" s="23"/>
      <c r="P1361" s="2">
        <v>0</v>
      </c>
      <c r="Q1361" s="1">
        <v>44530</v>
      </c>
      <c r="R1361" s="1">
        <v>44530</v>
      </c>
      <c r="S1361" s="1">
        <v>44539</v>
      </c>
      <c r="T1361">
        <v>60</v>
      </c>
      <c r="U1361" s="1">
        <v>44599</v>
      </c>
      <c r="V1361" s="1">
        <v>44924</v>
      </c>
      <c r="W1361" s="2">
        <v>270876030.39999998</v>
      </c>
      <c r="AD1361" s="2">
        <v>0</v>
      </c>
      <c r="AE1361" s="14">
        <f>SUMIF('consultant-gross'!D:D,eslam.data!AO1361,'consultant-gross'!F:F)</f>
        <v>46948185.399999976</v>
      </c>
      <c r="AF1361" s="14">
        <f>SUMIF('consultant-gross'!D:D,eslam.data!AO1361,'consultant-gross'!G:G)</f>
        <v>270876030.39999998</v>
      </c>
      <c r="AG1361" s="14">
        <f>SUMIF('consultant-net'!D:D,eslam.data!AO1361,'consultant-net'!F:F)</f>
        <v>0</v>
      </c>
      <c r="AH1361" s="2" t="str">
        <f>VLOOKUP(A1361,'eslam-to-invoicing'!A:B,2,0)</f>
        <v>RING ROAD MARYOTIA EXPANSION</v>
      </c>
      <c r="AO1361" s="2" t="str">
        <f t="shared" si="176"/>
        <v>Ring Road - Mounib14</v>
      </c>
      <c r="AP1361" s="2" t="str">
        <f t="shared" si="177"/>
        <v>RING ROAD MARYOTIA EXPANSION14</v>
      </c>
    </row>
    <row r="1362" spans="1:42" hidden="1" x14ac:dyDescent="0.3">
      <c r="A1362" s="6" t="s">
        <v>63</v>
      </c>
      <c r="B1362" s="6">
        <f>VLOOKUP(A1362,Sheet1!A:B,2,0)</f>
        <v>2</v>
      </c>
      <c r="C1362" s="6">
        <v>15</v>
      </c>
      <c r="D1362" s="25"/>
      <c r="E1362" s="2">
        <v>30552404.425000008</v>
      </c>
      <c r="F1362" s="26">
        <f>SUMIF('data-from-invoicing'!D:D,eslam.data!AP1362,'data-from-invoicing'!E:E)</f>
        <v>29097528.02</v>
      </c>
      <c r="G1362" s="2">
        <f t="shared" si="174"/>
        <v>-1454876.4050000086</v>
      </c>
      <c r="H1362" s="23"/>
      <c r="I1362" s="2">
        <f>SUMIF('collection only'!D:D,eslam.data!AO1362,'collection only'!E:E)</f>
        <v>10950094.1</v>
      </c>
      <c r="J1362" s="26">
        <f>SUMIF('data-from-invoicing'!D:D,eslam.data!AP1362,'data-from-invoicing'!F:F)</f>
        <v>11321780.290999999</v>
      </c>
      <c r="K1362" s="2">
        <f t="shared" si="175"/>
        <v>371686.19099999964</v>
      </c>
      <c r="O1362" s="23"/>
      <c r="P1362" s="2">
        <v>0</v>
      </c>
      <c r="Q1362" s="1">
        <v>44561</v>
      </c>
      <c r="R1362" s="1">
        <v>44561</v>
      </c>
      <c r="S1362" s="1">
        <v>44570</v>
      </c>
      <c r="T1362">
        <v>60</v>
      </c>
      <c r="U1362" s="1">
        <v>44630</v>
      </c>
      <c r="V1362" s="1">
        <v>44581</v>
      </c>
      <c r="W1362" s="2">
        <v>301428434.82499999</v>
      </c>
      <c r="AD1362" s="2">
        <v>0</v>
      </c>
      <c r="AE1362" s="14">
        <f>SUMIF('consultant-gross'!D:D,eslam.data!AO1362,'consultant-gross'!F:F)</f>
        <v>30552404.425000012</v>
      </c>
      <c r="AF1362" s="14">
        <f>SUMIF('consultant-gross'!D:D,eslam.data!AO1362,'consultant-gross'!G:G)</f>
        <v>301428434.82499999</v>
      </c>
      <c r="AG1362" s="14">
        <f>SUMIF('consultant-net'!D:D,eslam.data!AO1362,'consultant-net'!F:F)</f>
        <v>0</v>
      </c>
      <c r="AH1362" s="2" t="str">
        <f>VLOOKUP(A1362,'eslam-to-invoicing'!A:B,2,0)</f>
        <v>RING ROAD MARYOTIA EXPANSION</v>
      </c>
      <c r="AO1362" s="2" t="str">
        <f t="shared" si="176"/>
        <v>Ring Road - Mounib15</v>
      </c>
      <c r="AP1362" s="2" t="str">
        <f t="shared" si="177"/>
        <v>RING ROAD MARYOTIA EXPANSION15</v>
      </c>
    </row>
    <row r="1363" spans="1:42" hidden="1" x14ac:dyDescent="0.3">
      <c r="A1363" s="6" t="s">
        <v>63</v>
      </c>
      <c r="B1363" s="6">
        <f>VLOOKUP(A1363,Sheet1!A:B,2,0)</f>
        <v>2</v>
      </c>
      <c r="C1363" s="6">
        <v>16</v>
      </c>
      <c r="D1363" s="25"/>
      <c r="E1363" s="2">
        <v>161507041.625</v>
      </c>
      <c r="F1363" s="26">
        <f>SUMIF('data-from-invoicing'!D:D,eslam.data!AP1363,'data-from-invoicing'!E:E)</f>
        <v>40484939.799999997</v>
      </c>
      <c r="G1363" s="2">
        <f t="shared" si="174"/>
        <v>-121022101.825</v>
      </c>
      <c r="H1363" s="23"/>
      <c r="I1363" s="2">
        <f>SUMIF('collection only'!D:D,eslam.data!AO1363,'collection only'!E:E)</f>
        <v>131490711.85000001</v>
      </c>
      <c r="J1363" s="26">
        <f>SUMIF('data-from-invoicing'!D:D,eslam.data!AP1363,'data-from-invoicing'!F:F)</f>
        <v>40080090.399999999</v>
      </c>
      <c r="K1363" s="2">
        <f t="shared" si="175"/>
        <v>-91410621.450000018</v>
      </c>
      <c r="O1363" s="23"/>
      <c r="P1363" s="2">
        <v>0</v>
      </c>
      <c r="Q1363" s="1">
        <v>44742</v>
      </c>
      <c r="R1363" s="1">
        <v>44752</v>
      </c>
      <c r="S1363" s="1">
        <v>44769</v>
      </c>
      <c r="T1363">
        <v>60</v>
      </c>
      <c r="U1363" s="1">
        <v>44829</v>
      </c>
      <c r="V1363" s="1">
        <v>44769</v>
      </c>
      <c r="W1363" s="2">
        <v>462935476.44999999</v>
      </c>
      <c r="AD1363" s="2">
        <v>0</v>
      </c>
      <c r="AE1363" s="14">
        <f>SUMIF('consultant-gross'!D:D,eslam.data!AO1363,'consultant-gross'!F:F)</f>
        <v>161507041.625</v>
      </c>
      <c r="AF1363" s="14">
        <f>SUMIF('consultant-gross'!D:D,eslam.data!AO1363,'consultant-gross'!G:G)</f>
        <v>462935476.44999999</v>
      </c>
      <c r="AG1363" s="14">
        <f>SUMIF('consultant-net'!D:D,eslam.data!AO1363,'consultant-net'!F:F)</f>
        <v>0</v>
      </c>
      <c r="AH1363" s="2" t="str">
        <f>VLOOKUP(A1363,'eslam-to-invoicing'!A:B,2,0)</f>
        <v>RING ROAD MARYOTIA EXPANSION</v>
      </c>
      <c r="AO1363" s="2" t="str">
        <f t="shared" si="176"/>
        <v>Ring Road - Mounib16</v>
      </c>
      <c r="AP1363" s="2" t="str">
        <f t="shared" si="177"/>
        <v>RING ROAD MARYOTIA EXPANSION16</v>
      </c>
    </row>
    <row r="1364" spans="1:42" hidden="1" x14ac:dyDescent="0.3">
      <c r="A1364" s="6" t="s">
        <v>63</v>
      </c>
      <c r="B1364" s="6">
        <f>VLOOKUP(A1364,Sheet1!A:B,2,0)</f>
        <v>2</v>
      </c>
      <c r="C1364" s="6">
        <v>17</v>
      </c>
      <c r="D1364" s="25"/>
      <c r="E1364" s="2">
        <v>6933306.5500000119</v>
      </c>
      <c r="F1364" s="26">
        <f>SUMIF('data-from-invoicing'!D:D,eslam.data!AP1364,'data-from-invoicing'!E:E)</f>
        <v>48376193.130000003</v>
      </c>
      <c r="G1364" s="2">
        <f t="shared" si="174"/>
        <v>41442886.579999991</v>
      </c>
      <c r="H1364" s="23"/>
      <c r="I1364" s="2">
        <f>SUMIF('collection only'!D:D,eslam.data!AO1364,'collection only'!E:E)</f>
        <v>1170803.2</v>
      </c>
      <c r="J1364" s="26">
        <f>SUMIF('data-from-invoicing'!D:D,eslam.data!AP1364,'data-from-invoicing'!F:F)</f>
        <v>46456883.749499999</v>
      </c>
      <c r="K1364" s="2">
        <f t="shared" si="175"/>
        <v>45286080.549499996</v>
      </c>
      <c r="O1364" s="23"/>
      <c r="P1364" s="2">
        <v>5130646.8470000084</v>
      </c>
      <c r="Q1364" s="1">
        <v>44773</v>
      </c>
      <c r="R1364" s="1">
        <v>44773</v>
      </c>
      <c r="S1364" s="1">
        <v>44783</v>
      </c>
      <c r="T1364">
        <v>60</v>
      </c>
      <c r="U1364" s="1">
        <v>44843</v>
      </c>
      <c r="V1364" s="1">
        <v>44783</v>
      </c>
      <c r="W1364" s="2">
        <v>469868783</v>
      </c>
      <c r="AD1364" s="2">
        <v>0</v>
      </c>
      <c r="AE1364" s="14">
        <f>SUMIF('consultant-gross'!D:D,eslam.data!AO1364,'consultant-gross'!F:F)</f>
        <v>6933306.5500000119</v>
      </c>
      <c r="AF1364" s="14">
        <f>SUMIF('consultant-gross'!D:D,eslam.data!AO1364,'consultant-gross'!G:G)</f>
        <v>469868783</v>
      </c>
      <c r="AG1364" s="14">
        <f>SUMIF('consultant-net'!D:D,eslam.data!AO1364,'consultant-net'!F:F)</f>
        <v>5130646.8470000084</v>
      </c>
      <c r="AH1364" s="2" t="str">
        <f>VLOOKUP(A1364,'eslam-to-invoicing'!A:B,2,0)</f>
        <v>RING ROAD MARYOTIA EXPANSION</v>
      </c>
      <c r="AO1364" s="2" t="str">
        <f t="shared" si="176"/>
        <v>Ring Road - Mounib17</v>
      </c>
      <c r="AP1364" s="2" t="str">
        <f t="shared" si="177"/>
        <v>RING ROAD MARYOTIA EXPANSION17</v>
      </c>
    </row>
    <row r="1365" spans="1:42" hidden="1" x14ac:dyDescent="0.3">
      <c r="A1365" s="6" t="s">
        <v>63</v>
      </c>
      <c r="B1365" s="6">
        <f>VLOOKUP(A1365,Sheet1!A:B,2,0)</f>
        <v>2</v>
      </c>
      <c r="C1365" s="6">
        <v>18</v>
      </c>
      <c r="D1365" s="25"/>
      <c r="E1365" s="2">
        <v>4715315.1449999809</v>
      </c>
      <c r="F1365" s="26">
        <f>SUMIF('data-from-invoicing'!D:D,eslam.data!AP1365,'data-from-invoicing'!E:E)</f>
        <v>31753157.620000001</v>
      </c>
      <c r="G1365" s="2">
        <f t="shared" si="174"/>
        <v>27037842.47500002</v>
      </c>
      <c r="H1365" s="23"/>
      <c r="I1365" s="2">
        <f>SUMIF('collection only'!D:D,eslam.data!AO1365,'collection only'!E:E)</f>
        <v>2897048.5</v>
      </c>
      <c r="J1365" s="26">
        <f>SUMIF('data-from-invoicing'!D:D,eslam.data!AP1365,'data-from-invoicing'!F:F)</f>
        <v>30929623.491</v>
      </c>
      <c r="K1365" s="2">
        <f t="shared" si="175"/>
        <v>28032574.991</v>
      </c>
      <c r="O1365" s="23"/>
      <c r="P1365" s="2">
        <v>3489333.2072999859</v>
      </c>
      <c r="Q1365" s="1">
        <v>44804</v>
      </c>
      <c r="R1365" s="1">
        <v>44804</v>
      </c>
      <c r="S1365" s="1">
        <v>44816</v>
      </c>
      <c r="T1365">
        <v>60</v>
      </c>
      <c r="U1365" s="1">
        <v>44876</v>
      </c>
      <c r="V1365" s="1">
        <v>44816</v>
      </c>
      <c r="W1365" s="2">
        <v>474584098.14499998</v>
      </c>
      <c r="AD1365" s="2">
        <v>0</v>
      </c>
      <c r="AE1365" s="14">
        <f>SUMIF('consultant-gross'!D:D,eslam.data!AO1365,'consultant-gross'!F:F)</f>
        <v>4715315.1449999809</v>
      </c>
      <c r="AF1365" s="14">
        <f>SUMIF('consultant-gross'!D:D,eslam.data!AO1365,'consultant-gross'!G:G)</f>
        <v>474584098.14499998</v>
      </c>
      <c r="AG1365" s="14">
        <f>SUMIF('consultant-net'!D:D,eslam.data!AO1365,'consultant-net'!F:F)</f>
        <v>3489333.2072999859</v>
      </c>
      <c r="AH1365" s="2" t="str">
        <f>VLOOKUP(A1365,'eslam-to-invoicing'!A:B,2,0)</f>
        <v>RING ROAD MARYOTIA EXPANSION</v>
      </c>
      <c r="AO1365" s="2" t="str">
        <f t="shared" si="176"/>
        <v>Ring Road - Mounib18</v>
      </c>
      <c r="AP1365" s="2" t="str">
        <f t="shared" si="177"/>
        <v>RING ROAD MARYOTIA EXPANSION18</v>
      </c>
    </row>
    <row r="1366" spans="1:42" hidden="1" x14ac:dyDescent="0.3">
      <c r="A1366" s="6" t="s">
        <v>63</v>
      </c>
      <c r="B1366" s="6">
        <f>VLOOKUP(A1366,Sheet1!A:B,2,0)</f>
        <v>2</v>
      </c>
      <c r="C1366" s="6">
        <v>19</v>
      </c>
      <c r="D1366" s="25"/>
      <c r="F1366" s="26">
        <f>SUMIF('data-from-invoicing'!D:D,eslam.data!AP1366,'data-from-invoicing'!E:E)</f>
        <v>17982890.239999998</v>
      </c>
      <c r="G1366" s="2">
        <f t="shared" si="174"/>
        <v>17982890.239999998</v>
      </c>
      <c r="H1366" s="23"/>
      <c r="I1366" s="2">
        <f>SUMIF('collection only'!D:D,eslam.data!AO1366,'collection only'!E:E)</f>
        <v>1351162.1</v>
      </c>
      <c r="J1366" s="26">
        <f>SUMIF('data-from-invoicing'!D:D,eslam.data!AP1366,'data-from-invoicing'!F:F)</f>
        <v>17532860.344499998</v>
      </c>
      <c r="K1366" s="2">
        <f t="shared" si="175"/>
        <v>16181698.244499998</v>
      </c>
      <c r="O1366" s="23"/>
      <c r="Q1366" s="1">
        <v>44834</v>
      </c>
      <c r="R1366" s="1">
        <v>44834</v>
      </c>
      <c r="S1366" s="1">
        <v>44851</v>
      </c>
      <c r="T1366">
        <v>60</v>
      </c>
      <c r="U1366" s="1">
        <v>44911</v>
      </c>
      <c r="AD1366" s="2">
        <v>0</v>
      </c>
      <c r="AE1366" s="14">
        <f>SUMIF('consultant-gross'!D:D,eslam.data!AO1366,'consultant-gross'!F:F)</f>
        <v>0</v>
      </c>
      <c r="AF1366" s="14">
        <f>SUMIF('consultant-gross'!D:D,eslam.data!AO1366,'consultant-gross'!G:G)</f>
        <v>0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 t="shared" si="176"/>
        <v>Ring Road - Mounib19</v>
      </c>
      <c r="AP1366" s="2" t="str">
        <f t="shared" si="177"/>
        <v>RING ROAD MARYOTIA EXPANSION19</v>
      </c>
    </row>
    <row r="1367" spans="1:42" hidden="1" x14ac:dyDescent="0.3">
      <c r="A1367" s="6" t="s">
        <v>118</v>
      </c>
      <c r="B1367" s="6">
        <f>VLOOKUP(A1367,Sheet1!A:B,2,0)</f>
        <v>1</v>
      </c>
      <c r="C1367" s="6">
        <v>1</v>
      </c>
      <c r="D1367" s="25"/>
      <c r="E1367" s="2">
        <v>2250265.4</v>
      </c>
      <c r="F1367" s="26">
        <f>SUMIF('data-from-invoicing'!D:D,eslam.data!AP1367,'data-from-invoicing'!E:E)</f>
        <v>0</v>
      </c>
      <c r="G1367" s="2">
        <f t="shared" si="174"/>
        <v>-2250265.4</v>
      </c>
      <c r="H1367" s="23"/>
      <c r="I1367" s="2">
        <f>SUMIF('collection only'!D:D,eslam.data!AO1367,'collection only'!E:E)</f>
        <v>1730229.07</v>
      </c>
      <c r="J1367" s="26">
        <f>SUMIF('data-from-invoicing'!D:D,eslam.data!AP1367,'data-from-invoicing'!F:F)</f>
        <v>0</v>
      </c>
      <c r="K1367" s="2">
        <f t="shared" si="175"/>
        <v>-1730229.07</v>
      </c>
      <c r="O1367" s="23"/>
      <c r="P1367" s="2">
        <v>1730229.07</v>
      </c>
      <c r="Q1367" s="1">
        <v>45016</v>
      </c>
      <c r="R1367" s="1">
        <v>45028</v>
      </c>
      <c r="S1367" s="1">
        <v>45028</v>
      </c>
      <c r="T1367">
        <v>15</v>
      </c>
      <c r="U1367" s="1">
        <v>45043</v>
      </c>
      <c r="V1367" s="1">
        <v>45028</v>
      </c>
      <c r="W1367" s="2">
        <v>2250265.4</v>
      </c>
      <c r="AD1367" s="2">
        <v>0</v>
      </c>
      <c r="AE1367" s="14">
        <f>SUMIF('consultant-gross'!D:D,eslam.data!AO1367,'consultant-gross'!F:F)</f>
        <v>0</v>
      </c>
      <c r="AF1367" s="14">
        <f>SUMIF('consultant-gross'!D:D,eslam.data!AO1367,'consultant-gross'!G:G)</f>
        <v>0</v>
      </c>
      <c r="AG1367" s="14">
        <f>SUMIF('consultant-net'!D:D,eslam.data!AO1367,'consultant-net'!F:F)</f>
        <v>0</v>
      </c>
      <c r="AH1367" s="2">
        <f>VLOOKUP(A1367,'eslam-to-invoicing'!A:B,2,0)</f>
        <v>0</v>
      </c>
      <c r="AO1367" s="2" t="str">
        <f t="shared" si="176"/>
        <v>RO  Apply -Mech- SSC1</v>
      </c>
      <c r="AP1367" s="2" t="str">
        <f t="shared" si="177"/>
        <v>01</v>
      </c>
    </row>
    <row r="1368" spans="1:42" x14ac:dyDescent="0.3">
      <c r="A1368" s="6" t="s">
        <v>118</v>
      </c>
      <c r="B1368" s="6">
        <f>VLOOKUP(A1368,Sheet1!A:B,2,0)</f>
        <v>1</v>
      </c>
      <c r="C1368" s="6">
        <v>2</v>
      </c>
      <c r="D1368" s="25"/>
      <c r="F1368" s="26">
        <f>SUMIF('data-from-invoicing'!D:D,eslam.data!AP1368,'data-from-invoicing'!E:E)</f>
        <v>0</v>
      </c>
      <c r="G1368" s="2">
        <f t="shared" si="174"/>
        <v>0</v>
      </c>
      <c r="H1368" s="23"/>
      <c r="I1368" s="2">
        <f>SUMIF('collection only'!D:D,eslam.data!AO1368,'collection only'!E:E)</f>
        <v>1.0000000000000001E-5</v>
      </c>
      <c r="J1368" s="26">
        <f>SUMIF('data-from-invoicing'!D:D,eslam.data!AP1368,'data-from-invoicing'!F:F)</f>
        <v>0</v>
      </c>
      <c r="K1368" s="2">
        <f t="shared" si="175"/>
        <v>-1.0000000000000001E-5</v>
      </c>
      <c r="O1368" s="23"/>
      <c r="Q1368" s="1">
        <v>45138</v>
      </c>
      <c r="R1368" s="1">
        <v>45125</v>
      </c>
      <c r="S1368" s="1">
        <v>45125</v>
      </c>
      <c r="T1368">
        <v>15</v>
      </c>
      <c r="U1368" s="1">
        <v>45140</v>
      </c>
      <c r="AD1368" s="2">
        <v>0</v>
      </c>
      <c r="AE1368" s="14">
        <f>SUMIF('consultant-gross'!D:D,eslam.data!AO1368,'consultant-gross'!F:F)</f>
        <v>0</v>
      </c>
      <c r="AF1368" s="14">
        <f>SUMIF('consultant-gross'!D:D,eslam.data!AO1368,'consultant-gross'!G:G)</f>
        <v>0</v>
      </c>
      <c r="AG1368" s="14">
        <f>SUMIF('consultant-net'!D:D,eslam.data!AO1368,'consultant-net'!F:F)</f>
        <v>0</v>
      </c>
      <c r="AH1368" s="2">
        <f>VLOOKUP(A1368,'eslam-to-invoicing'!A:B,2,0)</f>
        <v>0</v>
      </c>
      <c r="AO1368" s="2" t="str">
        <f t="shared" si="176"/>
        <v>RO  Apply -Mech- SSC2</v>
      </c>
      <c r="AP1368" s="2" t="str">
        <f t="shared" si="177"/>
        <v>02</v>
      </c>
    </row>
    <row r="1369" spans="1:42" hidden="1" x14ac:dyDescent="0.3">
      <c r="A1369" s="6" t="s">
        <v>118</v>
      </c>
      <c r="B1369" s="6">
        <f>VLOOKUP(A1369,Sheet1!A:B,2,0)</f>
        <v>1</v>
      </c>
      <c r="C1369" s="6">
        <v>4</v>
      </c>
      <c r="D1369" s="25"/>
      <c r="E1369" s="2">
        <v>4449602.38</v>
      </c>
      <c r="F1369" s="26">
        <f>SUMIF('data-from-invoicing'!D:D,eslam.data!AP1369,'data-from-invoicing'!E:E)</f>
        <v>0</v>
      </c>
      <c r="G1369" s="2">
        <f t="shared" si="174"/>
        <v>-4449602.38</v>
      </c>
      <c r="H1369" s="23"/>
      <c r="I1369" s="2">
        <f>SUMIF('collection only'!D:D,eslam.data!AO1369,'collection only'!E:E)</f>
        <v>1E-3</v>
      </c>
      <c r="J1369" s="26">
        <f>SUMIF('data-from-invoicing'!D:D,eslam.data!AP1369,'data-from-invoicing'!F:F)</f>
        <v>0</v>
      </c>
      <c r="K1369" s="2">
        <f t="shared" si="175"/>
        <v>-1E-3</v>
      </c>
      <c r="O1369" s="23"/>
      <c r="P1369" s="2">
        <v>1195633.3799999999</v>
      </c>
      <c r="Q1369" s="1">
        <v>45260</v>
      </c>
      <c r="R1369" s="1">
        <v>45242</v>
      </c>
      <c r="S1369" s="1">
        <v>45242</v>
      </c>
      <c r="T1369">
        <v>15</v>
      </c>
      <c r="U1369" s="1">
        <v>45257</v>
      </c>
      <c r="V1369" s="1">
        <v>45285</v>
      </c>
      <c r="W1369" s="2">
        <v>8242992.0499999998</v>
      </c>
      <c r="AD1369" s="2">
        <v>0</v>
      </c>
      <c r="AE1369" s="14">
        <f>SUMIF('consultant-gross'!D:D,eslam.data!AO1369,'consultant-gross'!F:F)</f>
        <v>0</v>
      </c>
      <c r="AF1369" s="14">
        <f>SUMIF('consultant-gross'!D:D,eslam.data!AO1369,'consultant-gross'!G:G)</f>
        <v>0</v>
      </c>
      <c r="AG1369" s="14">
        <f>SUMIF('consultant-net'!D:D,eslam.data!AO1369,'consultant-net'!F:F)</f>
        <v>0</v>
      </c>
      <c r="AH1369" s="2">
        <f>VLOOKUP(A1369,'eslam-to-invoicing'!A:B,2,0)</f>
        <v>0</v>
      </c>
      <c r="AO1369" s="2" t="str">
        <f t="shared" si="176"/>
        <v>RO  Apply -Mech- SSC4</v>
      </c>
      <c r="AP1369" s="2" t="str">
        <f t="shared" si="177"/>
        <v>04</v>
      </c>
    </row>
    <row r="1370" spans="1:42" hidden="1" x14ac:dyDescent="0.3">
      <c r="A1370" s="6" t="s">
        <v>143</v>
      </c>
      <c r="B1370" s="6">
        <f>VLOOKUP(A1370,Sheet1!A:B,2,0)</f>
        <v>1</v>
      </c>
      <c r="C1370" s="6">
        <v>1</v>
      </c>
      <c r="D1370" s="25"/>
      <c r="E1370" s="2">
        <v>6000000</v>
      </c>
      <c r="F1370" s="26">
        <f>SUMIF('data-from-invoicing'!D:D,eslam.data!AP1370,'data-from-invoicing'!E:E)</f>
        <v>0</v>
      </c>
      <c r="G1370" s="2">
        <f t="shared" si="174"/>
        <v>-6000000</v>
      </c>
      <c r="H1370" s="23"/>
      <c r="I1370" s="2">
        <f>SUMIF('collection only'!D:D,eslam.data!AO1370,'collection only'!E:E)</f>
        <v>0</v>
      </c>
      <c r="J1370" s="26">
        <f>SUMIF('data-from-invoicing'!D:D,eslam.data!AP1370,'data-from-invoicing'!F:F)</f>
        <v>0</v>
      </c>
      <c r="K1370" s="2">
        <f t="shared" si="175"/>
        <v>0</v>
      </c>
      <c r="O1370" s="23"/>
      <c r="P1370" s="2">
        <v>6660000</v>
      </c>
      <c r="Q1370" s="1">
        <v>45322</v>
      </c>
      <c r="R1370" s="1">
        <v>45322</v>
      </c>
      <c r="S1370" s="1">
        <v>45350</v>
      </c>
      <c r="T1370">
        <v>15</v>
      </c>
      <c r="U1370" s="1">
        <v>45365</v>
      </c>
      <c r="V1370" s="1">
        <v>45350</v>
      </c>
      <c r="W1370" s="2">
        <v>6000000</v>
      </c>
      <c r="AD1370" s="2">
        <v>0</v>
      </c>
      <c r="AE1370" s="14">
        <f>SUMIF('consultant-gross'!D:D,eslam.data!AO1370,'consultant-gross'!F:F)</f>
        <v>0</v>
      </c>
      <c r="AF1370" s="14">
        <f>SUMIF('consultant-gross'!D:D,eslam.data!AO1370,'consultant-gross'!G:G)</f>
        <v>0</v>
      </c>
      <c r="AG1370" s="14">
        <f>SUMIF('consultant-net'!D:D,eslam.data!AO1370,'consultant-net'!F:F)</f>
        <v>0</v>
      </c>
      <c r="AH1370" s="2">
        <f>VLOOKUP(A1370,'eslam-to-invoicing'!A:B,2,0)</f>
        <v>0</v>
      </c>
      <c r="AO1370" s="2" t="str">
        <f t="shared" si="176"/>
        <v>RO  Eriction1</v>
      </c>
      <c r="AP1370" s="2" t="str">
        <f t="shared" si="177"/>
        <v>01</v>
      </c>
    </row>
    <row r="1371" spans="1:42" hidden="1" x14ac:dyDescent="0.3">
      <c r="A1371" s="6" t="s">
        <v>144</v>
      </c>
      <c r="B1371" s="6">
        <f>VLOOKUP(A1371,Sheet1!A:B,2,0)</f>
        <v>1</v>
      </c>
      <c r="C1371" s="6">
        <v>1</v>
      </c>
      <c r="D1371" s="25"/>
      <c r="E1371" s="2">
        <v>22392582.539999999</v>
      </c>
      <c r="F1371" s="26">
        <f>SUMIF('data-from-invoicing'!D:D,eslam.data!AP1371,'data-from-invoicing'!E:E)</f>
        <v>0</v>
      </c>
      <c r="G1371" s="2">
        <f t="shared" si="174"/>
        <v>-22392582.539999999</v>
      </c>
      <c r="H1371" s="23"/>
      <c r="I1371" s="2">
        <f>SUMIF('collection only'!D:D,eslam.data!AO1371,'collection only'!E:E)</f>
        <v>0</v>
      </c>
      <c r="J1371" s="26">
        <f>SUMIF('data-from-invoicing'!D:D,eslam.data!AP1371,'data-from-invoicing'!F:F)</f>
        <v>0</v>
      </c>
      <c r="K1371" s="2">
        <f t="shared" si="175"/>
        <v>0</v>
      </c>
      <c r="O1371" s="23"/>
      <c r="P1371" s="2">
        <v>2216012.0699999998</v>
      </c>
      <c r="Q1371" s="1">
        <v>45322</v>
      </c>
      <c r="R1371" s="1">
        <v>45322</v>
      </c>
      <c r="S1371" s="1">
        <v>45350</v>
      </c>
      <c r="T1371">
        <v>15</v>
      </c>
      <c r="U1371" s="1">
        <v>45365</v>
      </c>
      <c r="V1371" s="1">
        <v>45350</v>
      </c>
      <c r="W1371" s="2">
        <v>22392582.539999999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>
        <f>VLOOKUP(A1371,'eslam-to-invoicing'!A:B,2,0)</f>
        <v>0</v>
      </c>
      <c r="AO1371" s="2" t="str">
        <f t="shared" si="176"/>
        <v>RO  Pump Room1</v>
      </c>
      <c r="AP1371" s="2" t="str">
        <f t="shared" si="177"/>
        <v>01</v>
      </c>
    </row>
    <row r="1372" spans="1:42" hidden="1" x14ac:dyDescent="0.3">
      <c r="A1372" s="6" t="s">
        <v>107</v>
      </c>
      <c r="B1372" s="6">
        <f>VLOOKUP(A1372,Sheet1!A:B,2,0)</f>
        <v>1</v>
      </c>
      <c r="C1372" s="6">
        <v>1</v>
      </c>
      <c r="D1372" s="25"/>
      <c r="E1372" s="2">
        <v>5322406.46</v>
      </c>
      <c r="F1372" s="26">
        <f>SUMIF('data-from-invoicing'!D:D,eslam.data!AP1372,'data-from-invoicing'!E:E)</f>
        <v>0</v>
      </c>
      <c r="G1372" s="2">
        <f t="shared" si="174"/>
        <v>-5322406.46</v>
      </c>
      <c r="H1372" s="23"/>
      <c r="I1372" s="2">
        <f>SUMIF('collection only'!D:D,eslam.data!AO1372,'collection only'!E:E)</f>
        <v>1.0000000000000001E-5</v>
      </c>
      <c r="J1372" s="26">
        <f>SUMIF('data-from-invoicing'!D:D,eslam.data!AP1372,'data-from-invoicing'!F:F)</f>
        <v>0</v>
      </c>
      <c r="K1372" s="2">
        <f t="shared" si="175"/>
        <v>-1.0000000000000001E-5</v>
      </c>
      <c r="O1372" s="23"/>
      <c r="P1372" s="2">
        <v>745136.9</v>
      </c>
      <c r="Q1372" s="1">
        <v>44957</v>
      </c>
      <c r="R1372" s="1">
        <v>44942</v>
      </c>
      <c r="S1372" s="1">
        <v>44943</v>
      </c>
      <c r="T1372">
        <v>15</v>
      </c>
      <c r="U1372" s="1">
        <v>44958</v>
      </c>
      <c r="V1372" s="1">
        <v>44943</v>
      </c>
      <c r="W1372" s="2">
        <v>5322406.46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 t="shared" si="176"/>
        <v>RO - Supply - Electric1</v>
      </c>
      <c r="AP1372" s="2" t="str">
        <f t="shared" si="177"/>
        <v>01</v>
      </c>
    </row>
    <row r="1373" spans="1:42" hidden="1" x14ac:dyDescent="0.3">
      <c r="A1373" s="6" t="s">
        <v>107</v>
      </c>
      <c r="B1373" s="6">
        <f>VLOOKUP(A1373,Sheet1!A:B,2,0)</f>
        <v>1</v>
      </c>
      <c r="C1373" s="6">
        <v>2</v>
      </c>
      <c r="D1373" s="25"/>
      <c r="E1373" s="2">
        <v>3040804.44</v>
      </c>
      <c r="F1373" s="26">
        <f>SUMIF('data-from-invoicing'!D:D,eslam.data!AP1373,'data-from-invoicing'!E:E)</f>
        <v>0</v>
      </c>
      <c r="G1373" s="2">
        <f t="shared" si="174"/>
        <v>-3040804.44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 t="shared" si="175"/>
        <v>-1.0000000000000001E-5</v>
      </c>
      <c r="O1373" s="23"/>
      <c r="P1373" s="2">
        <v>1847082.53</v>
      </c>
      <c r="Q1373" s="1">
        <v>44985</v>
      </c>
      <c r="R1373" s="1">
        <v>44973</v>
      </c>
      <c r="S1373" s="1">
        <v>44993</v>
      </c>
      <c r="T1373">
        <v>15</v>
      </c>
      <c r="U1373" s="1">
        <v>45008</v>
      </c>
      <c r="V1373" s="1">
        <v>45000</v>
      </c>
      <c r="W1373" s="2">
        <v>8363210.9000000004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 t="shared" si="176"/>
        <v>RO - Supply - Electric2</v>
      </c>
      <c r="AP1373" s="2" t="str">
        <f t="shared" si="177"/>
        <v>02</v>
      </c>
    </row>
    <row r="1374" spans="1:42" hidden="1" x14ac:dyDescent="0.3">
      <c r="A1374" s="6" t="s">
        <v>107</v>
      </c>
      <c r="B1374" s="6">
        <f>VLOOKUP(A1374,Sheet1!A:B,2,0)</f>
        <v>1</v>
      </c>
      <c r="C1374" s="6">
        <v>3</v>
      </c>
      <c r="D1374" s="25"/>
      <c r="E1374" s="2">
        <v>11778923.84</v>
      </c>
      <c r="F1374" s="26">
        <f>SUMIF('data-from-invoicing'!D:D,eslam.data!AP1374,'data-from-invoicing'!E:E)</f>
        <v>0</v>
      </c>
      <c r="G1374" s="2">
        <f t="shared" si="174"/>
        <v>-11778923.84</v>
      </c>
      <c r="H1374" s="23"/>
      <c r="I1374" s="2">
        <f>SUMIF('collection only'!D:D,eslam.data!AO1374,'collection only'!E:E)</f>
        <v>2225665.9094736842</v>
      </c>
      <c r="J1374" s="26">
        <f>SUMIF('data-from-invoicing'!D:D,eslam.data!AP1374,'data-from-invoicing'!F:F)</f>
        <v>0</v>
      </c>
      <c r="K1374" s="2">
        <f t="shared" si="175"/>
        <v>-2225665.9094736842</v>
      </c>
      <c r="O1374" s="23"/>
      <c r="P1374" s="2">
        <v>1649065.6</v>
      </c>
      <c r="Q1374" s="1">
        <v>45016</v>
      </c>
      <c r="R1374" s="1">
        <v>45026</v>
      </c>
      <c r="S1374" s="1">
        <v>45026</v>
      </c>
      <c r="T1374">
        <v>15</v>
      </c>
      <c r="U1374" s="1">
        <v>45041</v>
      </c>
      <c r="V1374" s="1">
        <v>45026</v>
      </c>
      <c r="W1374" s="2">
        <v>20142134.739999998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 t="shared" si="176"/>
        <v>RO - Supply - Electric3</v>
      </c>
      <c r="AP1374" s="2" t="str">
        <f t="shared" si="177"/>
        <v>03</v>
      </c>
    </row>
    <row r="1375" spans="1:42" hidden="1" x14ac:dyDescent="0.3">
      <c r="A1375" s="6" t="s">
        <v>114</v>
      </c>
      <c r="B1375" s="6">
        <f>VLOOKUP(A1375,Sheet1!A:B,2,0)</f>
        <v>1</v>
      </c>
      <c r="C1375" s="6">
        <v>1</v>
      </c>
      <c r="D1375" s="25"/>
      <c r="E1375" s="2">
        <v>16503981</v>
      </c>
      <c r="F1375" s="26">
        <f>SUMIF('data-from-invoicing'!D:D,eslam.data!AP1375,'data-from-invoicing'!E:E)</f>
        <v>0</v>
      </c>
      <c r="G1375" s="2">
        <f t="shared" si="174"/>
        <v>-16503981</v>
      </c>
      <c r="H1375" s="23"/>
      <c r="I1375" s="2">
        <f>SUMIF('collection only'!D:D,eslam.data!AO1375,'collection only'!E:E)</f>
        <v>13698304.23</v>
      </c>
      <c r="J1375" s="26">
        <f>SUMIF('data-from-invoicing'!D:D,eslam.data!AP1375,'data-from-invoicing'!F:F)</f>
        <v>0</v>
      </c>
      <c r="K1375" s="2">
        <f t="shared" si="175"/>
        <v>-13698304.23</v>
      </c>
      <c r="O1375" s="23"/>
      <c r="P1375" s="2">
        <v>13698304.23</v>
      </c>
      <c r="Q1375" s="1">
        <v>44985</v>
      </c>
      <c r="R1375" s="1">
        <v>44973</v>
      </c>
      <c r="S1375" s="1">
        <v>44992</v>
      </c>
      <c r="T1375">
        <v>15</v>
      </c>
      <c r="U1375" s="1">
        <v>45007</v>
      </c>
      <c r="V1375" s="1">
        <v>44992</v>
      </c>
      <c r="W1375" s="2">
        <v>16503981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 t="shared" si="176"/>
        <v>RO  Supply -Mech- SSC1</v>
      </c>
      <c r="AP1375" s="2" t="str">
        <f t="shared" si="177"/>
        <v>01</v>
      </c>
    </row>
    <row r="1376" spans="1:42" hidden="1" x14ac:dyDescent="0.3">
      <c r="A1376" s="6" t="s">
        <v>114</v>
      </c>
      <c r="B1376" s="6">
        <f>VLOOKUP(A1376,Sheet1!A:B,2,0)</f>
        <v>1</v>
      </c>
      <c r="C1376" s="6">
        <v>2</v>
      </c>
      <c r="D1376" s="25"/>
      <c r="E1376" s="2">
        <v>1896616.800000001</v>
      </c>
      <c r="F1376" s="26">
        <f>SUMIF('data-from-invoicing'!D:D,eslam.data!AP1376,'data-from-invoicing'!E:E)</f>
        <v>0</v>
      </c>
      <c r="G1376" s="2">
        <f t="shared" si="174"/>
        <v>-1896616.800000001</v>
      </c>
      <c r="H1376" s="23"/>
      <c r="I1376" s="2">
        <f>SUMIF('collection only'!D:D,eslam.data!AO1376,'collection only'!E:E)</f>
        <v>1574191.94</v>
      </c>
      <c r="J1376" s="26">
        <f>SUMIF('data-from-invoicing'!D:D,eslam.data!AP1376,'data-from-invoicing'!F:F)</f>
        <v>0</v>
      </c>
      <c r="K1376" s="2">
        <f t="shared" si="175"/>
        <v>-1574191.94</v>
      </c>
      <c r="O1376" s="23"/>
      <c r="P1376" s="2">
        <v>1574191.94</v>
      </c>
      <c r="Q1376" s="1">
        <v>45016</v>
      </c>
      <c r="R1376" s="1">
        <v>45000</v>
      </c>
      <c r="S1376" s="1">
        <v>45000</v>
      </c>
      <c r="T1376">
        <v>15</v>
      </c>
      <c r="U1376" s="1">
        <v>45015</v>
      </c>
      <c r="V1376" s="1">
        <v>44999</v>
      </c>
      <c r="W1376" s="2">
        <v>18400597.800000001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 t="shared" si="176"/>
        <v>RO  Supply -Mech- SSC2</v>
      </c>
      <c r="AP1376" s="2" t="str">
        <f t="shared" si="177"/>
        <v>02</v>
      </c>
    </row>
    <row r="1377" spans="1:42" hidden="1" x14ac:dyDescent="0.3">
      <c r="A1377" s="6" t="s">
        <v>114</v>
      </c>
      <c r="B1377" s="6">
        <f>VLOOKUP(A1377,Sheet1!A:B,2,0)</f>
        <v>1</v>
      </c>
      <c r="C1377" s="6">
        <v>3</v>
      </c>
      <c r="D1377" s="25"/>
      <c r="E1377" s="2">
        <v>28179089.25</v>
      </c>
      <c r="F1377" s="26">
        <f>SUMIF('data-from-invoicing'!D:D,eslam.data!AP1377,'data-from-invoicing'!E:E)</f>
        <v>0</v>
      </c>
      <c r="G1377" s="2">
        <f t="shared" si="174"/>
        <v>-28179089.25</v>
      </c>
      <c r="H1377" s="23"/>
      <c r="I1377" s="2">
        <f>SUMIF('collection only'!D:D,eslam.data!AO1377,'collection only'!E:E)</f>
        <v>8116147.9035</v>
      </c>
      <c r="J1377" s="26">
        <f>SUMIF('data-from-invoicing'!D:D,eslam.data!AP1377,'data-from-invoicing'!F:F)</f>
        <v>0</v>
      </c>
      <c r="K1377" s="2">
        <f t="shared" si="175"/>
        <v>-8116147.9035</v>
      </c>
      <c r="O1377" s="23"/>
      <c r="P1377" s="2">
        <v>8116147.9000000004</v>
      </c>
      <c r="Q1377" s="1">
        <v>45016</v>
      </c>
      <c r="R1377" s="1">
        <v>45027</v>
      </c>
      <c r="S1377" s="1">
        <v>45027</v>
      </c>
      <c r="T1377">
        <v>15</v>
      </c>
      <c r="U1377" s="1">
        <v>45042</v>
      </c>
      <c r="V1377" s="1">
        <v>45028</v>
      </c>
      <c r="W1377" s="2">
        <v>28179089.25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 t="shared" si="176"/>
        <v>RO  Supply -Mech- SSC3</v>
      </c>
      <c r="AP1377" s="2" t="str">
        <f t="shared" si="177"/>
        <v>03</v>
      </c>
    </row>
    <row r="1378" spans="1:42" hidden="1" x14ac:dyDescent="0.3">
      <c r="A1378" s="6" t="s">
        <v>114</v>
      </c>
      <c r="B1378" s="6">
        <f>VLOOKUP(A1378,Sheet1!A:B,2,0)</f>
        <v>1</v>
      </c>
      <c r="C1378" s="6">
        <v>4</v>
      </c>
      <c r="D1378" s="25"/>
      <c r="E1378" s="2">
        <v>7605000</v>
      </c>
      <c r="F1378" s="26">
        <f>SUMIF('data-from-invoicing'!D:D,eslam.data!AP1378,'data-from-invoicing'!E:E)</f>
        <v>0</v>
      </c>
      <c r="G1378" s="2">
        <f t="shared" si="174"/>
        <v>-7605000</v>
      </c>
      <c r="H1378" s="23"/>
      <c r="I1378" s="2">
        <f>SUMIF('collection only'!D:D,eslam.data!AO1378,'collection only'!E:E)</f>
        <v>6312150</v>
      </c>
      <c r="J1378" s="26">
        <f>SUMIF('data-from-invoicing'!D:D,eslam.data!AP1378,'data-from-invoicing'!F:F)</f>
        <v>0</v>
      </c>
      <c r="K1378" s="2">
        <f t="shared" si="175"/>
        <v>-6312150</v>
      </c>
      <c r="O1378" s="23"/>
      <c r="P1378" s="2">
        <v>6312150</v>
      </c>
      <c r="Q1378" s="1">
        <v>45046</v>
      </c>
      <c r="R1378" s="1">
        <v>45046</v>
      </c>
      <c r="S1378" s="1">
        <v>45047</v>
      </c>
      <c r="T1378">
        <v>15</v>
      </c>
      <c r="U1378" s="1">
        <v>45062</v>
      </c>
      <c r="V1378" s="1">
        <v>45054</v>
      </c>
      <c r="W1378" s="2">
        <v>35784089.25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 t="shared" si="176"/>
        <v>RO  Supply -Mech- SSC4</v>
      </c>
      <c r="AP1378" s="2" t="str">
        <f t="shared" si="177"/>
        <v>04</v>
      </c>
    </row>
    <row r="1379" spans="1:42" hidden="1" x14ac:dyDescent="0.3">
      <c r="A1379" s="6" t="s">
        <v>114</v>
      </c>
      <c r="B1379" s="6">
        <f>VLOOKUP(A1379,Sheet1!A:B,2,0)</f>
        <v>1</v>
      </c>
      <c r="C1379" s="6">
        <v>5</v>
      </c>
      <c r="D1379" s="25"/>
      <c r="E1379" s="2">
        <v>4510403.1700000018</v>
      </c>
      <c r="F1379" s="26">
        <f>SUMIF('data-from-invoicing'!D:D,eslam.data!AP1379,'data-from-invoicing'!E:E)</f>
        <v>0</v>
      </c>
      <c r="G1379" s="2">
        <f t="shared" si="174"/>
        <v>-4510403.1700000018</v>
      </c>
      <c r="H1379" s="23"/>
      <c r="I1379" s="2">
        <f>SUMIF('collection only'!D:D,eslam.data!AO1379,'collection only'!E:E)</f>
        <v>2149698.33</v>
      </c>
      <c r="J1379" s="26">
        <f>SUMIF('data-from-invoicing'!D:D,eslam.data!AP1379,'data-from-invoicing'!F:F)</f>
        <v>0</v>
      </c>
      <c r="K1379" s="2">
        <f t="shared" si="175"/>
        <v>-2149698.33</v>
      </c>
      <c r="O1379" s="23"/>
      <c r="P1379" s="2">
        <v>3743634.63</v>
      </c>
      <c r="Q1379" s="1">
        <v>45138</v>
      </c>
      <c r="R1379" s="1">
        <v>45138</v>
      </c>
      <c r="S1379" s="1">
        <v>45125</v>
      </c>
      <c r="T1379">
        <v>15</v>
      </c>
      <c r="U1379" s="1">
        <v>45140</v>
      </c>
      <c r="V1379" s="1">
        <v>45133</v>
      </c>
      <c r="W1379" s="2">
        <v>40294492.420000002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 t="shared" si="176"/>
        <v>RO  Supply -Mech- SSC5</v>
      </c>
      <c r="AP1379" s="2" t="str">
        <f t="shared" si="177"/>
        <v>05</v>
      </c>
    </row>
    <row r="1380" spans="1:42" hidden="1" x14ac:dyDescent="0.3">
      <c r="A1380" s="6" t="s">
        <v>114</v>
      </c>
      <c r="B1380" s="6">
        <f>VLOOKUP(A1380,Sheet1!A:B,2,0)</f>
        <v>1</v>
      </c>
      <c r="C1380" s="6">
        <v>8</v>
      </c>
      <c r="D1380" s="25"/>
      <c r="E1380" s="2">
        <v>14223589.16</v>
      </c>
      <c r="F1380" s="26">
        <f>SUMIF('data-from-invoicing'!D:D,eslam.data!AP1380,'data-from-invoicing'!E:E)</f>
        <v>0</v>
      </c>
      <c r="G1380" s="2">
        <f t="shared" si="174"/>
        <v>-14223589.16</v>
      </c>
      <c r="H1380" s="23"/>
      <c r="I1380" s="2">
        <f>SUMIF('collection only'!D:D,eslam.data!AO1380,'collection only'!E:E)</f>
        <v>0</v>
      </c>
      <c r="J1380" s="26">
        <f>SUMIF('data-from-invoicing'!D:D,eslam.data!AP1380,'data-from-invoicing'!F:F)</f>
        <v>0</v>
      </c>
      <c r="K1380" s="2">
        <f t="shared" si="175"/>
        <v>0</v>
      </c>
      <c r="O1380" s="23"/>
      <c r="P1380" s="2">
        <v>1418035.09</v>
      </c>
      <c r="Q1380" s="1">
        <v>45351</v>
      </c>
      <c r="R1380" s="1">
        <v>45347</v>
      </c>
      <c r="S1380" s="1">
        <v>45347</v>
      </c>
      <c r="T1380">
        <v>15</v>
      </c>
      <c r="U1380" s="1">
        <v>45362</v>
      </c>
      <c r="V1380" s="1">
        <v>45349</v>
      </c>
      <c r="W1380" s="2">
        <v>54518081.579999998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 t="shared" si="176"/>
        <v>RO  Supply -Mech- SSC8</v>
      </c>
      <c r="AP1380" s="2" t="str">
        <f t="shared" si="177"/>
        <v>08</v>
      </c>
    </row>
    <row r="1381" spans="1:42" hidden="1" x14ac:dyDescent="0.3">
      <c r="A1381" s="6" t="s">
        <v>145</v>
      </c>
      <c r="B1381" s="6">
        <f>VLOOKUP(A1381,Sheet1!A:B,2,0)</f>
        <v>1</v>
      </c>
      <c r="C1381" s="6">
        <v>1</v>
      </c>
      <c r="D1381" s="25"/>
      <c r="E1381" s="2">
        <v>35549128.539999999</v>
      </c>
      <c r="F1381" s="26">
        <f>SUMIF('data-from-invoicing'!D:D,eslam.data!AP1381,'data-from-invoicing'!E:E)</f>
        <v>0</v>
      </c>
      <c r="G1381" s="2">
        <f t="shared" si="174"/>
        <v>-35549128.539999999</v>
      </c>
      <c r="H1381" s="23"/>
      <c r="I1381" s="2">
        <f>SUMIF('collection only'!D:D,eslam.data!AO1381,'collection only'!E:E)</f>
        <v>0</v>
      </c>
      <c r="J1381" s="26">
        <f>SUMIF('data-from-invoicing'!D:D,eslam.data!AP1381,'data-from-invoicing'!F:F)</f>
        <v>0</v>
      </c>
      <c r="K1381" s="2">
        <f t="shared" si="175"/>
        <v>0</v>
      </c>
      <c r="O1381" s="23"/>
      <c r="P1381" s="2">
        <v>28083811.550000001</v>
      </c>
      <c r="Q1381" s="1">
        <v>45322</v>
      </c>
      <c r="R1381" s="1">
        <v>45322</v>
      </c>
      <c r="S1381" s="1">
        <v>45350</v>
      </c>
      <c r="T1381">
        <v>15</v>
      </c>
      <c r="U1381" s="1">
        <v>45365</v>
      </c>
      <c r="V1381" s="1">
        <v>45350</v>
      </c>
      <c r="W1381" s="2">
        <v>35549128.539999999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 t="shared" si="176"/>
        <v>RO 21</v>
      </c>
      <c r="AP1381" s="2" t="str">
        <f t="shared" si="177"/>
        <v>01</v>
      </c>
    </row>
    <row r="1382" spans="1:42" hidden="1" x14ac:dyDescent="0.3">
      <c r="A1382" s="6" t="s">
        <v>145</v>
      </c>
      <c r="B1382" s="6">
        <f>VLOOKUP(A1382,Sheet1!A:B,2,0)</f>
        <v>1</v>
      </c>
      <c r="C1382" s="6">
        <v>2</v>
      </c>
      <c r="D1382" s="25"/>
      <c r="E1382" s="2">
        <v>1807831.2599999979</v>
      </c>
      <c r="F1382" s="26">
        <f>SUMIF('data-from-invoicing'!D:D,eslam.data!AP1382,'data-from-invoicing'!E:E)</f>
        <v>0</v>
      </c>
      <c r="G1382" s="2">
        <f t="shared" si="174"/>
        <v>-1807831.2599999979</v>
      </c>
      <c r="H1382" s="23"/>
      <c r="I1382" s="2">
        <f>SUMIF('collection only'!D:D,eslam.data!AO1382,'collection only'!E:E)</f>
        <v>0</v>
      </c>
      <c r="J1382" s="26">
        <f>SUMIF('data-from-invoicing'!D:D,eslam.data!AP1382,'data-from-invoicing'!F:F)</f>
        <v>0</v>
      </c>
      <c r="K1382" s="2">
        <f t="shared" si="175"/>
        <v>0</v>
      </c>
      <c r="O1382" s="23"/>
      <c r="P1382" s="2">
        <v>1880144.51</v>
      </c>
      <c r="Q1382" s="1">
        <v>45412</v>
      </c>
      <c r="R1382" s="1">
        <v>45397</v>
      </c>
      <c r="S1382" s="1">
        <v>45413</v>
      </c>
      <c r="T1382">
        <v>15</v>
      </c>
      <c r="U1382" s="1">
        <v>45428</v>
      </c>
      <c r="V1382" s="1">
        <v>45414</v>
      </c>
      <c r="W1382" s="2">
        <v>37356959.799999997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 t="shared" si="176"/>
        <v>RO 22</v>
      </c>
      <c r="AP1382" s="2" t="str">
        <f t="shared" si="177"/>
        <v>02</v>
      </c>
    </row>
    <row r="1383" spans="1:42" x14ac:dyDescent="0.3">
      <c r="A1383" s="6" t="s">
        <v>145</v>
      </c>
      <c r="B1383" s="6">
        <f>VLOOKUP(A1383,Sheet1!A:B,2,0)</f>
        <v>1</v>
      </c>
      <c r="C1383" s="6">
        <v>3</v>
      </c>
      <c r="D1383" s="25"/>
      <c r="F1383" s="26">
        <f>SUMIF('data-from-invoicing'!D:D,eslam.data!AP1383,'data-from-invoicing'!E:E)</f>
        <v>0</v>
      </c>
      <c r="G1383" s="2">
        <f t="shared" si="174"/>
        <v>0</v>
      </c>
      <c r="H1383" s="23"/>
      <c r="I1383" s="2">
        <f>SUMIF('collection only'!D:D,eslam.data!AO1383,'collection only'!E:E)</f>
        <v>0</v>
      </c>
      <c r="J1383" s="26">
        <f>SUMIF('data-from-invoicing'!D:D,eslam.data!AP1383,'data-from-invoicing'!F:F)</f>
        <v>0</v>
      </c>
      <c r="K1383" s="2">
        <f t="shared" si="175"/>
        <v>0</v>
      </c>
      <c r="O1383" s="23"/>
      <c r="Q1383" s="1">
        <v>45473</v>
      </c>
      <c r="R1383" s="1">
        <v>45473</v>
      </c>
      <c r="S1383" s="1">
        <v>45474</v>
      </c>
      <c r="T1383">
        <v>15</v>
      </c>
      <c r="U1383" s="1">
        <v>45489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 t="shared" si="176"/>
        <v>RO 23</v>
      </c>
      <c r="AP1383" s="2" t="str">
        <f t="shared" si="177"/>
        <v>03</v>
      </c>
    </row>
    <row r="1384" spans="1:42" hidden="1" x14ac:dyDescent="0.3">
      <c r="A1384" s="6" t="s">
        <v>115</v>
      </c>
      <c r="B1384" s="6">
        <f>VLOOKUP(A1384,Sheet1!A:B,2,0)</f>
        <v>1</v>
      </c>
      <c r="C1384" s="6">
        <v>1</v>
      </c>
      <c r="D1384" s="25"/>
      <c r="E1384" s="2">
        <v>14675847.720000001</v>
      </c>
      <c r="F1384" s="26">
        <f>SUMIF('data-from-invoicing'!D:D,eslam.data!AP1384,'data-from-invoicing'!E:E)</f>
        <v>0</v>
      </c>
      <c r="G1384" s="2">
        <f t="shared" si="174"/>
        <v>-14675847.720000001</v>
      </c>
      <c r="H1384" s="23"/>
      <c r="I1384" s="2">
        <f>SUMIF('collection only'!D:D,eslam.data!AO1384,'collection only'!E:E)</f>
        <v>15849915.529999999</v>
      </c>
      <c r="J1384" s="26">
        <f>SUMIF('data-from-invoicing'!D:D,eslam.data!AP1384,'data-from-invoicing'!F:F)</f>
        <v>0</v>
      </c>
      <c r="K1384" s="2">
        <f t="shared" si="175"/>
        <v>-15849915.529999999</v>
      </c>
      <c r="O1384" s="23"/>
      <c r="P1384" s="2">
        <v>16583707.92</v>
      </c>
      <c r="Q1384" s="1">
        <v>44985</v>
      </c>
      <c r="R1384" s="1">
        <v>44993</v>
      </c>
      <c r="S1384" s="1">
        <v>44992</v>
      </c>
      <c r="T1384">
        <v>15</v>
      </c>
      <c r="U1384" s="1">
        <v>45007</v>
      </c>
      <c r="V1384" s="1">
        <v>44998</v>
      </c>
      <c r="W1384" s="2">
        <v>14675847.720000001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 t="shared" si="176"/>
        <v>RO Pump room - SSC - price diff.1</v>
      </c>
      <c r="AP1384" s="2" t="str">
        <f t="shared" si="177"/>
        <v>01</v>
      </c>
    </row>
    <row r="1385" spans="1:42" hidden="1" x14ac:dyDescent="0.3">
      <c r="A1385" s="6" t="s">
        <v>115</v>
      </c>
      <c r="B1385" s="6">
        <f>VLOOKUP(A1385,Sheet1!A:B,2,0)</f>
        <v>1</v>
      </c>
      <c r="C1385" s="6">
        <v>2</v>
      </c>
      <c r="D1385" s="25"/>
      <c r="E1385" s="2">
        <v>1686530.02</v>
      </c>
      <c r="F1385" s="26">
        <f>SUMIF('data-from-invoicing'!D:D,eslam.data!AP1385,'data-from-invoicing'!E:E)</f>
        <v>0</v>
      </c>
      <c r="G1385" s="2">
        <f t="shared" si="174"/>
        <v>-1686530.02</v>
      </c>
      <c r="H1385" s="23"/>
      <c r="I1385" s="2">
        <f>SUMIF('collection only'!D:D,eslam.data!AO1385,'collection only'!E:E)</f>
        <v>918959</v>
      </c>
      <c r="J1385" s="26">
        <f>SUMIF('data-from-invoicing'!D:D,eslam.data!AP1385,'data-from-invoicing'!F:F)</f>
        <v>0</v>
      </c>
      <c r="K1385" s="2">
        <f t="shared" si="175"/>
        <v>-918959</v>
      </c>
      <c r="O1385" s="23"/>
      <c r="P1385" s="2">
        <v>1905778.92</v>
      </c>
      <c r="Q1385" s="1">
        <v>45016</v>
      </c>
      <c r="R1385" s="1">
        <v>45000</v>
      </c>
      <c r="S1385" s="1">
        <v>45000</v>
      </c>
      <c r="T1385">
        <v>15</v>
      </c>
      <c r="U1385" s="1">
        <v>45015</v>
      </c>
      <c r="V1385" s="1">
        <v>45000</v>
      </c>
      <c r="W1385" s="2">
        <v>16362377.74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 t="shared" si="176"/>
        <v>RO Pump room - SSC - price diff.2</v>
      </c>
      <c r="AP1385" s="2" t="str">
        <f t="shared" si="177"/>
        <v>02</v>
      </c>
    </row>
    <row r="1386" spans="1:42" hidden="1" x14ac:dyDescent="0.3">
      <c r="A1386" s="6" t="s">
        <v>115</v>
      </c>
      <c r="B1386" s="6">
        <f>VLOOKUP(A1386,Sheet1!A:B,2,0)</f>
        <v>1</v>
      </c>
      <c r="C1386" s="6">
        <v>3</v>
      </c>
      <c r="D1386" s="25"/>
      <c r="E1386" s="2">
        <v>8704005.4700000007</v>
      </c>
      <c r="F1386" s="26">
        <f>SUMIF('data-from-invoicing'!D:D,eslam.data!AP1386,'data-from-invoicing'!E:E)</f>
        <v>0</v>
      </c>
      <c r="G1386" s="2">
        <f t="shared" si="174"/>
        <v>-8704005.4700000007</v>
      </c>
      <c r="H1386" s="23"/>
      <c r="I1386" s="2">
        <f>SUMIF('collection only'!D:D,eslam.data!AO1386,'collection only'!E:E)</f>
        <v>9400325.9199999999</v>
      </c>
      <c r="J1386" s="26">
        <f>SUMIF('data-from-invoicing'!D:D,eslam.data!AP1386,'data-from-invoicing'!F:F)</f>
        <v>0</v>
      </c>
      <c r="K1386" s="2">
        <f t="shared" si="175"/>
        <v>-9400325.9199999999</v>
      </c>
      <c r="O1386" s="23"/>
      <c r="P1386" s="2">
        <v>9835526.1899999995</v>
      </c>
      <c r="Q1386" s="1">
        <v>45016</v>
      </c>
      <c r="R1386" s="1">
        <v>45028</v>
      </c>
      <c r="S1386" s="1">
        <v>45028</v>
      </c>
      <c r="T1386">
        <v>15</v>
      </c>
      <c r="U1386" s="1">
        <v>45043</v>
      </c>
      <c r="V1386" s="1">
        <v>45028</v>
      </c>
      <c r="W1386" s="2">
        <v>25066383.210000001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 t="shared" si="176"/>
        <v>RO Pump room - SSC - price diff.3</v>
      </c>
      <c r="AP1386" s="2" t="str">
        <f t="shared" si="177"/>
        <v>03</v>
      </c>
    </row>
    <row r="1387" spans="1:42" hidden="1" x14ac:dyDescent="0.3">
      <c r="A1387" s="6" t="s">
        <v>115</v>
      </c>
      <c r="B1387" s="6">
        <f>VLOOKUP(A1387,Sheet1!A:B,2,0)</f>
        <v>1</v>
      </c>
      <c r="C1387" s="6">
        <v>4</v>
      </c>
      <c r="D1387" s="25"/>
      <c r="E1387" s="2">
        <v>6762600</v>
      </c>
      <c r="F1387" s="26">
        <f>SUMIF('data-from-invoicing'!D:D,eslam.data!AP1387,'data-from-invoicing'!E:E)</f>
        <v>0</v>
      </c>
      <c r="G1387" s="2">
        <f t="shared" si="174"/>
        <v>-6762600</v>
      </c>
      <c r="H1387" s="23"/>
      <c r="I1387" s="2">
        <f>SUMIF('collection only'!D:D,eslam.data!AO1387,'collection only'!E:E)</f>
        <v>7294244.1699999999</v>
      </c>
      <c r="J1387" s="26">
        <f>SUMIF('data-from-invoicing'!D:D,eslam.data!AP1387,'data-from-invoicing'!F:F)</f>
        <v>0</v>
      </c>
      <c r="K1387" s="2">
        <f t="shared" si="175"/>
        <v>-7294244.1699999999</v>
      </c>
      <c r="O1387" s="23"/>
      <c r="P1387" s="2">
        <v>7303608</v>
      </c>
      <c r="Q1387" s="1">
        <v>45046</v>
      </c>
      <c r="R1387" s="1">
        <v>45047</v>
      </c>
      <c r="S1387" s="1">
        <v>45055</v>
      </c>
      <c r="T1387">
        <v>15</v>
      </c>
      <c r="U1387" s="1">
        <v>45070</v>
      </c>
      <c r="V1387" s="1">
        <v>45055</v>
      </c>
      <c r="W1387" s="2">
        <v>31828983.210000001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 t="shared" si="176"/>
        <v>RO Pump room - SSC - price diff.4</v>
      </c>
      <c r="AP1387" s="2" t="str">
        <f t="shared" si="177"/>
        <v>04</v>
      </c>
    </row>
    <row r="1388" spans="1:42" x14ac:dyDescent="0.3">
      <c r="A1388" s="6" t="s">
        <v>124</v>
      </c>
      <c r="B1388" s="6">
        <f>VLOOKUP(A1388,Sheet1!A:B,2,0)</f>
        <v>1</v>
      </c>
      <c r="C1388" s="6">
        <v>1</v>
      </c>
      <c r="D1388" s="25"/>
      <c r="F1388" s="26">
        <f>SUMIF('data-from-invoicing'!D:D,eslam.data!AP1388,'data-from-invoicing'!E:E)</f>
        <v>0</v>
      </c>
      <c r="G1388" s="2">
        <f t="shared" si="174"/>
        <v>0</v>
      </c>
      <c r="H1388" s="23"/>
      <c r="I1388" s="2">
        <f>SUMIF('collection only'!D:D,eslam.data!AO1388,'collection only'!E:E)</f>
        <v>1.0000000000000001E-5</v>
      </c>
      <c r="J1388" s="26">
        <f>SUMIF('data-from-invoicing'!D:D,eslam.data!AP1388,'data-from-invoicing'!F:F)</f>
        <v>0</v>
      </c>
      <c r="K1388" s="2">
        <f t="shared" si="175"/>
        <v>-1.0000000000000001E-5</v>
      </c>
      <c r="O1388" s="23"/>
      <c r="Q1388" s="1">
        <v>45107</v>
      </c>
      <c r="R1388" s="1">
        <v>45107</v>
      </c>
      <c r="S1388" s="1">
        <v>45107</v>
      </c>
      <c r="T1388">
        <v>15</v>
      </c>
      <c r="U1388" s="1">
        <v>45122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 t="shared" si="176"/>
        <v>RO.21</v>
      </c>
      <c r="AP1388" s="2" t="str">
        <f t="shared" si="177"/>
        <v>01</v>
      </c>
    </row>
    <row r="1389" spans="1:42" hidden="1" x14ac:dyDescent="0.3">
      <c r="A1389" s="6" t="s">
        <v>79</v>
      </c>
      <c r="B1389" s="6">
        <f>VLOOKUP(A1389,Sheet1!A:B,2,0)</f>
        <v>1</v>
      </c>
      <c r="C1389" s="6">
        <v>1</v>
      </c>
      <c r="D1389" s="25"/>
      <c r="E1389" s="2">
        <v>21476647.48</v>
      </c>
      <c r="F1389" s="26">
        <f>SUMIF('data-from-invoicing'!D:D,eslam.data!AP1389,'data-from-invoicing'!E:E)</f>
        <v>1143460</v>
      </c>
      <c r="G1389" s="2">
        <f t="shared" si="174"/>
        <v>-20333187.48</v>
      </c>
      <c r="H1389" s="23"/>
      <c r="I1389" s="2">
        <f>SUMIF('collection only'!D:D,eslam.data!AO1389,'collection only'!E:E)</f>
        <v>125716551.50999999</v>
      </c>
      <c r="J1389" s="26">
        <f>SUMIF('data-from-invoicing'!D:D,eslam.data!AP1389,'data-from-invoicing'!F:F)</f>
        <v>823066.73</v>
      </c>
      <c r="K1389" s="2">
        <f t="shared" si="175"/>
        <v>-124893484.77999999</v>
      </c>
      <c r="O1389" s="23"/>
      <c r="P1389" s="2">
        <v>17181317.989999998</v>
      </c>
      <c r="Q1389" s="1">
        <v>44561</v>
      </c>
      <c r="R1389" s="1">
        <v>44571</v>
      </c>
      <c r="S1389" s="1">
        <v>44572</v>
      </c>
      <c r="T1389">
        <v>42</v>
      </c>
      <c r="U1389" s="1">
        <v>44614</v>
      </c>
      <c r="V1389" s="1">
        <v>44620</v>
      </c>
      <c r="W1389" s="2">
        <v>21476647.48</v>
      </c>
      <c r="AD1389" s="2">
        <v>0</v>
      </c>
      <c r="AE1389" s="14">
        <f>SUMIF('consultant-gross'!D:D,eslam.data!AO1389,'consultant-gross'!F:F)</f>
        <v>21476647.48</v>
      </c>
      <c r="AF1389" s="14">
        <f>SUMIF('consultant-gross'!D:D,eslam.data!AO1389,'consultant-gross'!G:G)</f>
        <v>21476647.48</v>
      </c>
      <c r="AG1389" s="14">
        <f>SUMIF('consultant-net'!D:D,eslam.data!AO1389,'consultant-net'!F:F)</f>
        <v>17181317.989999998</v>
      </c>
      <c r="AH1389" s="2" t="str">
        <f>VLOOKUP(A1389,'eslam-to-invoicing'!A:B,2,0)</f>
        <v>EGAT New Rolling Mill 4</v>
      </c>
      <c r="AO1389" s="2" t="str">
        <f t="shared" si="176"/>
        <v>Rolling Mill #4-TRAESUEZ1</v>
      </c>
      <c r="AP1389" s="2" t="str">
        <f t="shared" si="177"/>
        <v>EGAT New Rolling Mill 41</v>
      </c>
    </row>
    <row r="1390" spans="1:42" hidden="1" x14ac:dyDescent="0.3">
      <c r="A1390" s="6" t="s">
        <v>79</v>
      </c>
      <c r="B1390" s="6">
        <f>VLOOKUP(A1390,Sheet1!A:B,2,0)</f>
        <v>1</v>
      </c>
      <c r="C1390" s="6">
        <v>2</v>
      </c>
      <c r="D1390" s="25"/>
      <c r="E1390" s="2">
        <v>13583921.529999999</v>
      </c>
      <c r="F1390" s="26">
        <f>SUMIF('data-from-invoicing'!D:D,eslam.data!AP1390,'data-from-invoicing'!E:E)</f>
        <v>0</v>
      </c>
      <c r="G1390" s="2">
        <f t="shared" si="174"/>
        <v>-13583921.529999999</v>
      </c>
      <c r="H1390" s="23"/>
      <c r="I1390" s="2">
        <f>SUMIF('collection only'!D:D,eslam.data!AO1390,'collection only'!E:E)</f>
        <v>12106800.039999999</v>
      </c>
      <c r="J1390" s="26">
        <f>SUMIF('data-from-invoicing'!D:D,eslam.data!AP1390,'data-from-invoicing'!F:F)</f>
        <v>0</v>
      </c>
      <c r="K1390" s="2">
        <f t="shared" si="175"/>
        <v>-12106800.039999999</v>
      </c>
      <c r="O1390" s="23"/>
      <c r="P1390" s="2">
        <v>11564103.960000001</v>
      </c>
      <c r="Q1390" s="1">
        <v>44620</v>
      </c>
      <c r="R1390" s="1">
        <v>44630</v>
      </c>
      <c r="S1390" s="1">
        <v>44634</v>
      </c>
      <c r="T1390">
        <v>42</v>
      </c>
      <c r="U1390" s="1">
        <v>44676</v>
      </c>
      <c r="V1390" s="1">
        <v>44642</v>
      </c>
      <c r="W1390" s="2">
        <v>35060569.009999998</v>
      </c>
      <c r="AD1390" s="2">
        <v>0</v>
      </c>
      <c r="AE1390" s="14">
        <f>SUMIF('consultant-gross'!D:D,eslam.data!AO1390,'consultant-gross'!F:F)</f>
        <v>13583921.529999997</v>
      </c>
      <c r="AF1390" s="14">
        <f>SUMIF('consultant-gross'!D:D,eslam.data!AO1390,'consultant-gross'!G:G)</f>
        <v>35060569.009999998</v>
      </c>
      <c r="AG1390" s="14">
        <f>SUMIF('consultant-net'!D:D,eslam.data!AO1390,'consultant-net'!F:F)</f>
        <v>11564103.960000001</v>
      </c>
      <c r="AH1390" s="2" t="str">
        <f>VLOOKUP(A1390,'eslam-to-invoicing'!A:B,2,0)</f>
        <v>EGAT New Rolling Mill 4</v>
      </c>
      <c r="AO1390" s="2" t="str">
        <f t="shared" si="176"/>
        <v>Rolling Mill #4-TRAESUEZ2</v>
      </c>
      <c r="AP1390" s="2" t="str">
        <f t="shared" si="177"/>
        <v>EGAT New Rolling Mill 42</v>
      </c>
    </row>
    <row r="1391" spans="1:42" hidden="1" x14ac:dyDescent="0.3">
      <c r="A1391" s="6" t="s">
        <v>79</v>
      </c>
      <c r="B1391" s="6">
        <f>VLOOKUP(A1391,Sheet1!A:B,2,0)</f>
        <v>1</v>
      </c>
      <c r="C1391" s="6">
        <v>3</v>
      </c>
      <c r="D1391" s="25"/>
      <c r="E1391" s="2">
        <v>12117327.000000009</v>
      </c>
      <c r="F1391" s="26">
        <f>SUMIF('data-from-invoicing'!D:D,eslam.data!AP1391,'data-from-invoicing'!E:E)</f>
        <v>0</v>
      </c>
      <c r="G1391" s="2">
        <f t="shared" si="174"/>
        <v>-12117327.000000009</v>
      </c>
      <c r="H1391" s="23"/>
      <c r="I1391" s="2">
        <f>SUMIF('collection only'!D:D,eslam.data!AO1391,'collection only'!E:E)</f>
        <v>10231445.300000001</v>
      </c>
      <c r="J1391" s="26">
        <f>SUMIF('data-from-invoicing'!D:D,eslam.data!AP1391,'data-from-invoicing'!F:F)</f>
        <v>0</v>
      </c>
      <c r="K1391" s="2">
        <f t="shared" si="175"/>
        <v>-10231445.300000001</v>
      </c>
      <c r="O1391" s="23"/>
      <c r="P1391" s="2">
        <v>10352618.57</v>
      </c>
      <c r="Q1391" s="1">
        <v>44651</v>
      </c>
      <c r="R1391" s="1">
        <v>44661</v>
      </c>
      <c r="S1391" s="1">
        <v>44663</v>
      </c>
      <c r="T1391">
        <v>42</v>
      </c>
      <c r="U1391" s="1">
        <v>44705</v>
      </c>
      <c r="V1391" s="1">
        <v>44671</v>
      </c>
      <c r="W1391" s="2">
        <v>47177896.010000013</v>
      </c>
      <c r="AD1391" s="2">
        <v>0</v>
      </c>
      <c r="AE1391" s="14">
        <f>SUMIF('consultant-gross'!D:D,eslam.data!AO1391,'consultant-gross'!F:F)</f>
        <v>12117327.000000007</v>
      </c>
      <c r="AF1391" s="14">
        <f>SUMIF('consultant-gross'!D:D,eslam.data!AO1391,'consultant-gross'!G:G)</f>
        <v>47177896.010000005</v>
      </c>
      <c r="AG1391" s="14">
        <f>SUMIF('consultant-net'!D:D,eslam.data!AO1391,'consultant-net'!F:F)</f>
        <v>10352618.57</v>
      </c>
      <c r="AH1391" s="2" t="str">
        <f>VLOOKUP(A1391,'eslam-to-invoicing'!A:B,2,0)</f>
        <v>EGAT New Rolling Mill 4</v>
      </c>
      <c r="AO1391" s="2" t="str">
        <f t="shared" si="176"/>
        <v>Rolling Mill #4-TRAESUEZ3</v>
      </c>
      <c r="AP1391" s="2" t="str">
        <f t="shared" si="177"/>
        <v>EGAT New Rolling Mill 43</v>
      </c>
    </row>
    <row r="1392" spans="1:42" hidden="1" x14ac:dyDescent="0.3">
      <c r="A1392" s="6" t="s">
        <v>79</v>
      </c>
      <c r="B1392" s="6">
        <f>VLOOKUP(A1392,Sheet1!A:B,2,0)</f>
        <v>1</v>
      </c>
      <c r="C1392" s="6">
        <v>4</v>
      </c>
      <c r="D1392" s="25"/>
      <c r="E1392" s="2">
        <v>8075015.7899999917</v>
      </c>
      <c r="F1392" s="26">
        <f>SUMIF('data-from-invoicing'!D:D,eslam.data!AP1392,'data-from-invoicing'!E:E)</f>
        <v>0</v>
      </c>
      <c r="G1392" s="2">
        <f t="shared" si="174"/>
        <v>-8075015.7899999917</v>
      </c>
      <c r="H1392" s="23"/>
      <c r="I1392" s="2">
        <f>SUMIF('collection only'!D:D,eslam.data!AO1392,'collection only'!E:E)</f>
        <v>6596541.3799999999</v>
      </c>
      <c r="J1392" s="26">
        <f>SUMIF('data-from-invoicing'!D:D,eslam.data!AP1392,'data-from-invoicing'!F:F)</f>
        <v>0</v>
      </c>
      <c r="K1392" s="2">
        <f t="shared" si="175"/>
        <v>-6596541.3799999999</v>
      </c>
      <c r="O1392" s="23"/>
      <c r="P1392" s="2">
        <v>6677291.5499999998</v>
      </c>
      <c r="Q1392" s="1">
        <v>44681</v>
      </c>
      <c r="R1392" s="1">
        <v>44679</v>
      </c>
      <c r="S1392" s="1">
        <v>44679</v>
      </c>
      <c r="T1392">
        <v>42</v>
      </c>
      <c r="U1392" s="1">
        <v>44721</v>
      </c>
      <c r="V1392" s="1">
        <v>44698</v>
      </c>
      <c r="W1392" s="2">
        <v>55252911.799999997</v>
      </c>
      <c r="AD1392" s="2">
        <v>0</v>
      </c>
      <c r="AE1392" s="14">
        <f>SUMIF('consultant-gross'!D:D,eslam.data!AO1392,'consultant-gross'!F:F)</f>
        <v>8075015.7899999917</v>
      </c>
      <c r="AF1392" s="14">
        <f>SUMIF('consultant-gross'!D:D,eslam.data!AO1392,'consultant-gross'!G:G)</f>
        <v>55252911.799999997</v>
      </c>
      <c r="AG1392" s="14">
        <f>SUMIF('consultant-net'!D:D,eslam.data!AO1392,'consultant-net'!F:F)</f>
        <v>6677291.5499999998</v>
      </c>
      <c r="AH1392" s="2" t="str">
        <f>VLOOKUP(A1392,'eslam-to-invoicing'!A:B,2,0)</f>
        <v>EGAT New Rolling Mill 4</v>
      </c>
      <c r="AO1392" s="2" t="str">
        <f t="shared" si="176"/>
        <v>Rolling Mill #4-TRAESUEZ4</v>
      </c>
      <c r="AP1392" s="2" t="str">
        <f t="shared" si="177"/>
        <v>EGAT New Rolling Mill 44</v>
      </c>
    </row>
    <row r="1393" spans="1:42" hidden="1" x14ac:dyDescent="0.3">
      <c r="A1393" s="6" t="s">
        <v>79</v>
      </c>
      <c r="B1393" s="6">
        <f>VLOOKUP(A1393,Sheet1!A:B,2,0)</f>
        <v>1</v>
      </c>
      <c r="C1393" s="6">
        <v>5</v>
      </c>
      <c r="D1393" s="25"/>
      <c r="E1393" s="2">
        <v>9905844.4300000072</v>
      </c>
      <c r="F1393" s="26">
        <f>SUMIF('data-from-invoicing'!D:D,eslam.data!AP1393,'data-from-invoicing'!E:E)</f>
        <v>0</v>
      </c>
      <c r="G1393" s="2">
        <f t="shared" si="174"/>
        <v>-9905844.4300000072</v>
      </c>
      <c r="H1393" s="23"/>
      <c r="I1393" s="2">
        <f>SUMIF('collection only'!D:D,eslam.data!AO1393,'collection only'!E:E)</f>
        <v>9293714.7200000007</v>
      </c>
      <c r="J1393" s="26">
        <f>SUMIF('data-from-invoicing'!D:D,eslam.data!AP1393,'data-from-invoicing'!F:F)</f>
        <v>0</v>
      </c>
      <c r="K1393" s="2">
        <f t="shared" si="175"/>
        <v>-9293714.7200000007</v>
      </c>
      <c r="O1393" s="23"/>
      <c r="P1393" s="2">
        <v>8140659.04</v>
      </c>
      <c r="Q1393" s="1">
        <v>44712</v>
      </c>
      <c r="R1393" s="1">
        <v>44717</v>
      </c>
      <c r="S1393" s="1">
        <v>44719</v>
      </c>
      <c r="T1393">
        <v>42</v>
      </c>
      <c r="U1393" s="1">
        <v>44761</v>
      </c>
      <c r="V1393" s="1">
        <v>44748</v>
      </c>
      <c r="W1393" s="2">
        <v>65158756.229999997</v>
      </c>
      <c r="X1393" s="2">
        <v>7155944.4500000002</v>
      </c>
      <c r="AD1393" s="2">
        <v>0</v>
      </c>
      <c r="AE1393" s="14">
        <f>SUMIF('consultant-gross'!D:D,eslam.data!AO1393,'consultant-gross'!F:F)</f>
        <v>9905844.4300000072</v>
      </c>
      <c r="AF1393" s="14">
        <f>SUMIF('consultant-gross'!D:D,eslam.data!AO1393,'consultant-gross'!G:G)</f>
        <v>65158756.230000004</v>
      </c>
      <c r="AG1393" s="14">
        <f>SUMIF('consultant-net'!D:D,eslam.data!AO1393,'consultant-net'!F:F)</f>
        <v>8140659.04</v>
      </c>
      <c r="AH1393" s="2" t="str">
        <f>VLOOKUP(A1393,'eslam-to-invoicing'!A:B,2,0)</f>
        <v>EGAT New Rolling Mill 4</v>
      </c>
      <c r="AO1393" s="2" t="str">
        <f t="shared" si="176"/>
        <v>Rolling Mill #4-TRAESUEZ5</v>
      </c>
      <c r="AP1393" s="2" t="str">
        <f t="shared" si="177"/>
        <v>EGAT New Rolling Mill 45</v>
      </c>
    </row>
    <row r="1394" spans="1:42" hidden="1" x14ac:dyDescent="0.3">
      <c r="A1394" s="6" t="s">
        <v>79</v>
      </c>
      <c r="B1394" s="6">
        <f>VLOOKUP(A1394,Sheet1!A:B,2,0)</f>
        <v>1</v>
      </c>
      <c r="C1394" s="6">
        <v>6</v>
      </c>
      <c r="D1394" s="25"/>
      <c r="E1394" s="2">
        <v>5743581.3599999994</v>
      </c>
      <c r="F1394" s="26">
        <f>SUMIF('data-from-invoicing'!D:D,eslam.data!AP1394,'data-from-invoicing'!E:E)</f>
        <v>0</v>
      </c>
      <c r="G1394" s="2">
        <f t="shared" si="174"/>
        <v>-5743581.3599999994</v>
      </c>
      <c r="H1394" s="23"/>
      <c r="I1394" s="2">
        <f>SUMIF('collection only'!D:D,eslam.data!AO1394,'collection only'!E:E)</f>
        <v>4622509.21</v>
      </c>
      <c r="J1394" s="26">
        <f>SUMIF('data-from-invoicing'!D:D,eslam.data!AP1394,'data-from-invoicing'!F:F)</f>
        <v>0</v>
      </c>
      <c r="K1394" s="2">
        <f t="shared" si="175"/>
        <v>-4622509.21</v>
      </c>
      <c r="O1394" s="23"/>
      <c r="P1394" s="2">
        <v>4679965.0199999996</v>
      </c>
      <c r="Q1394" s="1">
        <v>44742</v>
      </c>
      <c r="R1394" s="1">
        <v>44747</v>
      </c>
      <c r="S1394" s="1">
        <v>44748</v>
      </c>
      <c r="T1394">
        <v>42</v>
      </c>
      <c r="U1394" s="1">
        <v>44790</v>
      </c>
      <c r="V1394" s="1">
        <v>44780</v>
      </c>
      <c r="W1394" s="2">
        <v>70902337.590000004</v>
      </c>
      <c r="Y1394" s="2">
        <v>7496344.1500000004</v>
      </c>
      <c r="AD1394" s="2">
        <v>0</v>
      </c>
      <c r="AE1394" s="14">
        <f>SUMIF('consultant-gross'!D:D,eslam.data!AO1394,'consultant-gross'!F:F)</f>
        <v>5743581.3599999994</v>
      </c>
      <c r="AF1394" s="14">
        <f>SUMIF('consultant-gross'!D:D,eslam.data!AO1394,'consultant-gross'!G:G)</f>
        <v>70902337.590000004</v>
      </c>
      <c r="AG1394" s="14">
        <f>SUMIF('consultant-net'!D:D,eslam.data!AO1394,'consultant-net'!F:F)</f>
        <v>4679965.0199999996</v>
      </c>
      <c r="AH1394" s="2" t="str">
        <f>VLOOKUP(A1394,'eslam-to-invoicing'!A:B,2,0)</f>
        <v>EGAT New Rolling Mill 4</v>
      </c>
      <c r="AO1394" s="2" t="str">
        <f t="shared" si="176"/>
        <v>Rolling Mill #4-TRAESUEZ6</v>
      </c>
      <c r="AP1394" s="2" t="str">
        <f t="shared" si="177"/>
        <v>EGAT New Rolling Mill 46</v>
      </c>
    </row>
    <row r="1395" spans="1:42" hidden="1" x14ac:dyDescent="0.3">
      <c r="A1395" s="6" t="s">
        <v>79</v>
      </c>
      <c r="B1395" s="6">
        <f>VLOOKUP(A1395,Sheet1!A:B,2,0)</f>
        <v>1</v>
      </c>
      <c r="C1395" s="6">
        <v>7</v>
      </c>
      <c r="D1395" s="25"/>
      <c r="E1395" s="2">
        <v>16796950.930000011</v>
      </c>
      <c r="F1395" s="26">
        <f>SUMIF('data-from-invoicing'!D:D,eslam.data!AP1395,'data-from-invoicing'!E:E)</f>
        <v>0</v>
      </c>
      <c r="G1395" s="2">
        <f t="shared" si="174"/>
        <v>-16796950.930000011</v>
      </c>
      <c r="H1395" s="23"/>
      <c r="I1395" s="2">
        <f>SUMIF('collection only'!D:D,eslam.data!AO1395,'collection only'!E:E)</f>
        <v>13289718.960000001</v>
      </c>
      <c r="J1395" s="26">
        <f>SUMIF('data-from-invoicing'!D:D,eslam.data!AP1395,'data-from-invoicing'!F:F)</f>
        <v>0</v>
      </c>
      <c r="K1395" s="2">
        <f t="shared" si="175"/>
        <v>-13289718.960000001</v>
      </c>
      <c r="O1395" s="23"/>
      <c r="P1395" s="2">
        <v>13457708.470000001</v>
      </c>
      <c r="Q1395" s="1">
        <v>44773</v>
      </c>
      <c r="R1395" s="1">
        <v>44778</v>
      </c>
      <c r="S1395" s="1">
        <v>44779</v>
      </c>
      <c r="T1395">
        <v>42</v>
      </c>
      <c r="U1395" s="1">
        <v>44821</v>
      </c>
      <c r="V1395" s="1">
        <v>44797</v>
      </c>
      <c r="W1395" s="2">
        <v>87699288.520000011</v>
      </c>
      <c r="Y1395" s="2">
        <v>7576935.0599999996</v>
      </c>
      <c r="AD1395" s="2">
        <v>0</v>
      </c>
      <c r="AE1395" s="14">
        <f>SUMIF('consultant-gross'!D:D,eslam.data!AO1395,'consultant-gross'!F:F)</f>
        <v>16796950.930000007</v>
      </c>
      <c r="AF1395" s="14">
        <f>SUMIF('consultant-gross'!D:D,eslam.data!AO1395,'consultant-gross'!G:G)</f>
        <v>87699288.520000011</v>
      </c>
      <c r="AG1395" s="14">
        <f>SUMIF('consultant-net'!D:D,eslam.data!AO1395,'consultant-net'!F:F)</f>
        <v>13457708.470000001</v>
      </c>
      <c r="AH1395" s="2" t="str">
        <f>VLOOKUP(A1395,'eslam-to-invoicing'!A:B,2,0)</f>
        <v>EGAT New Rolling Mill 4</v>
      </c>
      <c r="AO1395" s="2" t="str">
        <f t="shared" si="176"/>
        <v>Rolling Mill #4-TRAESUEZ7</v>
      </c>
      <c r="AP1395" s="2" t="str">
        <f t="shared" si="177"/>
        <v>EGAT New Rolling Mill 47</v>
      </c>
    </row>
    <row r="1396" spans="1:42" hidden="1" x14ac:dyDescent="0.3">
      <c r="A1396" s="6" t="s">
        <v>79</v>
      </c>
      <c r="B1396" s="6">
        <f>VLOOKUP(A1396,Sheet1!A:B,2,0)</f>
        <v>1</v>
      </c>
      <c r="C1396" s="6">
        <v>8</v>
      </c>
      <c r="D1396" s="25"/>
      <c r="E1396" s="2">
        <v>18519200.96999998</v>
      </c>
      <c r="F1396" s="26">
        <f>SUMIF('data-from-invoicing'!D:D,eslam.data!AP1396,'data-from-invoicing'!E:E)</f>
        <v>0</v>
      </c>
      <c r="G1396" s="2">
        <f t="shared" si="174"/>
        <v>-18519200.96999998</v>
      </c>
      <c r="H1396" s="23"/>
      <c r="I1396" s="2">
        <f>SUMIF('collection only'!D:D,eslam.data!AO1396,'collection only'!E:E)</f>
        <v>16970562.32</v>
      </c>
      <c r="J1396" s="26">
        <f>SUMIF('data-from-invoicing'!D:D,eslam.data!AP1396,'data-from-invoicing'!F:F)</f>
        <v>0</v>
      </c>
      <c r="K1396" s="2">
        <f t="shared" si="175"/>
        <v>-16970562.32</v>
      </c>
      <c r="O1396" s="23"/>
      <c r="P1396" s="2">
        <v>14944026.92</v>
      </c>
      <c r="Q1396" s="1">
        <v>44804</v>
      </c>
      <c r="R1396" s="1">
        <v>44814</v>
      </c>
      <c r="S1396" s="1">
        <v>44816</v>
      </c>
      <c r="T1396">
        <v>42</v>
      </c>
      <c r="U1396" s="1">
        <v>44858</v>
      </c>
      <c r="V1396" s="1">
        <v>44831</v>
      </c>
      <c r="W1396" s="2">
        <v>106218489.48999999</v>
      </c>
      <c r="Y1396" s="2">
        <v>8091599.6500000004</v>
      </c>
      <c r="AD1396" s="2">
        <v>0</v>
      </c>
      <c r="AE1396" s="14">
        <f>SUMIF('consultant-gross'!D:D,eslam.data!AO1396,'consultant-gross'!F:F)</f>
        <v>18519200.969999984</v>
      </c>
      <c r="AF1396" s="14">
        <f>SUMIF('consultant-gross'!D:D,eslam.data!AO1396,'consultant-gross'!G:G)</f>
        <v>106218489.48999999</v>
      </c>
      <c r="AG1396" s="14">
        <f>SUMIF('consultant-net'!D:D,eslam.data!AO1396,'consultant-net'!F:F)</f>
        <v>14944026.92</v>
      </c>
      <c r="AH1396" s="2" t="str">
        <f>VLOOKUP(A1396,'eslam-to-invoicing'!A:B,2,0)</f>
        <v>EGAT New Rolling Mill 4</v>
      </c>
      <c r="AO1396" s="2" t="str">
        <f t="shared" si="176"/>
        <v>Rolling Mill #4-TRAESUEZ8</v>
      </c>
      <c r="AP1396" s="2" t="str">
        <f t="shared" si="177"/>
        <v>EGAT New Rolling Mill 48</v>
      </c>
    </row>
    <row r="1397" spans="1:42" hidden="1" x14ac:dyDescent="0.3">
      <c r="A1397" s="6" t="s">
        <v>79</v>
      </c>
      <c r="B1397" s="6">
        <f>VLOOKUP(A1397,Sheet1!A:B,2,0)</f>
        <v>1</v>
      </c>
      <c r="C1397" s="6">
        <v>9</v>
      </c>
      <c r="D1397" s="25"/>
      <c r="E1397" s="2">
        <v>17686791.210000008</v>
      </c>
      <c r="F1397" s="26">
        <f>SUMIF('data-from-invoicing'!D:D,eslam.data!AP1397,'data-from-invoicing'!E:E)</f>
        <v>0</v>
      </c>
      <c r="G1397" s="2">
        <f t="shared" si="174"/>
        <v>-17686791.210000008</v>
      </c>
      <c r="H1397" s="23"/>
      <c r="I1397" s="2">
        <f>SUMIF('collection only'!D:D,eslam.data!AO1397,'collection only'!E:E)</f>
        <v>15728855.470000001</v>
      </c>
      <c r="J1397" s="26">
        <f>SUMIF('data-from-invoicing'!D:D,eslam.data!AP1397,'data-from-invoicing'!F:F)</f>
        <v>0</v>
      </c>
      <c r="K1397" s="2">
        <f t="shared" si="175"/>
        <v>-15728855.470000001</v>
      </c>
      <c r="O1397" s="23"/>
      <c r="P1397" s="2">
        <v>14162374.17</v>
      </c>
      <c r="Q1397" s="1">
        <v>44834</v>
      </c>
      <c r="R1397" s="1">
        <v>44844</v>
      </c>
      <c r="S1397" s="1">
        <v>44846</v>
      </c>
      <c r="T1397">
        <v>42</v>
      </c>
      <c r="U1397" s="1">
        <v>44888</v>
      </c>
      <c r="V1397" s="1">
        <v>44872</v>
      </c>
      <c r="W1397" s="2">
        <v>123905280.7</v>
      </c>
      <c r="Y1397" s="2">
        <v>8143364.4400000004</v>
      </c>
      <c r="AD1397" s="2">
        <v>0</v>
      </c>
      <c r="AE1397" s="14">
        <f>SUMIF('consultant-gross'!D:D,eslam.data!AO1397,'consultant-gross'!F:F)</f>
        <v>17686791.210000008</v>
      </c>
      <c r="AF1397" s="14">
        <f>SUMIF('consultant-gross'!D:D,eslam.data!AO1397,'consultant-gross'!G:G)</f>
        <v>123905280.7</v>
      </c>
      <c r="AG1397" s="14">
        <f>SUMIF('consultant-net'!D:D,eslam.data!AO1397,'consultant-net'!F:F)</f>
        <v>14162374.17</v>
      </c>
      <c r="AH1397" s="2" t="str">
        <f>VLOOKUP(A1397,'eslam-to-invoicing'!A:B,2,0)</f>
        <v>EGAT New Rolling Mill 4</v>
      </c>
      <c r="AO1397" s="2" t="str">
        <f t="shared" si="176"/>
        <v>Rolling Mill #4-TRAESUEZ9</v>
      </c>
      <c r="AP1397" s="2" t="str">
        <f t="shared" si="177"/>
        <v>EGAT New Rolling Mill 49</v>
      </c>
    </row>
    <row r="1398" spans="1:42" hidden="1" x14ac:dyDescent="0.3">
      <c r="A1398" s="6" t="s">
        <v>79</v>
      </c>
      <c r="B1398" s="6">
        <f>VLOOKUP(A1398,Sheet1!A:B,2,0)</f>
        <v>1</v>
      </c>
      <c r="C1398" s="6">
        <v>10</v>
      </c>
      <c r="D1398" s="25"/>
      <c r="E1398" s="2">
        <v>15395023.199999999</v>
      </c>
      <c r="F1398" s="26">
        <f>SUMIF('data-from-invoicing'!D:D,eslam.data!AP1398,'data-from-invoicing'!E:E)</f>
        <v>0</v>
      </c>
      <c r="G1398" s="2">
        <f t="shared" si="174"/>
        <v>-15395023.199999999</v>
      </c>
      <c r="H1398" s="23"/>
      <c r="I1398" s="2">
        <f>SUMIF('collection only'!D:D,eslam.data!AO1398,'collection only'!E:E)</f>
        <v>10380808.5</v>
      </c>
      <c r="J1398" s="26">
        <f>SUMIF('data-from-invoicing'!D:D,eslam.data!AP1398,'data-from-invoicing'!F:F)</f>
        <v>0</v>
      </c>
      <c r="K1398" s="2">
        <f t="shared" si="175"/>
        <v>-10380808.5</v>
      </c>
      <c r="O1398" s="23"/>
      <c r="P1398" s="2">
        <v>12338644.380000001</v>
      </c>
      <c r="Q1398" s="1">
        <v>44865</v>
      </c>
      <c r="R1398" s="1">
        <v>44872</v>
      </c>
      <c r="S1398" s="1">
        <v>44873</v>
      </c>
      <c r="T1398">
        <v>42</v>
      </c>
      <c r="U1398" s="1">
        <v>44915</v>
      </c>
      <c r="V1398" s="1">
        <v>44909</v>
      </c>
      <c r="W1398" s="2">
        <v>139300303.90000001</v>
      </c>
      <c r="Y1398" s="2">
        <v>8233867.7000000002</v>
      </c>
      <c r="AD1398" s="2">
        <v>0</v>
      </c>
      <c r="AE1398" s="14">
        <f>SUMIF('consultant-gross'!D:D,eslam.data!AO1398,'consultant-gross'!F:F)</f>
        <v>15395023.200000003</v>
      </c>
      <c r="AF1398" s="14">
        <f>SUMIF('consultant-gross'!D:D,eslam.data!AO1398,'consultant-gross'!G:G)</f>
        <v>139300303.90000001</v>
      </c>
      <c r="AG1398" s="14">
        <f>SUMIF('consultant-net'!D:D,eslam.data!AO1398,'consultant-net'!F:F)</f>
        <v>12338644.380000001</v>
      </c>
      <c r="AH1398" s="2" t="str">
        <f>VLOOKUP(A1398,'eslam-to-invoicing'!A:B,2,0)</f>
        <v>EGAT New Rolling Mill 4</v>
      </c>
      <c r="AO1398" s="2" t="str">
        <f t="shared" si="176"/>
        <v>Rolling Mill #4-TRAESUEZ10</v>
      </c>
      <c r="AP1398" s="2" t="str">
        <f t="shared" si="177"/>
        <v>EGAT New Rolling Mill 410</v>
      </c>
    </row>
    <row r="1399" spans="1:42" hidden="1" x14ac:dyDescent="0.3">
      <c r="A1399" s="6" t="s">
        <v>79</v>
      </c>
      <c r="B1399" s="6">
        <f>VLOOKUP(A1399,Sheet1!A:B,2,0)</f>
        <v>1</v>
      </c>
      <c r="C1399" s="6">
        <v>11</v>
      </c>
      <c r="D1399" s="25"/>
      <c r="E1399" s="2">
        <v>16145745</v>
      </c>
      <c r="F1399" s="26">
        <f>SUMIF('data-from-invoicing'!D:D,eslam.data!AP1399,'data-from-invoicing'!E:E)</f>
        <v>0</v>
      </c>
      <c r="G1399" s="2">
        <f t="shared" si="174"/>
        <v>-16145745</v>
      </c>
      <c r="H1399" s="23"/>
      <c r="I1399" s="2">
        <f>SUMIF('collection only'!D:D,eslam.data!AO1399,'collection only'!E:E)</f>
        <v>9072857.6899999995</v>
      </c>
      <c r="J1399" s="26">
        <f>SUMIF('data-from-invoicing'!D:D,eslam.data!AP1399,'data-from-invoicing'!F:F)</f>
        <v>0</v>
      </c>
      <c r="K1399" s="2">
        <f t="shared" si="175"/>
        <v>-9072857.6899999995</v>
      </c>
      <c r="O1399" s="23"/>
      <c r="P1399" s="2">
        <v>13316234.880000001</v>
      </c>
      <c r="Q1399" s="1">
        <v>44895</v>
      </c>
      <c r="R1399" s="1">
        <v>44900</v>
      </c>
      <c r="S1399" s="1">
        <v>44903</v>
      </c>
      <c r="T1399">
        <v>42</v>
      </c>
      <c r="U1399" s="1">
        <v>44945</v>
      </c>
      <c r="V1399" s="1">
        <v>44943</v>
      </c>
      <c r="W1399" s="2">
        <v>155446048.90000001</v>
      </c>
      <c r="Y1399" s="2">
        <v>9832423.1999999993</v>
      </c>
      <c r="AD1399" s="2">
        <v>0</v>
      </c>
      <c r="AE1399" s="14">
        <f>SUMIF('consultant-gross'!D:D,eslam.data!AO1399,'consultant-gross'!F:F)</f>
        <v>16145745</v>
      </c>
      <c r="AF1399" s="14">
        <f>SUMIF('consultant-gross'!D:D,eslam.data!AO1399,'consultant-gross'!G:G)</f>
        <v>155446048.90000001</v>
      </c>
      <c r="AG1399" s="14">
        <f>SUMIF('consultant-net'!D:D,eslam.data!AO1399,'consultant-net'!F:F)</f>
        <v>13316234.880000001</v>
      </c>
      <c r="AH1399" s="2" t="str">
        <f>VLOOKUP(A1399,'eslam-to-invoicing'!A:B,2,0)</f>
        <v>EGAT New Rolling Mill 4</v>
      </c>
      <c r="AO1399" s="2" t="str">
        <f t="shared" si="176"/>
        <v>Rolling Mill #4-TRAESUEZ11</v>
      </c>
      <c r="AP1399" s="2" t="str">
        <f t="shared" si="177"/>
        <v>EGAT New Rolling Mill 411</v>
      </c>
    </row>
    <row r="1400" spans="1:42" hidden="1" x14ac:dyDescent="0.3">
      <c r="A1400" s="6" t="s">
        <v>79</v>
      </c>
      <c r="B1400" s="6">
        <f>VLOOKUP(A1400,Sheet1!A:B,2,0)</f>
        <v>1</v>
      </c>
      <c r="C1400" s="6">
        <v>12</v>
      </c>
      <c r="D1400" s="25"/>
      <c r="E1400" s="2">
        <v>16694409.389999989</v>
      </c>
      <c r="F1400" s="26">
        <f>SUMIF('data-from-invoicing'!D:D,eslam.data!AP1400,'data-from-invoicing'!E:E)</f>
        <v>0</v>
      </c>
      <c r="G1400" s="2">
        <f t="shared" si="174"/>
        <v>-16694409.389999989</v>
      </c>
      <c r="H1400" s="23"/>
      <c r="I1400" s="2">
        <f>SUMIF('collection only'!D:D,eslam.data!AO1400,'collection only'!E:E)</f>
        <v>13213191.25</v>
      </c>
      <c r="J1400" s="26">
        <f>SUMIF('data-from-invoicing'!D:D,eslam.data!AP1400,'data-from-invoicing'!F:F)</f>
        <v>0</v>
      </c>
      <c r="K1400" s="2">
        <f t="shared" si="175"/>
        <v>-13213191.25</v>
      </c>
      <c r="O1400" s="23"/>
      <c r="P1400" s="2">
        <v>13380155.34</v>
      </c>
      <c r="Q1400" s="1">
        <v>44926</v>
      </c>
      <c r="R1400" s="1">
        <v>44941</v>
      </c>
      <c r="S1400" s="1">
        <v>44944</v>
      </c>
      <c r="T1400">
        <v>42</v>
      </c>
      <c r="U1400" s="1">
        <v>44986</v>
      </c>
      <c r="V1400" s="1">
        <v>44964</v>
      </c>
      <c r="W1400" s="2">
        <v>172140458.28999999</v>
      </c>
      <c r="Y1400" s="2">
        <v>9930934.5600000005</v>
      </c>
      <c r="AD1400" s="2">
        <v>0</v>
      </c>
      <c r="AE1400" s="14">
        <f>SUMIF('consultant-gross'!D:D,eslam.data!AO1400,'consultant-gross'!F:F)</f>
        <v>16694409.389999986</v>
      </c>
      <c r="AF1400" s="14">
        <f>SUMIF('consultant-gross'!D:D,eslam.data!AO1400,'consultant-gross'!G:G)</f>
        <v>172140458.28999999</v>
      </c>
      <c r="AG1400" s="14">
        <f>SUMIF('consultant-net'!D:D,eslam.data!AO1400,'consultant-net'!F:F)</f>
        <v>13380155.34</v>
      </c>
      <c r="AH1400" s="2" t="str">
        <f>VLOOKUP(A1400,'eslam-to-invoicing'!A:B,2,0)</f>
        <v>EGAT New Rolling Mill 4</v>
      </c>
      <c r="AO1400" s="2" t="str">
        <f t="shared" si="176"/>
        <v>Rolling Mill #4-TRAESUEZ12</v>
      </c>
      <c r="AP1400" s="2" t="str">
        <f t="shared" si="177"/>
        <v>EGAT New Rolling Mill 412</v>
      </c>
    </row>
    <row r="1401" spans="1:42" hidden="1" x14ac:dyDescent="0.3">
      <c r="A1401" s="6" t="s">
        <v>79</v>
      </c>
      <c r="B1401" s="6">
        <f>VLOOKUP(A1401,Sheet1!A:B,2,0)</f>
        <v>1</v>
      </c>
      <c r="C1401" s="6">
        <v>13</v>
      </c>
      <c r="D1401" s="25"/>
      <c r="E1401" s="2">
        <v>14485776.580000009</v>
      </c>
      <c r="F1401" s="26">
        <f>SUMIF('data-from-invoicing'!D:D,eslam.data!AP1401,'data-from-invoicing'!E:E)</f>
        <v>0</v>
      </c>
      <c r="G1401" s="2">
        <f t="shared" si="174"/>
        <v>-14485776.580000009</v>
      </c>
      <c r="H1401" s="23"/>
      <c r="I1401" s="2">
        <f>SUMIF('collection only'!D:D,eslam.data!AO1401,'collection only'!E:E)</f>
        <v>1.0000000000000001E-5</v>
      </c>
      <c r="J1401" s="26">
        <f>SUMIF('data-from-invoicing'!D:D,eslam.data!AP1401,'data-from-invoicing'!F:F)</f>
        <v>0</v>
      </c>
      <c r="K1401" s="2">
        <f t="shared" si="175"/>
        <v>-1.0000000000000001E-5</v>
      </c>
      <c r="O1401" s="23"/>
      <c r="P1401" s="2">
        <v>11700102.460000001</v>
      </c>
      <c r="Q1401" s="1">
        <v>44957</v>
      </c>
      <c r="R1401" s="1">
        <v>44972</v>
      </c>
      <c r="S1401" s="1">
        <v>44973</v>
      </c>
      <c r="T1401">
        <v>42</v>
      </c>
      <c r="U1401" s="1">
        <v>45015</v>
      </c>
      <c r="V1401" s="1">
        <v>44993</v>
      </c>
      <c r="W1401" s="2">
        <v>186626234.87</v>
      </c>
      <c r="Y1401" s="2">
        <v>10376859</v>
      </c>
      <c r="AD1401" s="2">
        <v>0</v>
      </c>
      <c r="AE1401" s="14">
        <f>SUMIF('consultant-gross'!D:D,eslam.data!AO1401,'consultant-gross'!F:F)</f>
        <v>14485776.580000013</v>
      </c>
      <c r="AF1401" s="14">
        <f>SUMIF('consultant-gross'!D:D,eslam.data!AO1401,'consultant-gross'!G:G)</f>
        <v>186626234.87</v>
      </c>
      <c r="AG1401" s="14">
        <f>SUMIF('consultant-net'!D:D,eslam.data!AO1401,'consultant-net'!F:F)</f>
        <v>11700102.460000001</v>
      </c>
      <c r="AH1401" s="2" t="str">
        <f>VLOOKUP(A1401,'eslam-to-invoicing'!A:B,2,0)</f>
        <v>EGAT New Rolling Mill 4</v>
      </c>
      <c r="AO1401" s="2" t="str">
        <f t="shared" si="176"/>
        <v>Rolling Mill #4-TRAESUEZ13</v>
      </c>
      <c r="AP1401" s="2" t="str">
        <f t="shared" si="177"/>
        <v>EGAT New Rolling Mill 413</v>
      </c>
    </row>
    <row r="1402" spans="1:42" x14ac:dyDescent="0.3">
      <c r="A1402" s="6" t="s">
        <v>79</v>
      </c>
      <c r="B1402" s="6">
        <f>VLOOKUP(A1402,Sheet1!A:B,2,0)</f>
        <v>1</v>
      </c>
      <c r="C1402" s="6">
        <v>14</v>
      </c>
      <c r="D1402" s="25"/>
      <c r="F1402" s="26">
        <f>SUMIF('data-from-invoicing'!D:D,eslam.data!AP1402,'data-from-invoicing'!E:E)</f>
        <v>0</v>
      </c>
      <c r="G1402" s="2">
        <f t="shared" si="174"/>
        <v>0</v>
      </c>
      <c r="H1402" s="23"/>
      <c r="I1402" s="2">
        <f>SUMIF('collection only'!D:D,eslam.data!AO1402,'collection only'!E:E)</f>
        <v>1.0000000000000001E-5</v>
      </c>
      <c r="J1402" s="26">
        <f>SUMIF('data-from-invoicing'!D:D,eslam.data!AP1402,'data-from-invoicing'!F:F)</f>
        <v>0</v>
      </c>
      <c r="K1402" s="2">
        <f t="shared" si="175"/>
        <v>-1.0000000000000001E-5</v>
      </c>
      <c r="O1402" s="23"/>
      <c r="Q1402" s="1">
        <v>44985</v>
      </c>
      <c r="R1402" s="1">
        <v>44995</v>
      </c>
      <c r="S1402" s="1">
        <v>45005</v>
      </c>
      <c r="T1402">
        <v>42</v>
      </c>
      <c r="U1402" s="1">
        <v>45047</v>
      </c>
      <c r="AD1402" s="2">
        <v>0</v>
      </c>
      <c r="AE1402" s="14">
        <f>SUMIF('consultant-gross'!D:D,eslam.data!AO1402,'consultant-gross'!F:F)</f>
        <v>0</v>
      </c>
      <c r="AF1402" s="14">
        <f>SUMIF('consultant-gross'!D:D,eslam.data!AO1402,'consultant-gross'!G:G)</f>
        <v>0</v>
      </c>
      <c r="AG1402" s="14">
        <f>SUMIF('consultant-net'!D:D,eslam.data!AO1402,'consultant-net'!F:F)</f>
        <v>0</v>
      </c>
      <c r="AH1402" s="2" t="str">
        <f>VLOOKUP(A1402,'eslam-to-invoicing'!A:B,2,0)</f>
        <v>EGAT New Rolling Mill 4</v>
      </c>
      <c r="AO1402" s="2" t="str">
        <f t="shared" si="176"/>
        <v>Rolling Mill #4-TRAESUEZ14</v>
      </c>
      <c r="AP1402" s="2" t="str">
        <f t="shared" si="177"/>
        <v>EGAT New Rolling Mill 414</v>
      </c>
    </row>
    <row r="1403" spans="1:42" x14ac:dyDescent="0.3">
      <c r="A1403" s="6" t="s">
        <v>79</v>
      </c>
      <c r="B1403" s="6">
        <f>VLOOKUP(A1403,Sheet1!A:B,2,0)</f>
        <v>1</v>
      </c>
      <c r="C1403" s="6">
        <v>15</v>
      </c>
      <c r="D1403" s="25"/>
      <c r="F1403" s="26">
        <f>SUMIF('data-from-invoicing'!D:D,eslam.data!AP1403,'data-from-invoicing'!E:E)</f>
        <v>0</v>
      </c>
      <c r="G1403" s="2">
        <f t="shared" si="174"/>
        <v>0</v>
      </c>
      <c r="H1403" s="23"/>
      <c r="I1403" s="2">
        <f>SUMIF('collection only'!D:D,eslam.data!AO1403,'collection only'!E:E)</f>
        <v>1.0000000000000001E-5</v>
      </c>
      <c r="J1403" s="26">
        <f>SUMIF('data-from-invoicing'!D:D,eslam.data!AP1403,'data-from-invoicing'!F:F)</f>
        <v>0</v>
      </c>
      <c r="K1403" s="2">
        <f t="shared" si="175"/>
        <v>-1.0000000000000001E-5</v>
      </c>
      <c r="O1403" s="23"/>
      <c r="Q1403" s="1">
        <v>45077</v>
      </c>
      <c r="R1403" s="1">
        <v>45077</v>
      </c>
      <c r="S1403" s="1">
        <v>45098</v>
      </c>
      <c r="T1403">
        <v>42</v>
      </c>
      <c r="U1403" s="1">
        <v>45140</v>
      </c>
      <c r="AD1403" s="2">
        <v>0</v>
      </c>
      <c r="AE1403" s="14">
        <f>SUMIF('consultant-gross'!D:D,eslam.data!AO1403,'consultant-gross'!F:F)</f>
        <v>0</v>
      </c>
      <c r="AF1403" s="14">
        <f>SUMIF('consultant-gross'!D:D,eslam.data!AO1403,'consultant-gross'!G:G)</f>
        <v>0</v>
      </c>
      <c r="AG1403" s="14">
        <f>SUMIF('consultant-net'!D:D,eslam.data!AO1403,'consultant-net'!F:F)</f>
        <v>0</v>
      </c>
      <c r="AH1403" s="2" t="str">
        <f>VLOOKUP(A1403,'eslam-to-invoicing'!A:B,2,0)</f>
        <v>EGAT New Rolling Mill 4</v>
      </c>
      <c r="AO1403" s="2" t="str">
        <f t="shared" si="176"/>
        <v>Rolling Mill #4-TRAESUEZ15</v>
      </c>
      <c r="AP1403" s="2" t="str">
        <f t="shared" si="177"/>
        <v>EGAT New Rolling Mill 415</v>
      </c>
    </row>
    <row r="1404" spans="1:42" x14ac:dyDescent="0.3">
      <c r="A1404" s="6" t="s">
        <v>79</v>
      </c>
      <c r="B1404" s="6">
        <f>VLOOKUP(A1404,Sheet1!A:B,2,0)</f>
        <v>1</v>
      </c>
      <c r="C1404" s="6">
        <v>16</v>
      </c>
      <c r="D1404" s="25"/>
      <c r="F1404" s="26">
        <f>SUMIF('data-from-invoicing'!D:D,eslam.data!AP1404,'data-from-invoicing'!E:E)</f>
        <v>0</v>
      </c>
      <c r="G1404" s="2">
        <f t="shared" si="174"/>
        <v>0</v>
      </c>
      <c r="H1404" s="23"/>
      <c r="I1404" s="2">
        <f>SUMIF('collection only'!D:D,eslam.data!AO1404,'collection only'!E:E)</f>
        <v>1.0000000000000001E-5</v>
      </c>
      <c r="J1404" s="26">
        <f>SUMIF('data-from-invoicing'!D:D,eslam.data!AP1404,'data-from-invoicing'!F:F)</f>
        <v>0</v>
      </c>
      <c r="K1404" s="2">
        <f t="shared" si="175"/>
        <v>-1.0000000000000001E-5</v>
      </c>
      <c r="O1404" s="23"/>
      <c r="Q1404" s="1">
        <v>45107</v>
      </c>
      <c r="R1404" s="1">
        <v>45107</v>
      </c>
      <c r="S1404" s="1">
        <v>45107</v>
      </c>
      <c r="T1404">
        <v>42</v>
      </c>
      <c r="U1404" s="1">
        <v>45149</v>
      </c>
      <c r="AD1404" s="2">
        <v>0</v>
      </c>
      <c r="AE1404" s="14">
        <f>SUMIF('consultant-gross'!D:D,eslam.data!AO1404,'consultant-gross'!F:F)</f>
        <v>0</v>
      </c>
      <c r="AF1404" s="14">
        <f>SUMIF('consultant-gross'!D:D,eslam.data!AO1404,'consultant-gross'!G:G)</f>
        <v>0</v>
      </c>
      <c r="AG1404" s="14">
        <f>SUMIF('consultant-net'!D:D,eslam.data!AO1404,'consultant-net'!F:F)</f>
        <v>0</v>
      </c>
      <c r="AH1404" s="2" t="str">
        <f>VLOOKUP(A1404,'eslam-to-invoicing'!A:B,2,0)</f>
        <v>EGAT New Rolling Mill 4</v>
      </c>
      <c r="AO1404" s="2" t="str">
        <f t="shared" si="176"/>
        <v>Rolling Mill #4-TRAESUEZ16</v>
      </c>
      <c r="AP1404" s="2" t="str">
        <f t="shared" si="177"/>
        <v>EGAT New Rolling Mill 416</v>
      </c>
    </row>
    <row r="1405" spans="1:42" hidden="1" x14ac:dyDescent="0.3">
      <c r="A1405" s="6" t="s">
        <v>79</v>
      </c>
      <c r="B1405" s="6">
        <f>VLOOKUP(A1405,Sheet1!A:B,2,0)</f>
        <v>1</v>
      </c>
      <c r="C1405" s="6">
        <v>17</v>
      </c>
      <c r="D1405" s="25"/>
      <c r="E1405" s="2">
        <v>619836241</v>
      </c>
      <c r="F1405" s="26">
        <f>SUMIF('data-from-invoicing'!D:D,eslam.data!AP1405,'data-from-invoicing'!E:E)</f>
        <v>0</v>
      </c>
      <c r="G1405" s="2">
        <f t="shared" si="174"/>
        <v>-619836241</v>
      </c>
      <c r="H1405" s="23"/>
      <c r="I1405" s="2">
        <f>SUMIF('collection only'!D:D,eslam.data!AO1405,'collection only'!E:E)</f>
        <v>0</v>
      </c>
      <c r="J1405" s="26">
        <f>SUMIF('data-from-invoicing'!D:D,eslam.data!AP1405,'data-from-invoicing'!F:F)</f>
        <v>0</v>
      </c>
      <c r="K1405" s="2">
        <f t="shared" si="175"/>
        <v>0</v>
      </c>
      <c r="O1405" s="23"/>
      <c r="P1405" s="2">
        <v>385850750.19999999</v>
      </c>
      <c r="Q1405" s="1">
        <v>45322</v>
      </c>
      <c r="R1405" s="1">
        <v>45322</v>
      </c>
      <c r="S1405" s="1">
        <v>45350</v>
      </c>
      <c r="T1405">
        <v>42</v>
      </c>
      <c r="U1405" s="1">
        <v>45392</v>
      </c>
      <c r="V1405" s="1">
        <v>45414</v>
      </c>
      <c r="W1405" s="2">
        <v>619836241</v>
      </c>
      <c r="AD1405" s="2">
        <v>0</v>
      </c>
      <c r="AE1405" s="14">
        <f>SUMIF('consultant-gross'!D:D,eslam.data!AO1405,'consultant-gross'!F:F)</f>
        <v>0</v>
      </c>
      <c r="AF1405" s="14">
        <f>SUMIF('consultant-gross'!D:D,eslam.data!AO1405,'consultant-gross'!G:G)</f>
        <v>0</v>
      </c>
      <c r="AG1405" s="14">
        <f>SUMIF('consultant-net'!D:D,eslam.data!AO1405,'consultant-net'!F:F)</f>
        <v>0</v>
      </c>
      <c r="AH1405" s="2" t="str">
        <f>VLOOKUP(A1405,'eslam-to-invoicing'!A:B,2,0)</f>
        <v>EGAT New Rolling Mill 4</v>
      </c>
      <c r="AO1405" s="2" t="str">
        <f t="shared" si="176"/>
        <v>Rolling Mill #4-TRAESUEZ17</v>
      </c>
      <c r="AP1405" s="2" t="str">
        <f t="shared" si="177"/>
        <v>EGAT New Rolling Mill 417</v>
      </c>
    </row>
    <row r="1406" spans="1:42" hidden="1" x14ac:dyDescent="0.3">
      <c r="A1406" s="6" t="s">
        <v>79</v>
      </c>
      <c r="B1406" s="6">
        <f>VLOOKUP(A1406,Sheet1!A:B,2,0)</f>
        <v>1</v>
      </c>
      <c r="C1406" s="6">
        <v>18</v>
      </c>
      <c r="D1406" s="25"/>
      <c r="E1406" s="2">
        <v>16836028.81999993</v>
      </c>
      <c r="F1406" s="26">
        <f>SUMIF('data-from-invoicing'!D:D,eslam.data!AP1406,'data-from-invoicing'!E:E)</f>
        <v>0</v>
      </c>
      <c r="G1406" s="2">
        <f t="shared" si="174"/>
        <v>-16836028.81999993</v>
      </c>
      <c r="H1406" s="23"/>
      <c r="I1406" s="2">
        <f>SUMIF('collection only'!D:D,eslam.data!AO1406,'collection only'!E:E)</f>
        <v>0</v>
      </c>
      <c r="J1406" s="26">
        <f>SUMIF('data-from-invoicing'!D:D,eslam.data!AP1406,'data-from-invoicing'!F:F)</f>
        <v>0</v>
      </c>
      <c r="K1406" s="2">
        <f t="shared" si="175"/>
        <v>0</v>
      </c>
      <c r="O1406" s="23"/>
      <c r="P1406" s="2">
        <v>17509470.02</v>
      </c>
      <c r="Q1406" s="1">
        <v>45412</v>
      </c>
      <c r="R1406" s="1">
        <v>45397</v>
      </c>
      <c r="S1406" s="1">
        <v>45413</v>
      </c>
      <c r="T1406">
        <v>42</v>
      </c>
      <c r="U1406" s="1">
        <v>45455</v>
      </c>
      <c r="V1406" s="1">
        <v>45414</v>
      </c>
      <c r="W1406" s="2">
        <v>636672269.81999993</v>
      </c>
      <c r="Y1406" s="2">
        <v>105081618.31999999</v>
      </c>
      <c r="AD1406" s="2">
        <v>0</v>
      </c>
      <c r="AE1406" s="14">
        <f>SUMIF('consultant-gross'!D:D,eslam.data!AO1406,'consultant-gross'!F:F)</f>
        <v>0</v>
      </c>
      <c r="AF1406" s="14">
        <f>SUMIF('consultant-gross'!D:D,eslam.data!AO1406,'consultant-gross'!G:G)</f>
        <v>0</v>
      </c>
      <c r="AG1406" s="14">
        <f>SUMIF('consultant-net'!D:D,eslam.data!AO1406,'consultant-net'!F:F)</f>
        <v>0</v>
      </c>
      <c r="AH1406" s="2" t="str">
        <f>VLOOKUP(A1406,'eslam-to-invoicing'!A:B,2,0)</f>
        <v>EGAT New Rolling Mill 4</v>
      </c>
      <c r="AO1406" s="2" t="str">
        <f t="shared" si="176"/>
        <v>Rolling Mill #4-TRAESUEZ18</v>
      </c>
      <c r="AP1406" s="2" t="str">
        <f t="shared" si="177"/>
        <v>EGAT New Rolling Mill 418</v>
      </c>
    </row>
    <row r="1407" spans="1:42" x14ac:dyDescent="0.3">
      <c r="A1407" s="6" t="s">
        <v>79</v>
      </c>
      <c r="B1407" s="6">
        <f>VLOOKUP(A1407,Sheet1!A:B,2,0)</f>
        <v>1</v>
      </c>
      <c r="C1407" s="6">
        <v>19</v>
      </c>
      <c r="D1407" s="25"/>
      <c r="F1407" s="26">
        <f>SUMIF('data-from-invoicing'!D:D,eslam.data!AP1407,'data-from-invoicing'!E:E)</f>
        <v>0</v>
      </c>
      <c r="G1407" s="2">
        <f t="shared" si="174"/>
        <v>0</v>
      </c>
      <c r="H1407" s="23"/>
      <c r="I1407" s="2">
        <f>SUMIF('collection only'!D:D,eslam.data!AO1407,'collection only'!E:E)</f>
        <v>0</v>
      </c>
      <c r="J1407" s="26">
        <f>SUMIF('data-from-invoicing'!D:D,eslam.data!AP1407,'data-from-invoicing'!F:F)</f>
        <v>0</v>
      </c>
      <c r="K1407" s="2">
        <f t="shared" si="175"/>
        <v>0</v>
      </c>
      <c r="O1407" s="23"/>
      <c r="Q1407" s="1">
        <v>45473</v>
      </c>
      <c r="R1407" s="1">
        <v>45473</v>
      </c>
      <c r="S1407" s="1">
        <v>45489</v>
      </c>
      <c r="T1407">
        <v>42</v>
      </c>
      <c r="U1407" s="1">
        <v>45531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 t="shared" si="176"/>
        <v>Rolling Mill #4-TRAESUEZ19</v>
      </c>
      <c r="AP1407" s="2" t="str">
        <f t="shared" si="177"/>
        <v>EGAT New Rolling Mill 419</v>
      </c>
    </row>
    <row r="1408" spans="1:42" hidden="1" x14ac:dyDescent="0.3">
      <c r="A1408" s="6" t="s">
        <v>9</v>
      </c>
      <c r="B1408" s="6">
        <f>VLOOKUP(A1408,Sheet1!A:B,2,0)</f>
        <v>1</v>
      </c>
      <c r="C1408" s="6">
        <v>2</v>
      </c>
      <c r="D1408" s="25"/>
      <c r="E1408" s="2">
        <v>8875548.8699999992</v>
      </c>
      <c r="F1408" s="26">
        <f>SUMIF('data-from-invoicing'!D:D,eslam.data!AP1408,'data-from-invoicing'!E:E)</f>
        <v>1714285.71</v>
      </c>
      <c r="G1408" s="2">
        <f t="shared" si="174"/>
        <v>-7161263.1599999992</v>
      </c>
      <c r="H1408" s="23"/>
      <c r="I1408" s="2">
        <f>SUMIF('collection only'!D:D,eslam.data!AO1408,'collection only'!E:E)</f>
        <v>4892835.45</v>
      </c>
      <c r="J1408" s="26">
        <f>SUMIF('data-from-invoicing'!D:D,eslam.data!AP1408,'data-from-invoicing'!F:F)</f>
        <v>4006344.6354999999</v>
      </c>
      <c r="K1408" s="2">
        <f t="shared" si="175"/>
        <v>-886490.81450000033</v>
      </c>
      <c r="O1408" s="23"/>
      <c r="P1408" s="2">
        <v>5235331.5999999996</v>
      </c>
      <c r="Q1408" s="1">
        <v>43008</v>
      </c>
      <c r="R1408" s="1">
        <v>43008</v>
      </c>
      <c r="S1408" s="1">
        <v>43009</v>
      </c>
      <c r="T1408">
        <v>34</v>
      </c>
      <c r="U1408" s="1">
        <v>43043</v>
      </c>
      <c r="V1408" s="1">
        <v>43019</v>
      </c>
      <c r="W1408" s="2">
        <v>8875548.8699999992</v>
      </c>
      <c r="X1408" s="2">
        <v>3953206.73</v>
      </c>
      <c r="AD1408" s="2">
        <v>34013.75</v>
      </c>
      <c r="AE1408" s="14">
        <f>SUMIF('consultant-gross'!D:D,eslam.data!AO1408,'consultant-gross'!F:F)</f>
        <v>5127541.59</v>
      </c>
      <c r="AF1408" s="14">
        <f>SUMIF('consultant-gross'!D:D,eslam.data!AO1408,'consultant-gross'!G:G)</f>
        <v>9046023.1600000001</v>
      </c>
      <c r="AG1408" s="14">
        <f>SUMIF('consultant-net'!D:D,eslam.data!AO1408,'consultant-net'!F:F)</f>
        <v>5203476.09</v>
      </c>
      <c r="AH1408" s="2" t="str">
        <f>VLOOKUP(A1408,'eslam-to-invoicing'!A:B,2,0)</f>
        <v>Royal City</v>
      </c>
      <c r="AO1408" s="2" t="str">
        <f t="shared" si="176"/>
        <v>Royal City2</v>
      </c>
      <c r="AP1408" s="2" t="str">
        <f t="shared" si="177"/>
        <v>Royal City2</v>
      </c>
    </row>
    <row r="1409" spans="1:42" hidden="1" x14ac:dyDescent="0.3">
      <c r="A1409" s="6" t="s">
        <v>9</v>
      </c>
      <c r="B1409" s="6">
        <f>VLOOKUP(A1409,Sheet1!A:B,2,0)</f>
        <v>1</v>
      </c>
      <c r="C1409" s="6">
        <v>3</v>
      </c>
      <c r="D1409" s="25"/>
      <c r="E1409" s="2">
        <v>8111601.4205718618</v>
      </c>
      <c r="F1409" s="26">
        <f>SUMIF('data-from-invoicing'!D:D,eslam.data!AP1409,'data-from-invoicing'!E:E)</f>
        <v>2055285.71</v>
      </c>
      <c r="G1409" s="2">
        <f t="shared" si="174"/>
        <v>-6056315.7105718618</v>
      </c>
      <c r="H1409" s="23"/>
      <c r="I1409" s="2">
        <f>SUMIF('collection only'!D:D,eslam.data!AO1409,'collection only'!E:E)</f>
        <v>7926742.0999999996</v>
      </c>
      <c r="J1409" s="26">
        <f>SUMIF('data-from-invoicing'!D:D,eslam.data!AP1409,'data-from-invoicing'!F:F)</f>
        <v>2422662.0255</v>
      </c>
      <c r="K1409" s="2">
        <f t="shared" si="175"/>
        <v>-5504080.0745000001</v>
      </c>
      <c r="O1409" s="23"/>
      <c r="P1409" s="2">
        <v>7926742.0999999996</v>
      </c>
      <c r="Q1409" s="1">
        <v>43039</v>
      </c>
      <c r="R1409" s="1">
        <v>43039</v>
      </c>
      <c r="S1409" s="1">
        <v>43043</v>
      </c>
      <c r="T1409">
        <v>34</v>
      </c>
      <c r="U1409" s="1">
        <v>43077</v>
      </c>
      <c r="V1409" s="1">
        <v>43053</v>
      </c>
      <c r="W1409" s="2">
        <v>16987150.290571861</v>
      </c>
      <c r="X1409" s="2">
        <v>5848040.7119999994</v>
      </c>
      <c r="AD1409" s="2">
        <v>103062.25</v>
      </c>
      <c r="AE1409" s="14">
        <f>SUMIF('consultant-gross'!D:D,eslam.data!AO1409,'consultant-gross'!F:F)</f>
        <v>8536189.7899999991</v>
      </c>
      <c r="AF1409" s="14">
        <f>SUMIF('consultant-gross'!D:D,eslam.data!AO1409,'consultant-gross'!G:G)</f>
        <v>17411738.66</v>
      </c>
      <c r="AG1409" s="14">
        <f>SUMIF('consultant-net'!D:D,eslam.data!AO1409,'consultant-net'!F:F)</f>
        <v>8396278.0700000003</v>
      </c>
      <c r="AH1409" s="2" t="str">
        <f>VLOOKUP(A1409,'eslam-to-invoicing'!A:B,2,0)</f>
        <v>Royal City</v>
      </c>
      <c r="AO1409" s="2" t="str">
        <f t="shared" si="176"/>
        <v>Royal City3</v>
      </c>
      <c r="AP1409" s="2" t="str">
        <f t="shared" si="177"/>
        <v>Royal City3</v>
      </c>
    </row>
    <row r="1410" spans="1:42" hidden="1" x14ac:dyDescent="0.3">
      <c r="A1410" s="6" t="s">
        <v>9</v>
      </c>
      <c r="B1410" s="6">
        <f>VLOOKUP(A1410,Sheet1!A:B,2,0)</f>
        <v>1</v>
      </c>
      <c r="C1410" s="6">
        <v>4</v>
      </c>
      <c r="D1410" s="25"/>
      <c r="E1410" s="2">
        <v>10259671.709428141</v>
      </c>
      <c r="F1410" s="26">
        <f>SUMIF('data-from-invoicing'!D:D,eslam.data!AP1410,'data-from-invoicing'!E:E)</f>
        <v>4548914.9000000004</v>
      </c>
      <c r="G1410" s="2">
        <f t="shared" si="174"/>
        <v>-5710756.8094281405</v>
      </c>
      <c r="H1410" s="23"/>
      <c r="I1410" s="2">
        <f>SUMIF('collection only'!D:D,eslam.data!AO1410,'collection only'!E:E)</f>
        <v>10437271.65</v>
      </c>
      <c r="J1410" s="26">
        <f>SUMIF('data-from-invoicing'!D:D,eslam.data!AP1410,'data-from-invoicing'!F:F)</f>
        <v>4400341.915</v>
      </c>
      <c r="K1410" s="2">
        <f t="shared" si="175"/>
        <v>-6036929.7350000003</v>
      </c>
      <c r="O1410" s="23"/>
      <c r="P1410" s="2">
        <v>10437271.65</v>
      </c>
      <c r="Q1410" s="1">
        <v>43069</v>
      </c>
      <c r="R1410" s="1">
        <v>43072</v>
      </c>
      <c r="S1410" s="1">
        <v>43072</v>
      </c>
      <c r="T1410">
        <v>34</v>
      </c>
      <c r="U1410" s="1">
        <v>43106</v>
      </c>
      <c r="V1410" s="1">
        <v>43093</v>
      </c>
      <c r="W1410" s="2">
        <v>27246822</v>
      </c>
      <c r="X1410" s="2">
        <v>8775298.3800000008</v>
      </c>
      <c r="AD1410" s="2">
        <v>103062.25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Royal City</v>
      </c>
      <c r="AO1410" s="2" t="str">
        <f t="shared" si="176"/>
        <v>Royal City4</v>
      </c>
      <c r="AP1410" s="2" t="str">
        <f t="shared" si="177"/>
        <v>Royal City4</v>
      </c>
    </row>
    <row r="1411" spans="1:42" hidden="1" x14ac:dyDescent="0.3">
      <c r="A1411" s="6" t="s">
        <v>9</v>
      </c>
      <c r="B1411" s="6">
        <f>VLOOKUP(A1411,Sheet1!A:B,2,0)</f>
        <v>1</v>
      </c>
      <c r="C1411" s="6">
        <v>5</v>
      </c>
      <c r="D1411" s="25"/>
      <c r="E1411" s="2">
        <v>11565536.41867565</v>
      </c>
      <c r="F1411" s="26">
        <f>SUMIF('data-from-invoicing'!D:D,eslam.data!AP1411,'data-from-invoicing'!E:E)</f>
        <v>0</v>
      </c>
      <c r="G1411" s="2">
        <f t="shared" si="174"/>
        <v>-11565536.41867565</v>
      </c>
      <c r="H1411" s="23"/>
      <c r="I1411" s="2">
        <f>SUMIF('collection only'!D:D,eslam.data!AO1411,'collection only'!E:E)</f>
        <v>5169557.6500000004</v>
      </c>
      <c r="J1411" s="26">
        <f>SUMIF('data-from-invoicing'!D:D,eslam.data!AP1411,'data-from-invoicing'!F:F)</f>
        <v>0</v>
      </c>
      <c r="K1411" s="2">
        <f t="shared" si="175"/>
        <v>-5169557.6500000004</v>
      </c>
      <c r="O1411" s="23"/>
      <c r="P1411" s="2">
        <v>6381832.9445319315</v>
      </c>
      <c r="Q1411" s="1">
        <v>43100</v>
      </c>
      <c r="R1411" s="1">
        <v>43099</v>
      </c>
      <c r="S1411" s="1">
        <v>43103</v>
      </c>
      <c r="T1411">
        <v>34</v>
      </c>
      <c r="U1411" s="1">
        <v>43137</v>
      </c>
      <c r="V1411" s="1">
        <v>43122</v>
      </c>
      <c r="W1411" s="2">
        <v>38812358.418675654</v>
      </c>
      <c r="X1411" s="2">
        <v>5702856.5999999996</v>
      </c>
      <c r="AD1411" s="2">
        <v>166539.0000000002</v>
      </c>
      <c r="AE1411" s="14">
        <f>SUMIF('consultant-gross'!D:D,eslam.data!AO1411,'consultant-gross'!F:F)</f>
        <v>11565536.418675654</v>
      </c>
      <c r="AF1411" s="14">
        <f>SUMIF('consultant-gross'!D:D,eslam.data!AO1411,'consultant-gross'!G:G)</f>
        <v>38812358.418675654</v>
      </c>
      <c r="AG1411" s="14">
        <f>SUMIF('consultant-net'!D:D,eslam.data!AO1411,'consultant-net'!F:F)</f>
        <v>6381832.9445319325</v>
      </c>
      <c r="AH1411" s="2" t="str">
        <f>VLOOKUP(A1411,'eslam-to-invoicing'!A:B,2,0)</f>
        <v>Royal City</v>
      </c>
      <c r="AO1411" s="2" t="str">
        <f t="shared" si="176"/>
        <v>Royal City5</v>
      </c>
      <c r="AP1411" s="2" t="str">
        <f t="shared" si="177"/>
        <v>Royal City5</v>
      </c>
    </row>
    <row r="1412" spans="1:42" hidden="1" x14ac:dyDescent="0.3">
      <c r="A1412" s="6" t="s">
        <v>9</v>
      </c>
      <c r="B1412" s="6">
        <f>VLOOKUP(A1412,Sheet1!A:B,2,0)</f>
        <v>1</v>
      </c>
      <c r="C1412" s="6">
        <v>6</v>
      </c>
      <c r="D1412" s="25"/>
      <c r="E1412" s="2">
        <v>15834199.441324349</v>
      </c>
      <c r="F1412" s="26">
        <f>SUMIF('data-from-invoicing'!D:D,eslam.data!AP1412,'data-from-invoicing'!E:E)</f>
        <v>29417027.490000002</v>
      </c>
      <c r="G1412" s="2">
        <f t="shared" si="174"/>
        <v>13582828.048675653</v>
      </c>
      <c r="H1412" s="23"/>
      <c r="I1412" s="2">
        <f>SUMIF('collection only'!D:D,eslam.data!AO1412,'collection only'!E:E)</f>
        <v>12495801.4</v>
      </c>
      <c r="J1412" s="26">
        <f>SUMIF('data-from-invoicing'!D:D,eslam.data!AP1412,'data-from-invoicing'!F:F)</f>
        <v>21736703.649499997</v>
      </c>
      <c r="K1412" s="2">
        <f t="shared" si="175"/>
        <v>9240902.2494999971</v>
      </c>
      <c r="O1412" s="23"/>
      <c r="P1412" s="2">
        <v>12495801.390000001</v>
      </c>
      <c r="Q1412" s="1">
        <v>43190</v>
      </c>
      <c r="R1412" s="1">
        <v>43190</v>
      </c>
      <c r="S1412" s="1">
        <v>43151</v>
      </c>
      <c r="T1412">
        <v>34</v>
      </c>
      <c r="U1412" s="1">
        <v>43185</v>
      </c>
      <c r="V1412" s="1">
        <v>43241</v>
      </c>
      <c r="W1412" s="2">
        <v>54646557.859999999</v>
      </c>
      <c r="X1412" s="2">
        <v>3811475.98</v>
      </c>
      <c r="AD1412" s="2">
        <v>348145</v>
      </c>
      <c r="AE1412" s="14">
        <f>SUMIF('consultant-gross'!D:D,eslam.data!AO1412,'consultant-gross'!F:F)</f>
        <v>17361811.890000001</v>
      </c>
      <c r="AF1412" s="14">
        <f>SUMIF('consultant-gross'!D:D,eslam.data!AO1412,'consultant-gross'!G:G)</f>
        <v>54716858.140000001</v>
      </c>
      <c r="AG1412" s="14">
        <f>SUMIF('consultant-net'!D:D,eslam.data!AO1412,'consultant-net'!F:F)</f>
        <v>11493260.029999999</v>
      </c>
      <c r="AH1412" s="2" t="str">
        <f>VLOOKUP(A1412,'eslam-to-invoicing'!A:B,2,0)</f>
        <v>Royal City</v>
      </c>
      <c r="AO1412" s="2" t="str">
        <f t="shared" si="176"/>
        <v>Royal City6</v>
      </c>
      <c r="AP1412" s="2" t="str">
        <f t="shared" si="177"/>
        <v>Royal City6</v>
      </c>
    </row>
    <row r="1413" spans="1:42" hidden="1" x14ac:dyDescent="0.3">
      <c r="A1413" s="6" t="s">
        <v>9</v>
      </c>
      <c r="B1413" s="6">
        <f>VLOOKUP(A1413,Sheet1!A:B,2,0)</f>
        <v>1</v>
      </c>
      <c r="C1413" s="6">
        <v>7</v>
      </c>
      <c r="D1413" s="25"/>
      <c r="E1413" s="2">
        <v>11881365.60999999</v>
      </c>
      <c r="F1413" s="26">
        <f>SUMIF('data-from-invoicing'!D:D,eslam.data!AP1413,'data-from-invoicing'!E:E)</f>
        <v>17794057.539999999</v>
      </c>
      <c r="G1413" s="2">
        <f t="shared" si="174"/>
        <v>5912691.930000009</v>
      </c>
      <c r="H1413" s="23"/>
      <c r="I1413" s="2">
        <f>SUMIF('collection only'!D:D,eslam.data!AO1413,'collection only'!E:E)</f>
        <v>8703262.4000000004</v>
      </c>
      <c r="J1413" s="26">
        <f>SUMIF('data-from-invoicing'!D:D,eslam.data!AP1413,'data-from-invoicing'!F:F)</f>
        <v>15145986.237</v>
      </c>
      <c r="K1413" s="2">
        <f t="shared" si="175"/>
        <v>6442723.8369999994</v>
      </c>
      <c r="O1413" s="23"/>
      <c r="P1413" s="2">
        <v>8703262.4100000001</v>
      </c>
      <c r="Q1413" s="1">
        <v>43220</v>
      </c>
      <c r="R1413" s="1">
        <v>43220</v>
      </c>
      <c r="S1413" s="1">
        <v>43227</v>
      </c>
      <c r="T1413">
        <v>34</v>
      </c>
      <c r="U1413" s="1">
        <v>43261</v>
      </c>
      <c r="V1413" s="1">
        <v>43262</v>
      </c>
      <c r="W1413" s="2">
        <v>66527923.469999991</v>
      </c>
      <c r="X1413" s="2">
        <v>3172251.35</v>
      </c>
      <c r="AD1413" s="2">
        <v>582017.43999999994</v>
      </c>
      <c r="AE1413" s="14">
        <f>SUMIF('consultant-gross'!D:D,eslam.data!AO1413,'consultant-gross'!F:F)</f>
        <v>11988097.700000003</v>
      </c>
      <c r="AF1413" s="14">
        <f>SUMIF('consultant-gross'!D:D,eslam.data!AO1413,'consultant-gross'!G:G)</f>
        <v>66634655.560000002</v>
      </c>
      <c r="AG1413" s="14">
        <f>SUMIF('consultant-net'!D:D,eslam.data!AO1413,'consultant-net'!F:F)</f>
        <v>8439569.3699999992</v>
      </c>
      <c r="AH1413" s="2" t="str">
        <f>VLOOKUP(A1413,'eslam-to-invoicing'!A:B,2,0)</f>
        <v>Royal City</v>
      </c>
      <c r="AO1413" s="2" t="str">
        <f t="shared" si="176"/>
        <v>Royal City7</v>
      </c>
      <c r="AP1413" s="2" t="str">
        <f t="shared" si="177"/>
        <v>Royal City7</v>
      </c>
    </row>
    <row r="1414" spans="1:42" hidden="1" x14ac:dyDescent="0.3">
      <c r="A1414" s="6" t="s">
        <v>9</v>
      </c>
      <c r="B1414" s="6">
        <f>VLOOKUP(A1414,Sheet1!A:B,2,0)</f>
        <v>1</v>
      </c>
      <c r="C1414" s="6">
        <v>8</v>
      </c>
      <c r="D1414" s="25"/>
      <c r="E1414" s="2">
        <v>7845708.0074792877</v>
      </c>
      <c r="F1414" s="26">
        <f>SUMIF('data-from-invoicing'!D:D,eslam.data!AP1414,'data-from-invoicing'!E:E)</f>
        <v>24651268.820000004</v>
      </c>
      <c r="G1414" s="2">
        <f t="shared" si="174"/>
        <v>16805560.812520716</v>
      </c>
      <c r="H1414" s="23"/>
      <c r="I1414" s="2">
        <f>SUMIF('collection only'!D:D,eslam.data!AO1414,'collection only'!E:E)</f>
        <v>6085844.5</v>
      </c>
      <c r="J1414" s="26">
        <f>SUMIF('data-from-invoicing'!D:D,eslam.data!AP1414,'data-from-invoicing'!F:F)</f>
        <v>18753229.922499999</v>
      </c>
      <c r="K1414" s="2">
        <f t="shared" si="175"/>
        <v>12667385.422499999</v>
      </c>
      <c r="O1414" s="23"/>
      <c r="P1414" s="2">
        <v>7600061.033778429</v>
      </c>
      <c r="Q1414" s="1">
        <v>43251</v>
      </c>
      <c r="R1414" s="1">
        <v>43251</v>
      </c>
      <c r="S1414" s="1">
        <v>43256</v>
      </c>
      <c r="T1414">
        <v>34</v>
      </c>
      <c r="U1414" s="1">
        <v>43290</v>
      </c>
      <c r="V1414" s="1">
        <v>43275</v>
      </c>
      <c r="W1414" s="2">
        <v>74373631.477479279</v>
      </c>
      <c r="X1414" s="2">
        <v>5502031.1370000001</v>
      </c>
      <c r="AD1414" s="2">
        <v>2646288.4431714602</v>
      </c>
      <c r="AE1414" s="14">
        <f>SUMIF('consultant-gross'!D:D,eslam.data!AO1414,'consultant-gross'!F:F)</f>
        <v>7845708.0074792877</v>
      </c>
      <c r="AF1414" s="14">
        <f>SUMIF('consultant-gross'!D:D,eslam.data!AO1414,'consultant-gross'!G:G)</f>
        <v>74373631.477479279</v>
      </c>
      <c r="AG1414" s="14">
        <f>SUMIF('consultant-net'!D:D,eslam.data!AO1414,'consultant-net'!F:F)</f>
        <v>7600061.033778429</v>
      </c>
      <c r="AH1414" s="2" t="str">
        <f>VLOOKUP(A1414,'eslam-to-invoicing'!A:B,2,0)</f>
        <v>Royal City</v>
      </c>
      <c r="AO1414" s="2" t="str">
        <f t="shared" si="176"/>
        <v>Royal City8</v>
      </c>
      <c r="AP1414" s="2" t="str">
        <f t="shared" si="177"/>
        <v>Royal City8</v>
      </c>
    </row>
    <row r="1415" spans="1:42" hidden="1" x14ac:dyDescent="0.3">
      <c r="A1415" s="6" t="s">
        <v>9</v>
      </c>
      <c r="B1415" s="6">
        <f>VLOOKUP(A1415,Sheet1!A:B,2,0)</f>
        <v>1</v>
      </c>
      <c r="C1415" s="6">
        <v>9</v>
      </c>
      <c r="D1415" s="25"/>
      <c r="E1415" s="2">
        <v>7890492.1320364624</v>
      </c>
      <c r="F1415" s="26">
        <f>SUMIF('data-from-invoicing'!D:D,eslam.data!AP1415,'data-from-invoicing'!E:E)</f>
        <v>13776239.27</v>
      </c>
      <c r="G1415" s="2">
        <f t="shared" si="174"/>
        <v>5885747.1379635371</v>
      </c>
      <c r="H1415" s="23"/>
      <c r="I1415" s="2">
        <f>SUMIF('collection only'!D:D,eslam.data!AO1415,'collection only'!E:E)</f>
        <v>6397146.2000000002</v>
      </c>
      <c r="J1415" s="26">
        <f>SUMIF('data-from-invoicing'!D:D,eslam.data!AP1415,'data-from-invoicing'!F:F)</f>
        <v>13382223.523499999</v>
      </c>
      <c r="K1415" s="2">
        <f t="shared" si="175"/>
        <v>6985077.323499999</v>
      </c>
      <c r="O1415" s="23"/>
      <c r="P1415" s="2">
        <v>6018082.286495395</v>
      </c>
      <c r="Q1415" s="1">
        <v>43281</v>
      </c>
      <c r="R1415" s="1">
        <v>43281</v>
      </c>
      <c r="S1415" s="1">
        <v>43291</v>
      </c>
      <c r="T1415">
        <v>34</v>
      </c>
      <c r="U1415" s="1">
        <v>43325</v>
      </c>
      <c r="V1415" s="1">
        <v>43307</v>
      </c>
      <c r="W1415" s="2">
        <v>82264123.609515741</v>
      </c>
      <c r="X1415" s="2">
        <v>5685747.2369999997</v>
      </c>
      <c r="AD1415" s="2">
        <v>3049998.9980257899</v>
      </c>
      <c r="AE1415" s="14">
        <f>SUMIF('consultant-gross'!D:D,eslam.data!AO1415,'consultant-gross'!F:F)</f>
        <v>7890492.1320364624</v>
      </c>
      <c r="AF1415" s="14">
        <f>SUMIF('consultant-gross'!D:D,eslam.data!AO1415,'consultant-gross'!G:G)</f>
        <v>82264123.609515741</v>
      </c>
      <c r="AG1415" s="14">
        <f>SUMIF('consultant-net'!D:D,eslam.data!AO1415,'consultant-net'!F:F)</f>
        <v>6018082.286495395</v>
      </c>
      <c r="AH1415" s="2" t="str">
        <f>VLOOKUP(A1415,'eslam-to-invoicing'!A:B,2,0)</f>
        <v>Royal City</v>
      </c>
      <c r="AO1415" s="2" t="str">
        <f t="shared" si="176"/>
        <v>Royal City9</v>
      </c>
      <c r="AP1415" s="2" t="str">
        <f t="shared" si="177"/>
        <v>Royal City9</v>
      </c>
    </row>
    <row r="1416" spans="1:42" hidden="1" x14ac:dyDescent="0.3">
      <c r="A1416" s="6" t="s">
        <v>9</v>
      </c>
      <c r="B1416" s="6">
        <f>VLOOKUP(A1416,Sheet1!A:B,2,0)</f>
        <v>1</v>
      </c>
      <c r="C1416" s="6">
        <v>10</v>
      </c>
      <c r="D1416" s="25"/>
      <c r="E1416" s="2">
        <v>8199169.3490493447</v>
      </c>
      <c r="F1416" s="26">
        <f>SUMIF('data-from-invoicing'!D:D,eslam.data!AP1416,'data-from-invoicing'!E:E)</f>
        <v>11745905.809999999</v>
      </c>
      <c r="G1416" s="2">
        <f t="shared" si="174"/>
        <v>3546736.460950654</v>
      </c>
      <c r="H1416" s="23"/>
      <c r="I1416" s="2">
        <f>SUMIF('collection only'!D:D,eslam.data!AO1416,'collection only'!E:E)</f>
        <v>5786688.5</v>
      </c>
      <c r="J1416" s="26">
        <f>SUMIF('data-from-invoicing'!D:D,eslam.data!AP1416,'data-from-invoicing'!F:F)</f>
        <v>8903897.6715000011</v>
      </c>
      <c r="K1416" s="2">
        <f t="shared" si="175"/>
        <v>3117209.1715000011</v>
      </c>
      <c r="O1416" s="23"/>
      <c r="P1416" s="2">
        <v>5554331.9836201072</v>
      </c>
      <c r="Q1416" s="1">
        <v>43312</v>
      </c>
      <c r="R1416" s="1">
        <v>43312</v>
      </c>
      <c r="S1416" s="1">
        <v>43320</v>
      </c>
      <c r="T1416">
        <v>34</v>
      </c>
      <c r="U1416" s="1">
        <v>43354</v>
      </c>
      <c r="V1416" s="1">
        <v>43339</v>
      </c>
      <c r="W1416" s="2">
        <v>90463292.958565086</v>
      </c>
      <c r="X1416" s="2">
        <v>4944412.0842000004</v>
      </c>
      <c r="AD1416" s="2">
        <v>3422890.7078382499</v>
      </c>
      <c r="AE1416" s="14">
        <f>SUMIF('consultant-gross'!D:D,eslam.data!AO1416,'consultant-gross'!F:F)</f>
        <v>8199169.3490493447</v>
      </c>
      <c r="AF1416" s="14">
        <f>SUMIF('consultant-gross'!D:D,eslam.data!AO1416,'consultant-gross'!G:G)</f>
        <v>90463292.958565086</v>
      </c>
      <c r="AG1416" s="14">
        <f>SUMIF('consultant-net'!D:D,eslam.data!AO1416,'consultant-net'!F:F)</f>
        <v>5554331.9836201072</v>
      </c>
      <c r="AH1416" s="2" t="str">
        <f>VLOOKUP(A1416,'eslam-to-invoicing'!A:B,2,0)</f>
        <v>Royal City</v>
      </c>
      <c r="AO1416" s="2" t="str">
        <f t="shared" si="176"/>
        <v>Royal City10</v>
      </c>
      <c r="AP1416" s="2" t="str">
        <f t="shared" si="177"/>
        <v>Royal City10</v>
      </c>
    </row>
    <row r="1417" spans="1:42" hidden="1" x14ac:dyDescent="0.3">
      <c r="A1417" s="6" t="s">
        <v>9</v>
      </c>
      <c r="B1417" s="6">
        <f>VLOOKUP(A1417,Sheet1!A:B,2,0)</f>
        <v>1</v>
      </c>
      <c r="C1417" s="6">
        <v>11</v>
      </c>
      <c r="D1417" s="25"/>
      <c r="E1417" s="2">
        <v>2707034.9014349128</v>
      </c>
      <c r="F1417" s="26">
        <f>SUMIF('data-from-invoicing'!D:D,eslam.data!AP1417,'data-from-invoicing'!E:E)</f>
        <v>7770604.1400000006</v>
      </c>
      <c r="G1417" s="2">
        <f t="shared" si="174"/>
        <v>5063569.2385650873</v>
      </c>
      <c r="H1417" s="23"/>
      <c r="I1417" s="2">
        <f>SUMIF('collection only'!D:D,eslam.data!AO1417,'collection only'!E:E)</f>
        <v>61982306.950000003</v>
      </c>
      <c r="J1417" s="26">
        <f>SUMIF('data-from-invoicing'!D:D,eslam.data!AP1417,'data-from-invoicing'!F:F)</f>
        <v>8393935.0869999994</v>
      </c>
      <c r="K1417" s="2">
        <f t="shared" si="175"/>
        <v>-53588371.863000005</v>
      </c>
      <c r="O1417" s="23"/>
      <c r="P1417" s="2">
        <v>3237608.64</v>
      </c>
      <c r="Q1417" s="1">
        <v>43343</v>
      </c>
      <c r="R1417" s="1">
        <v>43343</v>
      </c>
      <c r="S1417" s="1">
        <v>43355</v>
      </c>
      <c r="T1417">
        <v>34</v>
      </c>
      <c r="U1417" s="1">
        <v>43389</v>
      </c>
      <c r="V1417" s="1">
        <v>43367</v>
      </c>
      <c r="W1417" s="2">
        <v>93170327.859999999</v>
      </c>
      <c r="X1417" s="2">
        <v>6546266.4000000004</v>
      </c>
      <c r="AD1417" s="2">
        <v>3614328.412</v>
      </c>
      <c r="AE1417" s="14">
        <f>SUMIF('consultant-gross'!D:D,eslam.data!AO1417,'consultant-gross'!F:F)</f>
        <v>2707034.9014349133</v>
      </c>
      <c r="AF1417" s="14">
        <f>SUMIF('consultant-gross'!D:D,eslam.data!AO1417,'consultant-gross'!G:G)</f>
        <v>93170327.859999999</v>
      </c>
      <c r="AG1417" s="14">
        <f>SUMIF('consultant-net'!D:D,eslam.data!AO1417,'consultant-net'!F:F)</f>
        <v>3237608.64</v>
      </c>
      <c r="AH1417" s="2" t="str">
        <f>VLOOKUP(A1417,'eslam-to-invoicing'!A:B,2,0)</f>
        <v>Royal City</v>
      </c>
      <c r="AO1417" s="2" t="str">
        <f t="shared" si="176"/>
        <v>Royal City11</v>
      </c>
      <c r="AP1417" s="2" t="str">
        <f t="shared" si="177"/>
        <v>Royal City11</v>
      </c>
    </row>
    <row r="1418" spans="1:42" hidden="1" x14ac:dyDescent="0.3">
      <c r="A1418" s="6" t="s">
        <v>9</v>
      </c>
      <c r="B1418" s="6">
        <f>VLOOKUP(A1418,Sheet1!A:B,2,0)</f>
        <v>1</v>
      </c>
      <c r="C1418" s="6">
        <v>12</v>
      </c>
      <c r="D1418" s="25"/>
      <c r="E1418" s="2">
        <v>12651464.27</v>
      </c>
      <c r="F1418" s="26">
        <f>SUMIF('data-from-invoicing'!D:D,eslam.data!AP1418,'data-from-invoicing'!E:E)</f>
        <v>21173807.09</v>
      </c>
      <c r="G1418" s="2">
        <f t="shared" si="174"/>
        <v>8522342.8200000003</v>
      </c>
      <c r="H1418" s="23"/>
      <c r="I1418" s="2">
        <f>SUMIF('collection only'!D:D,eslam.data!AO1418,'collection only'!E:E)</f>
        <v>9822648.0500000007</v>
      </c>
      <c r="J1418" s="26">
        <f>SUMIF('data-from-invoicing'!D:D,eslam.data!AP1418,'data-from-invoicing'!F:F)</f>
        <v>16099158.9745</v>
      </c>
      <c r="K1418" s="2">
        <f t="shared" si="175"/>
        <v>6276510.9244999997</v>
      </c>
      <c r="O1418" s="23"/>
      <c r="P1418" s="2">
        <v>8503935.7400000002</v>
      </c>
      <c r="Q1418" s="1">
        <v>43373</v>
      </c>
      <c r="R1418" s="1">
        <v>43373</v>
      </c>
      <c r="S1418" s="1">
        <v>43382</v>
      </c>
      <c r="T1418">
        <v>34</v>
      </c>
      <c r="U1418" s="1">
        <v>43416</v>
      </c>
      <c r="V1418" s="1">
        <v>43411</v>
      </c>
      <c r="W1418" s="2">
        <v>105821792.13</v>
      </c>
      <c r="X1418" s="2">
        <v>8045747.8099999996</v>
      </c>
      <c r="AD1418" s="2">
        <v>669617.54009999998</v>
      </c>
      <c r="AE1418" s="14">
        <f>SUMIF('consultant-gross'!D:D,eslam.data!AO1418,'consultant-gross'!F:F)</f>
        <v>9032801.2300000042</v>
      </c>
      <c r="AF1418" s="14">
        <f>SUMIF('consultant-gross'!D:D,eslam.data!AO1418,'consultant-gross'!G:G)</f>
        <v>102203129.09</v>
      </c>
      <c r="AG1418" s="14">
        <f>SUMIF('consultant-net'!D:D,eslam.data!AO1418,'consultant-net'!F:F)</f>
        <v>7860724.8700000001</v>
      </c>
      <c r="AH1418" s="2" t="str">
        <f>VLOOKUP(A1418,'eslam-to-invoicing'!A:B,2,0)</f>
        <v>Royal City</v>
      </c>
      <c r="AO1418" s="2" t="str">
        <f t="shared" si="176"/>
        <v>Royal City12</v>
      </c>
      <c r="AP1418" s="2" t="str">
        <f t="shared" si="177"/>
        <v>Royal City12</v>
      </c>
    </row>
    <row r="1419" spans="1:42" hidden="1" x14ac:dyDescent="0.3">
      <c r="A1419" s="6" t="s">
        <v>9</v>
      </c>
      <c r="B1419" s="6">
        <f>VLOOKUP(A1419,Sheet1!A:B,2,0)</f>
        <v>1</v>
      </c>
      <c r="C1419" s="6">
        <v>13</v>
      </c>
      <c r="D1419" s="25"/>
      <c r="E1419" s="2">
        <v>11315357.619999999</v>
      </c>
      <c r="F1419" s="26">
        <f>SUMIF('data-from-invoicing'!D:D,eslam.data!AP1419,'data-from-invoicing'!E:E)</f>
        <v>14375270.26</v>
      </c>
      <c r="G1419" s="2">
        <f t="shared" ref="G1419:G1482" si="178">F1419-E1419</f>
        <v>3059912.6400000006</v>
      </c>
      <c r="H1419" s="23"/>
      <c r="I1419" s="2">
        <f>SUMIF('collection only'!D:D,eslam.data!AO1419,'collection only'!E:E)</f>
        <v>6339338.4500000002</v>
      </c>
      <c r="J1419" s="26">
        <f>SUMIF('data-from-invoicing'!D:D,eslam.data!AP1419,'data-from-invoicing'!F:F)</f>
        <v>8476906.9292000011</v>
      </c>
      <c r="K1419" s="2">
        <f t="shared" ref="K1419:K1482" si="179">J1419-I1419</f>
        <v>2137568.4792000009</v>
      </c>
      <c r="O1419" s="23"/>
      <c r="P1419" s="2">
        <v>6339338.4699999997</v>
      </c>
      <c r="Q1419" s="1">
        <v>43404</v>
      </c>
      <c r="R1419" s="1">
        <v>43404</v>
      </c>
      <c r="S1419" s="1">
        <v>43411</v>
      </c>
      <c r="T1419">
        <v>34</v>
      </c>
      <c r="U1419" s="1">
        <v>43445</v>
      </c>
      <c r="V1419" s="1">
        <v>43438</v>
      </c>
      <c r="W1419" s="2">
        <v>117137149.75</v>
      </c>
      <c r="X1419" s="2">
        <v>6383924.6210000012</v>
      </c>
      <c r="AD1419" s="2">
        <v>0</v>
      </c>
      <c r="AE1419" s="14">
        <f>SUMIF('consultant-gross'!D:D,eslam.data!AO1419,'consultant-gross'!F:F)</f>
        <v>7318551.3312750906</v>
      </c>
      <c r="AF1419" s="14">
        <f>SUMIF('consultant-gross'!D:D,eslam.data!AO1419,'consultant-gross'!G:G)</f>
        <v>113140343.46127509</v>
      </c>
      <c r="AG1419" s="14">
        <f>SUMIF('consultant-net'!D:D,eslam.data!AO1419,'consultant-net'!F:F)</f>
        <v>5548576.5039561987</v>
      </c>
      <c r="AH1419" s="2" t="str">
        <f>VLOOKUP(A1419,'eslam-to-invoicing'!A:B,2,0)</f>
        <v>Royal City</v>
      </c>
      <c r="AO1419" s="2" t="str">
        <f t="shared" ref="AO1419:AO1482" si="180">A1419&amp;C1419</f>
        <v>Royal City13</v>
      </c>
      <c r="AP1419" s="2" t="str">
        <f t="shared" ref="AP1419:AP1482" si="181">AH1419&amp;C1419</f>
        <v>Royal City13</v>
      </c>
    </row>
    <row r="1420" spans="1:42" hidden="1" x14ac:dyDescent="0.3">
      <c r="A1420" s="6" t="s">
        <v>9</v>
      </c>
      <c r="B1420" s="6">
        <f>VLOOKUP(A1420,Sheet1!A:B,2,0)</f>
        <v>1</v>
      </c>
      <c r="C1420" s="6">
        <v>14</v>
      </c>
      <c r="D1420" s="25"/>
      <c r="E1420" s="2">
        <v>3293171.74049814</v>
      </c>
      <c r="F1420" s="26">
        <f>SUMIF('data-from-invoicing'!D:D,eslam.data!AP1420,'data-from-invoicing'!E:E)</f>
        <v>9094787.6799999997</v>
      </c>
      <c r="G1420" s="2">
        <f t="shared" si="178"/>
        <v>5801615.9395018592</v>
      </c>
      <c r="H1420" s="23"/>
      <c r="I1420" s="2">
        <f>SUMIF('collection only'!D:D,eslam.data!AO1420,'collection only'!E:E)</f>
        <v>5980045.2999999998</v>
      </c>
      <c r="J1420" s="26">
        <f>SUMIF('data-from-invoicing'!D:D,eslam.data!AP1420,'data-from-invoicing'!F:F)</f>
        <v>7268872.3764000004</v>
      </c>
      <c r="K1420" s="2">
        <f t="shared" si="179"/>
        <v>1288827.0764000006</v>
      </c>
      <c r="O1420" s="23"/>
      <c r="P1420" s="2">
        <v>13062023.452661959</v>
      </c>
      <c r="Q1420" s="1">
        <v>43434</v>
      </c>
      <c r="R1420" s="1">
        <v>43434</v>
      </c>
      <c r="S1420" s="1">
        <v>43440</v>
      </c>
      <c r="T1420">
        <v>34</v>
      </c>
      <c r="U1420" s="1">
        <v>43474</v>
      </c>
      <c r="V1420" s="1">
        <v>43463</v>
      </c>
      <c r="W1420" s="2">
        <v>120430321.4904981</v>
      </c>
      <c r="X1420" s="2">
        <v>8435330.6159000024</v>
      </c>
      <c r="AD1420" s="2">
        <v>558453.94999999995</v>
      </c>
      <c r="AE1420" s="14">
        <f>SUMIF('consultant-gross'!D:D,eslam.data!AO1420,'consultant-gross'!F:F)</f>
        <v>3293171.7404981405</v>
      </c>
      <c r="AF1420" s="14">
        <f>SUMIF('consultant-gross'!D:D,eslam.data!AO1420,'consultant-gross'!G:G)</f>
        <v>120430321.49049814</v>
      </c>
      <c r="AG1420" s="14">
        <f>SUMIF('consultant-net'!D:D,eslam.data!AO1420,'consultant-net'!F:F)</f>
        <v>13062023.452661961</v>
      </c>
      <c r="AH1420" s="2" t="str">
        <f>VLOOKUP(A1420,'eslam-to-invoicing'!A:B,2,0)</f>
        <v>Royal City</v>
      </c>
      <c r="AO1420" s="2" t="str">
        <f t="shared" si="180"/>
        <v>Royal City14</v>
      </c>
      <c r="AP1420" s="2" t="str">
        <f t="shared" si="181"/>
        <v>Royal City14</v>
      </c>
    </row>
    <row r="1421" spans="1:42" hidden="1" x14ac:dyDescent="0.3">
      <c r="A1421" s="6" t="s">
        <v>9</v>
      </c>
      <c r="B1421" s="6">
        <f>VLOOKUP(A1421,Sheet1!A:B,2,0)</f>
        <v>1</v>
      </c>
      <c r="C1421" s="6">
        <v>15</v>
      </c>
      <c r="D1421" s="25"/>
      <c r="E1421" s="2">
        <v>16384822.45481257</v>
      </c>
      <c r="F1421" s="26">
        <f>SUMIF('data-from-invoicing'!D:D,eslam.data!AP1421,'data-from-invoicing'!E:E)</f>
        <v>11859360.390000001</v>
      </c>
      <c r="G1421" s="2">
        <f t="shared" si="178"/>
        <v>-4525462.0648125689</v>
      </c>
      <c r="H1421" s="23"/>
      <c r="I1421" s="2">
        <f>SUMIF('collection only'!D:D,eslam.data!AO1421,'collection only'!E:E)</f>
        <v>6570751.7999999998</v>
      </c>
      <c r="J1421" s="26">
        <f>SUMIF('data-from-invoicing'!D:D,eslam.data!AP1421,'data-from-invoicing'!F:F)</f>
        <v>8843457.1828000005</v>
      </c>
      <c r="K1421" s="2">
        <f t="shared" si="179"/>
        <v>2272705.3828000007</v>
      </c>
      <c r="O1421" s="23"/>
      <c r="P1421" s="2">
        <v>9343372.7359872162</v>
      </c>
      <c r="Q1421" s="1">
        <v>43465</v>
      </c>
      <c r="R1421" s="1">
        <v>43465</v>
      </c>
      <c r="S1421" s="1">
        <v>43471</v>
      </c>
      <c r="T1421">
        <v>34</v>
      </c>
      <c r="U1421" s="1">
        <v>43505</v>
      </c>
      <c r="V1421" s="1">
        <v>43485</v>
      </c>
      <c r="W1421" s="2">
        <v>136815143.94531071</v>
      </c>
      <c r="X1421" s="2">
        <v>9384080.2453106903</v>
      </c>
      <c r="AD1421" s="2">
        <v>653055.66027200001</v>
      </c>
      <c r="AE1421" s="14">
        <f>SUMIF('consultant-gross'!D:D,eslam.data!AO1421,'consultant-gross'!F:F)</f>
        <v>16384822.454812571</v>
      </c>
      <c r="AF1421" s="14">
        <f>SUMIF('consultant-gross'!D:D,eslam.data!AO1421,'consultant-gross'!G:G)</f>
        <v>136815143.94531071</v>
      </c>
      <c r="AG1421" s="14">
        <f>SUMIF('consultant-net'!D:D,eslam.data!AO1421,'consultant-net'!F:F)</f>
        <v>9343372.7359872162</v>
      </c>
      <c r="AH1421" s="2" t="str">
        <f>VLOOKUP(A1421,'eslam-to-invoicing'!A:B,2,0)</f>
        <v>Royal City</v>
      </c>
      <c r="AO1421" s="2" t="str">
        <f t="shared" si="180"/>
        <v>Royal City15</v>
      </c>
      <c r="AP1421" s="2" t="str">
        <f t="shared" si="181"/>
        <v>Royal City15</v>
      </c>
    </row>
    <row r="1422" spans="1:42" hidden="1" x14ac:dyDescent="0.3">
      <c r="A1422" s="6" t="s">
        <v>9</v>
      </c>
      <c r="B1422" s="6">
        <f>VLOOKUP(A1422,Sheet1!A:B,2,0)</f>
        <v>1</v>
      </c>
      <c r="C1422" s="6">
        <v>16</v>
      </c>
      <c r="D1422" s="25"/>
      <c r="E1422" s="2">
        <v>11488490.333868289</v>
      </c>
      <c r="F1422" s="26">
        <f>SUMIF('data-from-invoicing'!D:D,eslam.data!AP1422,'data-from-invoicing'!E:E)</f>
        <v>10225071.970000001</v>
      </c>
      <c r="G1422" s="2">
        <f t="shared" si="178"/>
        <v>-1263418.3638682887</v>
      </c>
      <c r="H1422" s="23"/>
      <c r="I1422" s="2">
        <f>SUMIF('collection only'!D:D,eslam.data!AO1422,'collection only'!E:E)</f>
        <v>7847127.4000000004</v>
      </c>
      <c r="J1422" s="26">
        <f>SUMIF('data-from-invoicing'!D:D,eslam.data!AP1422,'data-from-invoicing'!F:F)</f>
        <v>8700605.8784999996</v>
      </c>
      <c r="K1422" s="2">
        <f t="shared" si="179"/>
        <v>853478.47849999927</v>
      </c>
      <c r="O1422" s="23"/>
      <c r="P1422" s="2">
        <v>10141562.99422206</v>
      </c>
      <c r="Q1422" s="1">
        <v>43496</v>
      </c>
      <c r="R1422" s="1">
        <v>43496</v>
      </c>
      <c r="S1422" s="1">
        <v>43503</v>
      </c>
      <c r="T1422">
        <v>34</v>
      </c>
      <c r="U1422" s="1">
        <v>43537</v>
      </c>
      <c r="V1422" s="1">
        <v>43521</v>
      </c>
      <c r="W1422" s="2">
        <v>148303634.27917901</v>
      </c>
      <c r="X1422" s="2">
        <v>12235459.347114</v>
      </c>
      <c r="AD1422" s="2">
        <v>320713.84827999998</v>
      </c>
      <c r="AE1422" s="14">
        <f>SUMIF('consultant-gross'!D:D,eslam.data!AO1422,'consultant-gross'!F:F)</f>
        <v>11488490.333868295</v>
      </c>
      <c r="AF1422" s="14">
        <f>SUMIF('consultant-gross'!D:D,eslam.data!AO1422,'consultant-gross'!G:G)</f>
        <v>148303634.27917901</v>
      </c>
      <c r="AG1422" s="14">
        <f>SUMIF('consultant-net'!D:D,eslam.data!AO1422,'consultant-net'!F:F)</f>
        <v>10141562.99422206</v>
      </c>
      <c r="AH1422" s="2" t="str">
        <f>VLOOKUP(A1422,'eslam-to-invoicing'!A:B,2,0)</f>
        <v>Royal City</v>
      </c>
      <c r="AO1422" s="2" t="str">
        <f t="shared" si="180"/>
        <v>Royal City16</v>
      </c>
      <c r="AP1422" s="2" t="str">
        <f t="shared" si="181"/>
        <v>Royal City16</v>
      </c>
    </row>
    <row r="1423" spans="1:42" hidden="1" x14ac:dyDescent="0.3">
      <c r="A1423" s="6" t="s">
        <v>9</v>
      </c>
      <c r="B1423" s="6">
        <f>VLOOKUP(A1423,Sheet1!A:B,2,0)</f>
        <v>1</v>
      </c>
      <c r="C1423" s="6">
        <v>17</v>
      </c>
      <c r="D1423" s="25"/>
      <c r="E1423" s="2">
        <v>9063503.9339289963</v>
      </c>
      <c r="F1423" s="26">
        <f>SUMIF('data-from-invoicing'!D:D,eslam.data!AP1423,'data-from-invoicing'!E:E)</f>
        <v>9888548.3300000001</v>
      </c>
      <c r="G1423" s="2">
        <f t="shared" si="178"/>
        <v>825044.39607100375</v>
      </c>
      <c r="H1423" s="23"/>
      <c r="I1423" s="2">
        <f>SUMIF('collection only'!D:D,eslam.data!AO1423,'collection only'!E:E)</f>
        <v>5868379.5499999998</v>
      </c>
      <c r="J1423" s="26">
        <f>SUMIF('data-from-invoicing'!D:D,eslam.data!AP1423,'data-from-invoicing'!F:F)</f>
        <v>7926704.1264999993</v>
      </c>
      <c r="K1423" s="2">
        <f t="shared" si="179"/>
        <v>2058324.5764999995</v>
      </c>
      <c r="O1423" s="23"/>
      <c r="P1423" s="2">
        <v>6226878.8548648804</v>
      </c>
      <c r="Q1423" s="1">
        <v>43524</v>
      </c>
      <c r="R1423" s="1">
        <v>43524</v>
      </c>
      <c r="S1423" s="1">
        <v>43530</v>
      </c>
      <c r="T1423">
        <v>34</v>
      </c>
      <c r="U1423" s="1">
        <v>43564</v>
      </c>
      <c r="V1423" s="1">
        <v>43556</v>
      </c>
      <c r="W1423" s="2">
        <v>157367138.213108</v>
      </c>
      <c r="X1423" s="2">
        <v>15116649.668810001</v>
      </c>
      <c r="AD1423" s="2">
        <v>370976.97463999997</v>
      </c>
      <c r="AE1423" s="14">
        <f>SUMIF('consultant-gross'!D:D,eslam.data!AO1423,'consultant-gross'!F:F)</f>
        <v>9063503.9339289963</v>
      </c>
      <c r="AF1423" s="14">
        <f>SUMIF('consultant-gross'!D:D,eslam.data!AO1423,'consultant-gross'!G:G)</f>
        <v>157367138.213108</v>
      </c>
      <c r="AG1423" s="14">
        <f>SUMIF('consultant-net'!D:D,eslam.data!AO1423,'consultant-net'!F:F)</f>
        <v>6226878.8548648804</v>
      </c>
      <c r="AH1423" s="2" t="str">
        <f>VLOOKUP(A1423,'eslam-to-invoicing'!A:B,2,0)</f>
        <v>Royal City</v>
      </c>
      <c r="AO1423" s="2" t="str">
        <f t="shared" si="180"/>
        <v>Royal City17</v>
      </c>
      <c r="AP1423" s="2" t="str">
        <f t="shared" si="181"/>
        <v>Royal City17</v>
      </c>
    </row>
    <row r="1424" spans="1:42" hidden="1" x14ac:dyDescent="0.3">
      <c r="A1424" s="6" t="s">
        <v>9</v>
      </c>
      <c r="B1424" s="6">
        <f>VLOOKUP(A1424,Sheet1!A:B,2,0)</f>
        <v>1</v>
      </c>
      <c r="C1424" s="6">
        <v>18</v>
      </c>
      <c r="D1424" s="25"/>
      <c r="E1424" s="2">
        <v>8621924.8043220043</v>
      </c>
      <c r="F1424" s="26">
        <f>SUMIF('data-from-invoicing'!D:D,eslam.data!AP1424,'data-from-invoicing'!E:E)</f>
        <v>11007990.229999999</v>
      </c>
      <c r="G1424" s="2">
        <f t="shared" si="178"/>
        <v>2386065.4256779943</v>
      </c>
      <c r="H1424" s="23"/>
      <c r="I1424" s="2">
        <f>SUMIF('collection only'!D:D,eslam.data!AO1424,'collection only'!E:E)</f>
        <v>4501953.5</v>
      </c>
      <c r="J1424" s="26">
        <f>SUMIF('data-from-invoicing'!D:D,eslam.data!AP1424,'data-from-invoicing'!F:F)</f>
        <v>5608968.3914999999</v>
      </c>
      <c r="K1424" s="2">
        <f t="shared" si="179"/>
        <v>1107014.8914999999</v>
      </c>
      <c r="O1424" s="23"/>
      <c r="P1424" s="2">
        <v>6196039.3960192204</v>
      </c>
      <c r="Q1424" s="1">
        <v>43555</v>
      </c>
      <c r="R1424" s="1">
        <v>43555</v>
      </c>
      <c r="S1424" s="1">
        <v>43564</v>
      </c>
      <c r="T1424">
        <v>34</v>
      </c>
      <c r="U1424" s="1">
        <v>43598</v>
      </c>
      <c r="V1424" s="1">
        <v>43573</v>
      </c>
      <c r="W1424" s="2">
        <v>165989063.01743001</v>
      </c>
      <c r="X1424" s="2">
        <v>14343940.139469</v>
      </c>
      <c r="AD1424" s="2">
        <v>296046.80712000001</v>
      </c>
      <c r="AE1424" s="14">
        <f>SUMIF('consultant-gross'!D:D,eslam.data!AO1424,'consultant-gross'!F:F)</f>
        <v>8621924.8043220043</v>
      </c>
      <c r="AF1424" s="14">
        <f>SUMIF('consultant-gross'!D:D,eslam.data!AO1424,'consultant-gross'!G:G)</f>
        <v>165989063.01743001</v>
      </c>
      <c r="AG1424" s="14">
        <f>SUMIF('consultant-net'!D:D,eslam.data!AO1424,'consultant-net'!F:F)</f>
        <v>6196039.3960192204</v>
      </c>
      <c r="AH1424" s="2" t="str">
        <f>VLOOKUP(A1424,'eslam-to-invoicing'!A:B,2,0)</f>
        <v>Royal City</v>
      </c>
      <c r="AO1424" s="2" t="str">
        <f t="shared" si="180"/>
        <v>Royal City18</v>
      </c>
      <c r="AP1424" s="2" t="str">
        <f t="shared" si="181"/>
        <v>Royal City18</v>
      </c>
    </row>
    <row r="1425" spans="1:42" hidden="1" x14ac:dyDescent="0.3">
      <c r="A1425" s="6" t="s">
        <v>9</v>
      </c>
      <c r="B1425" s="6">
        <f>VLOOKUP(A1425,Sheet1!A:B,2,0)</f>
        <v>1</v>
      </c>
      <c r="C1425" s="6">
        <v>19</v>
      </c>
      <c r="D1425" s="25"/>
      <c r="E1425" s="2">
        <v>15549148.04855898</v>
      </c>
      <c r="F1425" s="26">
        <f>SUMIF('data-from-invoicing'!D:D,eslam.data!AP1425,'data-from-invoicing'!E:E)</f>
        <v>15449696.42</v>
      </c>
      <c r="G1425" s="2">
        <f t="shared" si="178"/>
        <v>-99451.628558980301</v>
      </c>
      <c r="H1425" s="23"/>
      <c r="I1425" s="2">
        <f>SUMIF('collection only'!D:D,eslam.data!AO1425,'collection only'!E:E)</f>
        <v>9999974.75</v>
      </c>
      <c r="J1425" s="26">
        <f>SUMIF('data-from-invoicing'!D:D,eslam.data!AP1425,'data-from-invoicing'!F:F)</f>
        <v>11100376.271</v>
      </c>
      <c r="K1425" s="2">
        <f t="shared" si="179"/>
        <v>1100401.5209999997</v>
      </c>
      <c r="O1425" s="23"/>
      <c r="P1425" s="2">
        <v>10933183.02020574</v>
      </c>
      <c r="Q1425" s="1">
        <v>43585</v>
      </c>
      <c r="R1425" s="1">
        <v>43585</v>
      </c>
      <c r="S1425" s="1">
        <v>43593</v>
      </c>
      <c r="T1425">
        <v>34</v>
      </c>
      <c r="U1425" s="1">
        <v>43627</v>
      </c>
      <c r="V1425" s="1">
        <v>43608</v>
      </c>
      <c r="W1425" s="2">
        <v>181538211.06598899</v>
      </c>
      <c r="X1425" s="2">
        <v>16047073.022191999</v>
      </c>
      <c r="AD1425" s="2">
        <v>222365.69320000001</v>
      </c>
      <c r="AE1425" s="14">
        <f>SUMIF('consultant-gross'!D:D,eslam.data!AO1425,'consultant-gross'!F:F)</f>
        <v>15549148.04855898</v>
      </c>
      <c r="AF1425" s="14">
        <f>SUMIF('consultant-gross'!D:D,eslam.data!AO1425,'consultant-gross'!G:G)</f>
        <v>181538211.06598899</v>
      </c>
      <c r="AG1425" s="14">
        <f>SUMIF('consultant-net'!D:D,eslam.data!AO1425,'consultant-net'!F:F)</f>
        <v>10933183.020205736</v>
      </c>
      <c r="AH1425" s="2" t="str">
        <f>VLOOKUP(A1425,'eslam-to-invoicing'!A:B,2,0)</f>
        <v>Royal City</v>
      </c>
      <c r="AO1425" s="2" t="str">
        <f t="shared" si="180"/>
        <v>Royal City19</v>
      </c>
      <c r="AP1425" s="2" t="str">
        <f t="shared" si="181"/>
        <v>Royal City19</v>
      </c>
    </row>
    <row r="1426" spans="1:42" hidden="1" x14ac:dyDescent="0.3">
      <c r="A1426" s="6" t="s">
        <v>9</v>
      </c>
      <c r="B1426" s="6">
        <f>VLOOKUP(A1426,Sheet1!A:B,2,0)</f>
        <v>1</v>
      </c>
      <c r="C1426" s="6">
        <v>20</v>
      </c>
      <c r="D1426" s="25"/>
      <c r="E1426" s="2">
        <v>7876990.4814729989</v>
      </c>
      <c r="F1426" s="26">
        <f>SUMIF('data-from-invoicing'!D:D,eslam.data!AP1426,'data-from-invoicing'!E:E)</f>
        <v>9923971.3999999985</v>
      </c>
      <c r="G1426" s="2">
        <f t="shared" si="178"/>
        <v>2046980.9185269997</v>
      </c>
      <c r="H1426" s="23"/>
      <c r="I1426" s="2">
        <f>SUMIF('collection only'!D:D,eslam.data!AO1426,'collection only'!E:E)</f>
        <v>5072118</v>
      </c>
      <c r="J1426" s="26">
        <f>SUMIF('data-from-invoicing'!D:D,eslam.data!AP1426,'data-from-invoicing'!F:F)</f>
        <v>6164410</v>
      </c>
      <c r="K1426" s="2">
        <f t="shared" si="179"/>
        <v>1092292</v>
      </c>
      <c r="O1426" s="23"/>
      <c r="P1426" s="2">
        <v>5643448.8191035688</v>
      </c>
      <c r="Q1426" s="1">
        <v>43616</v>
      </c>
      <c r="R1426" s="1">
        <v>43616</v>
      </c>
      <c r="S1426" s="1">
        <v>43617</v>
      </c>
      <c r="T1426">
        <v>34</v>
      </c>
      <c r="U1426" s="1">
        <v>43651</v>
      </c>
      <c r="V1426" s="1">
        <v>43642</v>
      </c>
      <c r="W1426" s="2">
        <v>189415201.54746199</v>
      </c>
      <c r="X1426" s="2">
        <v>15380569.128591999</v>
      </c>
      <c r="AD1426" s="2">
        <v>176894.18119999999</v>
      </c>
      <c r="AE1426" s="14">
        <f>SUMIF('consultant-gross'!D:D,eslam.data!AO1426,'consultant-gross'!F:F)</f>
        <v>7876990.4814729989</v>
      </c>
      <c r="AF1426" s="14">
        <f>SUMIF('consultant-gross'!D:D,eslam.data!AO1426,'consultant-gross'!G:G)</f>
        <v>189415201.54746199</v>
      </c>
      <c r="AG1426" s="14">
        <f>SUMIF('consultant-net'!D:D,eslam.data!AO1426,'consultant-net'!F:F)</f>
        <v>5643448.8191035688</v>
      </c>
      <c r="AH1426" s="2" t="str">
        <f>VLOOKUP(A1426,'eslam-to-invoicing'!A:B,2,0)</f>
        <v>Royal City</v>
      </c>
      <c r="AO1426" s="2" t="str">
        <f t="shared" si="180"/>
        <v>Royal City20</v>
      </c>
      <c r="AP1426" s="2" t="str">
        <f t="shared" si="181"/>
        <v>Royal City20</v>
      </c>
    </row>
    <row r="1427" spans="1:42" hidden="1" x14ac:dyDescent="0.3">
      <c r="A1427" s="6" t="s">
        <v>9</v>
      </c>
      <c r="B1427" s="6">
        <f>VLOOKUP(A1427,Sheet1!A:B,2,0)</f>
        <v>1</v>
      </c>
      <c r="C1427" s="6">
        <v>21</v>
      </c>
      <c r="D1427" s="25"/>
      <c r="E1427" s="2">
        <v>7532294.3264729977</v>
      </c>
      <c r="F1427" s="26">
        <f>SUMIF('data-from-invoicing'!D:D,eslam.data!AP1427,'data-from-invoicing'!E:E)</f>
        <v>9561619.7699999996</v>
      </c>
      <c r="G1427" s="2">
        <f t="shared" si="178"/>
        <v>2029325.4435270019</v>
      </c>
      <c r="H1427" s="23"/>
      <c r="I1427" s="2">
        <f>SUMIF('collection only'!D:D,eslam.data!AO1427,'collection only'!E:E)</f>
        <v>5000000</v>
      </c>
      <c r="J1427" s="26">
        <f>SUMIF('data-from-invoicing'!D:D,eslam.data!AP1427,'data-from-invoicing'!F:F)</f>
        <v>7420122.4284999995</v>
      </c>
      <c r="K1427" s="2">
        <f t="shared" si="179"/>
        <v>2420122.4284999995</v>
      </c>
      <c r="O1427" s="23"/>
      <c r="P1427" s="2">
        <v>5151160.3486572504</v>
      </c>
      <c r="Q1427" s="1">
        <v>43646</v>
      </c>
      <c r="R1427" s="1">
        <v>43646</v>
      </c>
      <c r="S1427" s="1">
        <v>43654</v>
      </c>
      <c r="T1427">
        <v>34</v>
      </c>
      <c r="U1427" s="1">
        <v>43688</v>
      </c>
      <c r="V1427" s="1">
        <v>43664</v>
      </c>
      <c r="W1427" s="2">
        <v>196947495.87393501</v>
      </c>
      <c r="X1427" s="2">
        <v>17429947.312665999</v>
      </c>
      <c r="AD1427" s="2">
        <v>252279.45819999999</v>
      </c>
      <c r="AE1427" s="14">
        <f>SUMIF('consultant-gross'!D:D,eslam.data!AO1427,'consultant-gross'!F:F)</f>
        <v>7532294.3264729977</v>
      </c>
      <c r="AF1427" s="14">
        <f>SUMIF('consultant-gross'!D:D,eslam.data!AO1427,'consultant-gross'!G:G)</f>
        <v>196947495.87393498</v>
      </c>
      <c r="AG1427" s="14">
        <f>SUMIF('consultant-net'!D:D,eslam.data!AO1427,'consultant-net'!F:F)</f>
        <v>5151160.3486572504</v>
      </c>
      <c r="AH1427" s="2" t="str">
        <f>VLOOKUP(A1427,'eslam-to-invoicing'!A:B,2,0)</f>
        <v>Royal City</v>
      </c>
      <c r="AO1427" s="2" t="str">
        <f t="shared" si="180"/>
        <v>Royal City21</v>
      </c>
      <c r="AP1427" s="2" t="str">
        <f t="shared" si="181"/>
        <v>Royal City21</v>
      </c>
    </row>
    <row r="1428" spans="1:42" hidden="1" x14ac:dyDescent="0.3">
      <c r="A1428" s="6" t="s">
        <v>9</v>
      </c>
      <c r="B1428" s="6">
        <f>VLOOKUP(A1428,Sheet1!A:B,2,0)</f>
        <v>1</v>
      </c>
      <c r="C1428" s="6">
        <v>22</v>
      </c>
      <c r="D1428" s="25"/>
      <c r="E1428" s="2">
        <v>24265130.19590104</v>
      </c>
      <c r="F1428" s="26">
        <f>SUMIF('data-from-invoicing'!D:D,eslam.data!AP1428,'data-from-invoicing'!E:E)</f>
        <v>21793392.510000002</v>
      </c>
      <c r="G1428" s="2">
        <f t="shared" si="178"/>
        <v>-2471737.6859010383</v>
      </c>
      <c r="H1428" s="23"/>
      <c r="I1428" s="2">
        <f>SUMIF('collection only'!D:D,eslam.data!AO1428,'collection only'!E:E)</f>
        <v>36824453.700000003</v>
      </c>
      <c r="J1428" s="26">
        <f>SUMIF('data-from-invoicing'!D:D,eslam.data!AP1428,'data-from-invoicing'!F:F)</f>
        <v>20152080.925500002</v>
      </c>
      <c r="K1428" s="2">
        <f t="shared" si="179"/>
        <v>-16672372.774500001</v>
      </c>
      <c r="O1428" s="23"/>
      <c r="P1428" s="2">
        <v>17540056.799040679</v>
      </c>
      <c r="Q1428" s="1">
        <v>43677</v>
      </c>
      <c r="R1428" s="1">
        <v>43677</v>
      </c>
      <c r="S1428" s="1">
        <v>43682</v>
      </c>
      <c r="T1428">
        <v>34</v>
      </c>
      <c r="U1428" s="1">
        <v>43716</v>
      </c>
      <c r="V1428" s="1">
        <v>43710</v>
      </c>
      <c r="W1428" s="2">
        <v>221212626.06983599</v>
      </c>
      <c r="X1428" s="2">
        <v>24953179.740235999</v>
      </c>
      <c r="AD1428" s="2">
        <v>327502.32244000002</v>
      </c>
      <c r="AE1428" s="14">
        <f>SUMIF('consultant-gross'!D:D,eslam.data!AO1428,'consultant-gross'!F:F)</f>
        <v>24265130.195901036</v>
      </c>
      <c r="AF1428" s="14">
        <f>SUMIF('consultant-gross'!D:D,eslam.data!AO1428,'consultant-gross'!G:G)</f>
        <v>221212626.06983602</v>
      </c>
      <c r="AG1428" s="14">
        <f>SUMIF('consultant-net'!D:D,eslam.data!AO1428,'consultant-net'!F:F)</f>
        <v>17540056.799040675</v>
      </c>
      <c r="AH1428" s="2" t="str">
        <f>VLOOKUP(A1428,'eslam-to-invoicing'!A:B,2,0)</f>
        <v>Royal City</v>
      </c>
      <c r="AO1428" s="2" t="str">
        <f t="shared" si="180"/>
        <v>Royal City22</v>
      </c>
      <c r="AP1428" s="2" t="str">
        <f t="shared" si="181"/>
        <v>Royal City22</v>
      </c>
    </row>
    <row r="1429" spans="1:42" hidden="1" x14ac:dyDescent="0.3">
      <c r="A1429" s="6" t="s">
        <v>9</v>
      </c>
      <c r="B1429" s="6">
        <f>VLOOKUP(A1429,Sheet1!A:B,2,0)</f>
        <v>1</v>
      </c>
      <c r="C1429" s="6">
        <v>23</v>
      </c>
      <c r="D1429" s="25"/>
      <c r="E1429" s="2">
        <v>6268692.5562053919</v>
      </c>
      <c r="F1429" s="26">
        <f>SUMIF('data-from-invoicing'!D:D,eslam.data!AP1429,'data-from-invoicing'!E:E)</f>
        <v>8598719.6500000004</v>
      </c>
      <c r="G1429" s="2">
        <f t="shared" si="178"/>
        <v>2330027.0937946085</v>
      </c>
      <c r="H1429" s="23"/>
      <c r="I1429" s="2">
        <f>SUMIF('collection only'!D:D,eslam.data!AO1429,'collection only'!E:E)</f>
        <v>6453450.5999999996</v>
      </c>
      <c r="J1429" s="26">
        <f>SUMIF('data-from-invoicing'!D:D,eslam.data!AP1429,'data-from-invoicing'!F:F)</f>
        <v>6578450.5924999993</v>
      </c>
      <c r="K1429" s="2">
        <f t="shared" si="179"/>
        <v>124999.9924999997</v>
      </c>
      <c r="O1429" s="23"/>
      <c r="P1429" s="2">
        <v>4319851.8787147403</v>
      </c>
      <c r="Q1429" s="1">
        <v>43708</v>
      </c>
      <c r="R1429" s="1">
        <v>43708</v>
      </c>
      <c r="S1429" s="1">
        <v>43719</v>
      </c>
      <c r="U1429" s="1">
        <v>43756</v>
      </c>
      <c r="V1429" s="1">
        <v>43736</v>
      </c>
      <c r="W1429" s="2">
        <v>227481318.62604141</v>
      </c>
      <c r="X1429" s="2">
        <v>25361645.368076</v>
      </c>
      <c r="AD1429" s="2">
        <v>418117.17460500001</v>
      </c>
      <c r="AE1429" s="14">
        <f>SUMIF('consultant-gross'!D:D,eslam.data!AO1429,'consultant-gross'!F:F)</f>
        <v>6268692.5562053919</v>
      </c>
      <c r="AF1429" s="14">
        <f>SUMIF('consultant-gross'!D:D,eslam.data!AO1429,'consultant-gross'!G:G)</f>
        <v>227481318.62604141</v>
      </c>
      <c r="AG1429" s="14">
        <f>SUMIF('consultant-net'!D:D,eslam.data!AO1429,'consultant-net'!F:F)</f>
        <v>4319851.8787147403</v>
      </c>
      <c r="AH1429" s="2" t="str">
        <f>VLOOKUP(A1429,'eslam-to-invoicing'!A:B,2,0)</f>
        <v>Royal City</v>
      </c>
      <c r="AO1429" s="2" t="str">
        <f t="shared" si="180"/>
        <v>Royal City23</v>
      </c>
      <c r="AP1429" s="2" t="str">
        <f t="shared" si="181"/>
        <v>Royal City23</v>
      </c>
    </row>
    <row r="1430" spans="1:42" hidden="1" x14ac:dyDescent="0.3">
      <c r="A1430" s="6" t="s">
        <v>9</v>
      </c>
      <c r="B1430" s="6">
        <f>VLOOKUP(A1430,Sheet1!A:B,2,0)</f>
        <v>1</v>
      </c>
      <c r="C1430" s="6">
        <v>24</v>
      </c>
      <c r="D1430" s="25"/>
      <c r="E1430" s="2">
        <v>17799666.736012582</v>
      </c>
      <c r="F1430" s="26">
        <f>SUMIF('data-from-invoicing'!D:D,eslam.data!AP1430,'data-from-invoicing'!E:E)</f>
        <v>18486909.34</v>
      </c>
      <c r="G1430" s="2">
        <f t="shared" si="178"/>
        <v>687242.60398741812</v>
      </c>
      <c r="H1430" s="23"/>
      <c r="I1430" s="2">
        <f>SUMIF('collection only'!D:D,eslam.data!AO1430,'collection only'!E:E)</f>
        <v>9088642.9000000004</v>
      </c>
      <c r="J1430" s="26">
        <f>SUMIF('data-from-invoicing'!D:D,eslam.data!AP1430,'data-from-invoicing'!F:F)</f>
        <v>9213642.9830000009</v>
      </c>
      <c r="K1430" s="2">
        <f t="shared" si="179"/>
        <v>125000.08300000057</v>
      </c>
      <c r="O1430" s="23"/>
      <c r="P1430" s="2">
        <v>10214838.064484449</v>
      </c>
      <c r="Q1430" s="1">
        <v>43738</v>
      </c>
      <c r="R1430" s="1">
        <v>43738</v>
      </c>
      <c r="S1430" s="1">
        <v>43747</v>
      </c>
      <c r="T1430">
        <v>34</v>
      </c>
      <c r="U1430" s="1">
        <v>43781</v>
      </c>
      <c r="V1430" s="1">
        <v>43762</v>
      </c>
      <c r="W1430" s="2">
        <v>245280985.36205399</v>
      </c>
      <c r="X1430" s="2">
        <v>23478699.103769999</v>
      </c>
      <c r="AD1430" s="2">
        <v>383536.56010443199</v>
      </c>
      <c r="AE1430" s="14">
        <f>SUMIF('consultant-gross'!D:D,eslam.data!AO1430,'consultant-gross'!F:F)</f>
        <v>17799666.736012578</v>
      </c>
      <c r="AF1430" s="14">
        <f>SUMIF('consultant-gross'!D:D,eslam.data!AO1430,'consultant-gross'!G:G)</f>
        <v>245280985.36205399</v>
      </c>
      <c r="AG1430" s="14">
        <f>SUMIF('consultant-net'!D:D,eslam.data!AO1430,'consultant-net'!F:F)</f>
        <v>10214838.064484447</v>
      </c>
      <c r="AH1430" s="2" t="str">
        <f>VLOOKUP(A1430,'eslam-to-invoicing'!A:B,2,0)</f>
        <v>Royal City</v>
      </c>
      <c r="AO1430" s="2" t="str">
        <f t="shared" si="180"/>
        <v>Royal City24</v>
      </c>
      <c r="AP1430" s="2" t="str">
        <f t="shared" si="181"/>
        <v>Royal City24</v>
      </c>
    </row>
    <row r="1431" spans="1:42" hidden="1" x14ac:dyDescent="0.3">
      <c r="A1431" s="6" t="s">
        <v>9</v>
      </c>
      <c r="B1431" s="6">
        <f>VLOOKUP(A1431,Sheet1!A:B,2,0)</f>
        <v>1</v>
      </c>
      <c r="C1431" s="6">
        <v>25</v>
      </c>
      <c r="D1431" s="25"/>
      <c r="E1431" s="2">
        <v>17503083.026774999</v>
      </c>
      <c r="F1431" s="26">
        <f>SUMIF('data-from-invoicing'!D:D,eslam.data!AP1431,'data-from-invoicing'!E:E)</f>
        <v>17584623.170000002</v>
      </c>
      <c r="G1431" s="2">
        <f t="shared" si="178"/>
        <v>81540.143225003034</v>
      </c>
      <c r="H1431" s="23"/>
      <c r="I1431" s="2">
        <f>SUMIF('collection only'!D:D,eslam.data!AO1431,'collection only'!E:E)</f>
        <v>9972683.9499999993</v>
      </c>
      <c r="J1431" s="26">
        <f>SUMIF('data-from-invoicing'!D:D,eslam.data!AP1431,'data-from-invoicing'!F:F)</f>
        <v>9972683.9684999995</v>
      </c>
      <c r="K1431" s="2">
        <f t="shared" si="179"/>
        <v>1.8500000238418579E-2</v>
      </c>
      <c r="O1431" s="23"/>
      <c r="P1431" s="2">
        <v>12249365.623983679</v>
      </c>
      <c r="Q1431" s="1">
        <v>43769</v>
      </c>
      <c r="R1431" s="1">
        <v>43769</v>
      </c>
      <c r="S1431" s="1">
        <v>43776</v>
      </c>
      <c r="T1431">
        <v>34</v>
      </c>
      <c r="U1431" s="1">
        <v>43810</v>
      </c>
      <c r="V1431" s="1">
        <v>43796</v>
      </c>
      <c r="W1431" s="2">
        <v>262784068.38882899</v>
      </c>
      <c r="X1431" s="2">
        <v>23043660.202303</v>
      </c>
      <c r="AD1431" s="2">
        <v>462163.64865604503</v>
      </c>
      <c r="AE1431" s="14">
        <f>SUMIF('consultant-gross'!D:D,eslam.data!AO1431,'consultant-gross'!F:F)</f>
        <v>17503083.026775002</v>
      </c>
      <c r="AF1431" s="14">
        <f>SUMIF('consultant-gross'!D:D,eslam.data!AO1431,'consultant-gross'!G:G)</f>
        <v>262784068.38882899</v>
      </c>
      <c r="AG1431" s="14">
        <f>SUMIF('consultant-net'!D:D,eslam.data!AO1431,'consultant-net'!F:F)</f>
        <v>12249365.623983681</v>
      </c>
      <c r="AH1431" s="2" t="str">
        <f>VLOOKUP(A1431,'eslam-to-invoicing'!A:B,2,0)</f>
        <v>Royal City</v>
      </c>
      <c r="AO1431" s="2" t="str">
        <f t="shared" si="180"/>
        <v>Royal City25</v>
      </c>
      <c r="AP1431" s="2" t="str">
        <f t="shared" si="181"/>
        <v>Royal City25</v>
      </c>
    </row>
    <row r="1432" spans="1:42" hidden="1" x14ac:dyDescent="0.3">
      <c r="A1432" s="6" t="s">
        <v>9</v>
      </c>
      <c r="B1432" s="6">
        <f>VLOOKUP(A1432,Sheet1!A:B,2,0)</f>
        <v>1</v>
      </c>
      <c r="C1432" s="6">
        <v>26</v>
      </c>
      <c r="D1432" s="25"/>
      <c r="E1432" s="2">
        <v>10595979.930119039</v>
      </c>
      <c r="F1432" s="26">
        <f>SUMIF('data-from-invoicing'!D:D,eslam.data!AP1432,'data-from-invoicing'!E:E)</f>
        <v>0</v>
      </c>
      <c r="G1432" s="2">
        <f t="shared" si="178"/>
        <v>-10595979.930119039</v>
      </c>
      <c r="H1432" s="23"/>
      <c r="I1432" s="2">
        <f>SUMIF('collection only'!D:D,eslam.data!AO1432,'collection only'!E:E)</f>
        <v>8025338.2999999998</v>
      </c>
      <c r="J1432" s="26">
        <f>SUMIF('data-from-invoicing'!D:D,eslam.data!AP1432,'data-from-invoicing'!F:F)</f>
        <v>0</v>
      </c>
      <c r="K1432" s="2">
        <f t="shared" si="179"/>
        <v>-8025338.2999999998</v>
      </c>
      <c r="O1432" s="23"/>
      <c r="P1432" s="2">
        <v>7456675.636726141</v>
      </c>
      <c r="Q1432" s="1">
        <v>43799</v>
      </c>
      <c r="R1432" s="1">
        <v>43799</v>
      </c>
      <c r="S1432" s="1">
        <v>43809</v>
      </c>
      <c r="T1432">
        <v>34</v>
      </c>
      <c r="U1432" s="1">
        <v>43843</v>
      </c>
      <c r="V1432" s="1">
        <v>43835</v>
      </c>
      <c r="W1432" s="2">
        <v>273380048.31894797</v>
      </c>
      <c r="X1432" s="2">
        <v>22399832.276028991</v>
      </c>
      <c r="AD1432" s="2">
        <v>481328.12829899997</v>
      </c>
      <c r="AE1432" s="14">
        <f>SUMIF('consultant-gross'!D:D,eslam.data!AO1432,'consultant-gross'!F:F)</f>
        <v>10595979.930119038</v>
      </c>
      <c r="AF1432" s="14">
        <f>SUMIF('consultant-gross'!D:D,eslam.data!AO1432,'consultant-gross'!G:G)</f>
        <v>273380048.31894803</v>
      </c>
      <c r="AG1432" s="14">
        <f>SUMIF('consultant-net'!D:D,eslam.data!AO1432,'consultant-net'!F:F)</f>
        <v>7456675.636726141</v>
      </c>
      <c r="AH1432" s="2" t="str">
        <f>VLOOKUP(A1432,'eslam-to-invoicing'!A:B,2,0)</f>
        <v>Royal City</v>
      </c>
      <c r="AO1432" s="2" t="str">
        <f t="shared" si="180"/>
        <v>Royal City26</v>
      </c>
      <c r="AP1432" s="2" t="str">
        <f t="shared" si="181"/>
        <v>Royal City26</v>
      </c>
    </row>
    <row r="1433" spans="1:42" hidden="1" x14ac:dyDescent="0.3">
      <c r="A1433" s="6" t="s">
        <v>9</v>
      </c>
      <c r="B1433" s="6">
        <f>VLOOKUP(A1433,Sheet1!A:B,2,0)</f>
        <v>1</v>
      </c>
      <c r="C1433" s="6">
        <v>27</v>
      </c>
      <c r="D1433" s="25"/>
      <c r="E1433" s="2">
        <v>20586377.63011777</v>
      </c>
      <c r="F1433" s="26">
        <f>SUMIF('data-from-invoicing'!D:D,eslam.data!AP1433,'data-from-invoicing'!E:E)</f>
        <v>23615681.469999999</v>
      </c>
      <c r="G1433" s="2">
        <f t="shared" si="178"/>
        <v>3029303.8398822285</v>
      </c>
      <c r="H1433" s="23"/>
      <c r="I1433" s="2">
        <f>SUMIF('collection only'!D:D,eslam.data!AO1433,'collection only'!E:E)</f>
        <v>11895943.699999999</v>
      </c>
      <c r="J1433" s="26">
        <f>SUMIF('data-from-invoicing'!D:D,eslam.data!AP1433,'data-from-invoicing'!F:F)</f>
        <v>11636419.899999999</v>
      </c>
      <c r="K1433" s="2">
        <f t="shared" si="179"/>
        <v>-259523.80000000075</v>
      </c>
      <c r="O1433" s="23"/>
      <c r="P1433" s="2">
        <v>14587648.310611781</v>
      </c>
      <c r="Q1433" s="1">
        <v>43830</v>
      </c>
      <c r="R1433" s="1">
        <v>43830</v>
      </c>
      <c r="S1433" s="1">
        <v>43843</v>
      </c>
      <c r="T1433">
        <v>34</v>
      </c>
      <c r="U1433" s="1">
        <v>43877</v>
      </c>
      <c r="V1433" s="1">
        <v>43871</v>
      </c>
      <c r="W1433" s="2">
        <v>293966425.9490658</v>
      </c>
      <c r="X1433" s="2">
        <v>19245051.8836748</v>
      </c>
      <c r="AD1433" s="2">
        <v>481881.62361900002</v>
      </c>
      <c r="AE1433" s="14">
        <f>SUMIF('consultant-gross'!D:D,eslam.data!AO1433,'consultant-gross'!F:F)</f>
        <v>20586377.630117774</v>
      </c>
      <c r="AF1433" s="14">
        <f>SUMIF('consultant-gross'!D:D,eslam.data!AO1433,'consultant-gross'!G:G)</f>
        <v>293966425.9490658</v>
      </c>
      <c r="AG1433" s="14">
        <f>SUMIF('consultant-net'!D:D,eslam.data!AO1433,'consultant-net'!F:F)</f>
        <v>14587648.310611784</v>
      </c>
      <c r="AH1433" s="2" t="str">
        <f>VLOOKUP(A1433,'eslam-to-invoicing'!A:B,2,0)</f>
        <v>Royal City</v>
      </c>
      <c r="AO1433" s="2" t="str">
        <f t="shared" si="180"/>
        <v>Royal City27</v>
      </c>
      <c r="AP1433" s="2" t="str">
        <f t="shared" si="181"/>
        <v>Royal City27</v>
      </c>
    </row>
    <row r="1434" spans="1:42" hidden="1" x14ac:dyDescent="0.3">
      <c r="A1434" s="6" t="s">
        <v>9</v>
      </c>
      <c r="B1434" s="6">
        <f>VLOOKUP(A1434,Sheet1!A:B,2,0)</f>
        <v>1</v>
      </c>
      <c r="C1434" s="6">
        <v>28</v>
      </c>
      <c r="D1434" s="25"/>
      <c r="E1434" s="2">
        <v>15640549.4851408</v>
      </c>
      <c r="F1434" s="26">
        <f>SUMIF('data-from-invoicing'!D:D,eslam.data!AP1434,'data-from-invoicing'!E:E)</f>
        <v>18900076.140000001</v>
      </c>
      <c r="G1434" s="2">
        <f t="shared" si="178"/>
        <v>3259526.6548592001</v>
      </c>
      <c r="H1434" s="23"/>
      <c r="I1434" s="2">
        <f>SUMIF('collection only'!D:D,eslam.data!AO1434,'collection only'!E:E)</f>
        <v>10500306.77</v>
      </c>
      <c r="J1434" s="26">
        <f>SUMIF('data-from-invoicing'!D:D,eslam.data!AP1434,'data-from-invoicing'!F:F)</f>
        <v>10500306.76</v>
      </c>
      <c r="K1434" s="2">
        <f t="shared" si="179"/>
        <v>-9.9999997764825821E-3</v>
      </c>
      <c r="O1434" s="23"/>
      <c r="P1434" s="2">
        <v>10986396.555261049</v>
      </c>
      <c r="Q1434" s="1">
        <v>43861</v>
      </c>
      <c r="R1434" s="1">
        <v>43861</v>
      </c>
      <c r="S1434" s="1">
        <v>43878</v>
      </c>
      <c r="T1434">
        <v>34</v>
      </c>
      <c r="U1434" s="1">
        <v>43912</v>
      </c>
      <c r="V1434" s="1">
        <v>43906</v>
      </c>
      <c r="W1434" s="2">
        <v>309606975.4342066</v>
      </c>
      <c r="X1434" s="2">
        <v>16026544.9250996</v>
      </c>
      <c r="AD1434" s="2">
        <v>606431.61426659999</v>
      </c>
      <c r="AE1434" s="14">
        <f>SUMIF('consultant-gross'!D:D,eslam.data!AO1434,'consultant-gross'!F:F)</f>
        <v>15640549.4851408</v>
      </c>
      <c r="AF1434" s="14">
        <f>SUMIF('consultant-gross'!D:D,eslam.data!AO1434,'consultant-gross'!G:G)</f>
        <v>309606975.4342066</v>
      </c>
      <c r="AG1434" s="14">
        <f>SUMIF('consultant-net'!D:D,eslam.data!AO1434,'consultant-net'!F:F)</f>
        <v>10986396.555261046</v>
      </c>
      <c r="AH1434" s="2" t="str">
        <f>VLOOKUP(A1434,'eslam-to-invoicing'!A:B,2,0)</f>
        <v>Royal City</v>
      </c>
      <c r="AO1434" s="2" t="str">
        <f t="shared" si="180"/>
        <v>Royal City28</v>
      </c>
      <c r="AP1434" s="2" t="str">
        <f t="shared" si="181"/>
        <v>Royal City28</v>
      </c>
    </row>
    <row r="1435" spans="1:42" hidden="1" x14ac:dyDescent="0.3">
      <c r="A1435" s="6" t="s">
        <v>9</v>
      </c>
      <c r="B1435" s="6">
        <f>VLOOKUP(A1435,Sheet1!A:B,2,0)</f>
        <v>1</v>
      </c>
      <c r="C1435" s="6">
        <v>29</v>
      </c>
      <c r="D1435" s="25"/>
      <c r="E1435" s="2">
        <v>18804604.79772228</v>
      </c>
      <c r="F1435" s="26">
        <f>SUMIF('data-from-invoicing'!D:D,eslam.data!AP1435,'data-from-invoicing'!E:E)</f>
        <v>17649893.879999999</v>
      </c>
      <c r="G1435" s="2">
        <f t="shared" si="178"/>
        <v>-1154710.9177222811</v>
      </c>
      <c r="H1435" s="23"/>
      <c r="I1435" s="2">
        <f>SUMIF('collection only'!D:D,eslam.data!AO1435,'collection only'!E:E)</f>
        <v>12838209.35</v>
      </c>
      <c r="J1435" s="26">
        <f>SUMIF('data-from-invoicing'!D:D,eslam.data!AP1435,'data-from-invoicing'!F:F)</f>
        <v>12838209.344000001</v>
      </c>
      <c r="K1435" s="2">
        <f t="shared" si="179"/>
        <v>-5.9999991208314896E-3</v>
      </c>
      <c r="O1435" s="23"/>
      <c r="P1435" s="2">
        <v>13166441.52877116</v>
      </c>
      <c r="Q1435" s="1">
        <v>43890</v>
      </c>
      <c r="R1435" s="1">
        <v>43890</v>
      </c>
      <c r="S1435" s="1">
        <v>43908</v>
      </c>
      <c r="T1435">
        <v>34</v>
      </c>
      <c r="U1435" s="1">
        <v>43942</v>
      </c>
      <c r="V1435" s="1">
        <v>43926</v>
      </c>
      <c r="W1435" s="2">
        <v>328411580.23192888</v>
      </c>
      <c r="X1435" s="2">
        <v>16972896.721928898</v>
      </c>
      <c r="AD1435" s="2">
        <v>637326.78139739996</v>
      </c>
      <c r="AE1435" s="14">
        <f>SUMIF('consultant-gross'!D:D,eslam.data!AO1435,'consultant-gross'!F:F)</f>
        <v>18804604.79772228</v>
      </c>
      <c r="AF1435" s="14">
        <f>SUMIF('consultant-gross'!D:D,eslam.data!AO1435,'consultant-gross'!G:G)</f>
        <v>328411580.23192888</v>
      </c>
      <c r="AG1435" s="14">
        <f>SUMIF('consultant-net'!D:D,eslam.data!AO1435,'consultant-net'!F:F)</f>
        <v>13166441.528771162</v>
      </c>
      <c r="AH1435" s="2" t="str">
        <f>VLOOKUP(A1435,'eslam-to-invoicing'!A:B,2,0)</f>
        <v>Royal City</v>
      </c>
      <c r="AO1435" s="2" t="str">
        <f t="shared" si="180"/>
        <v>Royal City29</v>
      </c>
      <c r="AP1435" s="2" t="str">
        <f t="shared" si="181"/>
        <v>Royal City29</v>
      </c>
    </row>
    <row r="1436" spans="1:42" hidden="1" x14ac:dyDescent="0.3">
      <c r="A1436" s="6" t="s">
        <v>9</v>
      </c>
      <c r="B1436" s="6">
        <f>VLOOKUP(A1436,Sheet1!A:B,2,0)</f>
        <v>1</v>
      </c>
      <c r="C1436" s="6">
        <v>30</v>
      </c>
      <c r="D1436" s="25"/>
      <c r="E1436" s="2">
        <v>13862319.01423466</v>
      </c>
      <c r="F1436" s="26">
        <f>SUMIF('data-from-invoicing'!D:D,eslam.data!AP1436,'data-from-invoicing'!E:E)</f>
        <v>16056421.67</v>
      </c>
      <c r="G1436" s="2">
        <f t="shared" si="178"/>
        <v>2194102.6557653397</v>
      </c>
      <c r="H1436" s="23"/>
      <c r="I1436" s="2">
        <f>SUMIF('collection only'!D:D,eslam.data!AO1436,'collection only'!E:E)</f>
        <v>9831952.1350388527</v>
      </c>
      <c r="J1436" s="26">
        <f>SUMIF('data-from-invoicing'!D:D,eslam.data!AP1436,'data-from-invoicing'!F:F)</f>
        <v>9421690.2835000008</v>
      </c>
      <c r="K1436" s="2">
        <f t="shared" si="179"/>
        <v>-410261.85153885186</v>
      </c>
      <c r="O1436" s="23"/>
      <c r="P1436" s="2">
        <v>9831952.1350388527</v>
      </c>
      <c r="Q1436" s="1">
        <v>43921</v>
      </c>
      <c r="R1436" s="1">
        <v>43921</v>
      </c>
      <c r="S1436" s="1">
        <v>43930</v>
      </c>
      <c r="T1436">
        <v>34</v>
      </c>
      <c r="U1436" s="1">
        <v>43964</v>
      </c>
      <c r="V1436" s="1">
        <v>43956</v>
      </c>
      <c r="W1436" s="2">
        <v>342273899.24616349</v>
      </c>
      <c r="X1436" s="2">
        <v>14581690.396163501</v>
      </c>
      <c r="AD1436" s="2">
        <v>637621.48179625603</v>
      </c>
      <c r="AE1436" s="14">
        <f>SUMIF('consultant-gross'!D:D,eslam.data!AO1436,'consultant-gross'!F:F)</f>
        <v>13862319.014234662</v>
      </c>
      <c r="AF1436" s="14">
        <f>SUMIF('consultant-gross'!D:D,eslam.data!AO1436,'consultant-gross'!G:G)</f>
        <v>342273899.24616355</v>
      </c>
      <c r="AG1436" s="14">
        <f>SUMIF('consultant-net'!D:D,eslam.data!AO1436,'consultant-net'!F:F)</f>
        <v>9831952.1350388527</v>
      </c>
      <c r="AH1436" s="2" t="str">
        <f>VLOOKUP(A1436,'eslam-to-invoicing'!A:B,2,0)</f>
        <v>Royal City</v>
      </c>
      <c r="AO1436" s="2" t="str">
        <f t="shared" si="180"/>
        <v>Royal City30</v>
      </c>
      <c r="AP1436" s="2" t="str">
        <f t="shared" si="181"/>
        <v>Royal City30</v>
      </c>
    </row>
    <row r="1437" spans="1:42" hidden="1" x14ac:dyDescent="0.3">
      <c r="A1437" s="6" t="s">
        <v>9</v>
      </c>
      <c r="B1437" s="6">
        <f>VLOOKUP(A1437,Sheet1!A:B,2,0)</f>
        <v>1</v>
      </c>
      <c r="C1437" s="6">
        <v>31</v>
      </c>
      <c r="D1437" s="25"/>
      <c r="E1437" s="2">
        <v>10234077.877596909</v>
      </c>
      <c r="F1437" s="26">
        <f>SUMIF('data-from-invoicing'!D:D,eslam.data!AP1437,'data-from-invoicing'!E:E)</f>
        <v>12028045.18</v>
      </c>
      <c r="G1437" s="2">
        <f t="shared" si="178"/>
        <v>1793967.3024030905</v>
      </c>
      <c r="H1437" s="23"/>
      <c r="I1437" s="2">
        <f>SUMIF('collection only'!D:D,eslam.data!AO1437,'collection only'!E:E)</f>
        <v>6475508.5800000001</v>
      </c>
      <c r="J1437" s="26">
        <f>SUMIF('data-from-invoicing'!D:D,eslam.data!AP1437,'data-from-invoicing'!F:F)</f>
        <v>6475509.7990000006</v>
      </c>
      <c r="K1437" s="2">
        <f t="shared" si="179"/>
        <v>1.2190000005066395</v>
      </c>
      <c r="O1437" s="23"/>
      <c r="P1437" s="2">
        <v>7550426.1692397892</v>
      </c>
      <c r="Q1437" s="1">
        <v>43951</v>
      </c>
      <c r="R1437" s="1">
        <v>43951</v>
      </c>
      <c r="S1437" s="1">
        <v>43965</v>
      </c>
      <c r="T1437">
        <v>34</v>
      </c>
      <c r="U1437" s="1">
        <v>43999</v>
      </c>
      <c r="V1437" s="1">
        <v>44014</v>
      </c>
      <c r="W1437" s="2">
        <v>352507977.12376052</v>
      </c>
      <c r="X1437" s="2">
        <v>12931292.243663499</v>
      </c>
      <c r="AD1437" s="2">
        <v>0</v>
      </c>
      <c r="AE1437" s="14">
        <f>SUMIF('consultant-gross'!D:D,eslam.data!AO1437,'consultant-gross'!F:F)</f>
        <v>10234077.877596915</v>
      </c>
      <c r="AF1437" s="14">
        <f>SUMIF('consultant-gross'!D:D,eslam.data!AO1437,'consultant-gross'!G:G)</f>
        <v>352507977.12376046</v>
      </c>
      <c r="AG1437" s="14">
        <f>SUMIF('consultant-net'!D:D,eslam.data!AO1437,'consultant-net'!F:F)</f>
        <v>7550426.1692397892</v>
      </c>
      <c r="AH1437" s="2" t="str">
        <f>VLOOKUP(A1437,'eslam-to-invoicing'!A:B,2,0)</f>
        <v>Royal City</v>
      </c>
      <c r="AO1437" s="2" t="str">
        <f t="shared" si="180"/>
        <v>Royal City31</v>
      </c>
      <c r="AP1437" s="2" t="str">
        <f t="shared" si="181"/>
        <v>Royal City31</v>
      </c>
    </row>
    <row r="1438" spans="1:42" hidden="1" x14ac:dyDescent="0.3">
      <c r="A1438" s="6" t="s">
        <v>9</v>
      </c>
      <c r="B1438" s="6">
        <f>VLOOKUP(A1438,Sheet1!A:B,2,0)</f>
        <v>1</v>
      </c>
      <c r="C1438" s="6">
        <v>32</v>
      </c>
      <c r="D1438" s="25"/>
      <c r="E1438" s="2">
        <v>3761397.602324069</v>
      </c>
      <c r="F1438" s="26">
        <f>SUMIF('data-from-invoicing'!D:D,eslam.data!AP1438,'data-from-invoicing'!E:E)</f>
        <v>4150837.54</v>
      </c>
      <c r="G1438" s="2">
        <f t="shared" si="178"/>
        <v>389439.93767593103</v>
      </c>
      <c r="H1438" s="23"/>
      <c r="I1438" s="2">
        <f>SUMIF('collection only'!D:D,eslam.data!AO1438,'collection only'!E:E)</f>
        <v>2151533.38</v>
      </c>
      <c r="J1438" s="26">
        <f>SUMIF('data-from-invoicing'!D:D,eslam.data!AP1438,'data-from-invoicing'!F:F)</f>
        <v>2151533.3670000001</v>
      </c>
      <c r="K1438" s="2">
        <f t="shared" si="179"/>
        <v>-1.2999999802559614E-2</v>
      </c>
      <c r="O1438" s="23"/>
      <c r="P1438" s="2">
        <v>2648440.2255828981</v>
      </c>
      <c r="Q1438" s="1">
        <v>43982</v>
      </c>
      <c r="R1438" s="1">
        <v>43982</v>
      </c>
      <c r="S1438" s="1">
        <v>43998</v>
      </c>
      <c r="T1438">
        <v>34</v>
      </c>
      <c r="U1438" s="1">
        <v>44032</v>
      </c>
      <c r="V1438" s="1">
        <v>44020</v>
      </c>
      <c r="W1438" s="2">
        <v>356269374.72608447</v>
      </c>
      <c r="X1438" s="2">
        <v>12829313.789251501</v>
      </c>
      <c r="AD1438" s="2">
        <v>0</v>
      </c>
      <c r="AE1438" s="14">
        <f>SUMIF('consultant-gross'!D:D,eslam.data!AO1438,'consultant-gross'!F:F)</f>
        <v>3761397.6023240685</v>
      </c>
      <c r="AF1438" s="14">
        <f>SUMIF('consultant-gross'!D:D,eslam.data!AO1438,'consultant-gross'!G:G)</f>
        <v>356269374.72608453</v>
      </c>
      <c r="AG1438" s="14">
        <f>SUMIF('consultant-net'!D:D,eslam.data!AO1438,'consultant-net'!F:F)</f>
        <v>2648440.2255828977</v>
      </c>
      <c r="AH1438" s="2" t="str">
        <f>VLOOKUP(A1438,'eslam-to-invoicing'!A:B,2,0)</f>
        <v>Royal City</v>
      </c>
      <c r="AO1438" s="2" t="str">
        <f t="shared" si="180"/>
        <v>Royal City32</v>
      </c>
      <c r="AP1438" s="2" t="str">
        <f t="shared" si="181"/>
        <v>Royal City32</v>
      </c>
    </row>
    <row r="1439" spans="1:42" hidden="1" x14ac:dyDescent="0.3">
      <c r="A1439" s="6" t="s">
        <v>9</v>
      </c>
      <c r="B1439" s="6">
        <f>VLOOKUP(A1439,Sheet1!A:B,2,0)</f>
        <v>1</v>
      </c>
      <c r="C1439" s="6">
        <v>33</v>
      </c>
      <c r="D1439" s="25"/>
      <c r="E1439" s="2">
        <v>13830917.43515176</v>
      </c>
      <c r="F1439" s="26">
        <f>SUMIF('data-from-invoicing'!D:D,eslam.data!AP1439,'data-from-invoicing'!E:E)</f>
        <v>11787102.130000001</v>
      </c>
      <c r="G1439" s="2">
        <f t="shared" si="178"/>
        <v>-2043815.3051517587</v>
      </c>
      <c r="H1439" s="23"/>
      <c r="I1439" s="2">
        <f>SUMIF('collection only'!D:D,eslam.data!AO1439,'collection only'!E:E)</f>
        <v>9101413.8170539141</v>
      </c>
      <c r="J1439" s="26">
        <f>SUMIF('data-from-invoicing'!D:D,eslam.data!AP1439,'data-from-invoicing'!F:F)</f>
        <v>8559155.6765000001</v>
      </c>
      <c r="K1439" s="2">
        <f t="shared" si="179"/>
        <v>-542258.14055391401</v>
      </c>
      <c r="O1439" s="23"/>
      <c r="P1439" s="2">
        <v>9101413.8170539141</v>
      </c>
      <c r="Q1439" s="1">
        <v>44012</v>
      </c>
      <c r="R1439" s="1">
        <v>44012</v>
      </c>
      <c r="S1439" s="1">
        <v>44032</v>
      </c>
      <c r="T1439">
        <v>34</v>
      </c>
      <c r="U1439" s="1">
        <v>44066</v>
      </c>
      <c r="V1439" s="1">
        <v>44055</v>
      </c>
      <c r="W1439" s="2">
        <v>370100292.16123629</v>
      </c>
      <c r="X1439" s="2">
        <v>14873462.084708299</v>
      </c>
      <c r="AD1439" s="2">
        <v>1198898.3783491401</v>
      </c>
      <c r="AE1439" s="14">
        <f>SUMIF('consultant-gross'!D:D,eslam.data!AO1439,'consultant-gross'!F:F)</f>
        <v>13830917.435151756</v>
      </c>
      <c r="AF1439" s="14">
        <f>SUMIF('consultant-gross'!D:D,eslam.data!AO1439,'consultant-gross'!G:G)</f>
        <v>370100292.16123629</v>
      </c>
      <c r="AG1439" s="14">
        <f>SUMIF('consultant-net'!D:D,eslam.data!AO1439,'consultant-net'!F:F)</f>
        <v>9101413.8170539141</v>
      </c>
      <c r="AH1439" s="2" t="str">
        <f>VLOOKUP(A1439,'eslam-to-invoicing'!A:B,2,0)</f>
        <v>Royal City</v>
      </c>
      <c r="AO1439" s="2" t="str">
        <f t="shared" si="180"/>
        <v>Royal City33</v>
      </c>
      <c r="AP1439" s="2" t="str">
        <f t="shared" si="181"/>
        <v>Royal City33</v>
      </c>
    </row>
    <row r="1440" spans="1:42" hidden="1" x14ac:dyDescent="0.3">
      <c r="A1440" s="6" t="s">
        <v>9</v>
      </c>
      <c r="B1440" s="6">
        <f>VLOOKUP(A1440,Sheet1!A:B,2,0)</f>
        <v>1</v>
      </c>
      <c r="C1440" s="6">
        <v>34</v>
      </c>
      <c r="D1440" s="25"/>
      <c r="E1440" s="2">
        <v>7811639.6921140552</v>
      </c>
      <c r="F1440" s="26">
        <f>SUMIF('data-from-invoicing'!D:D,eslam.data!AP1440,'data-from-invoicing'!E:E)</f>
        <v>0</v>
      </c>
      <c r="G1440" s="2">
        <f t="shared" si="178"/>
        <v>-7811639.6921140552</v>
      </c>
      <c r="H1440" s="23"/>
      <c r="I1440" s="2">
        <f>SUMIF('collection only'!D:D,eslam.data!AO1440,'collection only'!E:E)</f>
        <v>5373442.9261074662</v>
      </c>
      <c r="J1440" s="26">
        <f>SUMIF('data-from-invoicing'!D:D,eslam.data!AP1440,'data-from-invoicing'!F:F)</f>
        <v>0</v>
      </c>
      <c r="K1440" s="2">
        <f t="shared" si="179"/>
        <v>-5373442.9261074662</v>
      </c>
      <c r="O1440" s="23"/>
      <c r="P1440" s="2">
        <v>5373442.9261074662</v>
      </c>
      <c r="Q1440" s="1">
        <v>44043</v>
      </c>
      <c r="R1440" s="1">
        <v>44043</v>
      </c>
      <c r="S1440" s="1">
        <v>44059</v>
      </c>
      <c r="T1440">
        <v>34</v>
      </c>
      <c r="U1440" s="1">
        <v>44093</v>
      </c>
      <c r="V1440" s="1">
        <v>44088</v>
      </c>
      <c r="W1440" s="2">
        <v>377911931.85335028</v>
      </c>
      <c r="X1440" s="2">
        <v>13214988.456708301</v>
      </c>
      <c r="AD1440" s="2">
        <v>1376502.8421817401</v>
      </c>
      <c r="AE1440" s="14">
        <f>SUMIF('consultant-gross'!D:D,eslam.data!AO1440,'consultant-gross'!F:F)</f>
        <v>7811639.6921140552</v>
      </c>
      <c r="AF1440" s="14">
        <f>SUMIF('consultant-gross'!D:D,eslam.data!AO1440,'consultant-gross'!G:G)</f>
        <v>377911931.85335034</v>
      </c>
      <c r="AG1440" s="14">
        <f>SUMIF('consultant-net'!D:D,eslam.data!AO1440,'consultant-net'!F:F)</f>
        <v>5373442.9261074662</v>
      </c>
      <c r="AH1440" s="2" t="str">
        <f>VLOOKUP(A1440,'eslam-to-invoicing'!A:B,2,0)</f>
        <v>Royal City</v>
      </c>
      <c r="AO1440" s="2" t="str">
        <f t="shared" si="180"/>
        <v>Royal City34</v>
      </c>
      <c r="AP1440" s="2" t="str">
        <f t="shared" si="181"/>
        <v>Royal City34</v>
      </c>
    </row>
    <row r="1441" spans="1:42" hidden="1" x14ac:dyDescent="0.3">
      <c r="A1441" s="6" t="s">
        <v>9</v>
      </c>
      <c r="B1441" s="6">
        <f>VLOOKUP(A1441,Sheet1!A:B,2,0)</f>
        <v>1</v>
      </c>
      <c r="C1441" s="6">
        <v>35</v>
      </c>
      <c r="D1441" s="25"/>
      <c r="E1441" s="2">
        <v>3980750.522237957</v>
      </c>
      <c r="F1441" s="26">
        <f>SUMIF('data-from-invoicing'!D:D,eslam.data!AP1441,'data-from-invoicing'!E:E)</f>
        <v>6572349.7400000002</v>
      </c>
      <c r="G1441" s="2">
        <f t="shared" si="178"/>
        <v>2591599.2177620432</v>
      </c>
      <c r="H1441" s="23"/>
      <c r="I1441" s="2">
        <f>SUMIF('collection only'!D:D,eslam.data!AO1441,'collection only'!E:E)</f>
        <v>3237336.5862955451</v>
      </c>
      <c r="J1441" s="26">
        <f>SUMIF('data-from-invoicing'!D:D,eslam.data!AP1441,'data-from-invoicing'!F:F)</f>
        <v>2752213.4435999999</v>
      </c>
      <c r="K1441" s="2">
        <f t="shared" si="179"/>
        <v>-485123.14269554522</v>
      </c>
      <c r="O1441" s="23"/>
      <c r="P1441" s="2">
        <v>3237336.5862955451</v>
      </c>
      <c r="Q1441" s="1">
        <v>44074</v>
      </c>
      <c r="R1441" s="1">
        <v>44074</v>
      </c>
      <c r="S1441" s="1">
        <v>44090</v>
      </c>
      <c r="T1441">
        <v>34</v>
      </c>
      <c r="U1441" s="1">
        <v>44124</v>
      </c>
      <c r="V1441" s="1">
        <v>44109</v>
      </c>
      <c r="W1441" s="2">
        <v>381892682.3755883</v>
      </c>
      <c r="X1441" s="2">
        <v>10629015.992708299</v>
      </c>
      <c r="AD1441" s="2">
        <v>1052872.9373242401</v>
      </c>
      <c r="AE1441" s="14">
        <f>SUMIF('consultant-gross'!D:D,eslam.data!AO1441,'consultant-gross'!F:F)</f>
        <v>3980750.5222379565</v>
      </c>
      <c r="AF1441" s="14">
        <f>SUMIF('consultant-gross'!D:D,eslam.data!AO1441,'consultant-gross'!G:G)</f>
        <v>381892682.3755883</v>
      </c>
      <c r="AG1441" s="14">
        <f>SUMIF('consultant-net'!D:D,eslam.data!AO1441,'consultant-net'!F:F)</f>
        <v>3237336.5862955451</v>
      </c>
      <c r="AH1441" s="2" t="str">
        <f>VLOOKUP(A1441,'eslam-to-invoicing'!A:B,2,0)</f>
        <v>Royal City</v>
      </c>
      <c r="AO1441" s="2" t="str">
        <f t="shared" si="180"/>
        <v>Royal City35</v>
      </c>
      <c r="AP1441" s="2" t="str">
        <f t="shared" si="181"/>
        <v>Royal City35</v>
      </c>
    </row>
    <row r="1442" spans="1:42" hidden="1" x14ac:dyDescent="0.3">
      <c r="A1442" s="6" t="s">
        <v>9</v>
      </c>
      <c r="B1442" s="6">
        <f>VLOOKUP(A1442,Sheet1!A:B,2,0)</f>
        <v>1</v>
      </c>
      <c r="C1442" s="6">
        <v>36</v>
      </c>
      <c r="D1442" s="25"/>
      <c r="E1442" s="2">
        <v>8343396.9284319878</v>
      </c>
      <c r="F1442" s="26">
        <f>SUMIF('data-from-invoicing'!D:D,eslam.data!AP1442,'data-from-invoicing'!E:E)</f>
        <v>8120768.3099999996</v>
      </c>
      <c r="G1442" s="2">
        <f t="shared" si="178"/>
        <v>-222628.61843198817</v>
      </c>
      <c r="H1442" s="23"/>
      <c r="I1442" s="2">
        <f>SUMIF('collection only'!D:D,eslam.data!AO1442,'collection only'!E:E)</f>
        <v>5231425.1900000004</v>
      </c>
      <c r="J1442" s="26">
        <f>SUMIF('data-from-invoicing'!D:D,eslam.data!AP1442,'data-from-invoicing'!F:F)</f>
        <v>5231425.2055000002</v>
      </c>
      <c r="K1442" s="2">
        <f t="shared" si="179"/>
        <v>1.549999974668026E-2</v>
      </c>
      <c r="O1442" s="23"/>
      <c r="P1442" s="2">
        <v>5231425.1900000004</v>
      </c>
      <c r="Q1442" s="1">
        <v>44104</v>
      </c>
      <c r="R1442" s="1">
        <v>44104</v>
      </c>
      <c r="S1442" s="1">
        <v>44115</v>
      </c>
      <c r="T1442">
        <v>34</v>
      </c>
      <c r="U1442" s="1">
        <v>44149</v>
      </c>
      <c r="V1442" s="1">
        <v>44132</v>
      </c>
      <c r="W1442" s="2">
        <v>390236079.30402029</v>
      </c>
      <c r="X1442" s="2">
        <v>10856647.440408301</v>
      </c>
      <c r="AD1442" s="2">
        <v>1034872.93732424</v>
      </c>
      <c r="AE1442" s="14">
        <f>SUMIF('consultant-gross'!D:D,eslam.data!AO1442,'consultant-gross'!F:F)</f>
        <v>8343396.9284319878</v>
      </c>
      <c r="AF1442" s="14">
        <f>SUMIF('consultant-gross'!D:D,eslam.data!AO1442,'consultant-gross'!G:G)</f>
        <v>390236079.30402029</v>
      </c>
      <c r="AG1442" s="14">
        <f>SUMIF('consultant-net'!D:D,eslam.data!AO1442,'consultant-net'!F:F)</f>
        <v>4982664.9587708712</v>
      </c>
      <c r="AH1442" s="2" t="str">
        <f>VLOOKUP(A1442,'eslam-to-invoicing'!A:B,2,0)</f>
        <v>Royal City</v>
      </c>
      <c r="AO1442" s="2" t="str">
        <f t="shared" si="180"/>
        <v>Royal City36</v>
      </c>
      <c r="AP1442" s="2" t="str">
        <f t="shared" si="181"/>
        <v>Royal City36</v>
      </c>
    </row>
    <row r="1443" spans="1:42" hidden="1" x14ac:dyDescent="0.3">
      <c r="A1443" s="6" t="s">
        <v>9</v>
      </c>
      <c r="B1443" s="6">
        <f>VLOOKUP(A1443,Sheet1!A:B,2,0)</f>
        <v>1</v>
      </c>
      <c r="C1443" s="6">
        <v>37</v>
      </c>
      <c r="D1443" s="25"/>
      <c r="E1443" s="2">
        <v>5412454.8663220406</v>
      </c>
      <c r="F1443" s="26">
        <f>SUMIF('data-from-invoicing'!D:D,eslam.data!AP1443,'data-from-invoicing'!E:E)</f>
        <v>8335559.0999999996</v>
      </c>
      <c r="G1443" s="2">
        <f t="shared" si="178"/>
        <v>2923104.2336779591</v>
      </c>
      <c r="H1443" s="23"/>
      <c r="I1443" s="2">
        <f>SUMIF('collection only'!D:D,eslam.data!AO1443,'collection only'!E:E)</f>
        <v>3663343.67</v>
      </c>
      <c r="J1443" s="26">
        <f>SUMIF('data-from-invoicing'!D:D,eslam.data!AP1443,'data-from-invoicing'!F:F)</f>
        <v>3663301.6749999998</v>
      </c>
      <c r="K1443" s="2">
        <f t="shared" si="179"/>
        <v>-41.995000000111759</v>
      </c>
      <c r="O1443" s="23"/>
      <c r="P1443" s="2">
        <v>5574033.5344054699</v>
      </c>
      <c r="Q1443" s="1">
        <v>44135</v>
      </c>
      <c r="R1443" s="1">
        <v>44135</v>
      </c>
      <c r="S1443" s="1">
        <v>44142</v>
      </c>
      <c r="T1443">
        <v>34</v>
      </c>
      <c r="U1443" s="1">
        <v>44176</v>
      </c>
      <c r="V1443" s="1">
        <v>44161</v>
      </c>
      <c r="W1443" s="2">
        <v>395648534.17034233</v>
      </c>
      <c r="X1443" s="2">
        <v>7933674.7404082986</v>
      </c>
      <c r="AD1443" s="2">
        <v>998604.33532424096</v>
      </c>
      <c r="AE1443" s="14">
        <f>SUMIF('consultant-gross'!D:D,eslam.data!AO1443,'consultant-gross'!F:F)</f>
        <v>5412454.8663220406</v>
      </c>
      <c r="AF1443" s="14">
        <f>SUMIF('consultant-gross'!D:D,eslam.data!AO1443,'consultant-gross'!G:G)</f>
        <v>395648534.17034233</v>
      </c>
      <c r="AG1443" s="14">
        <f>SUMIF('consultant-net'!D:D,eslam.data!AO1443,'consultant-net'!F:F)</f>
        <v>5574033.5344054699</v>
      </c>
      <c r="AH1443" s="2" t="str">
        <f>VLOOKUP(A1443,'eslam-to-invoicing'!A:B,2,0)</f>
        <v>Royal City</v>
      </c>
      <c r="AO1443" s="2" t="str">
        <f t="shared" si="180"/>
        <v>Royal City37</v>
      </c>
      <c r="AP1443" s="2" t="str">
        <f t="shared" si="181"/>
        <v>Royal City37</v>
      </c>
    </row>
    <row r="1444" spans="1:42" hidden="1" x14ac:dyDescent="0.3">
      <c r="A1444" s="6" t="s">
        <v>9</v>
      </c>
      <c r="B1444" s="6">
        <f>VLOOKUP(A1444,Sheet1!A:B,2,0)</f>
        <v>1</v>
      </c>
      <c r="C1444" s="6">
        <v>38</v>
      </c>
      <c r="D1444" s="25"/>
      <c r="E1444" s="2">
        <v>3712322.3219479918</v>
      </c>
      <c r="F1444" s="26">
        <f>SUMIF('data-from-invoicing'!D:D,eslam.data!AP1444,'data-from-invoicing'!E:E)</f>
        <v>4991557.6500000004</v>
      </c>
      <c r="G1444" s="2">
        <f t="shared" si="178"/>
        <v>1279235.3280520085</v>
      </c>
      <c r="H1444" s="23"/>
      <c r="I1444" s="2">
        <f>SUMIF('collection only'!D:D,eslam.data!AO1444,'collection only'!E:E)</f>
        <v>2267127.8800000008</v>
      </c>
      <c r="J1444" s="26">
        <f>SUMIF('data-from-invoicing'!D:D,eslam.data!AP1444,'data-from-invoicing'!F:F)</f>
        <v>3951088.5024999999</v>
      </c>
      <c r="K1444" s="2">
        <f t="shared" si="179"/>
        <v>1683960.6224999991</v>
      </c>
      <c r="O1444" s="23"/>
      <c r="P1444" s="2">
        <v>3838809.886497438</v>
      </c>
      <c r="Q1444" s="1">
        <v>44165</v>
      </c>
      <c r="R1444" s="1">
        <v>44165</v>
      </c>
      <c r="S1444" s="1">
        <v>44179</v>
      </c>
      <c r="T1444">
        <v>34</v>
      </c>
      <c r="U1444" s="1">
        <v>44213</v>
      </c>
      <c r="V1444" s="1">
        <v>44201</v>
      </c>
      <c r="W1444" s="2">
        <v>399360856.49229032</v>
      </c>
      <c r="X1444" s="2">
        <v>6223962.4617082998</v>
      </c>
      <c r="AD1444" s="2">
        <v>944047.29820885602</v>
      </c>
      <c r="AE1444" s="14">
        <f>SUMIF('consultant-gross'!D:D,eslam.data!AO1444,'consultant-gross'!F:F)</f>
        <v>3712322.3219479918</v>
      </c>
      <c r="AF1444" s="14">
        <f>SUMIF('consultant-gross'!D:D,eslam.data!AO1444,'consultant-gross'!G:G)</f>
        <v>399360856.49229032</v>
      </c>
      <c r="AG1444" s="14">
        <f>SUMIF('consultant-net'!D:D,eslam.data!AO1444,'consultant-net'!F:F)</f>
        <v>3838809.886497438</v>
      </c>
      <c r="AH1444" s="2" t="str">
        <f>VLOOKUP(A1444,'eslam-to-invoicing'!A:B,2,0)</f>
        <v>Royal City</v>
      </c>
      <c r="AO1444" s="2" t="str">
        <f t="shared" si="180"/>
        <v>Royal City38</v>
      </c>
      <c r="AP1444" s="2" t="str">
        <f t="shared" si="181"/>
        <v>Royal City38</v>
      </c>
    </row>
    <row r="1445" spans="1:42" hidden="1" x14ac:dyDescent="0.3">
      <c r="A1445" s="6" t="s">
        <v>9</v>
      </c>
      <c r="B1445" s="6">
        <f>VLOOKUP(A1445,Sheet1!A:B,2,0)</f>
        <v>1</v>
      </c>
      <c r="C1445" s="6">
        <v>39</v>
      </c>
      <c r="D1445" s="25"/>
      <c r="E1445" s="2">
        <v>1174176.5076029899</v>
      </c>
      <c r="F1445" s="26">
        <f>SUMIF('data-from-invoicing'!D:D,eslam.data!AP1445,'data-from-invoicing'!E:E)</f>
        <v>1409870.69</v>
      </c>
      <c r="G1445" s="2">
        <f t="shared" si="178"/>
        <v>235694.18239701004</v>
      </c>
      <c r="H1445" s="23"/>
      <c r="I1445" s="2">
        <f>SUMIF('collection only'!D:D,eslam.data!AO1445,'collection only'!E:E)</f>
        <v>1002773.1925886869</v>
      </c>
      <c r="J1445" s="26">
        <f>SUMIF('data-from-invoicing'!D:D,eslam.data!AP1445,'data-from-invoicing'!F:F)</f>
        <v>872368.16450000007</v>
      </c>
      <c r="K1445" s="2">
        <f t="shared" si="179"/>
        <v>-130405.02808868687</v>
      </c>
      <c r="O1445" s="23"/>
      <c r="P1445" s="2">
        <v>1002773.1925886869</v>
      </c>
      <c r="Q1445" s="1">
        <v>44196</v>
      </c>
      <c r="R1445" s="1">
        <v>44196</v>
      </c>
      <c r="S1445" s="1">
        <v>44209</v>
      </c>
      <c r="T1445">
        <v>34</v>
      </c>
      <c r="U1445" s="1">
        <v>44243</v>
      </c>
      <c r="V1445" s="1">
        <v>44230</v>
      </c>
      <c r="W1445" s="2">
        <v>400535032.99989331</v>
      </c>
      <c r="X1445" s="2">
        <v>6288699.0447083004</v>
      </c>
      <c r="AD1445" s="2">
        <v>899047.29820885602</v>
      </c>
      <c r="AE1445" s="14">
        <f>SUMIF('consultant-gross'!D:D,eslam.data!AO1445,'consultant-gross'!F:F)</f>
        <v>1174176.5076029897</v>
      </c>
      <c r="AF1445" s="14">
        <f>SUMIF('consultant-gross'!D:D,eslam.data!AO1445,'consultant-gross'!G:G)</f>
        <v>400535032.99989331</v>
      </c>
      <c r="AG1445" s="14">
        <f>SUMIF('consultant-net'!D:D,eslam.data!AO1445,'consultant-net'!F:F)</f>
        <v>1002773.1925886869</v>
      </c>
      <c r="AH1445" s="2" t="str">
        <f>VLOOKUP(A1445,'eslam-to-invoicing'!A:B,2,0)</f>
        <v>Royal City</v>
      </c>
      <c r="AO1445" s="2" t="str">
        <f t="shared" si="180"/>
        <v>Royal City39</v>
      </c>
      <c r="AP1445" s="2" t="str">
        <f t="shared" si="181"/>
        <v>Royal City39</v>
      </c>
    </row>
    <row r="1446" spans="1:42" hidden="1" x14ac:dyDescent="0.3">
      <c r="A1446" s="6" t="s">
        <v>9</v>
      </c>
      <c r="B1446" s="6">
        <f>VLOOKUP(A1446,Sheet1!A:B,2,0)</f>
        <v>1</v>
      </c>
      <c r="C1446" s="6">
        <v>40</v>
      </c>
      <c r="D1446" s="25"/>
      <c r="E1446" s="2">
        <v>5847326.4556019902</v>
      </c>
      <c r="F1446" s="26">
        <f>SUMIF('data-from-invoicing'!D:D,eslam.data!AP1446,'data-from-invoicing'!E:E)</f>
        <v>7356711.9800000004</v>
      </c>
      <c r="G1446" s="2">
        <f t="shared" si="178"/>
        <v>1509385.5243980102</v>
      </c>
      <c r="H1446" s="23"/>
      <c r="I1446" s="2">
        <f>SUMIF('collection only'!D:D,eslam.data!AO1446,'collection only'!E:E)</f>
        <v>5979686.6699999999</v>
      </c>
      <c r="J1446" s="26">
        <f>SUMIF('data-from-invoicing'!D:D,eslam.data!AP1446,'data-from-invoicing'!F:F)</f>
        <v>5481051.5189999994</v>
      </c>
      <c r="K1446" s="2">
        <f t="shared" si="179"/>
        <v>-498635.15100000054</v>
      </c>
      <c r="O1446" s="23"/>
      <c r="P1446" s="2">
        <v>5979686.671603322</v>
      </c>
      <c r="Q1446" s="1">
        <v>44255</v>
      </c>
      <c r="R1446" s="1">
        <v>44255</v>
      </c>
      <c r="S1446" s="1">
        <v>44264</v>
      </c>
      <c r="T1446">
        <v>34</v>
      </c>
      <c r="U1446" s="1">
        <v>44298</v>
      </c>
      <c r="V1446" s="1">
        <v>44298</v>
      </c>
      <c r="W1446" s="2">
        <v>406382359.4554953</v>
      </c>
      <c r="X1446" s="2">
        <v>4784431.8697083006</v>
      </c>
      <c r="AD1446" s="2">
        <v>823521.45688135596</v>
      </c>
      <c r="AE1446" s="14">
        <f>SUMIF('consultant-gross'!D:D,eslam.data!AO1446,'consultant-gross'!F:F)</f>
        <v>5847326.4556019902</v>
      </c>
      <c r="AF1446" s="14">
        <f>SUMIF('consultant-gross'!D:D,eslam.data!AO1446,'consultant-gross'!G:G)</f>
        <v>406382359.4554953</v>
      </c>
      <c r="AG1446" s="14">
        <f>SUMIF('consultant-net'!D:D,eslam.data!AO1446,'consultant-net'!F:F)</f>
        <v>5979686.671603322</v>
      </c>
      <c r="AH1446" s="2" t="str">
        <f>VLOOKUP(A1446,'eslam-to-invoicing'!A:B,2,0)</f>
        <v>Royal City</v>
      </c>
      <c r="AO1446" s="2" t="str">
        <f t="shared" si="180"/>
        <v>Royal City40</v>
      </c>
      <c r="AP1446" s="2" t="str">
        <f t="shared" si="181"/>
        <v>Royal City40</v>
      </c>
    </row>
    <row r="1447" spans="1:42" hidden="1" x14ac:dyDescent="0.3">
      <c r="A1447" s="6" t="s">
        <v>9</v>
      </c>
      <c r="B1447" s="6">
        <f>VLOOKUP(A1447,Sheet1!A:B,2,0)</f>
        <v>1</v>
      </c>
      <c r="C1447" s="6">
        <v>41</v>
      </c>
      <c r="D1447" s="25"/>
      <c r="E1447" s="2">
        <v>5256684.0377396941</v>
      </c>
      <c r="F1447" s="26">
        <f>SUMIF('data-from-invoicing'!D:D,eslam.data!AP1447,'data-from-invoicing'!E:E)</f>
        <v>6547385.9000000004</v>
      </c>
      <c r="G1447" s="2">
        <f t="shared" si="178"/>
        <v>1290701.8622603063</v>
      </c>
      <c r="H1447" s="23"/>
      <c r="I1447" s="2">
        <f>SUMIF('collection only'!D:D,eslam.data!AO1447,'collection only'!E:E)</f>
        <v>5714023.3138359804</v>
      </c>
      <c r="J1447" s="26">
        <f>SUMIF('data-from-invoicing'!D:D,eslam.data!AP1447,'data-from-invoicing'!F:F)</f>
        <v>5167630.6449999996</v>
      </c>
      <c r="K1447" s="2">
        <f t="shared" si="179"/>
        <v>-546392.66883598082</v>
      </c>
      <c r="O1447" s="23"/>
      <c r="P1447" s="2">
        <v>5714023.3138359794</v>
      </c>
      <c r="Q1447" s="1">
        <v>44439</v>
      </c>
      <c r="R1447" s="1">
        <v>44440</v>
      </c>
      <c r="S1447" s="1">
        <v>44458</v>
      </c>
      <c r="T1447">
        <v>34</v>
      </c>
      <c r="U1447" s="1">
        <v>44492</v>
      </c>
      <c r="V1447" s="1">
        <v>44501</v>
      </c>
      <c r="W1447" s="2">
        <v>411639043.49323499</v>
      </c>
      <c r="X1447" s="2">
        <v>3493730</v>
      </c>
      <c r="AD1447" s="2">
        <v>414348.81069674098</v>
      </c>
      <c r="AE1447" s="14">
        <f>SUMIF('consultant-gross'!D:D,eslam.data!AO1447,'consultant-gross'!F:F)</f>
        <v>5256684.0377396941</v>
      </c>
      <c r="AF1447" s="14">
        <f>SUMIF('consultant-gross'!D:D,eslam.data!AO1447,'consultant-gross'!G:G)</f>
        <v>411639043.49323499</v>
      </c>
      <c r="AG1447" s="14">
        <f>SUMIF('consultant-net'!D:D,eslam.data!AO1447,'consultant-net'!F:F)</f>
        <v>5714023.3138359785</v>
      </c>
      <c r="AH1447" s="2" t="str">
        <f>VLOOKUP(A1447,'eslam-to-invoicing'!A:B,2,0)</f>
        <v>Royal City</v>
      </c>
      <c r="AO1447" s="2" t="str">
        <f t="shared" si="180"/>
        <v>Royal City41</v>
      </c>
      <c r="AP1447" s="2" t="str">
        <f t="shared" si="181"/>
        <v>Royal City41</v>
      </c>
    </row>
    <row r="1448" spans="1:42" hidden="1" x14ac:dyDescent="0.3">
      <c r="A1448" s="6" t="s">
        <v>9</v>
      </c>
      <c r="B1448" s="6">
        <f>VLOOKUP(A1448,Sheet1!A:B,2,0)</f>
        <v>1</v>
      </c>
      <c r="C1448" s="6">
        <v>42</v>
      </c>
      <c r="D1448" s="25"/>
      <c r="E1448" s="2">
        <v>7571387.8467649817</v>
      </c>
      <c r="F1448" s="26">
        <f>SUMIF('data-from-invoicing'!D:D,eslam.data!AP1448,'data-from-invoicing'!E:E)</f>
        <v>10349949.340000002</v>
      </c>
      <c r="G1448" s="2">
        <f t="shared" si="178"/>
        <v>2778561.49323502</v>
      </c>
      <c r="H1448" s="23"/>
      <c r="I1448" s="2">
        <f>SUMIF('collection only'!D:D,eslam.data!AO1448,'collection only'!E:E)</f>
        <v>35161782.799999997</v>
      </c>
      <c r="J1448" s="26">
        <f>SUMIF('data-from-invoicing'!D:D,eslam.data!AP1448,'data-from-invoicing'!F:F)</f>
        <v>20407465.358199999</v>
      </c>
      <c r="K1448" s="2">
        <f t="shared" si="179"/>
        <v>-14754317.441799998</v>
      </c>
      <c r="O1448" s="23"/>
      <c r="P1448" s="2">
        <v>29397549.59</v>
      </c>
      <c r="Q1448" s="1">
        <v>44926</v>
      </c>
      <c r="R1448" s="1">
        <v>44936</v>
      </c>
      <c r="S1448" s="1">
        <v>44968</v>
      </c>
      <c r="T1448">
        <v>34</v>
      </c>
      <c r="U1448" s="1">
        <v>45002</v>
      </c>
      <c r="V1448" s="1">
        <v>44970</v>
      </c>
      <c r="W1448" s="2">
        <v>419210431.33999997</v>
      </c>
      <c r="X1448" s="2">
        <v>715168.5</v>
      </c>
      <c r="Y1448" s="2">
        <v>18621503.120000001</v>
      </c>
      <c r="AA1448" s="2">
        <v>45928934.700000003</v>
      </c>
      <c r="AD1448" s="2">
        <v>225000</v>
      </c>
      <c r="AE1448" s="14">
        <f>SUMIF('consultant-gross'!D:D,eslam.data!AO1448,'consultant-gross'!F:F)</f>
        <v>7571387.8467649817</v>
      </c>
      <c r="AF1448" s="14">
        <f>SUMIF('consultant-gross'!D:D,eslam.data!AO1448,'consultant-gross'!G:G)</f>
        <v>419210431.33999997</v>
      </c>
      <c r="AG1448" s="14">
        <f>SUMIF('consultant-net'!D:D,eslam.data!AO1448,'consultant-net'!F:F)</f>
        <v>29397549.59</v>
      </c>
      <c r="AH1448" s="2" t="str">
        <f>VLOOKUP(A1448,'eslam-to-invoicing'!A:B,2,0)</f>
        <v>Royal City</v>
      </c>
      <c r="AO1448" s="2" t="str">
        <f t="shared" si="180"/>
        <v>Royal City42</v>
      </c>
      <c r="AP1448" s="2" t="str">
        <f t="shared" si="181"/>
        <v>Royal City42</v>
      </c>
    </row>
    <row r="1449" spans="1:42" hidden="1" x14ac:dyDescent="0.3">
      <c r="A1449" s="6" t="s">
        <v>9</v>
      </c>
      <c r="B1449" s="6">
        <f>VLOOKUP(A1449,Sheet1!A:B,2,0)</f>
        <v>1</v>
      </c>
      <c r="C1449" s="6">
        <v>43</v>
      </c>
      <c r="D1449" s="25"/>
      <c r="E1449" s="2">
        <v>13484961.26000005</v>
      </c>
      <c r="F1449" s="26">
        <f>SUMIF('data-from-invoicing'!D:D,eslam.data!AP1449,'data-from-invoicing'!E:E)</f>
        <v>14387671.43</v>
      </c>
      <c r="G1449" s="2">
        <f t="shared" si="178"/>
        <v>902710.16999994963</v>
      </c>
      <c r="H1449" s="23"/>
      <c r="I1449" s="2">
        <f>SUMIF('collection only'!D:D,eslam.data!AO1449,'collection only'!E:E)</f>
        <v>0</v>
      </c>
      <c r="J1449" s="26">
        <f>SUMIF('data-from-invoicing'!D:D,eslam.data!AP1449,'data-from-invoicing'!F:F)</f>
        <v>0</v>
      </c>
      <c r="K1449" s="2">
        <f t="shared" si="179"/>
        <v>0</v>
      </c>
      <c r="O1449" s="23"/>
      <c r="P1449" s="2">
        <v>13488633.460000001</v>
      </c>
      <c r="Q1449" s="1">
        <v>45138</v>
      </c>
      <c r="R1449" s="1">
        <v>45146</v>
      </c>
      <c r="S1449" s="1">
        <v>45158</v>
      </c>
      <c r="T1449">
        <v>34</v>
      </c>
      <c r="U1449" s="1">
        <v>45192</v>
      </c>
      <c r="V1449" s="1">
        <v>45173</v>
      </c>
      <c r="W1449" s="2">
        <v>432695392.60000002</v>
      </c>
      <c r="Y1449" s="2">
        <v>18307280.079999998</v>
      </c>
      <c r="AA1449" s="2">
        <v>46946119.049999997</v>
      </c>
      <c r="AD1449" s="2">
        <v>225000</v>
      </c>
      <c r="AE1449" s="14">
        <f>SUMIF('consultant-gross'!D:D,eslam.data!AO1449,'consultant-gross'!F:F)</f>
        <v>13484961.26000005</v>
      </c>
      <c r="AF1449" s="14">
        <f>SUMIF('consultant-gross'!D:D,eslam.data!AO1449,'consultant-gross'!G:G)</f>
        <v>432695392.60000002</v>
      </c>
      <c r="AG1449" s="14">
        <f>SUMIF('consultant-net'!D:D,eslam.data!AO1449,'consultant-net'!F:F)</f>
        <v>13488633.460000001</v>
      </c>
      <c r="AH1449" s="2" t="str">
        <f>VLOOKUP(A1449,'eslam-to-invoicing'!A:B,2,0)</f>
        <v>Royal City</v>
      </c>
      <c r="AO1449" s="2" t="str">
        <f t="shared" si="180"/>
        <v>Royal City43</v>
      </c>
      <c r="AP1449" s="2" t="str">
        <f t="shared" si="181"/>
        <v>Royal City43</v>
      </c>
    </row>
    <row r="1450" spans="1:42" hidden="1" x14ac:dyDescent="0.3">
      <c r="A1450" s="6" t="s">
        <v>43</v>
      </c>
      <c r="B1450" s="6">
        <f>VLOOKUP(A1450,Sheet1!A:B,2,0)</f>
        <v>1</v>
      </c>
      <c r="C1450" s="6">
        <v>1</v>
      </c>
      <c r="D1450" s="25"/>
      <c r="F1450" s="26">
        <f>SUMIF('data-from-invoicing'!D:D,eslam.data!AP1450,'data-from-invoicing'!E:E)</f>
        <v>1714285.71</v>
      </c>
      <c r="G1450" s="2">
        <f t="shared" si="178"/>
        <v>1714285.71</v>
      </c>
      <c r="H1450" s="23"/>
      <c r="I1450" s="2">
        <f>SUMIF('collection only'!D:D,eslam.data!AO1450,'collection only'!E:E)</f>
        <v>1782000</v>
      </c>
      <c r="J1450" s="26">
        <f>SUMIF('data-from-invoicing'!D:D,eslam.data!AP1450,'data-from-invoicing'!F:F)</f>
        <v>1782857.1355000001</v>
      </c>
      <c r="K1450" s="2">
        <f t="shared" si="179"/>
        <v>857.13550000009127</v>
      </c>
      <c r="O1450" s="23"/>
      <c r="P1450" s="2">
        <v>1800000</v>
      </c>
      <c r="Q1450" s="1">
        <v>43677</v>
      </c>
      <c r="R1450" s="1">
        <v>43677</v>
      </c>
      <c r="S1450" s="1">
        <v>43683</v>
      </c>
      <c r="T1450">
        <v>34</v>
      </c>
      <c r="U1450" s="1">
        <v>43717</v>
      </c>
      <c r="AD1450" s="2">
        <v>0</v>
      </c>
      <c r="AE1450" s="14">
        <f>SUMIF('consultant-gross'!D:D,eslam.data!AO1450,'consultant-gross'!F:F)</f>
        <v>0</v>
      </c>
      <c r="AF1450" s="14">
        <f>SUMIF('consultant-gross'!D:D,eslam.data!AO1450,'consultant-gross'!G:G)</f>
        <v>0</v>
      </c>
      <c r="AG1450" s="14">
        <f>SUMIF('consultant-net'!D:D,eslam.data!AO1450,'consultant-net'!F:F)</f>
        <v>1800000</v>
      </c>
      <c r="AH1450" s="2" t="str">
        <f>VLOOKUP(A1450,'eslam-to-invoicing'!A:B,2,0)</f>
        <v>Royal City</v>
      </c>
      <c r="AO1450" s="2" t="str">
        <f t="shared" si="180"/>
        <v>Royal City - Landscape1</v>
      </c>
      <c r="AP1450" s="2" t="str">
        <f t="shared" si="181"/>
        <v>Royal City1</v>
      </c>
    </row>
    <row r="1451" spans="1:42" hidden="1" x14ac:dyDescent="0.3">
      <c r="A1451" s="6" t="s">
        <v>43</v>
      </c>
      <c r="B1451" s="6">
        <f>VLOOKUP(A1451,Sheet1!A:B,2,0)</f>
        <v>1</v>
      </c>
      <c r="C1451" s="6">
        <v>2</v>
      </c>
      <c r="D1451" s="25"/>
      <c r="F1451" s="26">
        <f>SUMIF('data-from-invoicing'!D:D,eslam.data!AP1451,'data-from-invoicing'!E:E)</f>
        <v>1714285.71</v>
      </c>
      <c r="G1451" s="2">
        <f t="shared" si="178"/>
        <v>1714285.71</v>
      </c>
      <c r="H1451" s="23"/>
      <c r="I1451" s="2">
        <f>SUMIF('collection only'!D:D,eslam.data!AO1451,'collection only'!E:E)</f>
        <v>4014037.5</v>
      </c>
      <c r="J1451" s="26">
        <f>SUMIF('data-from-invoicing'!D:D,eslam.data!AP1451,'data-from-invoicing'!F:F)</f>
        <v>4006344.6354999999</v>
      </c>
      <c r="K1451" s="2">
        <f t="shared" si="179"/>
        <v>-7692.8645000001416</v>
      </c>
      <c r="O1451" s="23"/>
      <c r="P1451" s="2">
        <v>4032037.5</v>
      </c>
      <c r="Q1451" s="1">
        <v>43708</v>
      </c>
      <c r="R1451" s="1">
        <v>43708</v>
      </c>
      <c r="S1451" s="1">
        <v>43719</v>
      </c>
      <c r="T1451">
        <v>34</v>
      </c>
      <c r="U1451" s="1">
        <v>43753</v>
      </c>
      <c r="V1451" s="1">
        <v>43733</v>
      </c>
      <c r="X1451" s="2">
        <v>2976050</v>
      </c>
      <c r="AD1451" s="2">
        <v>0</v>
      </c>
      <c r="AE1451" s="14">
        <f>SUMIF('consultant-gross'!D:D,eslam.data!AO1451,'consultant-gross'!F:F)</f>
        <v>0</v>
      </c>
      <c r="AF1451" s="14">
        <f>SUMIF('consultant-gross'!D:D,eslam.data!AO1451,'consultant-gross'!G:G)</f>
        <v>0</v>
      </c>
      <c r="AG1451" s="14">
        <f>SUMIF('consultant-net'!D:D,eslam.data!AO1451,'consultant-net'!F:F)</f>
        <v>4032037.5</v>
      </c>
      <c r="AH1451" s="2" t="str">
        <f>VLOOKUP(A1451,'eslam-to-invoicing'!A:B,2,0)</f>
        <v>Royal City</v>
      </c>
      <c r="AO1451" s="2" t="str">
        <f t="shared" si="180"/>
        <v>Royal City - Landscape2</v>
      </c>
      <c r="AP1451" s="2" t="str">
        <f t="shared" si="181"/>
        <v>Royal City2</v>
      </c>
    </row>
    <row r="1452" spans="1:42" hidden="1" x14ac:dyDescent="0.3">
      <c r="A1452" s="6" t="s">
        <v>43</v>
      </c>
      <c r="B1452" s="6">
        <f>VLOOKUP(A1452,Sheet1!A:B,2,0)</f>
        <v>1</v>
      </c>
      <c r="C1452" s="6">
        <v>3</v>
      </c>
      <c r="D1452" s="25"/>
      <c r="E1452" s="2">
        <v>341000</v>
      </c>
      <c r="F1452" s="26">
        <f>SUMIF('data-from-invoicing'!D:D,eslam.data!AP1452,'data-from-invoicing'!E:E)</f>
        <v>2055285.71</v>
      </c>
      <c r="G1452" s="2">
        <f t="shared" si="178"/>
        <v>1714285.71</v>
      </c>
      <c r="H1452" s="23"/>
      <c r="I1452" s="2">
        <f>SUMIF('collection only'!D:D,eslam.data!AO1452,'collection only'!E:E)</f>
        <v>2421804.9</v>
      </c>
      <c r="J1452" s="26">
        <f>SUMIF('data-from-invoicing'!D:D,eslam.data!AP1452,'data-from-invoicing'!F:F)</f>
        <v>2422662.0255</v>
      </c>
      <c r="K1452" s="2">
        <f t="shared" si="179"/>
        <v>857.12550000008196</v>
      </c>
      <c r="O1452" s="23"/>
      <c r="P1452" s="2">
        <v>2443214.8874999988</v>
      </c>
      <c r="Q1452" s="1">
        <v>43738</v>
      </c>
      <c r="R1452" s="1">
        <v>43738</v>
      </c>
      <c r="S1452" s="1">
        <v>43747</v>
      </c>
      <c r="T1452">
        <v>34</v>
      </c>
      <c r="U1452" s="1">
        <v>43781</v>
      </c>
      <c r="V1452" s="1">
        <v>43761</v>
      </c>
      <c r="W1452" s="2">
        <v>341000</v>
      </c>
      <c r="X1452" s="2">
        <v>3475619.85</v>
      </c>
      <c r="AD1452" s="2">
        <v>0</v>
      </c>
      <c r="AE1452" s="14">
        <f>SUMIF('consultant-gross'!D:D,eslam.data!AO1452,'consultant-gross'!F:F)</f>
        <v>341000</v>
      </c>
      <c r="AF1452" s="14">
        <f>SUMIF('consultant-gross'!D:D,eslam.data!AO1452,'consultant-gross'!G:G)</f>
        <v>341000</v>
      </c>
      <c r="AG1452" s="14">
        <f>SUMIF('consultant-net'!D:D,eslam.data!AO1452,'consultant-net'!F:F)</f>
        <v>2443214.8874999993</v>
      </c>
      <c r="AH1452" s="2" t="str">
        <f>VLOOKUP(A1452,'eslam-to-invoicing'!A:B,2,0)</f>
        <v>Royal City</v>
      </c>
      <c r="AO1452" s="2" t="str">
        <f t="shared" si="180"/>
        <v>Royal City - Landscape3</v>
      </c>
      <c r="AP1452" s="2" t="str">
        <f t="shared" si="181"/>
        <v>Royal City3</v>
      </c>
    </row>
    <row r="1453" spans="1:42" hidden="1" x14ac:dyDescent="0.3">
      <c r="A1453" s="6" t="s">
        <v>43</v>
      </c>
      <c r="B1453" s="6">
        <f>VLOOKUP(A1453,Sheet1!A:B,2,0)</f>
        <v>1</v>
      </c>
      <c r="C1453" s="6">
        <v>4</v>
      </c>
      <c r="D1453" s="25"/>
      <c r="E1453" s="2">
        <v>2839877.788125</v>
      </c>
      <c r="F1453" s="26">
        <f>SUMIF('data-from-invoicing'!D:D,eslam.data!AP1453,'data-from-invoicing'!E:E)</f>
        <v>4548914.9000000004</v>
      </c>
      <c r="G1453" s="2">
        <f t="shared" si="178"/>
        <v>1709037.1118750004</v>
      </c>
      <c r="H1453" s="23"/>
      <c r="I1453" s="2">
        <f>SUMIF('collection only'!D:D,eslam.data!AO1453,'collection only'!E:E)</f>
        <v>4390934.75</v>
      </c>
      <c r="J1453" s="26">
        <f>SUMIF('data-from-invoicing'!D:D,eslam.data!AP1453,'data-from-invoicing'!F:F)</f>
        <v>4400341.915</v>
      </c>
      <c r="K1453" s="2">
        <f t="shared" si="179"/>
        <v>9407.1650000000373</v>
      </c>
      <c r="O1453" s="23"/>
      <c r="P1453" s="2">
        <v>4441415.4420234365</v>
      </c>
      <c r="Q1453" s="1">
        <v>43769</v>
      </c>
      <c r="R1453" s="1">
        <v>43768</v>
      </c>
      <c r="S1453" s="1">
        <v>43776</v>
      </c>
      <c r="T1453">
        <v>34</v>
      </c>
      <c r="U1453" s="1">
        <v>43810</v>
      </c>
      <c r="V1453" s="1">
        <v>43824</v>
      </c>
      <c r="W1453" s="2">
        <v>3180877.788125</v>
      </c>
      <c r="X1453" s="2">
        <v>4015635.4284999999</v>
      </c>
      <c r="AD1453" s="2">
        <v>0</v>
      </c>
      <c r="AE1453" s="14">
        <f>SUMIF('consultant-gross'!D:D,eslam.data!AO1453,'consultant-gross'!F:F)</f>
        <v>2839877.7881250004</v>
      </c>
      <c r="AF1453" s="14">
        <f>SUMIF('consultant-gross'!D:D,eslam.data!AO1453,'consultant-gross'!G:G)</f>
        <v>3180877.7881250004</v>
      </c>
      <c r="AG1453" s="14">
        <f>SUMIF('consultant-net'!D:D,eslam.data!AO1453,'consultant-net'!F:F)</f>
        <v>4441415.4420234375</v>
      </c>
      <c r="AH1453" s="2" t="str">
        <f>VLOOKUP(A1453,'eslam-to-invoicing'!A:B,2,0)</f>
        <v>Royal City</v>
      </c>
      <c r="AO1453" s="2" t="str">
        <f t="shared" si="180"/>
        <v>Royal City - Landscape4</v>
      </c>
      <c r="AP1453" s="2" t="str">
        <f t="shared" si="181"/>
        <v>Royal City4</v>
      </c>
    </row>
    <row r="1454" spans="1:42" hidden="1" x14ac:dyDescent="0.3">
      <c r="A1454" s="6" t="s">
        <v>43</v>
      </c>
      <c r="B1454" s="6">
        <f>VLOOKUP(A1454,Sheet1!A:B,2,0)</f>
        <v>1</v>
      </c>
      <c r="C1454" s="6">
        <v>5</v>
      </c>
      <c r="D1454" s="25"/>
      <c r="E1454" s="2">
        <v>5896802.2264564987</v>
      </c>
      <c r="F1454" s="26">
        <f>SUMIF('data-from-invoicing'!D:D,eslam.data!AP1454,'data-from-invoicing'!E:E)</f>
        <v>0</v>
      </c>
      <c r="G1454" s="2">
        <f t="shared" si="178"/>
        <v>-5896802.2264564987</v>
      </c>
      <c r="H1454" s="23"/>
      <c r="I1454" s="2">
        <f>SUMIF('collection only'!D:D,eslam.data!AO1454,'collection only'!E:E)</f>
        <v>7060326.7999999998</v>
      </c>
      <c r="J1454" s="26">
        <f>SUMIF('data-from-invoicing'!D:D,eslam.data!AP1454,'data-from-invoicing'!F:F)</f>
        <v>0</v>
      </c>
      <c r="K1454" s="2">
        <f t="shared" si="179"/>
        <v>-7060326.7999999998</v>
      </c>
      <c r="O1454" s="23"/>
      <c r="P1454" s="2">
        <v>7147476.0332094952</v>
      </c>
      <c r="Q1454" s="1">
        <v>43799</v>
      </c>
      <c r="R1454" s="1">
        <v>43799</v>
      </c>
      <c r="S1454" s="1">
        <v>43809</v>
      </c>
      <c r="T1454">
        <v>34</v>
      </c>
      <c r="U1454" s="1">
        <v>43843</v>
      </c>
      <c r="V1454" s="1">
        <v>43835</v>
      </c>
      <c r="W1454" s="2">
        <v>9077680.0145814996</v>
      </c>
      <c r="X1454" s="2">
        <v>4953961.1349999998</v>
      </c>
      <c r="AD1454" s="2">
        <v>0</v>
      </c>
      <c r="AE1454" s="14">
        <f>SUMIF('consultant-gross'!D:D,eslam.data!AO1454,'consultant-gross'!F:F)</f>
        <v>5896802.2264564987</v>
      </c>
      <c r="AF1454" s="14">
        <f>SUMIF('consultant-gross'!D:D,eslam.data!AO1454,'consultant-gross'!G:G)</f>
        <v>9077680.0145814996</v>
      </c>
      <c r="AG1454" s="14">
        <f>SUMIF('consultant-net'!D:D,eslam.data!AO1454,'consultant-net'!F:F)</f>
        <v>7147476.0332094952</v>
      </c>
      <c r="AH1454" s="2" t="str">
        <f>VLOOKUP(A1454,'eslam-to-invoicing'!A:B,2,0)</f>
        <v>Royal City</v>
      </c>
      <c r="AO1454" s="2" t="str">
        <f t="shared" si="180"/>
        <v>Royal City - Landscape5</v>
      </c>
      <c r="AP1454" s="2" t="str">
        <f t="shared" si="181"/>
        <v>Royal City5</v>
      </c>
    </row>
    <row r="1455" spans="1:42" hidden="1" x14ac:dyDescent="0.3">
      <c r="A1455" s="6" t="s">
        <v>43</v>
      </c>
      <c r="B1455" s="6">
        <f>VLOOKUP(A1455,Sheet1!A:B,2,0)</f>
        <v>1</v>
      </c>
      <c r="C1455" s="6">
        <v>6</v>
      </c>
      <c r="D1455" s="25"/>
      <c r="E1455" s="2">
        <v>12932194.615418499</v>
      </c>
      <c r="F1455" s="26">
        <f>SUMIF('data-from-invoicing'!D:D,eslam.data!AP1455,'data-from-invoicing'!E:E)</f>
        <v>29417027.490000002</v>
      </c>
      <c r="G1455" s="2">
        <f t="shared" si="178"/>
        <v>16484832.874581503</v>
      </c>
      <c r="H1455" s="23"/>
      <c r="I1455" s="2">
        <f>SUMIF('collection only'!D:D,eslam.data!AO1455,'collection only'!E:E)</f>
        <v>9240902.25</v>
      </c>
      <c r="J1455" s="26">
        <f>SUMIF('data-from-invoicing'!D:D,eslam.data!AP1455,'data-from-invoicing'!F:F)</f>
        <v>21736703.649499997</v>
      </c>
      <c r="K1455" s="2">
        <f t="shared" si="179"/>
        <v>12495801.399499997</v>
      </c>
      <c r="O1455" s="23"/>
      <c r="P1455" s="2">
        <v>9619287.6699999999</v>
      </c>
      <c r="Q1455" s="1">
        <v>43830</v>
      </c>
      <c r="R1455" s="1">
        <v>43830</v>
      </c>
      <c r="S1455" s="1">
        <v>43843</v>
      </c>
      <c r="T1455">
        <v>34</v>
      </c>
      <c r="U1455" s="1">
        <v>43877</v>
      </c>
      <c r="V1455" s="1">
        <v>43871</v>
      </c>
      <c r="W1455" s="2">
        <v>22009874.629999999</v>
      </c>
      <c r="X1455" s="2">
        <v>4200873.67</v>
      </c>
      <c r="AD1455" s="2">
        <v>0</v>
      </c>
      <c r="AE1455" s="14">
        <f>SUMIF('consultant-gross'!D:D,eslam.data!AO1455,'consultant-gross'!F:F)</f>
        <v>12932194.615418499</v>
      </c>
      <c r="AF1455" s="14">
        <f>SUMIF('consultant-gross'!D:D,eslam.data!AO1455,'consultant-gross'!G:G)</f>
        <v>22009874.629999999</v>
      </c>
      <c r="AG1455" s="14">
        <f>SUMIF('consultant-net'!D:D,eslam.data!AO1455,'consultant-net'!F:F)</f>
        <v>9619287.6699999999</v>
      </c>
      <c r="AH1455" s="2" t="str">
        <f>VLOOKUP(A1455,'eslam-to-invoicing'!A:B,2,0)</f>
        <v>Royal City</v>
      </c>
      <c r="AO1455" s="2" t="str">
        <f t="shared" si="180"/>
        <v>Royal City - Landscape6</v>
      </c>
      <c r="AP1455" s="2" t="str">
        <f t="shared" si="181"/>
        <v>Royal City6</v>
      </c>
    </row>
    <row r="1456" spans="1:42" hidden="1" x14ac:dyDescent="0.3">
      <c r="A1456" s="6" t="s">
        <v>43</v>
      </c>
      <c r="B1456" s="6">
        <f>VLOOKUP(A1456,Sheet1!A:B,2,0)</f>
        <v>1</v>
      </c>
      <c r="C1456" s="6">
        <v>7</v>
      </c>
      <c r="D1456" s="25"/>
      <c r="E1456" s="2">
        <v>6479189.8548709489</v>
      </c>
      <c r="F1456" s="26">
        <f>SUMIF('data-from-invoicing'!D:D,eslam.data!AP1456,'data-from-invoicing'!E:E)</f>
        <v>17794057.539999999</v>
      </c>
      <c r="G1456" s="2">
        <f t="shared" si="178"/>
        <v>11314867.68512905</v>
      </c>
      <c r="H1456" s="23"/>
      <c r="I1456" s="2">
        <f>SUMIF('collection only'!D:D,eslam.data!AO1456,'collection only'!E:E)</f>
        <v>6442723.3499999996</v>
      </c>
      <c r="J1456" s="26">
        <f>SUMIF('data-from-invoicing'!D:D,eslam.data!AP1456,'data-from-invoicing'!F:F)</f>
        <v>15145986.237</v>
      </c>
      <c r="K1456" s="2">
        <f t="shared" si="179"/>
        <v>8703262.8870000001</v>
      </c>
      <c r="O1456" s="23"/>
      <c r="P1456" s="2">
        <v>6246175.7955358401</v>
      </c>
      <c r="Q1456" s="1">
        <v>43861</v>
      </c>
      <c r="R1456" s="1">
        <v>43861</v>
      </c>
      <c r="S1456" s="1">
        <v>43872</v>
      </c>
      <c r="T1456">
        <v>34</v>
      </c>
      <c r="U1456" s="1">
        <v>43906</v>
      </c>
      <c r="V1456" s="1">
        <v>43906</v>
      </c>
      <c r="W1456" s="2">
        <v>28489064.484870952</v>
      </c>
      <c r="X1456" s="2">
        <v>5725958.7255000006</v>
      </c>
      <c r="AD1456" s="2">
        <v>0</v>
      </c>
      <c r="AE1456" s="14">
        <f>SUMIF('consultant-gross'!D:D,eslam.data!AO1456,'consultant-gross'!F:F)</f>
        <v>6479189.8548709489</v>
      </c>
      <c r="AF1456" s="14">
        <f>SUMIF('consultant-gross'!D:D,eslam.data!AO1456,'consultant-gross'!G:G)</f>
        <v>28489064.484870948</v>
      </c>
      <c r="AG1456" s="14">
        <f>SUMIF('consultant-net'!D:D,eslam.data!AO1456,'consultant-net'!F:F)</f>
        <v>6246175.7955358401</v>
      </c>
      <c r="AH1456" s="2" t="str">
        <f>VLOOKUP(A1456,'eslam-to-invoicing'!A:B,2,0)</f>
        <v>Royal City</v>
      </c>
      <c r="AO1456" s="2" t="str">
        <f t="shared" si="180"/>
        <v>Royal City - Landscape7</v>
      </c>
      <c r="AP1456" s="2" t="str">
        <f t="shared" si="181"/>
        <v>Royal City7</v>
      </c>
    </row>
    <row r="1457" spans="1:42" hidden="1" x14ac:dyDescent="0.3">
      <c r="A1457" s="6" t="s">
        <v>43</v>
      </c>
      <c r="B1457" s="6">
        <f>VLOOKUP(A1457,Sheet1!A:B,2,0)</f>
        <v>1</v>
      </c>
      <c r="C1457" s="6">
        <v>8</v>
      </c>
      <c r="D1457" s="25"/>
      <c r="E1457" s="2">
        <v>17137734.282245159</v>
      </c>
      <c r="F1457" s="26">
        <f>SUMIF('data-from-invoicing'!D:D,eslam.data!AP1457,'data-from-invoicing'!E:E)</f>
        <v>24651268.820000004</v>
      </c>
      <c r="G1457" s="2">
        <f t="shared" si="178"/>
        <v>7513534.5377548449</v>
      </c>
      <c r="H1457" s="23"/>
      <c r="I1457" s="2">
        <f>SUMIF('collection only'!D:D,eslam.data!AO1457,'collection only'!E:E)</f>
        <v>12356243.75</v>
      </c>
      <c r="J1457" s="26">
        <f>SUMIF('data-from-invoicing'!D:D,eslam.data!AP1457,'data-from-invoicing'!F:F)</f>
        <v>18753229.922499999</v>
      </c>
      <c r="K1457" s="2">
        <f t="shared" si="179"/>
        <v>6396986.1724999994</v>
      </c>
      <c r="O1457" s="23"/>
      <c r="P1457" s="2">
        <v>12899186.07473056</v>
      </c>
      <c r="Q1457" s="1">
        <v>43890</v>
      </c>
      <c r="R1457" s="1">
        <v>43890</v>
      </c>
      <c r="S1457" s="1">
        <v>43907</v>
      </c>
      <c r="T1457">
        <v>34</v>
      </c>
      <c r="U1457" s="1">
        <v>43941</v>
      </c>
      <c r="V1457" s="1">
        <v>43926</v>
      </c>
      <c r="W1457" s="2">
        <v>45626798.767116107</v>
      </c>
      <c r="X1457" s="2">
        <v>4930252.4954499993</v>
      </c>
      <c r="AD1457" s="2">
        <v>0</v>
      </c>
      <c r="AE1457" s="14">
        <f>SUMIF('consultant-gross'!D:D,eslam.data!AO1457,'consultant-gross'!F:F)</f>
        <v>17137734.282245159</v>
      </c>
      <c r="AF1457" s="14">
        <f>SUMIF('consultant-gross'!D:D,eslam.data!AO1457,'consultant-gross'!G:G)</f>
        <v>45626798.767116107</v>
      </c>
      <c r="AG1457" s="14">
        <f>SUMIF('consultant-net'!D:D,eslam.data!AO1457,'consultant-net'!F:F)</f>
        <v>12899186.07473056</v>
      </c>
      <c r="AH1457" s="2" t="str">
        <f>VLOOKUP(A1457,'eslam-to-invoicing'!A:B,2,0)</f>
        <v>Royal City</v>
      </c>
      <c r="AO1457" s="2" t="str">
        <f t="shared" si="180"/>
        <v>Royal City - Landscape8</v>
      </c>
      <c r="AP1457" s="2" t="str">
        <f t="shared" si="181"/>
        <v>Royal City8</v>
      </c>
    </row>
    <row r="1458" spans="1:42" hidden="1" x14ac:dyDescent="0.3">
      <c r="A1458" s="6" t="s">
        <v>43</v>
      </c>
      <c r="B1458" s="6">
        <f>VLOOKUP(A1458,Sheet1!A:B,2,0)</f>
        <v>1</v>
      </c>
      <c r="C1458" s="6">
        <v>9</v>
      </c>
      <c r="D1458" s="25"/>
      <c r="E1458" s="2">
        <v>6296234.5253016278</v>
      </c>
      <c r="F1458" s="26">
        <f>SUMIF('data-from-invoicing'!D:D,eslam.data!AP1458,'data-from-invoicing'!E:E)</f>
        <v>13776239.27</v>
      </c>
      <c r="G1458" s="2">
        <f t="shared" si="178"/>
        <v>7480004.7446983717</v>
      </c>
      <c r="H1458" s="23"/>
      <c r="I1458" s="2">
        <f>SUMIF('collection only'!D:D,eslam.data!AO1458,'collection only'!E:E)</f>
        <v>4886117.91</v>
      </c>
      <c r="J1458" s="26">
        <f>SUMIF('data-from-invoicing'!D:D,eslam.data!AP1458,'data-from-invoicing'!F:F)</f>
        <v>13382223.523499999</v>
      </c>
      <c r="K1458" s="2">
        <f t="shared" si="179"/>
        <v>8496105.613499999</v>
      </c>
      <c r="O1458" s="23"/>
      <c r="P1458" s="2">
        <v>4988413.7415875345</v>
      </c>
      <c r="Q1458" s="1">
        <v>43921</v>
      </c>
      <c r="R1458" s="1">
        <v>43921</v>
      </c>
      <c r="S1458" s="1">
        <v>43930</v>
      </c>
      <c r="T1458">
        <v>34</v>
      </c>
      <c r="U1458" s="1">
        <v>43964</v>
      </c>
      <c r="V1458" s="1">
        <v>43956</v>
      </c>
      <c r="W1458" s="2">
        <v>51923033.292417727</v>
      </c>
      <c r="X1458" s="2">
        <v>4970424.5660000006</v>
      </c>
      <c r="AD1458" s="2">
        <v>0</v>
      </c>
      <c r="AE1458" s="14">
        <f>SUMIF('consultant-gross'!D:D,eslam.data!AO1458,'consultant-gross'!F:F)</f>
        <v>6296234.5253016278</v>
      </c>
      <c r="AF1458" s="14">
        <f>SUMIF('consultant-gross'!D:D,eslam.data!AO1458,'consultant-gross'!G:G)</f>
        <v>51923033.292417735</v>
      </c>
      <c r="AG1458" s="14">
        <f>SUMIF('consultant-net'!D:D,eslam.data!AO1458,'consultant-net'!F:F)</f>
        <v>4988413.7415875345</v>
      </c>
      <c r="AH1458" s="2" t="str">
        <f>VLOOKUP(A1458,'eslam-to-invoicing'!A:B,2,0)</f>
        <v>Royal City</v>
      </c>
      <c r="AO1458" s="2" t="str">
        <f t="shared" si="180"/>
        <v>Royal City - Landscape9</v>
      </c>
      <c r="AP1458" s="2" t="str">
        <f t="shared" si="181"/>
        <v>Royal City9</v>
      </c>
    </row>
    <row r="1459" spans="1:42" hidden="1" x14ac:dyDescent="0.3">
      <c r="A1459" s="6" t="s">
        <v>43</v>
      </c>
      <c r="B1459" s="6">
        <f>VLOOKUP(A1459,Sheet1!A:B,2,0)</f>
        <v>1</v>
      </c>
      <c r="C1459" s="6">
        <v>10</v>
      </c>
      <c r="D1459" s="25"/>
      <c r="E1459" s="2">
        <v>3937848.8970131581</v>
      </c>
      <c r="F1459" s="26">
        <f>SUMIF('data-from-invoicing'!D:D,eslam.data!AP1459,'data-from-invoicing'!E:E)</f>
        <v>11745905.809999999</v>
      </c>
      <c r="G1459" s="2">
        <f t="shared" si="178"/>
        <v>7808056.9129868411</v>
      </c>
      <c r="H1459" s="23"/>
      <c r="I1459" s="2">
        <f>SUMIF('collection only'!D:D,eslam.data!AO1459,'collection only'!E:E)</f>
        <v>3061010.97</v>
      </c>
      <c r="J1459" s="26">
        <f>SUMIF('data-from-invoicing'!D:D,eslam.data!AP1459,'data-from-invoicing'!F:F)</f>
        <v>8903897.6715000011</v>
      </c>
      <c r="K1459" s="2">
        <f t="shared" si="179"/>
        <v>5842886.7015000004</v>
      </c>
      <c r="O1459" s="23"/>
      <c r="P1459" s="2">
        <v>3101056.0063978578</v>
      </c>
      <c r="Q1459" s="1">
        <v>43951</v>
      </c>
      <c r="R1459" s="1">
        <v>43951</v>
      </c>
      <c r="S1459" s="1">
        <v>43969</v>
      </c>
      <c r="T1459">
        <v>34</v>
      </c>
      <c r="U1459" s="1">
        <v>44003</v>
      </c>
      <c r="V1459" s="1">
        <v>44014</v>
      </c>
      <c r="W1459" s="2">
        <v>55860882.189430892</v>
      </c>
      <c r="X1459" s="2">
        <v>4970424.5660000006</v>
      </c>
      <c r="AD1459" s="2">
        <v>0</v>
      </c>
      <c r="AE1459" s="14">
        <f>SUMIF('consultant-gross'!D:D,eslam.data!AO1459,'consultant-gross'!F:F)</f>
        <v>3937848.8970131576</v>
      </c>
      <c r="AF1459" s="14">
        <f>SUMIF('consultant-gross'!D:D,eslam.data!AO1459,'consultant-gross'!G:G)</f>
        <v>55860882.189430892</v>
      </c>
      <c r="AG1459" s="14">
        <f>SUMIF('consultant-net'!D:D,eslam.data!AO1459,'consultant-net'!F:F)</f>
        <v>3101056.0063978583</v>
      </c>
      <c r="AH1459" s="2" t="str">
        <f>VLOOKUP(A1459,'eslam-to-invoicing'!A:B,2,0)</f>
        <v>Royal City</v>
      </c>
      <c r="AO1459" s="2" t="str">
        <f t="shared" si="180"/>
        <v>Royal City - Landscape10</v>
      </c>
      <c r="AP1459" s="2" t="str">
        <f t="shared" si="181"/>
        <v>Royal City10</v>
      </c>
    </row>
    <row r="1460" spans="1:42" hidden="1" x14ac:dyDescent="0.3">
      <c r="A1460" s="6" t="s">
        <v>43</v>
      </c>
      <c r="B1460" s="6">
        <f>VLOOKUP(A1460,Sheet1!A:B,2,0)</f>
        <v>1</v>
      </c>
      <c r="C1460" s="6">
        <v>11</v>
      </c>
      <c r="D1460" s="25"/>
      <c r="E1460" s="2">
        <v>5192701.4936671183</v>
      </c>
      <c r="F1460" s="26">
        <f>SUMIF('data-from-invoicing'!D:D,eslam.data!AP1460,'data-from-invoicing'!E:E)</f>
        <v>7770604.1400000006</v>
      </c>
      <c r="G1460" s="2">
        <f t="shared" si="178"/>
        <v>2577902.6463328823</v>
      </c>
      <c r="H1460" s="23"/>
      <c r="I1460" s="2">
        <f>SUMIF('collection only'!D:D,eslam.data!AO1460,'collection only'!E:E)</f>
        <v>4947910.42</v>
      </c>
      <c r="J1460" s="26">
        <f>SUMIF('data-from-invoicing'!D:D,eslam.data!AP1460,'data-from-invoicing'!F:F)</f>
        <v>8393935.0869999994</v>
      </c>
      <c r="K1460" s="2">
        <f t="shared" si="179"/>
        <v>3446024.6669999994</v>
      </c>
      <c r="O1460" s="23"/>
      <c r="P1460" s="2">
        <v>3973857.7360128462</v>
      </c>
      <c r="Q1460" s="1">
        <v>43982</v>
      </c>
      <c r="R1460" s="1">
        <v>43982</v>
      </c>
      <c r="S1460" s="1">
        <v>43998</v>
      </c>
      <c r="T1460">
        <v>34</v>
      </c>
      <c r="U1460" s="1">
        <v>44032</v>
      </c>
      <c r="V1460" s="1">
        <v>44020</v>
      </c>
      <c r="W1460" s="2">
        <v>61053583.683098011</v>
      </c>
      <c r="X1460" s="2">
        <v>4816564.9790000003</v>
      </c>
      <c r="AD1460" s="2">
        <v>0</v>
      </c>
      <c r="AE1460" s="14">
        <f>SUMIF('consultant-gross'!D:D,eslam.data!AO1460,'consultant-gross'!F:F)</f>
        <v>5192701.4936671183</v>
      </c>
      <c r="AF1460" s="14">
        <f>SUMIF('consultant-gross'!D:D,eslam.data!AO1460,'consultant-gross'!G:G)</f>
        <v>61053583.683098011</v>
      </c>
      <c r="AG1460" s="14">
        <f>SUMIF('consultant-net'!D:D,eslam.data!AO1460,'consultant-net'!F:F)</f>
        <v>3973857.7360128462</v>
      </c>
      <c r="AH1460" s="2" t="str">
        <f>VLOOKUP(A1460,'eslam-to-invoicing'!A:B,2,0)</f>
        <v>Royal City</v>
      </c>
      <c r="AO1460" s="2" t="str">
        <f t="shared" si="180"/>
        <v>Royal City - Landscape11</v>
      </c>
      <c r="AP1460" s="2" t="str">
        <f t="shared" si="181"/>
        <v>Royal City11</v>
      </c>
    </row>
    <row r="1461" spans="1:42" hidden="1" x14ac:dyDescent="0.3">
      <c r="A1461" s="6" t="s">
        <v>43</v>
      </c>
      <c r="B1461" s="6">
        <f>VLOOKUP(A1461,Sheet1!A:B,2,0)</f>
        <v>1</v>
      </c>
      <c r="C1461" s="6">
        <v>12</v>
      </c>
      <c r="D1461" s="25"/>
      <c r="E1461" s="2">
        <v>8940402.3014472499</v>
      </c>
      <c r="F1461" s="26">
        <f>SUMIF('data-from-invoicing'!D:D,eslam.data!AP1461,'data-from-invoicing'!E:E)</f>
        <v>21173807.09</v>
      </c>
      <c r="G1461" s="2">
        <f t="shared" si="178"/>
        <v>12233404.78855275</v>
      </c>
      <c r="H1461" s="23"/>
      <c r="I1461" s="2">
        <f>SUMIF('collection only'!D:D,eslam.data!AO1461,'collection only'!E:E)</f>
        <v>7029456.415514715</v>
      </c>
      <c r="J1461" s="26">
        <f>SUMIF('data-from-invoicing'!D:D,eslam.data!AP1461,'data-from-invoicing'!F:F)</f>
        <v>16099158.9745</v>
      </c>
      <c r="K1461" s="2">
        <f t="shared" si="179"/>
        <v>9069702.5589852855</v>
      </c>
      <c r="O1461" s="23"/>
      <c r="P1461" s="2">
        <v>7029456.415514715</v>
      </c>
      <c r="Q1461" s="1">
        <v>44012</v>
      </c>
      <c r="R1461" s="1">
        <v>44012</v>
      </c>
      <c r="S1461" s="1">
        <v>44031</v>
      </c>
      <c r="T1461">
        <v>34</v>
      </c>
      <c r="U1461" s="1">
        <v>44065</v>
      </c>
      <c r="V1461" s="1">
        <v>44055</v>
      </c>
      <c r="W1461" s="2">
        <v>69993985.984545261</v>
      </c>
      <c r="X1461" s="2">
        <v>6160052.1105000004</v>
      </c>
      <c r="AD1461" s="2">
        <v>0</v>
      </c>
      <c r="AE1461" s="14">
        <f>SUMIF('consultant-gross'!D:D,eslam.data!AO1461,'consultant-gross'!F:F)</f>
        <v>8940402.3014472499</v>
      </c>
      <c r="AF1461" s="14">
        <f>SUMIF('consultant-gross'!D:D,eslam.data!AO1461,'consultant-gross'!G:G)</f>
        <v>69993985.984545261</v>
      </c>
      <c r="AG1461" s="14">
        <f>SUMIF('consultant-net'!D:D,eslam.data!AO1461,'consultant-net'!F:F)</f>
        <v>7029456.415514715</v>
      </c>
      <c r="AH1461" s="2" t="str">
        <f>VLOOKUP(A1461,'eslam-to-invoicing'!A:B,2,0)</f>
        <v>Royal City</v>
      </c>
      <c r="AO1461" s="2" t="str">
        <f t="shared" si="180"/>
        <v>Royal City - Landscape12</v>
      </c>
      <c r="AP1461" s="2" t="str">
        <f t="shared" si="181"/>
        <v>Royal City12</v>
      </c>
    </row>
    <row r="1462" spans="1:42" hidden="1" x14ac:dyDescent="0.3">
      <c r="A1462" s="6" t="s">
        <v>43</v>
      </c>
      <c r="B1462" s="6">
        <f>VLOOKUP(A1462,Sheet1!A:B,2,0)</f>
        <v>1</v>
      </c>
      <c r="C1462" s="6">
        <v>13</v>
      </c>
      <c r="D1462" s="25"/>
      <c r="E1462" s="2">
        <v>3598777.117890581</v>
      </c>
      <c r="F1462" s="26">
        <f>SUMIF('data-from-invoicing'!D:D,eslam.data!AP1462,'data-from-invoicing'!E:E)</f>
        <v>14375270.26</v>
      </c>
      <c r="G1462" s="2">
        <f t="shared" si="178"/>
        <v>10776493.142109418</v>
      </c>
      <c r="H1462" s="23"/>
      <c r="I1462" s="2">
        <f>SUMIF('collection only'!D:D,eslam.data!AO1462,'collection only'!E:E)</f>
        <v>2173267.6157138199</v>
      </c>
      <c r="J1462" s="26">
        <f>SUMIF('data-from-invoicing'!D:D,eslam.data!AP1462,'data-from-invoicing'!F:F)</f>
        <v>8476906.9292000011</v>
      </c>
      <c r="K1462" s="2">
        <f t="shared" si="179"/>
        <v>6303639.3134861812</v>
      </c>
      <c r="O1462" s="23"/>
      <c r="P1462" s="2">
        <v>2173267.6157138199</v>
      </c>
      <c r="Q1462" s="1">
        <v>44043</v>
      </c>
      <c r="R1462" s="1">
        <v>44043</v>
      </c>
      <c r="S1462" s="1">
        <v>44059</v>
      </c>
      <c r="T1462">
        <v>34</v>
      </c>
      <c r="U1462" s="1">
        <v>44093</v>
      </c>
      <c r="V1462" s="1">
        <v>44081</v>
      </c>
      <c r="W1462" s="2">
        <v>73592763.102435842</v>
      </c>
      <c r="X1462" s="2">
        <v>4428817.7409999995</v>
      </c>
      <c r="AD1462" s="2">
        <v>0</v>
      </c>
      <c r="AE1462" s="14">
        <f>SUMIF('consultant-gross'!D:D,eslam.data!AO1462,'consultant-gross'!F:F)</f>
        <v>3598777.1178905815</v>
      </c>
      <c r="AF1462" s="14">
        <f>SUMIF('consultant-gross'!D:D,eslam.data!AO1462,'consultant-gross'!G:G)</f>
        <v>73592763.102435842</v>
      </c>
      <c r="AG1462" s="14">
        <f>SUMIF('consultant-net'!D:D,eslam.data!AO1462,'consultant-net'!F:F)</f>
        <v>2173267.6157138199</v>
      </c>
      <c r="AH1462" s="2" t="str">
        <f>VLOOKUP(A1462,'eslam-to-invoicing'!A:B,2,0)</f>
        <v>Royal City</v>
      </c>
      <c r="AO1462" s="2" t="str">
        <f t="shared" si="180"/>
        <v>Royal City - Landscape13</v>
      </c>
      <c r="AP1462" s="2" t="str">
        <f t="shared" si="181"/>
        <v>Royal City13</v>
      </c>
    </row>
    <row r="1463" spans="1:42" hidden="1" x14ac:dyDescent="0.3">
      <c r="A1463" s="6" t="s">
        <v>43</v>
      </c>
      <c r="B1463" s="6">
        <f>VLOOKUP(A1463,Sheet1!A:B,2,0)</f>
        <v>1</v>
      </c>
      <c r="C1463" s="6">
        <v>14</v>
      </c>
      <c r="D1463" s="25"/>
      <c r="E1463" s="2">
        <v>2137131.0839797412</v>
      </c>
      <c r="F1463" s="26">
        <f>SUMIF('data-from-invoicing'!D:D,eslam.data!AP1463,'data-from-invoicing'!E:E)</f>
        <v>9094787.6799999997</v>
      </c>
      <c r="G1463" s="2">
        <f t="shared" si="178"/>
        <v>6957656.596020259</v>
      </c>
      <c r="H1463" s="23"/>
      <c r="I1463" s="2">
        <f>SUMIF('collection only'!D:D,eslam.data!AO1463,'collection only'!E:E)</f>
        <v>1308214.7555090636</v>
      </c>
      <c r="J1463" s="26">
        <f>SUMIF('data-from-invoicing'!D:D,eslam.data!AP1463,'data-from-invoicing'!F:F)</f>
        <v>7268872.3764000004</v>
      </c>
      <c r="K1463" s="2">
        <f t="shared" si="179"/>
        <v>5960657.6208909368</v>
      </c>
      <c r="O1463" s="23"/>
      <c r="P1463" s="2">
        <v>1308214.7555090641</v>
      </c>
      <c r="Q1463" s="1">
        <v>44074</v>
      </c>
      <c r="R1463" s="1">
        <v>44074</v>
      </c>
      <c r="S1463" s="1">
        <v>44090</v>
      </c>
      <c r="T1463">
        <v>34</v>
      </c>
      <c r="U1463" s="1">
        <v>44124</v>
      </c>
      <c r="V1463" s="1">
        <v>44109</v>
      </c>
      <c r="W1463" s="2">
        <v>75729894.186415583</v>
      </c>
      <c r="X1463" s="2">
        <v>3929116.4434999991</v>
      </c>
      <c r="AD1463" s="2">
        <v>0</v>
      </c>
      <c r="AE1463" s="14">
        <f>SUMIF('consultant-gross'!D:D,eslam.data!AO1463,'consultant-gross'!F:F)</f>
        <v>2137131.0839797407</v>
      </c>
      <c r="AF1463" s="14">
        <f>SUMIF('consultant-gross'!D:D,eslam.data!AO1463,'consultant-gross'!G:G)</f>
        <v>75729894.186415583</v>
      </c>
      <c r="AG1463" s="14">
        <f>SUMIF('consultant-net'!D:D,eslam.data!AO1463,'consultant-net'!F:F)</f>
        <v>1308214.7555090636</v>
      </c>
      <c r="AH1463" s="2" t="str">
        <f>VLOOKUP(A1463,'eslam-to-invoicing'!A:B,2,0)</f>
        <v>Royal City</v>
      </c>
      <c r="AO1463" s="2" t="str">
        <f t="shared" si="180"/>
        <v>Royal City - Landscape14</v>
      </c>
      <c r="AP1463" s="2" t="str">
        <f t="shared" si="181"/>
        <v>Royal City14</v>
      </c>
    </row>
    <row r="1464" spans="1:42" hidden="1" x14ac:dyDescent="0.3">
      <c r="A1464" s="6" t="s">
        <v>43</v>
      </c>
      <c r="B1464" s="6">
        <f>VLOOKUP(A1464,Sheet1!A:B,2,0)</f>
        <v>1</v>
      </c>
      <c r="C1464" s="6">
        <v>15</v>
      </c>
      <c r="D1464" s="25"/>
      <c r="E1464" s="2">
        <v>3135305.5981386448</v>
      </c>
      <c r="F1464" s="26">
        <f>SUMIF('data-from-invoicing'!D:D,eslam.data!AP1464,'data-from-invoicing'!E:E)</f>
        <v>11859360.390000001</v>
      </c>
      <c r="G1464" s="2">
        <f t="shared" si="178"/>
        <v>8724054.7918613553</v>
      </c>
      <c r="H1464" s="23"/>
      <c r="I1464" s="2">
        <f>SUMIF('collection only'!D:D,eslam.data!AO1464,'collection only'!E:E)</f>
        <v>2272705.37</v>
      </c>
      <c r="J1464" s="26">
        <f>SUMIF('data-from-invoicing'!D:D,eslam.data!AP1464,'data-from-invoicing'!F:F)</f>
        <v>8843457.1828000005</v>
      </c>
      <c r="K1464" s="2">
        <f t="shared" si="179"/>
        <v>6570751.8128000004</v>
      </c>
      <c r="O1464" s="23"/>
      <c r="P1464" s="2">
        <v>2272705.37</v>
      </c>
      <c r="Q1464" s="1">
        <v>44104</v>
      </c>
      <c r="R1464" s="1">
        <v>44104</v>
      </c>
      <c r="S1464" s="1">
        <v>44115</v>
      </c>
      <c r="T1464">
        <v>34</v>
      </c>
      <c r="U1464" s="1">
        <v>44149</v>
      </c>
      <c r="V1464" s="1">
        <v>44132</v>
      </c>
      <c r="W1464" s="2">
        <v>78865199.784554228</v>
      </c>
      <c r="X1464" s="2">
        <v>3708912.5587499989</v>
      </c>
      <c r="AD1464" s="2">
        <v>0</v>
      </c>
      <c r="AE1464" s="14">
        <f>SUMIF('consultant-gross'!D:D,eslam.data!AO1464,'consultant-gross'!F:F)</f>
        <v>3135305.5981386453</v>
      </c>
      <c r="AF1464" s="14">
        <f>SUMIF('consultant-gross'!D:D,eslam.data!AO1464,'consultant-gross'!G:G)</f>
        <v>78865199.784554228</v>
      </c>
      <c r="AG1464" s="14">
        <f>SUMIF('consultant-net'!D:D,eslam.data!AO1464,'consultant-net'!F:F)</f>
        <v>2303900.2449716777</v>
      </c>
      <c r="AH1464" s="2" t="str">
        <f>VLOOKUP(A1464,'eslam-to-invoicing'!A:B,2,0)</f>
        <v>Royal City</v>
      </c>
      <c r="AO1464" s="2" t="str">
        <f t="shared" si="180"/>
        <v>Royal City - Landscape15</v>
      </c>
      <c r="AP1464" s="2" t="str">
        <f t="shared" si="181"/>
        <v>Royal City15</v>
      </c>
    </row>
    <row r="1465" spans="1:42" hidden="1" x14ac:dyDescent="0.3">
      <c r="A1465" s="6" t="s">
        <v>43</v>
      </c>
      <c r="B1465" s="6">
        <f>VLOOKUP(A1465,Sheet1!A:B,2,0)</f>
        <v>1</v>
      </c>
      <c r="C1465" s="6">
        <v>16</v>
      </c>
      <c r="D1465" s="25"/>
      <c r="E1465" s="2">
        <v>1582061.262157053</v>
      </c>
      <c r="F1465" s="26">
        <f>SUMIF('data-from-invoicing'!D:D,eslam.data!AP1465,'data-from-invoicing'!E:E)</f>
        <v>10225071.970000001</v>
      </c>
      <c r="G1465" s="2">
        <f t="shared" si="178"/>
        <v>8643010.7078429479</v>
      </c>
      <c r="H1465" s="23"/>
      <c r="I1465" s="2">
        <f>SUMIF('collection only'!D:D,eslam.data!AO1465,'collection only'!E:E)</f>
        <v>650222.94326240104</v>
      </c>
      <c r="J1465" s="26">
        <f>SUMIF('data-from-invoicing'!D:D,eslam.data!AP1465,'data-from-invoicing'!F:F)</f>
        <v>8700605.8784999996</v>
      </c>
      <c r="K1465" s="2">
        <f t="shared" si="179"/>
        <v>8050382.9352375986</v>
      </c>
      <c r="O1465" s="23"/>
      <c r="P1465" s="2">
        <v>853478.48</v>
      </c>
      <c r="Q1465" s="1">
        <v>44135</v>
      </c>
      <c r="R1465" s="1">
        <v>44135</v>
      </c>
      <c r="S1465" s="1">
        <v>44144</v>
      </c>
      <c r="T1465">
        <v>34</v>
      </c>
      <c r="U1465" s="1">
        <v>44178</v>
      </c>
      <c r="V1465" s="1">
        <v>44161</v>
      </c>
      <c r="W1465" s="2">
        <v>80447261.046711281</v>
      </c>
      <c r="X1465" s="2">
        <v>3206907.7650000001</v>
      </c>
      <c r="AD1465" s="2">
        <v>0</v>
      </c>
      <c r="AE1465" s="14">
        <f>SUMIF('consultant-gross'!D:D,eslam.data!AO1465,'consultant-gross'!F:F)</f>
        <v>1582061.2621570528</v>
      </c>
      <c r="AF1465" s="14">
        <f>SUMIF('consultant-gross'!D:D,eslam.data!AO1465,'consultant-gross'!G:G)</f>
        <v>80447261.046711281</v>
      </c>
      <c r="AG1465" s="14">
        <f>SUMIF('consultant-net'!D:D,eslam.data!AO1465,'consultant-net'!F:F)</f>
        <v>869369.64863617718</v>
      </c>
      <c r="AH1465" s="2" t="str">
        <f>VLOOKUP(A1465,'eslam-to-invoicing'!A:B,2,0)</f>
        <v>Royal City</v>
      </c>
      <c r="AO1465" s="2" t="str">
        <f t="shared" si="180"/>
        <v>Royal City - Landscape16</v>
      </c>
      <c r="AP1465" s="2" t="str">
        <f t="shared" si="181"/>
        <v>Royal City16</v>
      </c>
    </row>
    <row r="1466" spans="1:42" hidden="1" x14ac:dyDescent="0.3">
      <c r="A1466" s="6" t="s">
        <v>43</v>
      </c>
      <c r="B1466" s="6">
        <f>VLOOKUP(A1466,Sheet1!A:B,2,0)</f>
        <v>1</v>
      </c>
      <c r="C1466" s="6">
        <v>17</v>
      </c>
      <c r="D1466" s="25"/>
      <c r="E1466" s="2">
        <v>3716309.826065049</v>
      </c>
      <c r="F1466" s="26">
        <f>SUMIF('data-from-invoicing'!D:D,eslam.data!AP1466,'data-from-invoicing'!E:E)</f>
        <v>9888548.3300000001</v>
      </c>
      <c r="G1466" s="2">
        <f t="shared" si="178"/>
        <v>6172238.5039349515</v>
      </c>
      <c r="H1466" s="23"/>
      <c r="I1466" s="2">
        <f>SUMIF('collection only'!D:D,eslam.data!AO1466,'collection only'!E:E)</f>
        <v>2820044.2305430733</v>
      </c>
      <c r="J1466" s="26">
        <f>SUMIF('data-from-invoicing'!D:D,eslam.data!AP1466,'data-from-invoicing'!F:F)</f>
        <v>7926704.1264999993</v>
      </c>
      <c r="K1466" s="2">
        <f t="shared" si="179"/>
        <v>5106659.895956926</v>
      </c>
      <c r="O1466" s="23"/>
      <c r="P1466" s="2">
        <v>2058324.55</v>
      </c>
      <c r="Q1466" s="1">
        <v>44165</v>
      </c>
      <c r="R1466" s="1">
        <v>44165</v>
      </c>
      <c r="S1466" s="1">
        <v>44179</v>
      </c>
      <c r="T1466">
        <v>34</v>
      </c>
      <c r="U1466" s="1">
        <v>44213</v>
      </c>
      <c r="V1466" s="1">
        <v>44201</v>
      </c>
      <c r="W1466" s="2">
        <v>84163570.87277633</v>
      </c>
      <c r="X1466" s="2">
        <v>1876563.0149999999</v>
      </c>
      <c r="AD1466" s="2">
        <v>45000</v>
      </c>
      <c r="AE1466" s="14">
        <f>SUMIF('consultant-gross'!D:D,eslam.data!AO1466,'consultant-gross'!F:F)</f>
        <v>3716309.8260650486</v>
      </c>
      <c r="AF1466" s="14">
        <f>SUMIF('consultant-gross'!D:D,eslam.data!AO1466,'consultant-gross'!G:G)</f>
        <v>84163570.87277633</v>
      </c>
      <c r="AG1466" s="14">
        <f>SUMIF('consultant-net'!D:D,eslam.data!AO1466,'consultant-net'!F:F)</f>
        <v>1883835.4255262166</v>
      </c>
      <c r="AH1466" s="2" t="str">
        <f>VLOOKUP(A1466,'eslam-to-invoicing'!A:B,2,0)</f>
        <v>Royal City</v>
      </c>
      <c r="AO1466" s="2" t="str">
        <f t="shared" si="180"/>
        <v>Royal City - Landscape17</v>
      </c>
      <c r="AP1466" s="2" t="str">
        <f t="shared" si="181"/>
        <v>Royal City17</v>
      </c>
    </row>
    <row r="1467" spans="1:42" hidden="1" x14ac:dyDescent="0.3">
      <c r="A1467" s="6" t="s">
        <v>43</v>
      </c>
      <c r="B1467" s="6">
        <f>VLOOKUP(A1467,Sheet1!A:B,2,0)</f>
        <v>1</v>
      </c>
      <c r="C1467" s="6">
        <v>18</v>
      </c>
      <c r="D1467" s="25"/>
      <c r="E1467" s="2">
        <v>1163660.873648867</v>
      </c>
      <c r="F1467" s="26">
        <f>SUMIF('data-from-invoicing'!D:D,eslam.data!AP1467,'data-from-invoicing'!E:E)</f>
        <v>11007990.229999999</v>
      </c>
      <c r="G1467" s="2">
        <f t="shared" si="178"/>
        <v>9844329.3563511316</v>
      </c>
      <c r="H1467" s="23"/>
      <c r="I1467" s="2">
        <f>SUMIF('collection only'!D:D,eslam.data!AO1467,'collection only'!E:E)</f>
        <v>819297.08162349463</v>
      </c>
      <c r="J1467" s="26">
        <f>SUMIF('data-from-invoicing'!D:D,eslam.data!AP1467,'data-from-invoicing'!F:F)</f>
        <v>5608968.3914999999</v>
      </c>
      <c r="K1467" s="2">
        <f t="shared" si="179"/>
        <v>4789671.3098765053</v>
      </c>
      <c r="O1467" s="23"/>
      <c r="P1467" s="2">
        <v>819297.08162349463</v>
      </c>
      <c r="Q1467" s="1">
        <v>44196</v>
      </c>
      <c r="R1467" s="1">
        <v>44196</v>
      </c>
      <c r="S1467" s="1">
        <v>44209</v>
      </c>
      <c r="T1467">
        <v>34</v>
      </c>
      <c r="U1467" s="1">
        <v>44243</v>
      </c>
      <c r="V1467" s="1">
        <v>44230</v>
      </c>
      <c r="W1467" s="2">
        <v>85327231.746425197</v>
      </c>
      <c r="X1467" s="2">
        <v>1969454.449</v>
      </c>
      <c r="AD1467" s="2">
        <v>0</v>
      </c>
      <c r="AE1467" s="14">
        <f>SUMIF('consultant-gross'!D:D,eslam.data!AO1467,'consultant-gross'!F:F)</f>
        <v>1163660.873648867</v>
      </c>
      <c r="AF1467" s="14">
        <f>SUMIF('consultant-gross'!D:D,eslam.data!AO1467,'consultant-gross'!G:G)</f>
        <v>85327231.746425197</v>
      </c>
      <c r="AG1467" s="14">
        <f>SUMIF('consultant-net'!D:D,eslam.data!AO1467,'consultant-net'!F:F)</f>
        <v>819297.08162349463</v>
      </c>
      <c r="AH1467" s="2" t="str">
        <f>VLOOKUP(A1467,'eslam-to-invoicing'!A:B,2,0)</f>
        <v>Royal City</v>
      </c>
      <c r="AO1467" s="2" t="str">
        <f t="shared" si="180"/>
        <v>Royal City - Landscape18</v>
      </c>
      <c r="AP1467" s="2" t="str">
        <f t="shared" si="181"/>
        <v>Royal City18</v>
      </c>
    </row>
    <row r="1468" spans="1:42" hidden="1" x14ac:dyDescent="0.3">
      <c r="A1468" s="6" t="s">
        <v>43</v>
      </c>
      <c r="B1468" s="6">
        <f>VLOOKUP(A1468,Sheet1!A:B,2,0)</f>
        <v>1</v>
      </c>
      <c r="C1468" s="6">
        <v>19</v>
      </c>
      <c r="D1468" s="25"/>
      <c r="E1468" s="2">
        <v>2029657.833751664</v>
      </c>
      <c r="F1468" s="26">
        <f>SUMIF('data-from-invoicing'!D:D,eslam.data!AP1468,'data-from-invoicing'!E:E)</f>
        <v>15449696.42</v>
      </c>
      <c r="G1468" s="2">
        <f t="shared" si="178"/>
        <v>13420038.586248336</v>
      </c>
      <c r="H1468" s="23"/>
      <c r="I1468" s="2">
        <f>SUMIF('collection only'!D:D,eslam.data!AO1468,'collection only'!E:E)</f>
        <v>1116339.8934675306</v>
      </c>
      <c r="J1468" s="26">
        <f>SUMIF('data-from-invoicing'!D:D,eslam.data!AP1468,'data-from-invoicing'!F:F)</f>
        <v>11100376.271</v>
      </c>
      <c r="K1468" s="2">
        <f t="shared" si="179"/>
        <v>9984036.3775324691</v>
      </c>
      <c r="O1468" s="23"/>
      <c r="P1468" s="2">
        <v>1116339.8934675311</v>
      </c>
      <c r="Q1468" s="1">
        <v>44227</v>
      </c>
      <c r="R1468" s="1">
        <v>44227</v>
      </c>
      <c r="S1468" s="1">
        <v>44236</v>
      </c>
      <c r="T1468">
        <v>34</v>
      </c>
      <c r="U1468" s="1">
        <v>44270</v>
      </c>
      <c r="V1468" s="1">
        <v>44257</v>
      </c>
      <c r="W1468" s="2">
        <v>87356889.58017686</v>
      </c>
      <c r="X1468" s="2">
        <v>1814848.0079999999</v>
      </c>
      <c r="AD1468" s="2">
        <v>60000</v>
      </c>
      <c r="AE1468" s="14">
        <f>SUMIF('consultant-gross'!D:D,eslam.data!AO1468,'consultant-gross'!F:F)</f>
        <v>2029657.8337516636</v>
      </c>
      <c r="AF1468" s="14">
        <f>SUMIF('consultant-gross'!D:D,eslam.data!AO1468,'consultant-gross'!G:G)</f>
        <v>87356889.58017686</v>
      </c>
      <c r="AG1468" s="14">
        <f>SUMIF('consultant-net'!D:D,eslam.data!AO1468,'consultant-net'!F:F)</f>
        <v>1116339.8934675306</v>
      </c>
      <c r="AH1468" s="2" t="str">
        <f>VLOOKUP(A1468,'eslam-to-invoicing'!A:B,2,0)</f>
        <v>Royal City</v>
      </c>
      <c r="AO1468" s="2" t="str">
        <f t="shared" si="180"/>
        <v>Royal City - Landscape19</v>
      </c>
      <c r="AP1468" s="2" t="str">
        <f t="shared" si="181"/>
        <v>Royal City19</v>
      </c>
    </row>
    <row r="1469" spans="1:42" hidden="1" x14ac:dyDescent="0.3">
      <c r="A1469" s="6" t="s">
        <v>43</v>
      </c>
      <c r="B1469" s="6">
        <f>VLOOKUP(A1469,Sheet1!A:B,2,0)</f>
        <v>1</v>
      </c>
      <c r="C1469" s="6">
        <v>20</v>
      </c>
      <c r="D1469" s="25"/>
      <c r="E1469" s="2">
        <v>1366613.9628688251</v>
      </c>
      <c r="F1469" s="26">
        <f>SUMIF('data-from-invoicing'!D:D,eslam.data!AP1469,'data-from-invoicing'!E:E)</f>
        <v>9923971.3999999985</v>
      </c>
      <c r="G1469" s="2">
        <f t="shared" si="178"/>
        <v>8557357.4371311739</v>
      </c>
      <c r="H1469" s="23"/>
      <c r="I1469" s="2">
        <f>SUMIF('collection only'!D:D,eslam.data!AO1469,'collection only'!E:E)</f>
        <v>1105876.6944467127</v>
      </c>
      <c r="J1469" s="26">
        <f>SUMIF('data-from-invoicing'!D:D,eslam.data!AP1469,'data-from-invoicing'!F:F)</f>
        <v>6164410</v>
      </c>
      <c r="K1469" s="2">
        <f t="shared" si="179"/>
        <v>5058533.3055532873</v>
      </c>
      <c r="O1469" s="23"/>
      <c r="P1469" s="2">
        <v>1105876.694446713</v>
      </c>
      <c r="Q1469" s="1">
        <v>44255</v>
      </c>
      <c r="R1469" s="1">
        <v>44255</v>
      </c>
      <c r="S1469" s="1">
        <v>44264</v>
      </c>
      <c r="T1469">
        <v>34</v>
      </c>
      <c r="U1469" s="1">
        <v>44298</v>
      </c>
      <c r="V1469" s="1">
        <v>44298</v>
      </c>
      <c r="W1469" s="2">
        <v>88723503.543045685</v>
      </c>
      <c r="X1469" s="2">
        <v>1854405.60625</v>
      </c>
      <c r="AD1469" s="2">
        <v>60000</v>
      </c>
      <c r="AE1469" s="14">
        <f>SUMIF('consultant-gross'!D:D,eslam.data!AO1469,'consultant-gross'!F:F)</f>
        <v>1366613.9628688246</v>
      </c>
      <c r="AF1469" s="14">
        <f>SUMIF('consultant-gross'!D:D,eslam.data!AO1469,'consultant-gross'!G:G)</f>
        <v>88723503.543045685</v>
      </c>
      <c r="AG1469" s="14">
        <f>SUMIF('consultant-net'!D:D,eslam.data!AO1469,'consultant-net'!F:F)</f>
        <v>1105876.6944467127</v>
      </c>
      <c r="AH1469" s="2" t="str">
        <f>VLOOKUP(A1469,'eslam-to-invoicing'!A:B,2,0)</f>
        <v>Royal City</v>
      </c>
      <c r="AO1469" s="2" t="str">
        <f t="shared" si="180"/>
        <v>Royal City - Landscape20</v>
      </c>
      <c r="AP1469" s="2" t="str">
        <f t="shared" si="181"/>
        <v>Royal City20</v>
      </c>
    </row>
    <row r="1470" spans="1:42" hidden="1" x14ac:dyDescent="0.3">
      <c r="A1470" s="6" t="s">
        <v>43</v>
      </c>
      <c r="B1470" s="6">
        <f>VLOOKUP(A1470,Sheet1!A:B,2,0)</f>
        <v>1</v>
      </c>
      <c r="C1470" s="6">
        <v>21</v>
      </c>
      <c r="D1470" s="25"/>
      <c r="E1470" s="2">
        <v>4112536.4569543148</v>
      </c>
      <c r="F1470" s="26">
        <f>SUMIF('data-from-invoicing'!D:D,eslam.data!AP1470,'data-from-invoicing'!E:E)</f>
        <v>9561619.7699999996</v>
      </c>
      <c r="G1470" s="2">
        <f t="shared" si="178"/>
        <v>5449083.3130456842</v>
      </c>
      <c r="H1470" s="23"/>
      <c r="I1470" s="2">
        <f>SUMIF('collection only'!D:D,eslam.data!AO1470,'collection only'!E:E)</f>
        <v>2806313.4040375948</v>
      </c>
      <c r="J1470" s="26">
        <f>SUMIF('data-from-invoicing'!D:D,eslam.data!AP1470,'data-from-invoicing'!F:F)</f>
        <v>7420122.4284999995</v>
      </c>
      <c r="K1470" s="2">
        <f t="shared" si="179"/>
        <v>4613809.0244624047</v>
      </c>
      <c r="O1470" s="23"/>
      <c r="P1470" s="2">
        <v>3011690.98</v>
      </c>
      <c r="Q1470" s="1">
        <v>44347</v>
      </c>
      <c r="R1470" s="1">
        <v>44347</v>
      </c>
      <c r="S1470" s="1">
        <v>44360</v>
      </c>
      <c r="T1470">
        <v>34</v>
      </c>
      <c r="U1470" s="1">
        <v>44394</v>
      </c>
      <c r="V1470" s="1">
        <v>44390</v>
      </c>
      <c r="W1470" s="2">
        <v>92836040</v>
      </c>
      <c r="X1470" s="2">
        <v>1631829.9950000001</v>
      </c>
      <c r="AD1470" s="2">
        <v>120000</v>
      </c>
      <c r="AE1470" s="14">
        <f>SUMIF('consultant-gross'!D:D,eslam.data!AO1470,'consultant-gross'!F:F)</f>
        <v>4112536.4569543153</v>
      </c>
      <c r="AF1470" s="14">
        <f>SUMIF('consultant-gross'!D:D,eslam.data!AO1470,'consultant-gross'!G:G)</f>
        <v>92836040</v>
      </c>
      <c r="AG1470" s="14">
        <f>SUMIF('consultant-net'!D:D,eslam.data!AO1470,'consultant-net'!F:F)</f>
        <v>3011690.98</v>
      </c>
      <c r="AH1470" s="2" t="str">
        <f>VLOOKUP(A1470,'eslam-to-invoicing'!A:B,2,0)</f>
        <v>Royal City</v>
      </c>
      <c r="AO1470" s="2" t="str">
        <f t="shared" si="180"/>
        <v>Royal City - Landscape21</v>
      </c>
      <c r="AP1470" s="2" t="str">
        <f t="shared" si="181"/>
        <v>Royal City21</v>
      </c>
    </row>
    <row r="1471" spans="1:42" hidden="1" x14ac:dyDescent="0.3">
      <c r="A1471" s="6" t="s">
        <v>43</v>
      </c>
      <c r="B1471" s="6">
        <f>VLOOKUP(A1471,Sheet1!A:B,2,0)</f>
        <v>1</v>
      </c>
      <c r="C1471" s="6">
        <v>22</v>
      </c>
      <c r="D1471" s="25"/>
      <c r="E1471" s="2">
        <v>3299640.799999997</v>
      </c>
      <c r="F1471" s="26">
        <f>SUMIF('data-from-invoicing'!D:D,eslam.data!AP1471,'data-from-invoicing'!E:E)</f>
        <v>21793392.510000002</v>
      </c>
      <c r="G1471" s="2">
        <f t="shared" si="178"/>
        <v>18493751.710000005</v>
      </c>
      <c r="H1471" s="23"/>
      <c r="I1471" s="2">
        <f>SUMIF('collection only'!D:D,eslam.data!AO1471,'collection only'!E:E)</f>
        <v>1838217.1999999993</v>
      </c>
      <c r="J1471" s="26">
        <f>SUMIF('data-from-invoicing'!D:D,eslam.data!AP1471,'data-from-invoicing'!F:F)</f>
        <v>20152080.925500002</v>
      </c>
      <c r="K1471" s="2">
        <f t="shared" si="179"/>
        <v>18313863.725500003</v>
      </c>
      <c r="O1471" s="23"/>
      <c r="P1471" s="2">
        <v>2526109.9</v>
      </c>
      <c r="Q1471" s="1">
        <v>44439</v>
      </c>
      <c r="R1471" s="1">
        <v>44440</v>
      </c>
      <c r="S1471" s="1">
        <v>44453</v>
      </c>
      <c r="T1471">
        <v>34</v>
      </c>
      <c r="U1471" s="1">
        <v>44487</v>
      </c>
      <c r="V1471" s="1">
        <v>44501</v>
      </c>
      <c r="W1471" s="2">
        <v>96135680.799999997</v>
      </c>
      <c r="X1471" s="2">
        <v>1159231.18</v>
      </c>
      <c r="AD1471" s="2">
        <v>165000</v>
      </c>
      <c r="AE1471" s="14">
        <f>SUMIF('consultant-gross'!D:D,eslam.data!AO1471,'consultant-gross'!F:F)</f>
        <v>3299640.799999997</v>
      </c>
      <c r="AF1471" s="14">
        <f>SUMIF('consultant-gross'!D:D,eslam.data!AO1471,'consultant-gross'!G:G)</f>
        <v>96135680.799999997</v>
      </c>
      <c r="AG1471" s="14">
        <f>SUMIF('consultant-net'!D:D,eslam.data!AO1471,'consultant-net'!F:F)</f>
        <v>2526109.9</v>
      </c>
      <c r="AH1471" s="2" t="str">
        <f>VLOOKUP(A1471,'eslam-to-invoicing'!A:B,2,0)</f>
        <v>Royal City</v>
      </c>
      <c r="AO1471" s="2" t="str">
        <f t="shared" si="180"/>
        <v>Royal City - Landscape22</v>
      </c>
      <c r="AP1471" s="2" t="str">
        <f t="shared" si="181"/>
        <v>Royal City22</v>
      </c>
    </row>
    <row r="1472" spans="1:42" hidden="1" x14ac:dyDescent="0.3">
      <c r="A1472" s="6" t="s">
        <v>43</v>
      </c>
      <c r="B1472" s="6">
        <f>VLOOKUP(A1472,Sheet1!A:B,2,0)</f>
        <v>1</v>
      </c>
      <c r="C1472" s="6">
        <v>23</v>
      </c>
      <c r="D1472" s="25"/>
      <c r="E1472" s="2">
        <v>10826725.430000011</v>
      </c>
      <c r="F1472" s="26">
        <f>SUMIF('data-from-invoicing'!D:D,eslam.data!AP1472,'data-from-invoicing'!E:E)</f>
        <v>8598719.6500000004</v>
      </c>
      <c r="G1472" s="2">
        <f t="shared" si="178"/>
        <v>-2228005.7800000105</v>
      </c>
      <c r="H1472" s="23"/>
      <c r="I1472" s="2">
        <f>SUMIF('collection only'!D:D,eslam.data!AO1472,'collection only'!E:E)</f>
        <v>13000000</v>
      </c>
      <c r="J1472" s="26">
        <f>SUMIF('data-from-invoicing'!D:D,eslam.data!AP1472,'data-from-invoicing'!F:F)</f>
        <v>6578450.5924999993</v>
      </c>
      <c r="K1472" s="2">
        <f t="shared" si="179"/>
        <v>-6421549.4075000007</v>
      </c>
      <c r="O1472" s="23"/>
      <c r="P1472" s="2">
        <v>15313915.32</v>
      </c>
      <c r="Q1472" s="1">
        <v>44926</v>
      </c>
      <c r="R1472" s="1">
        <v>44936</v>
      </c>
      <c r="S1472" s="1">
        <v>44968</v>
      </c>
      <c r="T1472">
        <v>34</v>
      </c>
      <c r="U1472" s="1">
        <v>45002</v>
      </c>
      <c r="V1472" s="1">
        <v>44970</v>
      </c>
      <c r="W1472" s="2">
        <v>106962406.23</v>
      </c>
      <c r="AD1472" s="2">
        <v>165000</v>
      </c>
      <c r="AE1472" s="14">
        <f>SUMIF('consultant-gross'!D:D,eslam.data!AO1472,'consultant-gross'!F:F)</f>
        <v>10826725.430000007</v>
      </c>
      <c r="AF1472" s="14">
        <f>SUMIF('consultant-gross'!D:D,eslam.data!AO1472,'consultant-gross'!G:G)</f>
        <v>106962406.23</v>
      </c>
      <c r="AG1472" s="14">
        <f>SUMIF('consultant-net'!D:D,eslam.data!AO1472,'consultant-net'!F:F)</f>
        <v>15313915.32</v>
      </c>
      <c r="AH1472" s="2" t="str">
        <f>VLOOKUP(A1472,'eslam-to-invoicing'!A:B,2,0)</f>
        <v>Royal City</v>
      </c>
      <c r="AO1472" s="2" t="str">
        <f t="shared" si="180"/>
        <v>Royal City - Landscape23</v>
      </c>
      <c r="AP1472" s="2" t="str">
        <f t="shared" si="181"/>
        <v>Royal City23</v>
      </c>
    </row>
    <row r="1473" spans="1:42" hidden="1" x14ac:dyDescent="0.3">
      <c r="A1473" s="6" t="s">
        <v>43</v>
      </c>
      <c r="B1473" s="6">
        <f>VLOOKUP(A1473,Sheet1!A:B,2,0)</f>
        <v>1</v>
      </c>
      <c r="C1473" s="6">
        <v>24</v>
      </c>
      <c r="D1473" s="25"/>
      <c r="E1473" s="2">
        <v>3256136.0799999982</v>
      </c>
      <c r="F1473" s="26">
        <f>SUMIF('data-from-invoicing'!D:D,eslam.data!AP1473,'data-from-invoicing'!E:E)</f>
        <v>18486909.34</v>
      </c>
      <c r="G1473" s="2">
        <f t="shared" si="178"/>
        <v>15230773.260000002</v>
      </c>
      <c r="H1473" s="23"/>
      <c r="I1473" s="2">
        <f>SUMIF('collection only'!D:D,eslam.data!AO1473,'collection only'!E:E)</f>
        <v>0</v>
      </c>
      <c r="J1473" s="26">
        <f>SUMIF('data-from-invoicing'!D:D,eslam.data!AP1473,'data-from-invoicing'!F:F)</f>
        <v>9213642.9830000009</v>
      </c>
      <c r="K1473" s="2">
        <f t="shared" si="179"/>
        <v>9213642.9830000009</v>
      </c>
      <c r="O1473" s="23"/>
      <c r="P1473" s="2">
        <v>3247942.88</v>
      </c>
      <c r="Q1473" s="1">
        <v>45107</v>
      </c>
      <c r="R1473" s="1">
        <v>45118</v>
      </c>
      <c r="S1473" s="1">
        <v>45158</v>
      </c>
      <c r="T1473">
        <v>34</v>
      </c>
      <c r="U1473" s="1">
        <v>45192</v>
      </c>
      <c r="V1473" s="1">
        <v>45173</v>
      </c>
      <c r="W1473" s="2">
        <v>110218542.31</v>
      </c>
      <c r="AD1473" s="2">
        <v>0</v>
      </c>
      <c r="AE1473" s="14">
        <f>SUMIF('consultant-gross'!D:D,eslam.data!AO1473,'consultant-gross'!F:F)</f>
        <v>3256136.0799999982</v>
      </c>
      <c r="AF1473" s="14">
        <f>SUMIF('consultant-gross'!D:D,eslam.data!AO1473,'consultant-gross'!G:G)</f>
        <v>110218542.31</v>
      </c>
      <c r="AG1473" s="14">
        <f>SUMIF('consultant-net'!D:D,eslam.data!AO1473,'consultant-net'!F:F)</f>
        <v>3247942.88</v>
      </c>
      <c r="AH1473" s="2" t="str">
        <f>VLOOKUP(A1473,'eslam-to-invoicing'!A:B,2,0)</f>
        <v>Royal City</v>
      </c>
      <c r="AO1473" s="2" t="str">
        <f t="shared" si="180"/>
        <v>Royal City - Landscape24</v>
      </c>
      <c r="AP1473" s="2" t="str">
        <f t="shared" si="181"/>
        <v>Royal City24</v>
      </c>
    </row>
    <row r="1474" spans="1:42" x14ac:dyDescent="0.3">
      <c r="A1474" s="6" t="s">
        <v>149</v>
      </c>
      <c r="B1474" s="6">
        <f>VLOOKUP(A1474,Sheet1!A:B,2,0)</f>
        <v>1</v>
      </c>
      <c r="C1474" s="6">
        <v>1</v>
      </c>
      <c r="D1474" s="25"/>
      <c r="F1474" s="26">
        <f>SUMIF('data-from-invoicing'!D:D,eslam.data!AP1474,'data-from-invoicing'!E:E)</f>
        <v>0</v>
      </c>
      <c r="G1474" s="2">
        <f t="shared" si="178"/>
        <v>0</v>
      </c>
      <c r="H1474" s="23"/>
      <c r="I1474" s="2">
        <f>SUMIF('collection only'!D:D,eslam.data!AO1474,'collection only'!E:E)</f>
        <v>0</v>
      </c>
      <c r="J1474" s="26">
        <f>SUMIF('data-from-invoicing'!D:D,eslam.data!AP1474,'data-from-invoicing'!F:F)</f>
        <v>0</v>
      </c>
      <c r="K1474" s="2">
        <f t="shared" si="179"/>
        <v>0</v>
      </c>
      <c r="O1474" s="23"/>
      <c r="Q1474" s="1">
        <v>45565</v>
      </c>
      <c r="R1474" s="1">
        <v>45560</v>
      </c>
      <c r="S1474" s="1">
        <v>45560</v>
      </c>
      <c r="T1474">
        <v>28</v>
      </c>
      <c r="U1474" s="1">
        <v>45588</v>
      </c>
      <c r="AD1474" s="2">
        <v>0</v>
      </c>
      <c r="AE1474" s="14">
        <f>SUMIF('consultant-gross'!D:D,eslam.data!AO1474,'consultant-gross'!F:F)</f>
        <v>0</v>
      </c>
      <c r="AF1474" s="14">
        <f>SUMIF('consultant-gross'!D:D,eslam.data!AO1474,'consultant-gross'!G:G)</f>
        <v>0</v>
      </c>
      <c r="AG1474" s="14">
        <f>SUMIF('consultant-net'!D:D,eslam.data!AO1474,'consultant-net'!F:F)</f>
        <v>0</v>
      </c>
      <c r="AH1474" s="2">
        <f>VLOOKUP(A1474,'eslam-to-invoicing'!A:B,2,0)</f>
        <v>0</v>
      </c>
      <c r="AO1474" s="2" t="str">
        <f t="shared" si="180"/>
        <v>Saint Gobain Factory - DP1</v>
      </c>
      <c r="AP1474" s="2" t="str">
        <f t="shared" si="181"/>
        <v>01</v>
      </c>
    </row>
    <row r="1475" spans="1:42" x14ac:dyDescent="0.3">
      <c r="A1475" s="6" t="s">
        <v>14</v>
      </c>
      <c r="B1475" s="6">
        <f>VLOOKUP(A1475,Sheet1!A:B,2,0)</f>
        <v>1</v>
      </c>
      <c r="C1475" s="6">
        <v>1</v>
      </c>
      <c r="D1475" s="25"/>
      <c r="F1475" s="26">
        <f>SUMIF('data-from-invoicing'!D:D,eslam.data!AP1475,'data-from-invoicing'!E:E)</f>
        <v>0</v>
      </c>
      <c r="G1475" s="2">
        <f t="shared" si="178"/>
        <v>0</v>
      </c>
      <c r="H1475" s="23"/>
      <c r="I1475" s="2">
        <f>SUMIF('collection only'!D:D,eslam.data!AO1475,'collection only'!E:E)</f>
        <v>93300000</v>
      </c>
      <c r="J1475" s="26">
        <f>SUMIF('data-from-invoicing'!D:D,eslam.data!AP1475,'data-from-invoicing'!F:F)</f>
        <v>0</v>
      </c>
      <c r="K1475" s="2">
        <f t="shared" si="179"/>
        <v>-93300000</v>
      </c>
      <c r="O1475" s="23"/>
      <c r="P1475" s="2">
        <v>93300000</v>
      </c>
      <c r="Q1475" s="1">
        <v>43069</v>
      </c>
      <c r="R1475" s="1">
        <v>43069</v>
      </c>
      <c r="S1475" s="1">
        <v>43068</v>
      </c>
      <c r="T1475">
        <v>45</v>
      </c>
      <c r="U1475" s="1">
        <v>43113</v>
      </c>
      <c r="V1475" s="1">
        <v>43075</v>
      </c>
      <c r="AD1475" s="2">
        <v>0</v>
      </c>
      <c r="AE1475" s="14">
        <f>SUMIF('consultant-gross'!D:D,eslam.data!AO1475,'consultant-gross'!F:F)</f>
        <v>0</v>
      </c>
      <c r="AF1475" s="14">
        <f>SUMIF('consultant-gross'!D:D,eslam.data!AO1475,'consultant-gross'!G:G)</f>
        <v>0</v>
      </c>
      <c r="AG1475" s="14">
        <f>SUMIF('consultant-net'!D:D,eslam.data!AO1475,'consultant-net'!F:F)</f>
        <v>0</v>
      </c>
      <c r="AH1475" s="2">
        <f>VLOOKUP(A1475,'eslam-to-invoicing'!A:B,2,0)</f>
        <v>0</v>
      </c>
      <c r="AO1475" s="2" t="str">
        <f t="shared" si="180"/>
        <v>SIEMENS - Sokhna1</v>
      </c>
      <c r="AP1475" s="2" t="str">
        <f t="shared" si="181"/>
        <v>01</v>
      </c>
    </row>
    <row r="1476" spans="1:42" hidden="1" x14ac:dyDescent="0.3">
      <c r="A1476" s="6" t="s">
        <v>14</v>
      </c>
      <c r="B1476" s="6">
        <f>VLOOKUP(A1476,Sheet1!A:B,2,0)</f>
        <v>1</v>
      </c>
      <c r="C1476" s="6">
        <v>2</v>
      </c>
      <c r="D1476" s="25"/>
      <c r="E1476" s="2">
        <v>4401847.0999999996</v>
      </c>
      <c r="F1476" s="26">
        <f>SUMIF('data-from-invoicing'!D:D,eslam.data!AP1476,'data-from-invoicing'!E:E)</f>
        <v>0</v>
      </c>
      <c r="G1476" s="2">
        <f t="shared" si="178"/>
        <v>-4401847.0999999996</v>
      </c>
      <c r="H1476" s="23"/>
      <c r="I1476" s="2">
        <f>SUMIF('collection only'!D:D,eslam.data!AO1476,'collection only'!E:E)</f>
        <v>3059283.73</v>
      </c>
      <c r="J1476" s="26">
        <f>SUMIF('data-from-invoicing'!D:D,eslam.data!AP1476,'data-from-invoicing'!F:F)</f>
        <v>0</v>
      </c>
      <c r="K1476" s="2">
        <f t="shared" si="179"/>
        <v>-3059283.73</v>
      </c>
      <c r="O1476" s="23"/>
      <c r="P1476" s="2">
        <v>3059283.73</v>
      </c>
      <c r="Q1476" s="1">
        <v>43100</v>
      </c>
      <c r="R1476" s="1">
        <v>43094</v>
      </c>
      <c r="S1476" s="1">
        <v>43116</v>
      </c>
      <c r="T1476">
        <v>45</v>
      </c>
      <c r="U1476" s="1">
        <v>43161</v>
      </c>
      <c r="V1476" s="1">
        <v>43116</v>
      </c>
      <c r="W1476" s="2">
        <v>4401847.0999999996</v>
      </c>
      <c r="X1476" s="2">
        <v>0</v>
      </c>
      <c r="AD1476" s="2">
        <v>0</v>
      </c>
      <c r="AE1476" s="14">
        <f>SUMIF('consultant-gross'!D:D,eslam.data!AO1476,'consultant-gross'!F:F)</f>
        <v>4401847.0999999996</v>
      </c>
      <c r="AF1476" s="14">
        <f>SUMIF('consultant-gross'!D:D,eslam.data!AO1476,'consultant-gross'!G:G)</f>
        <v>4401847.0999999996</v>
      </c>
      <c r="AG1476" s="14">
        <f>SUMIF('consultant-net'!D:D,eslam.data!AO1476,'consultant-net'!F:F)</f>
        <v>3059283.73</v>
      </c>
      <c r="AH1476" s="2">
        <f>VLOOKUP(A1476,'eslam-to-invoicing'!A:B,2,0)</f>
        <v>0</v>
      </c>
      <c r="AO1476" s="2" t="str">
        <f t="shared" si="180"/>
        <v>SIEMENS - Sokhna2</v>
      </c>
      <c r="AP1476" s="2" t="str">
        <f t="shared" si="181"/>
        <v>02</v>
      </c>
    </row>
    <row r="1477" spans="1:42" hidden="1" x14ac:dyDescent="0.3">
      <c r="A1477" s="6" t="s">
        <v>14</v>
      </c>
      <c r="B1477" s="6">
        <f>VLOOKUP(A1477,Sheet1!A:B,2,0)</f>
        <v>1</v>
      </c>
      <c r="C1477" s="6">
        <v>3</v>
      </c>
      <c r="D1477" s="25"/>
      <c r="E1477" s="2">
        <v>10401972.73</v>
      </c>
      <c r="F1477" s="26">
        <f>SUMIF('data-from-invoicing'!D:D,eslam.data!AP1477,'data-from-invoicing'!E:E)</f>
        <v>0</v>
      </c>
      <c r="G1477" s="2">
        <f t="shared" si="178"/>
        <v>-10401972.73</v>
      </c>
      <c r="H1477" s="23"/>
      <c r="I1477" s="2">
        <f>SUMIF('collection only'!D:D,eslam.data!AO1477,'collection only'!E:E)</f>
        <v>7201577.0499999998</v>
      </c>
      <c r="J1477" s="26">
        <f>SUMIF('data-from-invoicing'!D:D,eslam.data!AP1477,'data-from-invoicing'!F:F)</f>
        <v>0</v>
      </c>
      <c r="K1477" s="2">
        <f t="shared" si="179"/>
        <v>-7201577.0499999998</v>
      </c>
      <c r="O1477" s="23"/>
      <c r="P1477" s="2">
        <v>7201577.0499999998</v>
      </c>
      <c r="Q1477" s="1">
        <v>43131</v>
      </c>
      <c r="R1477" s="1">
        <v>43134</v>
      </c>
      <c r="S1477" s="1">
        <v>43136</v>
      </c>
      <c r="T1477">
        <v>45</v>
      </c>
      <c r="U1477" s="1">
        <v>43181</v>
      </c>
      <c r="V1477" s="1">
        <v>43136</v>
      </c>
      <c r="W1477" s="2">
        <v>14803819.83</v>
      </c>
      <c r="X1477" s="2">
        <v>0</v>
      </c>
      <c r="AD1477" s="2">
        <v>27794</v>
      </c>
      <c r="AE1477" s="14">
        <f>SUMIF('consultant-gross'!D:D,eslam.data!AO1477,'consultant-gross'!F:F)</f>
        <v>10401972.73</v>
      </c>
      <c r="AF1477" s="14">
        <f>SUMIF('consultant-gross'!D:D,eslam.data!AO1477,'consultant-gross'!G:G)</f>
        <v>14803819.83</v>
      </c>
      <c r="AG1477" s="14">
        <f>SUMIF('consultant-net'!D:D,eslam.data!AO1477,'consultant-net'!F:F)</f>
        <v>7201577.0499999998</v>
      </c>
      <c r="AH1477" s="2">
        <f>VLOOKUP(A1477,'eslam-to-invoicing'!A:B,2,0)</f>
        <v>0</v>
      </c>
      <c r="AO1477" s="2" t="str">
        <f t="shared" si="180"/>
        <v>SIEMENS - Sokhna3</v>
      </c>
      <c r="AP1477" s="2" t="str">
        <f t="shared" si="181"/>
        <v>03</v>
      </c>
    </row>
    <row r="1478" spans="1:42" hidden="1" x14ac:dyDescent="0.3">
      <c r="A1478" s="6" t="s">
        <v>14</v>
      </c>
      <c r="B1478" s="6">
        <f>VLOOKUP(A1478,Sheet1!A:B,2,0)</f>
        <v>1</v>
      </c>
      <c r="C1478" s="6">
        <v>4</v>
      </c>
      <c r="D1478" s="25"/>
      <c r="E1478" s="2">
        <v>15960664.310000001</v>
      </c>
      <c r="F1478" s="26">
        <f>SUMIF('data-from-invoicing'!D:D,eslam.data!AP1478,'data-from-invoicing'!E:E)</f>
        <v>0</v>
      </c>
      <c r="G1478" s="2">
        <f t="shared" si="178"/>
        <v>-15960664.310000001</v>
      </c>
      <c r="H1478" s="23"/>
      <c r="I1478" s="2">
        <f>SUMIF('collection only'!D:D,eslam.data!AO1478,'collection only'!E:E)</f>
        <v>11065687.699999999</v>
      </c>
      <c r="J1478" s="26">
        <f>SUMIF('data-from-invoicing'!D:D,eslam.data!AP1478,'data-from-invoicing'!F:F)</f>
        <v>0</v>
      </c>
      <c r="K1478" s="2">
        <f t="shared" si="179"/>
        <v>-11065687.699999999</v>
      </c>
      <c r="O1478" s="23"/>
      <c r="P1478" s="2">
        <v>11065687.699999999</v>
      </c>
      <c r="Q1478" s="1">
        <v>43159</v>
      </c>
      <c r="R1478" s="1">
        <v>43163</v>
      </c>
      <c r="S1478" s="1">
        <v>43164</v>
      </c>
      <c r="T1478">
        <v>45</v>
      </c>
      <c r="U1478" s="1">
        <v>43209</v>
      </c>
      <c r="V1478" s="1">
        <v>43173</v>
      </c>
      <c r="W1478" s="2">
        <v>30764484.140000001</v>
      </c>
      <c r="X1478" s="2">
        <v>0</v>
      </c>
      <c r="AD1478" s="2">
        <v>54768</v>
      </c>
      <c r="AE1478" s="14">
        <f>SUMIF('consultant-gross'!D:D,eslam.data!AO1478,'consultant-gross'!F:F)</f>
        <v>15960664.310000001</v>
      </c>
      <c r="AF1478" s="14">
        <f>SUMIF('consultant-gross'!D:D,eslam.data!AO1478,'consultant-gross'!G:G)</f>
        <v>30764484.140000001</v>
      </c>
      <c r="AG1478" s="14">
        <f>SUMIF('consultant-net'!D:D,eslam.data!AO1478,'consultant-net'!F:F)</f>
        <v>11065687.699999999</v>
      </c>
      <c r="AH1478" s="2">
        <f>VLOOKUP(A1478,'eslam-to-invoicing'!A:B,2,0)</f>
        <v>0</v>
      </c>
      <c r="AO1478" s="2" t="str">
        <f t="shared" si="180"/>
        <v>SIEMENS - Sokhna4</v>
      </c>
      <c r="AP1478" s="2" t="str">
        <f t="shared" si="181"/>
        <v>04</v>
      </c>
    </row>
    <row r="1479" spans="1:42" hidden="1" x14ac:dyDescent="0.3">
      <c r="A1479" s="6" t="s">
        <v>14</v>
      </c>
      <c r="B1479" s="6">
        <f>VLOOKUP(A1479,Sheet1!A:B,2,0)</f>
        <v>1</v>
      </c>
      <c r="C1479" s="6">
        <v>5</v>
      </c>
      <c r="D1479" s="25"/>
      <c r="E1479" s="2">
        <v>19051976.329999998</v>
      </c>
      <c r="F1479" s="26">
        <f>SUMIF('data-from-invoicing'!D:D,eslam.data!AP1479,'data-from-invoicing'!E:E)</f>
        <v>0</v>
      </c>
      <c r="G1479" s="2">
        <f t="shared" si="178"/>
        <v>-19051976.329999998</v>
      </c>
      <c r="H1479" s="23"/>
      <c r="I1479" s="2">
        <f>SUMIF('collection only'!D:D,eslam.data!AO1479,'collection only'!E:E)</f>
        <v>13218163.560000001</v>
      </c>
      <c r="J1479" s="26">
        <f>SUMIF('data-from-invoicing'!D:D,eslam.data!AP1479,'data-from-invoicing'!F:F)</f>
        <v>0</v>
      </c>
      <c r="K1479" s="2">
        <f t="shared" si="179"/>
        <v>-13218163.560000001</v>
      </c>
      <c r="O1479" s="23"/>
      <c r="P1479" s="2">
        <v>13218163.550000001</v>
      </c>
      <c r="Q1479" s="1">
        <v>43190</v>
      </c>
      <c r="R1479" s="1">
        <v>43198</v>
      </c>
      <c r="S1479" s="1">
        <v>43200</v>
      </c>
      <c r="T1479">
        <v>45</v>
      </c>
      <c r="U1479" s="1">
        <v>43245</v>
      </c>
      <c r="V1479" s="1">
        <v>43205</v>
      </c>
      <c r="W1479" s="2">
        <v>49816460.469999999</v>
      </c>
      <c r="X1479" s="2">
        <v>0</v>
      </c>
      <c r="AD1479" s="2">
        <v>77728</v>
      </c>
      <c r="AE1479" s="14">
        <f>SUMIF('consultant-gross'!D:D,eslam.data!AO1479,'consultant-gross'!F:F)</f>
        <v>19051976.329999998</v>
      </c>
      <c r="AF1479" s="14">
        <f>SUMIF('consultant-gross'!D:D,eslam.data!AO1479,'consultant-gross'!G:G)</f>
        <v>49816460.469999999</v>
      </c>
      <c r="AG1479" s="14">
        <f>SUMIF('consultant-net'!D:D,eslam.data!AO1479,'consultant-net'!F:F)</f>
        <v>13218163.550000001</v>
      </c>
      <c r="AH1479" s="2">
        <f>VLOOKUP(A1479,'eslam-to-invoicing'!A:B,2,0)</f>
        <v>0</v>
      </c>
      <c r="AO1479" s="2" t="str">
        <f t="shared" si="180"/>
        <v>SIEMENS - Sokhna5</v>
      </c>
      <c r="AP1479" s="2" t="str">
        <f t="shared" si="181"/>
        <v>05</v>
      </c>
    </row>
    <row r="1480" spans="1:42" hidden="1" x14ac:dyDescent="0.3">
      <c r="A1480" s="6" t="s">
        <v>14</v>
      </c>
      <c r="B1480" s="6">
        <f>VLOOKUP(A1480,Sheet1!A:B,2,0)</f>
        <v>1</v>
      </c>
      <c r="C1480" s="6">
        <v>6</v>
      </c>
      <c r="D1480" s="25"/>
      <c r="E1480" s="2">
        <v>10481549.512756109</v>
      </c>
      <c r="F1480" s="26">
        <f>SUMIF('data-from-invoicing'!D:D,eslam.data!AP1480,'data-from-invoicing'!E:E)</f>
        <v>0</v>
      </c>
      <c r="G1480" s="2">
        <f t="shared" si="178"/>
        <v>-10481549.512756109</v>
      </c>
      <c r="H1480" s="23"/>
      <c r="I1480" s="2">
        <f>SUMIF('collection only'!D:D,eslam.data!AO1480,'collection only'!E:E)</f>
        <v>7060448.9080144614</v>
      </c>
      <c r="J1480" s="26">
        <f>SUMIF('data-from-invoicing'!D:D,eslam.data!AP1480,'data-from-invoicing'!F:F)</f>
        <v>0</v>
      </c>
      <c r="K1480" s="2">
        <f t="shared" si="179"/>
        <v>-7060448.9080144614</v>
      </c>
      <c r="O1480" s="23"/>
      <c r="P1480" s="2">
        <v>7060448.9080144614</v>
      </c>
      <c r="Q1480" s="1">
        <v>43220</v>
      </c>
      <c r="R1480" s="1">
        <v>43223</v>
      </c>
      <c r="S1480" s="1">
        <v>43227</v>
      </c>
      <c r="T1480">
        <v>45</v>
      </c>
      <c r="U1480" s="1">
        <v>43272</v>
      </c>
      <c r="V1480" s="1">
        <v>43240</v>
      </c>
      <c r="W1480" s="2">
        <v>60298009.982756108</v>
      </c>
      <c r="X1480" s="2">
        <v>0</v>
      </c>
      <c r="AD1480" s="2">
        <v>301956</v>
      </c>
      <c r="AE1480" s="14">
        <f>SUMIF('consultant-gross'!D:D,eslam.data!AO1480,'consultant-gross'!F:F)</f>
        <v>10481549.512756109</v>
      </c>
      <c r="AF1480" s="14">
        <f>SUMIF('consultant-gross'!D:D,eslam.data!AO1480,'consultant-gross'!G:G)</f>
        <v>60298009.982756108</v>
      </c>
      <c r="AG1480" s="14">
        <f>SUMIF('consultant-net'!D:D,eslam.data!AO1480,'consultant-net'!F:F)</f>
        <v>7060448.9080144614</v>
      </c>
      <c r="AH1480" s="2">
        <f>VLOOKUP(A1480,'eslam-to-invoicing'!A:B,2,0)</f>
        <v>0</v>
      </c>
      <c r="AO1480" s="2" t="str">
        <f t="shared" si="180"/>
        <v>SIEMENS - Sokhna6</v>
      </c>
      <c r="AP1480" s="2" t="str">
        <f t="shared" si="181"/>
        <v>06</v>
      </c>
    </row>
    <row r="1481" spans="1:42" hidden="1" x14ac:dyDescent="0.3">
      <c r="A1481" s="6" t="s">
        <v>14</v>
      </c>
      <c r="B1481" s="6">
        <f>VLOOKUP(A1481,Sheet1!A:B,2,0)</f>
        <v>1</v>
      </c>
      <c r="C1481" s="6">
        <v>7</v>
      </c>
      <c r="D1481" s="25"/>
      <c r="E1481" s="2">
        <v>12587450.09724389</v>
      </c>
      <c r="F1481" s="26">
        <f>SUMIF('data-from-invoicing'!D:D,eslam.data!AP1481,'data-from-invoicing'!E:E)</f>
        <v>0</v>
      </c>
      <c r="G1481" s="2">
        <f t="shared" si="178"/>
        <v>-12587450.09724389</v>
      </c>
      <c r="H1481" s="23"/>
      <c r="I1481" s="2">
        <f>SUMIF('collection only'!D:D,eslam.data!AO1481,'collection only'!E:E)</f>
        <v>8833159.8200000003</v>
      </c>
      <c r="J1481" s="26">
        <f>SUMIF('data-from-invoicing'!D:D,eslam.data!AP1481,'data-from-invoicing'!F:F)</f>
        <v>0</v>
      </c>
      <c r="K1481" s="2">
        <f t="shared" si="179"/>
        <v>-8833159.8200000003</v>
      </c>
      <c r="O1481" s="23"/>
      <c r="P1481" s="2">
        <v>8833159.8200000003</v>
      </c>
      <c r="Q1481" s="1">
        <v>43251</v>
      </c>
      <c r="R1481" s="1">
        <v>43257</v>
      </c>
      <c r="S1481" s="1">
        <v>43265</v>
      </c>
      <c r="T1481">
        <v>45</v>
      </c>
      <c r="U1481" s="1">
        <v>43310</v>
      </c>
      <c r="V1481" s="1">
        <v>43285</v>
      </c>
      <c r="W1481" s="2">
        <v>72885460.079999998</v>
      </c>
      <c r="X1481" s="2">
        <v>0</v>
      </c>
      <c r="AD1481" s="2">
        <v>217074</v>
      </c>
      <c r="AE1481" s="14">
        <f>SUMIF('consultant-gross'!D:D,eslam.data!AO1481,'consultant-gross'!F:F)</f>
        <v>12587450.09724389</v>
      </c>
      <c r="AF1481" s="14">
        <f>SUMIF('consultant-gross'!D:D,eslam.data!AO1481,'consultant-gross'!G:G)</f>
        <v>72885460.079999998</v>
      </c>
      <c r="AG1481" s="14">
        <f>SUMIF('consultant-net'!D:D,eslam.data!AO1481,'consultant-net'!F:F)</f>
        <v>8833159.8200000003</v>
      </c>
      <c r="AH1481" s="2">
        <f>VLOOKUP(A1481,'eslam-to-invoicing'!A:B,2,0)</f>
        <v>0</v>
      </c>
      <c r="AO1481" s="2" t="str">
        <f t="shared" si="180"/>
        <v>SIEMENS - Sokhna7</v>
      </c>
      <c r="AP1481" s="2" t="str">
        <f t="shared" si="181"/>
        <v>07</v>
      </c>
    </row>
    <row r="1482" spans="1:42" hidden="1" x14ac:dyDescent="0.3">
      <c r="A1482" s="6" t="s">
        <v>14</v>
      </c>
      <c r="B1482" s="6">
        <f>VLOOKUP(A1482,Sheet1!A:B,2,0)</f>
        <v>1</v>
      </c>
      <c r="C1482" s="6">
        <v>8</v>
      </c>
      <c r="D1482" s="25"/>
      <c r="E1482" s="2">
        <v>18208993.379999999</v>
      </c>
      <c r="F1482" s="26">
        <f>SUMIF('data-from-invoicing'!D:D,eslam.data!AP1482,'data-from-invoicing'!E:E)</f>
        <v>0</v>
      </c>
      <c r="G1482" s="2">
        <f t="shared" si="178"/>
        <v>-18208993.379999999</v>
      </c>
      <c r="H1482" s="23"/>
      <c r="I1482" s="2">
        <f>SUMIF('collection only'!D:D,eslam.data!AO1482,'collection only'!E:E)</f>
        <v>12641621.4</v>
      </c>
      <c r="J1482" s="26">
        <f>SUMIF('data-from-invoicing'!D:D,eslam.data!AP1482,'data-from-invoicing'!F:F)</f>
        <v>0</v>
      </c>
      <c r="K1482" s="2">
        <f t="shared" si="179"/>
        <v>-12641621.4</v>
      </c>
      <c r="O1482" s="23"/>
      <c r="P1482" s="2">
        <v>12641621.4</v>
      </c>
      <c r="Q1482" s="1">
        <v>43281</v>
      </c>
      <c r="R1482" s="1">
        <v>43286</v>
      </c>
      <c r="S1482" s="1">
        <v>43279</v>
      </c>
      <c r="T1482">
        <v>45</v>
      </c>
      <c r="U1482" s="1">
        <v>43324</v>
      </c>
      <c r="V1482" s="1">
        <v>43300</v>
      </c>
      <c r="W1482" s="2">
        <v>91094453.459999993</v>
      </c>
      <c r="X1482" s="2">
        <v>0</v>
      </c>
      <c r="AD1482" s="2">
        <v>230703</v>
      </c>
      <c r="AE1482" s="14">
        <f>SUMIF('consultant-gross'!D:D,eslam.data!AO1482,'consultant-gross'!F:F)</f>
        <v>18208993.379999995</v>
      </c>
      <c r="AF1482" s="14">
        <f>SUMIF('consultant-gross'!D:D,eslam.data!AO1482,'consultant-gross'!G:G)</f>
        <v>91094453.459999993</v>
      </c>
      <c r="AG1482" s="14">
        <f>SUMIF('consultant-net'!D:D,eslam.data!AO1482,'consultant-net'!F:F)</f>
        <v>12641621.4</v>
      </c>
      <c r="AH1482" s="2">
        <f>VLOOKUP(A1482,'eslam-to-invoicing'!A:B,2,0)</f>
        <v>0</v>
      </c>
      <c r="AO1482" s="2" t="str">
        <f t="shared" si="180"/>
        <v>SIEMENS - Sokhna8</v>
      </c>
      <c r="AP1482" s="2" t="str">
        <f t="shared" si="181"/>
        <v>08</v>
      </c>
    </row>
    <row r="1483" spans="1:42" hidden="1" x14ac:dyDescent="0.3">
      <c r="A1483" s="6" t="s">
        <v>14</v>
      </c>
      <c r="B1483" s="6">
        <f>VLOOKUP(A1483,Sheet1!A:B,2,0)</f>
        <v>1</v>
      </c>
      <c r="C1483" s="6">
        <v>9</v>
      </c>
      <c r="D1483" s="25"/>
      <c r="E1483" s="2">
        <v>19922320.609999999</v>
      </c>
      <c r="F1483" s="26">
        <f>SUMIF('data-from-invoicing'!D:D,eslam.data!AP1483,'data-from-invoicing'!E:E)</f>
        <v>0</v>
      </c>
      <c r="G1483" s="2">
        <f t="shared" ref="G1483:G1546" si="182">F1483-E1483</f>
        <v>-19922320.609999999</v>
      </c>
      <c r="H1483" s="23"/>
      <c r="I1483" s="2">
        <f>SUMIF('collection only'!D:D,eslam.data!AO1483,'collection only'!E:E)</f>
        <v>13673026.82</v>
      </c>
      <c r="J1483" s="26">
        <f>SUMIF('data-from-invoicing'!D:D,eslam.data!AP1483,'data-from-invoicing'!F:F)</f>
        <v>0</v>
      </c>
      <c r="K1483" s="2">
        <f t="shared" ref="K1483:K1546" si="183">J1483-I1483</f>
        <v>-13673026.82</v>
      </c>
      <c r="O1483" s="23"/>
      <c r="P1483" s="2">
        <v>13673026.82</v>
      </c>
      <c r="Q1483" s="1">
        <v>43312</v>
      </c>
      <c r="R1483" s="1">
        <v>43313</v>
      </c>
      <c r="S1483" s="1">
        <v>43317</v>
      </c>
      <c r="T1483">
        <v>45</v>
      </c>
      <c r="U1483" s="1">
        <v>43362</v>
      </c>
      <c r="V1483" s="1">
        <v>43346</v>
      </c>
      <c r="W1483" s="2">
        <v>111016774.06999999</v>
      </c>
      <c r="X1483" s="2">
        <v>0</v>
      </c>
      <c r="AD1483" s="2">
        <v>403689</v>
      </c>
      <c r="AE1483" s="14">
        <f>SUMIF('consultant-gross'!D:D,eslam.data!AO1483,'consultant-gross'!F:F)</f>
        <v>19922320.609999999</v>
      </c>
      <c r="AF1483" s="14">
        <f>SUMIF('consultant-gross'!D:D,eslam.data!AO1483,'consultant-gross'!G:G)</f>
        <v>111016774.06999999</v>
      </c>
      <c r="AG1483" s="14">
        <f>SUMIF('consultant-net'!D:D,eslam.data!AO1483,'consultant-net'!F:F)</f>
        <v>13673026.82</v>
      </c>
      <c r="AH1483" s="2">
        <f>VLOOKUP(A1483,'eslam-to-invoicing'!A:B,2,0)</f>
        <v>0</v>
      </c>
      <c r="AO1483" s="2" t="str">
        <f t="shared" ref="AO1483:AO1546" si="184">A1483&amp;C1483</f>
        <v>SIEMENS - Sokhna9</v>
      </c>
      <c r="AP1483" s="2" t="str">
        <f t="shared" ref="AP1483:AP1546" si="185">AH1483&amp;C1483</f>
        <v>09</v>
      </c>
    </row>
    <row r="1484" spans="1:42" hidden="1" x14ac:dyDescent="0.3">
      <c r="A1484" s="6" t="s">
        <v>14</v>
      </c>
      <c r="B1484" s="6">
        <f>VLOOKUP(A1484,Sheet1!A:B,2,0)</f>
        <v>1</v>
      </c>
      <c r="C1484" s="6">
        <v>10</v>
      </c>
      <c r="D1484" s="25"/>
      <c r="E1484" s="2">
        <v>9128690.3200000077</v>
      </c>
      <c r="F1484" s="26">
        <f>SUMIF('data-from-invoicing'!D:D,eslam.data!AP1484,'data-from-invoicing'!E:E)</f>
        <v>0</v>
      </c>
      <c r="G1484" s="2">
        <f t="shared" si="182"/>
        <v>-9128690.3200000077</v>
      </c>
      <c r="H1484" s="23"/>
      <c r="I1484" s="2">
        <f>SUMIF('collection only'!D:D,eslam.data!AO1484,'collection only'!E:E)</f>
        <v>6271528.3300000001</v>
      </c>
      <c r="J1484" s="26">
        <f>SUMIF('data-from-invoicing'!D:D,eslam.data!AP1484,'data-from-invoicing'!F:F)</f>
        <v>0</v>
      </c>
      <c r="K1484" s="2">
        <f t="shared" si="183"/>
        <v>-6271528.3300000001</v>
      </c>
      <c r="O1484" s="23"/>
      <c r="P1484" s="2">
        <v>6271528.3300000001</v>
      </c>
      <c r="Q1484" s="1">
        <v>43343</v>
      </c>
      <c r="R1484" s="1">
        <v>43349</v>
      </c>
      <c r="S1484" s="1">
        <v>43360</v>
      </c>
      <c r="T1484">
        <v>45</v>
      </c>
      <c r="U1484" s="1">
        <v>43405</v>
      </c>
      <c r="V1484" s="1">
        <v>43368</v>
      </c>
      <c r="W1484" s="2">
        <v>120145464.39</v>
      </c>
      <c r="X1484" s="2">
        <v>0</v>
      </c>
      <c r="AD1484" s="2">
        <v>430957</v>
      </c>
      <c r="AE1484" s="14">
        <f>SUMIF('consultant-gross'!D:D,eslam.data!AO1484,'consultant-gross'!F:F)</f>
        <v>9128690.3200000077</v>
      </c>
      <c r="AF1484" s="14">
        <f>SUMIF('consultant-gross'!D:D,eslam.data!AO1484,'consultant-gross'!G:G)</f>
        <v>120145464.39</v>
      </c>
      <c r="AG1484" s="14">
        <f>SUMIF('consultant-net'!D:D,eslam.data!AO1484,'consultant-net'!F:F)</f>
        <v>6271528.3300000001</v>
      </c>
      <c r="AH1484" s="2">
        <f>VLOOKUP(A1484,'eslam-to-invoicing'!A:B,2,0)</f>
        <v>0</v>
      </c>
      <c r="AO1484" s="2" t="str">
        <f t="shared" si="184"/>
        <v>SIEMENS - Sokhna10</v>
      </c>
      <c r="AP1484" s="2" t="str">
        <f t="shared" si="185"/>
        <v>010</v>
      </c>
    </row>
    <row r="1485" spans="1:42" hidden="1" x14ac:dyDescent="0.3">
      <c r="A1485" s="6" t="s">
        <v>14</v>
      </c>
      <c r="B1485" s="6">
        <f>VLOOKUP(A1485,Sheet1!A:B,2,0)</f>
        <v>1</v>
      </c>
      <c r="C1485" s="6">
        <v>11</v>
      </c>
      <c r="D1485" s="25"/>
      <c r="E1485" s="2">
        <v>7601906.7600000054</v>
      </c>
      <c r="F1485" s="26">
        <f>SUMIF('data-from-invoicing'!D:D,eslam.data!AP1485,'data-from-invoicing'!E:E)</f>
        <v>0</v>
      </c>
      <c r="G1485" s="2">
        <f t="shared" si="182"/>
        <v>-7601906.7600000054</v>
      </c>
      <c r="H1485" s="23"/>
      <c r="I1485" s="2">
        <f>SUMIF('collection only'!D:D,eslam.data!AO1485,'collection only'!E:E)</f>
        <v>5230123.67</v>
      </c>
      <c r="J1485" s="26">
        <f>SUMIF('data-from-invoicing'!D:D,eslam.data!AP1485,'data-from-invoicing'!F:F)</f>
        <v>0</v>
      </c>
      <c r="K1485" s="2">
        <f t="shared" si="183"/>
        <v>-5230123.67</v>
      </c>
      <c r="O1485" s="23"/>
      <c r="P1485" s="2">
        <v>5230123.66</v>
      </c>
      <c r="Q1485" s="1">
        <v>43373</v>
      </c>
      <c r="R1485" s="1">
        <v>43373</v>
      </c>
      <c r="S1485" s="1">
        <v>43374</v>
      </c>
      <c r="T1485">
        <v>45</v>
      </c>
      <c r="U1485" s="1">
        <v>43419</v>
      </c>
      <c r="V1485" s="1">
        <v>43409</v>
      </c>
      <c r="W1485" s="2">
        <v>127747371.15000001</v>
      </c>
      <c r="X1485" s="2">
        <v>0</v>
      </c>
      <c r="AD1485" s="2">
        <v>446149</v>
      </c>
      <c r="AE1485" s="14">
        <f>SUMIF('consultant-gross'!D:D,eslam.data!AO1485,'consultant-gross'!F:F)</f>
        <v>7601906.7600000054</v>
      </c>
      <c r="AF1485" s="14">
        <f>SUMIF('consultant-gross'!D:D,eslam.data!AO1485,'consultant-gross'!G:G)</f>
        <v>127747371.15000001</v>
      </c>
      <c r="AG1485" s="14">
        <f>SUMIF('consultant-net'!D:D,eslam.data!AO1485,'consultant-net'!F:F)</f>
        <v>5230123.66</v>
      </c>
      <c r="AH1485" s="2">
        <f>VLOOKUP(A1485,'eslam-to-invoicing'!A:B,2,0)</f>
        <v>0</v>
      </c>
      <c r="AO1485" s="2" t="str">
        <f t="shared" si="184"/>
        <v>SIEMENS - Sokhna11</v>
      </c>
      <c r="AP1485" s="2" t="str">
        <f t="shared" si="185"/>
        <v>011</v>
      </c>
    </row>
    <row r="1486" spans="1:42" hidden="1" x14ac:dyDescent="0.3">
      <c r="A1486" s="6" t="s">
        <v>14</v>
      </c>
      <c r="B1486" s="6">
        <f>VLOOKUP(A1486,Sheet1!A:B,2,0)</f>
        <v>1</v>
      </c>
      <c r="C1486" s="6">
        <v>12</v>
      </c>
      <c r="D1486" s="25"/>
      <c r="E1486" s="2">
        <v>28930012.40000001</v>
      </c>
      <c r="F1486" s="26">
        <f>SUMIF('data-from-invoicing'!D:D,eslam.data!AP1486,'data-from-invoicing'!E:E)</f>
        <v>0</v>
      </c>
      <c r="G1486" s="2">
        <f t="shared" si="182"/>
        <v>-28930012.40000001</v>
      </c>
      <c r="H1486" s="23"/>
      <c r="I1486" s="2">
        <f>SUMIF('collection only'!D:D,eslam.data!AO1486,'collection only'!E:E)</f>
        <v>20041232.559999999</v>
      </c>
      <c r="J1486" s="26">
        <f>SUMIF('data-from-invoicing'!D:D,eslam.data!AP1486,'data-from-invoicing'!F:F)</f>
        <v>0</v>
      </c>
      <c r="K1486" s="2">
        <f t="shared" si="183"/>
        <v>-20041232.559999999</v>
      </c>
      <c r="O1486" s="23"/>
      <c r="P1486" s="2">
        <v>20041232.559999999</v>
      </c>
      <c r="Q1486" s="1">
        <v>43404</v>
      </c>
      <c r="R1486" s="1">
        <v>43401</v>
      </c>
      <c r="S1486" s="1">
        <v>43401</v>
      </c>
      <c r="T1486">
        <v>45</v>
      </c>
      <c r="U1486" s="1">
        <v>43446</v>
      </c>
      <c r="V1486" s="1">
        <v>43411</v>
      </c>
      <c r="W1486" s="2">
        <v>156677383.55000001</v>
      </c>
      <c r="AD1486" s="2">
        <v>366625</v>
      </c>
      <c r="AE1486" s="14">
        <f>SUMIF('consultant-gross'!D:D,eslam.data!AO1486,'consultant-gross'!F:F)</f>
        <v>0</v>
      </c>
      <c r="AF1486" s="14">
        <f>SUMIF('consultant-gross'!D:D,eslam.data!AO1486,'consultant-gross'!G:G)</f>
        <v>0</v>
      </c>
      <c r="AG1486" s="14">
        <f>SUMIF('consultant-net'!D:D,eslam.data!AO1486,'consultant-net'!F:F)</f>
        <v>0</v>
      </c>
      <c r="AH1486" s="2">
        <f>VLOOKUP(A1486,'eslam-to-invoicing'!A:B,2,0)</f>
        <v>0</v>
      </c>
      <c r="AO1486" s="2" t="str">
        <f t="shared" si="184"/>
        <v>SIEMENS - Sokhna12</v>
      </c>
      <c r="AP1486" s="2" t="str">
        <f t="shared" si="185"/>
        <v>012</v>
      </c>
    </row>
    <row r="1487" spans="1:42" hidden="1" x14ac:dyDescent="0.3">
      <c r="A1487" s="6" t="s">
        <v>14</v>
      </c>
      <c r="B1487" s="6">
        <f>VLOOKUP(A1487,Sheet1!A:B,2,0)</f>
        <v>1</v>
      </c>
      <c r="C1487" s="6">
        <v>13</v>
      </c>
      <c r="D1487" s="25"/>
      <c r="E1487" s="2">
        <v>25830140.069999989</v>
      </c>
      <c r="F1487" s="26">
        <f>SUMIF('data-from-invoicing'!D:D,eslam.data!AP1487,'data-from-invoicing'!E:E)</f>
        <v>0</v>
      </c>
      <c r="G1487" s="2">
        <f t="shared" si="182"/>
        <v>-25830140.069999989</v>
      </c>
      <c r="H1487" s="23"/>
      <c r="I1487" s="2">
        <f>SUMIF('collection only'!D:D,eslam.data!AO1487,'collection only'!E:E)</f>
        <v>17822796.649999999</v>
      </c>
      <c r="J1487" s="26">
        <f>SUMIF('data-from-invoicing'!D:D,eslam.data!AP1487,'data-from-invoicing'!F:F)</f>
        <v>0</v>
      </c>
      <c r="K1487" s="2">
        <f t="shared" si="183"/>
        <v>-17822796.649999999</v>
      </c>
      <c r="O1487" s="23"/>
      <c r="P1487" s="2">
        <v>17822796.649999999</v>
      </c>
      <c r="Q1487" s="1">
        <v>43434</v>
      </c>
      <c r="R1487" s="1">
        <v>43426</v>
      </c>
      <c r="S1487" s="1">
        <v>43426</v>
      </c>
      <c r="T1487">
        <v>45</v>
      </c>
      <c r="U1487" s="1">
        <v>43471</v>
      </c>
      <c r="V1487" s="1">
        <v>43431</v>
      </c>
      <c r="W1487" s="2">
        <v>182507523.62</v>
      </c>
      <c r="AD1487" s="2">
        <v>366625</v>
      </c>
      <c r="AE1487" s="14">
        <f>SUMIF('consultant-gross'!D:D,eslam.data!AO1487,'consultant-gross'!F:F)</f>
        <v>0</v>
      </c>
      <c r="AF1487" s="14">
        <f>SUMIF('consultant-gross'!D:D,eslam.data!AO1487,'consultant-gross'!G:G)</f>
        <v>0</v>
      </c>
      <c r="AG1487" s="14">
        <f>SUMIF('consultant-net'!D:D,eslam.data!AO1487,'consultant-net'!F:F)</f>
        <v>0</v>
      </c>
      <c r="AH1487" s="2">
        <f>VLOOKUP(A1487,'eslam-to-invoicing'!A:B,2,0)</f>
        <v>0</v>
      </c>
      <c r="AO1487" s="2" t="str">
        <f t="shared" si="184"/>
        <v>SIEMENS - Sokhna13</v>
      </c>
      <c r="AP1487" s="2" t="str">
        <f t="shared" si="185"/>
        <v>013</v>
      </c>
    </row>
    <row r="1488" spans="1:42" hidden="1" x14ac:dyDescent="0.3">
      <c r="A1488" s="6" t="s">
        <v>14</v>
      </c>
      <c r="B1488" s="6">
        <f>VLOOKUP(A1488,Sheet1!A:B,2,0)</f>
        <v>1</v>
      </c>
      <c r="C1488" s="6">
        <v>14</v>
      </c>
      <c r="D1488" s="25"/>
      <c r="E1488" s="2">
        <v>28983532</v>
      </c>
      <c r="F1488" s="26">
        <f>SUMIF('data-from-invoicing'!D:D,eslam.data!AP1488,'data-from-invoicing'!E:E)</f>
        <v>0</v>
      </c>
      <c r="G1488" s="2">
        <f t="shared" si="182"/>
        <v>-28983532</v>
      </c>
      <c r="H1488" s="23"/>
      <c r="I1488" s="2">
        <f>SUMIF('collection only'!D:D,eslam.data!AO1488,'collection only'!E:E)</f>
        <v>20002003.079999998</v>
      </c>
      <c r="J1488" s="26">
        <f>SUMIF('data-from-invoicing'!D:D,eslam.data!AP1488,'data-from-invoicing'!F:F)</f>
        <v>0</v>
      </c>
      <c r="K1488" s="2">
        <f t="shared" si="183"/>
        <v>-20002003.079999998</v>
      </c>
      <c r="O1488" s="23"/>
      <c r="P1488" s="2">
        <v>20002003.079999998</v>
      </c>
      <c r="Q1488" s="1">
        <v>43465</v>
      </c>
      <c r="R1488" s="1">
        <v>43443</v>
      </c>
      <c r="S1488" s="1">
        <v>43453</v>
      </c>
      <c r="T1488">
        <v>45</v>
      </c>
      <c r="U1488" s="1">
        <v>43498</v>
      </c>
      <c r="V1488" s="1">
        <v>43501</v>
      </c>
      <c r="W1488" s="2">
        <v>211491055.62</v>
      </c>
      <c r="AD1488" s="2">
        <v>363259</v>
      </c>
      <c r="AE1488" s="14">
        <f>SUMIF('consultant-gross'!D:D,eslam.data!AO1488,'consultant-gross'!F:F)</f>
        <v>0</v>
      </c>
      <c r="AF1488" s="14">
        <f>SUMIF('consultant-gross'!D:D,eslam.data!AO1488,'consultant-gross'!G:G)</f>
        <v>0</v>
      </c>
      <c r="AG1488" s="14">
        <f>SUMIF('consultant-net'!D:D,eslam.data!AO1488,'consultant-net'!F:F)</f>
        <v>0</v>
      </c>
      <c r="AH1488" s="2">
        <f>VLOOKUP(A1488,'eslam-to-invoicing'!A:B,2,0)</f>
        <v>0</v>
      </c>
      <c r="AO1488" s="2" t="str">
        <f t="shared" si="184"/>
        <v>SIEMENS - Sokhna14</v>
      </c>
      <c r="AP1488" s="2" t="str">
        <f t="shared" si="185"/>
        <v>014</v>
      </c>
    </row>
    <row r="1489" spans="1:42" hidden="1" x14ac:dyDescent="0.3">
      <c r="A1489" s="6" t="s">
        <v>14</v>
      </c>
      <c r="B1489" s="6">
        <f>VLOOKUP(A1489,Sheet1!A:B,2,0)</f>
        <v>1</v>
      </c>
      <c r="C1489" s="6">
        <v>15</v>
      </c>
      <c r="D1489" s="25"/>
      <c r="E1489" s="2">
        <v>10573229.889999989</v>
      </c>
      <c r="F1489" s="26">
        <f>SUMIF('data-from-invoicing'!D:D,eslam.data!AP1489,'data-from-invoicing'!E:E)</f>
        <v>0</v>
      </c>
      <c r="G1489" s="2">
        <f t="shared" si="182"/>
        <v>-10573229.889999989</v>
      </c>
      <c r="H1489" s="23"/>
      <c r="I1489" s="2">
        <f>SUMIF('collection only'!D:D,eslam.data!AO1489,'collection only'!E:E)</f>
        <v>2699428.63</v>
      </c>
      <c r="J1489" s="26">
        <f>SUMIF('data-from-invoicing'!D:D,eslam.data!AP1489,'data-from-invoicing'!F:F)</f>
        <v>0</v>
      </c>
      <c r="K1489" s="2">
        <f t="shared" si="183"/>
        <v>-2699428.63</v>
      </c>
      <c r="O1489" s="23"/>
      <c r="P1489" s="2">
        <v>2699428.63</v>
      </c>
      <c r="Q1489" s="1">
        <v>43465</v>
      </c>
      <c r="R1489" s="1">
        <v>43461</v>
      </c>
      <c r="S1489" s="1">
        <v>43470</v>
      </c>
      <c r="T1489">
        <v>45</v>
      </c>
      <c r="U1489" s="1">
        <v>43515</v>
      </c>
      <c r="V1489" s="1">
        <v>43501</v>
      </c>
      <c r="W1489" s="2">
        <v>222064285.50999999</v>
      </c>
      <c r="AD1489" s="2">
        <v>4959359</v>
      </c>
      <c r="AE1489" s="14">
        <f>SUMIF('consultant-gross'!D:D,eslam.data!AO1489,'consultant-gross'!F:F)</f>
        <v>0</v>
      </c>
      <c r="AF1489" s="14">
        <f>SUMIF('consultant-gross'!D:D,eslam.data!AO1489,'consultant-gross'!G:G)</f>
        <v>0</v>
      </c>
      <c r="AG1489" s="14">
        <f>SUMIF('consultant-net'!D:D,eslam.data!AO1489,'consultant-net'!F:F)</f>
        <v>0</v>
      </c>
      <c r="AH1489" s="2">
        <f>VLOOKUP(A1489,'eslam-to-invoicing'!A:B,2,0)</f>
        <v>0</v>
      </c>
      <c r="AO1489" s="2" t="str">
        <f t="shared" si="184"/>
        <v>SIEMENS - Sokhna15</v>
      </c>
      <c r="AP1489" s="2" t="str">
        <f t="shared" si="185"/>
        <v>015</v>
      </c>
    </row>
    <row r="1490" spans="1:42" hidden="1" x14ac:dyDescent="0.3">
      <c r="A1490" s="6" t="s">
        <v>14</v>
      </c>
      <c r="B1490" s="6">
        <f>VLOOKUP(A1490,Sheet1!A:B,2,0)</f>
        <v>1</v>
      </c>
      <c r="C1490" s="6">
        <v>16</v>
      </c>
      <c r="D1490" s="25"/>
      <c r="E1490" s="2">
        <v>32022484.92000002</v>
      </c>
      <c r="F1490" s="26">
        <f>SUMIF('data-from-invoicing'!D:D,eslam.data!AP1490,'data-from-invoicing'!E:E)</f>
        <v>0</v>
      </c>
      <c r="G1490" s="2">
        <f t="shared" si="182"/>
        <v>-32022484.92000002</v>
      </c>
      <c r="H1490" s="23"/>
      <c r="I1490" s="2">
        <f>SUMIF('collection only'!D:D,eslam.data!AO1490,'collection only'!E:E)</f>
        <v>25271545.73</v>
      </c>
      <c r="J1490" s="26">
        <f>SUMIF('data-from-invoicing'!D:D,eslam.data!AP1490,'data-from-invoicing'!F:F)</f>
        <v>0</v>
      </c>
      <c r="K1490" s="2">
        <f t="shared" si="183"/>
        <v>-25271545.73</v>
      </c>
      <c r="O1490" s="23"/>
      <c r="P1490" s="2">
        <v>25271545.73</v>
      </c>
      <c r="Q1490" s="1">
        <v>43465</v>
      </c>
      <c r="R1490" s="1">
        <v>43464</v>
      </c>
      <c r="S1490" s="1">
        <v>43480</v>
      </c>
      <c r="T1490">
        <v>45</v>
      </c>
      <c r="U1490" s="1">
        <v>43525</v>
      </c>
      <c r="V1490" s="1">
        <v>43488</v>
      </c>
      <c r="W1490" s="2">
        <v>254086770.43000001</v>
      </c>
      <c r="AD1490" s="2">
        <v>4959359</v>
      </c>
      <c r="AE1490" s="14">
        <f>SUMIF('consultant-gross'!D:D,eslam.data!AO1490,'consultant-gross'!F:F)</f>
        <v>32022484.920000017</v>
      </c>
      <c r="AF1490" s="14">
        <f>SUMIF('consultant-gross'!D:D,eslam.data!AO1490,'consultant-gross'!G:G)</f>
        <v>254086770.43000001</v>
      </c>
      <c r="AG1490" s="14">
        <f>SUMIF('consultant-net'!D:D,eslam.data!AO1490,'consultant-net'!F:F)</f>
        <v>25271545.73</v>
      </c>
      <c r="AH1490" s="2">
        <f>VLOOKUP(A1490,'eslam-to-invoicing'!A:B,2,0)</f>
        <v>0</v>
      </c>
      <c r="AO1490" s="2" t="str">
        <f t="shared" si="184"/>
        <v>SIEMENS - Sokhna16</v>
      </c>
      <c r="AP1490" s="2" t="str">
        <f t="shared" si="185"/>
        <v>016</v>
      </c>
    </row>
    <row r="1491" spans="1:42" hidden="1" x14ac:dyDescent="0.3">
      <c r="A1491" s="6" t="s">
        <v>14</v>
      </c>
      <c r="B1491" s="6">
        <f>VLOOKUP(A1491,Sheet1!A:B,2,0)</f>
        <v>1</v>
      </c>
      <c r="C1491" s="6">
        <v>17</v>
      </c>
      <c r="D1491" s="25"/>
      <c r="E1491" s="2">
        <v>57817326.869999997</v>
      </c>
      <c r="F1491" s="26">
        <f>SUMIF('data-from-invoicing'!D:D,eslam.data!AP1491,'data-from-invoicing'!E:E)</f>
        <v>0</v>
      </c>
      <c r="G1491" s="2">
        <f t="shared" si="182"/>
        <v>-57817326.869999997</v>
      </c>
      <c r="H1491" s="23"/>
      <c r="I1491" s="2">
        <f>SUMIF('collection only'!D:D,eslam.data!AO1491,'collection only'!E:E)</f>
        <v>20418831.59</v>
      </c>
      <c r="J1491" s="26">
        <f>SUMIF('data-from-invoicing'!D:D,eslam.data!AP1491,'data-from-invoicing'!F:F)</f>
        <v>0</v>
      </c>
      <c r="K1491" s="2">
        <f t="shared" si="183"/>
        <v>-20418831.59</v>
      </c>
      <c r="O1491" s="23"/>
      <c r="P1491" s="2">
        <v>20418831.59</v>
      </c>
      <c r="Q1491" s="1">
        <v>43524</v>
      </c>
      <c r="R1491" s="1">
        <v>43517</v>
      </c>
      <c r="S1491" s="1">
        <v>43496</v>
      </c>
      <c r="T1491">
        <v>45</v>
      </c>
      <c r="U1491" s="1">
        <v>43541</v>
      </c>
      <c r="V1491" s="1">
        <v>43577</v>
      </c>
      <c r="W1491" s="2">
        <v>311904097.30000001</v>
      </c>
      <c r="AD1491" s="2">
        <v>26029681</v>
      </c>
      <c r="AE1491" s="14">
        <f>SUMIF('consultant-gross'!D:D,eslam.data!AO1491,'consultant-gross'!F:F)</f>
        <v>57817326.870000005</v>
      </c>
      <c r="AF1491" s="14">
        <f>SUMIF('consultant-gross'!D:D,eslam.data!AO1491,'consultant-gross'!G:G)</f>
        <v>311904097.30000001</v>
      </c>
      <c r="AG1491" s="14">
        <f>SUMIF('consultant-net'!D:D,eslam.data!AO1491,'consultant-net'!F:F)</f>
        <v>20418831.59</v>
      </c>
      <c r="AH1491" s="2">
        <f>VLOOKUP(A1491,'eslam-to-invoicing'!A:B,2,0)</f>
        <v>0</v>
      </c>
      <c r="AO1491" s="2" t="str">
        <f t="shared" si="184"/>
        <v>SIEMENS - Sokhna17</v>
      </c>
      <c r="AP1491" s="2" t="str">
        <f t="shared" si="185"/>
        <v>017</v>
      </c>
    </row>
    <row r="1492" spans="1:42" hidden="1" x14ac:dyDescent="0.3">
      <c r="A1492" s="6" t="s">
        <v>14</v>
      </c>
      <c r="B1492" s="6">
        <f>VLOOKUP(A1492,Sheet1!A:B,2,0)</f>
        <v>1</v>
      </c>
      <c r="C1492" s="6">
        <v>18</v>
      </c>
      <c r="D1492" s="25"/>
      <c r="E1492" s="2">
        <v>11495973.019999981</v>
      </c>
      <c r="F1492" s="26">
        <f>SUMIF('data-from-invoicing'!D:D,eslam.data!AP1492,'data-from-invoicing'!E:E)</f>
        <v>0</v>
      </c>
      <c r="G1492" s="2">
        <f t="shared" si="182"/>
        <v>-11495973.019999981</v>
      </c>
      <c r="H1492" s="23"/>
      <c r="I1492" s="2">
        <f>SUMIF('collection only'!D:D,eslam.data!AO1492,'collection only'!E:E)</f>
        <v>12124718</v>
      </c>
      <c r="J1492" s="26">
        <f>SUMIF('data-from-invoicing'!D:D,eslam.data!AP1492,'data-from-invoicing'!F:F)</f>
        <v>0</v>
      </c>
      <c r="K1492" s="2">
        <f t="shared" si="183"/>
        <v>-12124718</v>
      </c>
      <c r="O1492" s="23"/>
      <c r="P1492" s="2">
        <v>12124718</v>
      </c>
      <c r="Q1492" s="1">
        <v>43677</v>
      </c>
      <c r="R1492" s="1">
        <v>43684</v>
      </c>
      <c r="S1492" s="1">
        <v>43697</v>
      </c>
      <c r="T1492">
        <v>45</v>
      </c>
      <c r="U1492" s="1">
        <v>43742</v>
      </c>
      <c r="V1492" s="1">
        <v>43740</v>
      </c>
      <c r="W1492" s="2">
        <v>323400070.31999999</v>
      </c>
      <c r="AD1492" s="2">
        <v>20785977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15000000</v>
      </c>
      <c r="AH1492" s="2">
        <f>VLOOKUP(A1492,'eslam-to-invoicing'!A:B,2,0)</f>
        <v>0</v>
      </c>
      <c r="AO1492" s="2" t="str">
        <f t="shared" si="184"/>
        <v>SIEMENS - Sokhna18</v>
      </c>
      <c r="AP1492" s="2" t="str">
        <f t="shared" si="185"/>
        <v>018</v>
      </c>
    </row>
    <row r="1493" spans="1:42" x14ac:dyDescent="0.3">
      <c r="A1493" s="6" t="s">
        <v>14</v>
      </c>
      <c r="B1493" s="6">
        <f>VLOOKUP(A1493,Sheet1!A:B,2,0)</f>
        <v>1</v>
      </c>
      <c r="C1493" s="6">
        <v>19</v>
      </c>
      <c r="D1493" s="25"/>
      <c r="F1493" s="26">
        <f>SUMIF('data-from-invoicing'!D:D,eslam.data!AP1493,'data-from-invoicing'!E:E)</f>
        <v>0</v>
      </c>
      <c r="G1493" s="2">
        <f t="shared" si="182"/>
        <v>0</v>
      </c>
      <c r="H1493" s="23"/>
      <c r="I1493" s="2">
        <f>SUMIF('collection only'!D:D,eslam.data!AO1493,'collection only'!E:E)</f>
        <v>25672200.91</v>
      </c>
      <c r="J1493" s="26">
        <f>SUMIF('data-from-invoicing'!D:D,eslam.data!AP1493,'data-from-invoicing'!F:F)</f>
        <v>0</v>
      </c>
      <c r="K1493" s="2">
        <f t="shared" si="183"/>
        <v>-25672200.91</v>
      </c>
      <c r="O1493" s="23"/>
      <c r="Q1493" s="1">
        <v>43769</v>
      </c>
      <c r="R1493" s="1">
        <v>43768</v>
      </c>
      <c r="S1493" s="1">
        <v>43846</v>
      </c>
      <c r="T1493">
        <v>45</v>
      </c>
      <c r="U1493" s="1">
        <v>43891</v>
      </c>
      <c r="AD1493" s="2">
        <v>0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 t="shared" si="184"/>
        <v>SIEMENS - Sokhna19</v>
      </c>
      <c r="AP1493" s="2" t="str">
        <f t="shared" si="185"/>
        <v>019</v>
      </c>
    </row>
    <row r="1494" spans="1:42" x14ac:dyDescent="0.3">
      <c r="A1494" s="6" t="s">
        <v>14</v>
      </c>
      <c r="B1494" s="6">
        <f>VLOOKUP(A1494,Sheet1!A:B,2,0)</f>
        <v>1</v>
      </c>
      <c r="C1494" s="6">
        <v>20</v>
      </c>
      <c r="D1494" s="25"/>
      <c r="F1494" s="26">
        <f>SUMIF('data-from-invoicing'!D:D,eslam.data!AP1494,'data-from-invoicing'!E:E)</f>
        <v>0</v>
      </c>
      <c r="G1494" s="2">
        <f t="shared" si="182"/>
        <v>0</v>
      </c>
      <c r="H1494" s="23"/>
      <c r="I1494" s="2">
        <f>SUMIF('collection only'!D:D,eslam.data!AO1494,'collection only'!E:E)</f>
        <v>15319191.73</v>
      </c>
      <c r="J1494" s="26">
        <f>SUMIF('data-from-invoicing'!D:D,eslam.data!AP1494,'data-from-invoicing'!F:F)</f>
        <v>0</v>
      </c>
      <c r="K1494" s="2">
        <f t="shared" si="183"/>
        <v>-15319191.73</v>
      </c>
      <c r="O1494" s="23"/>
      <c r="Q1494" s="1">
        <v>43769</v>
      </c>
      <c r="R1494" s="1">
        <v>43768</v>
      </c>
      <c r="S1494" s="1">
        <v>43846</v>
      </c>
      <c r="T1494">
        <v>45</v>
      </c>
      <c r="U1494" s="1">
        <v>43891</v>
      </c>
      <c r="V1494" s="1">
        <v>45224</v>
      </c>
      <c r="AD1494" s="2">
        <v>0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 t="shared" si="184"/>
        <v>SIEMENS - Sokhna20</v>
      </c>
      <c r="AP1494" s="2" t="str">
        <f t="shared" si="185"/>
        <v>020</v>
      </c>
    </row>
    <row r="1495" spans="1:42" x14ac:dyDescent="0.3">
      <c r="A1495" s="6" t="s">
        <v>14</v>
      </c>
      <c r="B1495" s="6">
        <f>VLOOKUP(A1495,Sheet1!A:B,2,0)</f>
        <v>1</v>
      </c>
      <c r="C1495" s="6">
        <v>21</v>
      </c>
      <c r="D1495" s="25"/>
      <c r="F1495" s="26">
        <f>SUMIF('data-from-invoicing'!D:D,eslam.data!AP1495,'data-from-invoicing'!E:E)</f>
        <v>0</v>
      </c>
      <c r="G1495" s="2">
        <f t="shared" si="182"/>
        <v>0</v>
      </c>
      <c r="H1495" s="23"/>
      <c r="I1495" s="2">
        <f>SUMIF('collection only'!D:D,eslam.data!AO1495,'collection only'!E:E)</f>
        <v>888628.7</v>
      </c>
      <c r="J1495" s="26">
        <f>SUMIF('data-from-invoicing'!D:D,eslam.data!AP1495,'data-from-invoicing'!F:F)</f>
        <v>0</v>
      </c>
      <c r="K1495" s="2">
        <f t="shared" si="183"/>
        <v>-888628.7</v>
      </c>
      <c r="O1495" s="23"/>
      <c r="Q1495" s="1">
        <v>44043</v>
      </c>
      <c r="R1495" s="1">
        <v>44027</v>
      </c>
      <c r="S1495" s="1">
        <v>44027</v>
      </c>
      <c r="T1495">
        <v>45</v>
      </c>
      <c r="U1495" s="1">
        <v>44072</v>
      </c>
      <c r="AD1495" s="2">
        <v>0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 t="shared" si="184"/>
        <v>SIEMENS - Sokhna21</v>
      </c>
      <c r="AP1495" s="2" t="str">
        <f t="shared" si="185"/>
        <v>021</v>
      </c>
    </row>
    <row r="1496" spans="1:42" hidden="1" x14ac:dyDescent="0.3">
      <c r="A1496" s="6" t="s">
        <v>106</v>
      </c>
      <c r="B1496" s="6">
        <f>VLOOKUP(A1496,Sheet1!A:B,2,0)</f>
        <v>1</v>
      </c>
      <c r="C1496" s="6">
        <v>1</v>
      </c>
      <c r="D1496" s="25"/>
      <c r="E1496" s="2">
        <v>3199345.21</v>
      </c>
      <c r="F1496" s="26">
        <f>SUMIF('data-from-invoicing'!D:D,eslam.data!AP1496,'data-from-invoicing'!E:E)</f>
        <v>0</v>
      </c>
      <c r="G1496" s="2">
        <f t="shared" si="182"/>
        <v>-3199345.21</v>
      </c>
      <c r="H1496" s="23"/>
      <c r="I1496" s="2">
        <f>SUMIF('collection only'!D:D,eslam.data!AO1496,'collection only'!E:E)</f>
        <v>13906048.199999999</v>
      </c>
      <c r="J1496" s="26">
        <f>SUMIF('data-from-invoicing'!D:D,eslam.data!AP1496,'data-from-invoicing'!F:F)</f>
        <v>0</v>
      </c>
      <c r="K1496" s="2">
        <f t="shared" si="183"/>
        <v>-13906048.199999999</v>
      </c>
      <c r="O1496" s="23"/>
      <c r="P1496" s="2">
        <v>2399508.91</v>
      </c>
      <c r="Q1496" s="1">
        <v>44926</v>
      </c>
      <c r="R1496" s="1">
        <v>44928</v>
      </c>
      <c r="S1496" s="1">
        <v>44930</v>
      </c>
      <c r="T1496">
        <v>42</v>
      </c>
      <c r="U1496" s="1">
        <v>44972</v>
      </c>
      <c r="V1496" s="1">
        <v>44959</v>
      </c>
      <c r="W1496" s="2">
        <v>3199345.21</v>
      </c>
      <c r="AD1496" s="2">
        <v>0</v>
      </c>
      <c r="AE1496" s="14">
        <f>SUMIF('consultant-gross'!D:D,eslam.data!AO1496,'consultant-gross'!F:F)</f>
        <v>3199345.21</v>
      </c>
      <c r="AF1496" s="14">
        <f>SUMIF('consultant-gross'!D:D,eslam.data!AO1496,'consultant-gross'!G:G)</f>
        <v>3199345.21</v>
      </c>
      <c r="AG1496" s="14">
        <f>SUMIF('consultant-net'!D:D,eslam.data!AO1496,'consultant-net'!F:F)</f>
        <v>2399508.91</v>
      </c>
      <c r="AH1496" s="2">
        <f>VLOOKUP(A1496,'eslam-to-invoicing'!A:B,2,0)</f>
        <v>0</v>
      </c>
      <c r="AO1496" s="2" t="str">
        <f t="shared" si="184"/>
        <v>SMP1 - Revamp1</v>
      </c>
      <c r="AP1496" s="2" t="str">
        <f t="shared" si="185"/>
        <v>01</v>
      </c>
    </row>
    <row r="1497" spans="1:42" hidden="1" x14ac:dyDescent="0.3">
      <c r="A1497" s="6" t="s">
        <v>106</v>
      </c>
      <c r="B1497" s="6">
        <f>VLOOKUP(A1497,Sheet1!A:B,2,0)</f>
        <v>1</v>
      </c>
      <c r="C1497" s="6">
        <v>2</v>
      </c>
      <c r="D1497" s="25"/>
      <c r="E1497" s="2">
        <v>1797569.47</v>
      </c>
      <c r="F1497" s="26">
        <f>SUMIF('data-from-invoicing'!D:D,eslam.data!AP1497,'data-from-invoicing'!E:E)</f>
        <v>0</v>
      </c>
      <c r="G1497" s="2">
        <f t="shared" si="182"/>
        <v>-1797569.47</v>
      </c>
      <c r="H1497" s="23"/>
      <c r="I1497" s="2">
        <f>SUMIF('collection only'!D:D,eslam.data!AO1497,'collection only'!E:E)</f>
        <v>25693427.500009999</v>
      </c>
      <c r="J1497" s="26">
        <f>SUMIF('data-from-invoicing'!D:D,eslam.data!AP1497,'data-from-invoicing'!F:F)</f>
        <v>0</v>
      </c>
      <c r="K1497" s="2">
        <f t="shared" si="183"/>
        <v>-25693427.500009999</v>
      </c>
      <c r="O1497" s="23"/>
      <c r="P1497" s="2">
        <v>1348177.1</v>
      </c>
      <c r="Q1497" s="1">
        <v>44957</v>
      </c>
      <c r="R1497" s="1">
        <v>44971</v>
      </c>
      <c r="S1497" s="1">
        <v>44972</v>
      </c>
      <c r="T1497">
        <v>42</v>
      </c>
      <c r="U1497" s="1">
        <v>45014</v>
      </c>
      <c r="V1497" s="1">
        <v>45048</v>
      </c>
      <c r="W1497" s="2">
        <v>4996914.68</v>
      </c>
      <c r="AD1497" s="2">
        <v>0</v>
      </c>
      <c r="AE1497" s="14">
        <f>SUMIF('consultant-gross'!D:D,eslam.data!AO1497,'consultant-gross'!F:F)</f>
        <v>1797569.4699999997</v>
      </c>
      <c r="AF1497" s="14">
        <f>SUMIF('consultant-gross'!D:D,eslam.data!AO1497,'consultant-gross'!G:G)</f>
        <v>4996914.68</v>
      </c>
      <c r="AG1497" s="14">
        <f>SUMIF('consultant-net'!D:D,eslam.data!AO1497,'consultant-net'!F:F)</f>
        <v>1348177.1</v>
      </c>
      <c r="AH1497" s="2">
        <f>VLOOKUP(A1497,'eslam-to-invoicing'!A:B,2,0)</f>
        <v>0</v>
      </c>
      <c r="AO1497" s="2" t="str">
        <f t="shared" si="184"/>
        <v>SMP1 - Revamp2</v>
      </c>
      <c r="AP1497" s="2" t="str">
        <f t="shared" si="185"/>
        <v>02</v>
      </c>
    </row>
    <row r="1498" spans="1:42" hidden="1" x14ac:dyDescent="0.3">
      <c r="A1498" s="6" t="s">
        <v>106</v>
      </c>
      <c r="B1498" s="6">
        <f>VLOOKUP(A1498,Sheet1!A:B,2,0)</f>
        <v>1</v>
      </c>
      <c r="C1498" s="6">
        <v>3</v>
      </c>
      <c r="D1498" s="25"/>
      <c r="E1498" s="2">
        <v>2879525.92</v>
      </c>
      <c r="F1498" s="26">
        <f>SUMIF('data-from-invoicing'!D:D,eslam.data!AP1498,'data-from-invoicing'!E:E)</f>
        <v>0</v>
      </c>
      <c r="G1498" s="2">
        <f t="shared" si="182"/>
        <v>-2879525.92</v>
      </c>
      <c r="H1498" s="23"/>
      <c r="I1498" s="2">
        <f>SUMIF('collection only'!D:D,eslam.data!AO1498,'collection only'!E:E)</f>
        <v>16806572.500009999</v>
      </c>
      <c r="J1498" s="26">
        <f>SUMIF('data-from-invoicing'!D:D,eslam.data!AP1498,'data-from-invoicing'!F:F)</f>
        <v>0</v>
      </c>
      <c r="K1498" s="2">
        <f t="shared" si="183"/>
        <v>-16806572.500009999</v>
      </c>
      <c r="O1498" s="23"/>
      <c r="P1498" s="2">
        <v>2159644.4500000002</v>
      </c>
      <c r="Q1498" s="1">
        <v>45046</v>
      </c>
      <c r="R1498" s="1">
        <v>45049</v>
      </c>
      <c r="S1498" s="1">
        <v>45070</v>
      </c>
      <c r="T1498">
        <v>42</v>
      </c>
      <c r="U1498" s="1">
        <v>45112</v>
      </c>
      <c r="W1498" s="2">
        <v>7876440.5999999996</v>
      </c>
      <c r="AD1498" s="2">
        <v>0</v>
      </c>
      <c r="AE1498" s="14">
        <f>SUMIF('consultant-gross'!D:D,eslam.data!AO1498,'consultant-gross'!F:F)</f>
        <v>2879525.92</v>
      </c>
      <c r="AF1498" s="14">
        <f>SUMIF('consultant-gross'!D:D,eslam.data!AO1498,'consultant-gross'!G:G)</f>
        <v>7876440.5999999996</v>
      </c>
      <c r="AG1498" s="14">
        <f>SUMIF('consultant-net'!D:D,eslam.data!AO1498,'consultant-net'!F:F)</f>
        <v>2159644.4500000002</v>
      </c>
      <c r="AH1498" s="2">
        <f>VLOOKUP(A1498,'eslam-to-invoicing'!A:B,2,0)</f>
        <v>0</v>
      </c>
      <c r="AO1498" s="2" t="str">
        <f t="shared" si="184"/>
        <v>SMP1 - Revamp3</v>
      </c>
      <c r="AP1498" s="2" t="str">
        <f t="shared" si="185"/>
        <v>03</v>
      </c>
    </row>
    <row r="1499" spans="1:42" hidden="1" x14ac:dyDescent="0.3">
      <c r="A1499" s="6" t="s">
        <v>106</v>
      </c>
      <c r="B1499" s="6">
        <f>VLOOKUP(A1499,Sheet1!A:B,2,0)</f>
        <v>1</v>
      </c>
      <c r="C1499" s="6">
        <v>4</v>
      </c>
      <c r="D1499" s="25"/>
      <c r="E1499" s="2">
        <v>3836789.6300000008</v>
      </c>
      <c r="F1499" s="26">
        <f>SUMIF('data-from-invoicing'!D:D,eslam.data!AP1499,'data-from-invoicing'!E:E)</f>
        <v>0</v>
      </c>
      <c r="G1499" s="2">
        <f t="shared" si="182"/>
        <v>-3836789.6300000008</v>
      </c>
      <c r="H1499" s="23"/>
      <c r="I1499" s="2">
        <f>SUMIF('collection only'!D:D,eslam.data!AO1499,'collection only'!E:E)</f>
        <v>2647384.8437142861</v>
      </c>
      <c r="J1499" s="26">
        <f>SUMIF('data-from-invoicing'!D:D,eslam.data!AP1499,'data-from-invoicing'!F:F)</f>
        <v>0</v>
      </c>
      <c r="K1499" s="2">
        <f t="shared" si="183"/>
        <v>-2647384.8437142861</v>
      </c>
      <c r="O1499" s="23"/>
      <c r="P1499" s="2">
        <v>2877592.22</v>
      </c>
      <c r="Q1499" s="1">
        <v>45077</v>
      </c>
      <c r="R1499" s="1">
        <v>45083</v>
      </c>
      <c r="S1499" s="1">
        <v>45120</v>
      </c>
      <c r="T1499">
        <v>42</v>
      </c>
      <c r="U1499" s="1">
        <v>45162</v>
      </c>
      <c r="V1499" s="1">
        <v>45170</v>
      </c>
      <c r="W1499" s="2">
        <v>11713230.23</v>
      </c>
      <c r="AD1499" s="2">
        <v>0</v>
      </c>
      <c r="AE1499" s="14">
        <f>SUMIF('consultant-gross'!D:D,eslam.data!AO1499,'consultant-gross'!F:F)</f>
        <v>3836789.6300000008</v>
      </c>
      <c r="AF1499" s="14">
        <f>SUMIF('consultant-gross'!D:D,eslam.data!AO1499,'consultant-gross'!G:G)</f>
        <v>11713230.23</v>
      </c>
      <c r="AG1499" s="14">
        <f>SUMIF('consultant-net'!D:D,eslam.data!AO1499,'consultant-net'!F:F)</f>
        <v>2877592.22</v>
      </c>
      <c r="AH1499" s="2">
        <f>VLOOKUP(A1499,'eslam-to-invoicing'!A:B,2,0)</f>
        <v>0</v>
      </c>
      <c r="AO1499" s="2" t="str">
        <f t="shared" si="184"/>
        <v>SMP1 - Revamp4</v>
      </c>
      <c r="AP1499" s="2" t="str">
        <f t="shared" si="185"/>
        <v>04</v>
      </c>
    </row>
    <row r="1500" spans="1:42" hidden="1" x14ac:dyDescent="0.3">
      <c r="A1500" s="6" t="s">
        <v>106</v>
      </c>
      <c r="B1500" s="6">
        <f>VLOOKUP(A1500,Sheet1!A:B,2,0)</f>
        <v>1</v>
      </c>
      <c r="C1500" s="6">
        <v>5</v>
      </c>
      <c r="D1500" s="25"/>
      <c r="E1500" s="2">
        <v>4135898.1</v>
      </c>
      <c r="F1500" s="26">
        <f>SUMIF('data-from-invoicing'!D:D,eslam.data!AP1500,'data-from-invoicing'!E:E)</f>
        <v>0</v>
      </c>
      <c r="G1500" s="2">
        <f t="shared" si="182"/>
        <v>-4135898.1</v>
      </c>
      <c r="H1500" s="23"/>
      <c r="I1500" s="2">
        <f>SUMIF('collection only'!D:D,eslam.data!AO1500,'collection only'!E:E)</f>
        <v>2853769.6857142858</v>
      </c>
      <c r="J1500" s="26">
        <f>SUMIF('data-from-invoicing'!D:D,eslam.data!AP1500,'data-from-invoicing'!F:F)</f>
        <v>0</v>
      </c>
      <c r="K1500" s="2">
        <f t="shared" si="183"/>
        <v>-2853769.6857142858</v>
      </c>
      <c r="O1500" s="23"/>
      <c r="P1500" s="2">
        <v>3101923.57</v>
      </c>
      <c r="Q1500" s="1">
        <v>45138</v>
      </c>
      <c r="R1500" s="1">
        <v>45132</v>
      </c>
      <c r="S1500" s="1">
        <v>45132</v>
      </c>
      <c r="T1500">
        <v>42</v>
      </c>
      <c r="U1500" s="1">
        <v>45174</v>
      </c>
      <c r="V1500" s="1">
        <v>45181</v>
      </c>
      <c r="W1500" s="2">
        <v>15849128.33</v>
      </c>
      <c r="AD1500" s="2">
        <v>0</v>
      </c>
      <c r="AE1500" s="14">
        <f>SUMIF('consultant-gross'!D:D,eslam.data!AO1500,'consultant-gross'!F:F)</f>
        <v>4135898.0999999996</v>
      </c>
      <c r="AF1500" s="14">
        <f>SUMIF('consultant-gross'!D:D,eslam.data!AO1500,'consultant-gross'!G:G)</f>
        <v>15849128.33</v>
      </c>
      <c r="AG1500" s="14">
        <f>SUMIF('consultant-net'!D:D,eslam.data!AO1500,'consultant-net'!F:F)</f>
        <v>3101923.57</v>
      </c>
      <c r="AH1500" s="2">
        <f>VLOOKUP(A1500,'eslam-to-invoicing'!A:B,2,0)</f>
        <v>0</v>
      </c>
      <c r="AO1500" s="2" t="str">
        <f t="shared" si="184"/>
        <v>SMP1 - Revamp5</v>
      </c>
      <c r="AP1500" s="2" t="str">
        <f t="shared" si="185"/>
        <v>05</v>
      </c>
    </row>
    <row r="1501" spans="1:42" hidden="1" x14ac:dyDescent="0.3">
      <c r="A1501" s="6" t="s">
        <v>106</v>
      </c>
      <c r="B1501" s="6">
        <f>VLOOKUP(A1501,Sheet1!A:B,2,0)</f>
        <v>1</v>
      </c>
      <c r="C1501" s="6">
        <v>6</v>
      </c>
      <c r="D1501" s="25"/>
      <c r="E1501" s="2">
        <v>8858061.6899999995</v>
      </c>
      <c r="F1501" s="26">
        <f>SUMIF('data-from-invoicing'!D:D,eslam.data!AP1501,'data-from-invoicing'!E:E)</f>
        <v>0</v>
      </c>
      <c r="G1501" s="2">
        <f t="shared" si="182"/>
        <v>-8858061.6899999995</v>
      </c>
      <c r="H1501" s="23"/>
      <c r="I1501" s="2">
        <f>SUMIF('collection only'!D:D,eslam.data!AO1501,'collection only'!E:E)</f>
        <v>6112062.5631428557</v>
      </c>
      <c r="J1501" s="26">
        <f>SUMIF('data-from-invoicing'!D:D,eslam.data!AP1501,'data-from-invoicing'!F:F)</f>
        <v>0</v>
      </c>
      <c r="K1501" s="2">
        <f t="shared" si="183"/>
        <v>-6112062.5631428557</v>
      </c>
      <c r="O1501" s="23"/>
      <c r="P1501" s="2">
        <v>6643546.2599999998</v>
      </c>
      <c r="Q1501" s="1">
        <v>45169</v>
      </c>
      <c r="R1501" s="1">
        <v>45168</v>
      </c>
      <c r="S1501" s="1">
        <v>45175</v>
      </c>
      <c r="T1501">
        <v>42</v>
      </c>
      <c r="U1501" s="1">
        <v>45217</v>
      </c>
      <c r="V1501" s="1">
        <v>45209</v>
      </c>
      <c r="W1501" s="2">
        <v>24707190.02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 t="shared" si="184"/>
        <v>SMP1 - Revamp6</v>
      </c>
      <c r="AP1501" s="2" t="str">
        <f t="shared" si="185"/>
        <v>06</v>
      </c>
    </row>
    <row r="1502" spans="1:42" hidden="1" x14ac:dyDescent="0.3">
      <c r="A1502" s="6" t="s">
        <v>106</v>
      </c>
      <c r="B1502" s="6">
        <f>VLOOKUP(A1502,Sheet1!A:B,2,0)</f>
        <v>1</v>
      </c>
      <c r="C1502" s="6">
        <v>7</v>
      </c>
      <c r="D1502" s="25"/>
      <c r="E1502" s="2">
        <v>4571797.25</v>
      </c>
      <c r="F1502" s="26">
        <f>SUMIF('data-from-invoicing'!D:D,eslam.data!AP1502,'data-from-invoicing'!E:E)</f>
        <v>0</v>
      </c>
      <c r="G1502" s="2">
        <f t="shared" si="182"/>
        <v>-4571797.25</v>
      </c>
      <c r="H1502" s="23"/>
      <c r="I1502" s="2">
        <f>SUMIF('collection only'!D:D,eslam.data!AO1502,'collection only'!E:E)</f>
        <v>3154540.1</v>
      </c>
      <c r="J1502" s="26">
        <f>SUMIF('data-from-invoicing'!D:D,eslam.data!AP1502,'data-from-invoicing'!F:F)</f>
        <v>0</v>
      </c>
      <c r="K1502" s="2">
        <f t="shared" si="183"/>
        <v>-3154540.1</v>
      </c>
      <c r="O1502" s="23"/>
      <c r="P1502" s="2">
        <v>3428847.94</v>
      </c>
      <c r="Q1502" s="1">
        <v>45230</v>
      </c>
      <c r="R1502" s="1">
        <v>45214</v>
      </c>
      <c r="S1502" s="1">
        <v>45214</v>
      </c>
      <c r="T1502">
        <v>42</v>
      </c>
      <c r="U1502" s="1">
        <v>45256</v>
      </c>
      <c r="V1502" s="1">
        <v>45251</v>
      </c>
      <c r="W1502" s="2">
        <v>29278987.27</v>
      </c>
      <c r="AD1502" s="2">
        <v>0</v>
      </c>
      <c r="AE1502" s="14">
        <f>SUMIF('consultant-gross'!D:D,eslam.data!AO1502,'consultant-gross'!F:F)</f>
        <v>4571797.25</v>
      </c>
      <c r="AF1502" s="14">
        <f>SUMIF('consultant-gross'!D:D,eslam.data!AO1502,'consultant-gross'!G:G)</f>
        <v>29278987.27</v>
      </c>
      <c r="AG1502" s="14">
        <f>SUMIF('consultant-net'!D:D,eslam.data!AO1502,'consultant-net'!F:F)</f>
        <v>3428847.94</v>
      </c>
      <c r="AH1502" s="2">
        <f>VLOOKUP(A1502,'eslam-to-invoicing'!A:B,2,0)</f>
        <v>0</v>
      </c>
      <c r="AO1502" s="2" t="str">
        <f t="shared" si="184"/>
        <v>SMP1 - Revamp7</v>
      </c>
      <c r="AP1502" s="2" t="str">
        <f t="shared" si="185"/>
        <v>07</v>
      </c>
    </row>
    <row r="1503" spans="1:42" hidden="1" x14ac:dyDescent="0.3">
      <c r="A1503" s="6" t="s">
        <v>106</v>
      </c>
      <c r="B1503" s="6">
        <f>VLOOKUP(A1503,Sheet1!A:B,2,0)</f>
        <v>1</v>
      </c>
      <c r="C1503" s="6">
        <v>8</v>
      </c>
      <c r="D1503" s="25"/>
      <c r="E1503" s="2">
        <v>2887080.34</v>
      </c>
      <c r="F1503" s="26">
        <f>SUMIF('data-from-invoicing'!D:D,eslam.data!AP1503,'data-from-invoicing'!E:E)</f>
        <v>0</v>
      </c>
      <c r="G1503" s="2">
        <f t="shared" si="182"/>
        <v>-2887080.34</v>
      </c>
      <c r="H1503" s="23"/>
      <c r="I1503" s="2">
        <f>SUMIF('collection only'!D:D,eslam.data!AO1503,'collection only'!E:E)</f>
        <v>1992085.4365714288</v>
      </c>
      <c r="J1503" s="26">
        <f>SUMIF('data-from-invoicing'!D:D,eslam.data!AP1503,'data-from-invoicing'!F:F)</f>
        <v>0</v>
      </c>
      <c r="K1503" s="2">
        <f t="shared" si="183"/>
        <v>-1992085.4365714288</v>
      </c>
      <c r="O1503" s="23"/>
      <c r="P1503" s="2">
        <v>2165310.25</v>
      </c>
      <c r="Q1503" s="1">
        <v>45291</v>
      </c>
      <c r="R1503" s="1">
        <v>45266</v>
      </c>
      <c r="S1503" s="1">
        <v>45266</v>
      </c>
      <c r="T1503">
        <v>42</v>
      </c>
      <c r="U1503" s="1">
        <v>45308</v>
      </c>
      <c r="V1503" s="1">
        <v>45306</v>
      </c>
      <c r="W1503" s="2">
        <v>32166067.609999999</v>
      </c>
      <c r="AD1503" s="2">
        <v>0</v>
      </c>
      <c r="AE1503" s="14">
        <f>SUMIF('consultant-gross'!D:D,eslam.data!AO1503,'consultant-gross'!F:F)</f>
        <v>0</v>
      </c>
      <c r="AF1503" s="14">
        <f>SUMIF('consultant-gross'!D:D,eslam.data!AO1503,'consultant-gross'!G:G)</f>
        <v>0</v>
      </c>
      <c r="AG1503" s="14">
        <f>SUMIF('consultant-net'!D:D,eslam.data!AO1503,'consultant-net'!F:F)</f>
        <v>0</v>
      </c>
      <c r="AH1503" s="2">
        <f>VLOOKUP(A1503,'eslam-to-invoicing'!A:B,2,0)</f>
        <v>0</v>
      </c>
      <c r="AO1503" s="2" t="str">
        <f t="shared" si="184"/>
        <v>SMP1 - Revamp8</v>
      </c>
      <c r="AP1503" s="2" t="str">
        <f t="shared" si="185"/>
        <v>08</v>
      </c>
    </row>
    <row r="1504" spans="1:42" hidden="1" x14ac:dyDescent="0.3">
      <c r="A1504" s="6" t="s">
        <v>106</v>
      </c>
      <c r="B1504" s="6">
        <f>VLOOKUP(A1504,Sheet1!A:B,2,0)</f>
        <v>1</v>
      </c>
      <c r="C1504" s="6">
        <v>9</v>
      </c>
      <c r="D1504" s="25"/>
      <c r="E1504" s="2">
        <v>1572976.3800000029</v>
      </c>
      <c r="F1504" s="26">
        <f>SUMIF('data-from-invoicing'!D:D,eslam.data!AP1504,'data-from-invoicing'!E:E)</f>
        <v>0</v>
      </c>
      <c r="G1504" s="2">
        <f t="shared" si="182"/>
        <v>-1572976.3800000029</v>
      </c>
      <c r="H1504" s="23"/>
      <c r="I1504" s="2">
        <f>SUMIF('collection only'!D:D,eslam.data!AO1504,'collection only'!E:E)</f>
        <v>0</v>
      </c>
      <c r="J1504" s="26">
        <f>SUMIF('data-from-invoicing'!D:D,eslam.data!AP1504,'data-from-invoicing'!F:F)</f>
        <v>0</v>
      </c>
      <c r="K1504" s="2">
        <f t="shared" si="183"/>
        <v>0</v>
      </c>
      <c r="O1504" s="23"/>
      <c r="P1504" s="2">
        <v>1179732.3</v>
      </c>
      <c r="Q1504" s="1">
        <v>45351</v>
      </c>
      <c r="R1504" s="1">
        <v>45347</v>
      </c>
      <c r="S1504" s="1">
        <v>45347</v>
      </c>
      <c r="T1504">
        <v>42</v>
      </c>
      <c r="U1504" s="1">
        <v>45389</v>
      </c>
      <c r="V1504" s="1">
        <v>45350</v>
      </c>
      <c r="W1504" s="2">
        <v>33739043.990000002</v>
      </c>
      <c r="AD1504" s="2">
        <v>0</v>
      </c>
      <c r="AE1504" s="14">
        <f>SUMIF('consultant-gross'!D:D,eslam.data!AO1504,'consultant-gross'!F:F)</f>
        <v>0</v>
      </c>
      <c r="AF1504" s="14">
        <f>SUMIF('consultant-gross'!D:D,eslam.data!AO1504,'consultant-gross'!G:G)</f>
        <v>0</v>
      </c>
      <c r="AG1504" s="14">
        <f>SUMIF('consultant-net'!D:D,eslam.data!AO1504,'consultant-net'!F:F)</f>
        <v>0</v>
      </c>
      <c r="AH1504" s="2">
        <f>VLOOKUP(A1504,'eslam-to-invoicing'!A:B,2,0)</f>
        <v>0</v>
      </c>
      <c r="AO1504" s="2" t="str">
        <f t="shared" si="184"/>
        <v>SMP1 - Revamp9</v>
      </c>
      <c r="AP1504" s="2" t="str">
        <f t="shared" si="185"/>
        <v>09</v>
      </c>
    </row>
    <row r="1505" spans="1:42" hidden="1" x14ac:dyDescent="0.3">
      <c r="A1505" s="6" t="s">
        <v>106</v>
      </c>
      <c r="B1505" s="6">
        <f>VLOOKUP(A1505,Sheet1!A:B,2,0)</f>
        <v>1</v>
      </c>
      <c r="C1505" s="6">
        <v>10</v>
      </c>
      <c r="D1505" s="25"/>
      <c r="E1505" s="2">
        <v>5011477.7899999991</v>
      </c>
      <c r="F1505" s="26">
        <f>SUMIF('data-from-invoicing'!D:D,eslam.data!AP1505,'data-from-invoicing'!E:E)</f>
        <v>0</v>
      </c>
      <c r="G1505" s="2">
        <f t="shared" si="182"/>
        <v>-5011477.7899999991</v>
      </c>
      <c r="H1505" s="23"/>
      <c r="I1505" s="2">
        <f>SUMIF('collection only'!D:D,eslam.data!AO1505,'collection only'!E:E)</f>
        <v>0</v>
      </c>
      <c r="J1505" s="26">
        <f>SUMIF('data-from-invoicing'!D:D,eslam.data!AP1505,'data-from-invoicing'!F:F)</f>
        <v>0</v>
      </c>
      <c r="K1505" s="2">
        <f t="shared" si="183"/>
        <v>0</v>
      </c>
      <c r="O1505" s="23"/>
      <c r="P1505" s="2">
        <v>3758608.34</v>
      </c>
      <c r="Q1505" s="1">
        <v>45443</v>
      </c>
      <c r="R1505" s="1">
        <v>45431</v>
      </c>
      <c r="S1505" s="1">
        <v>45431</v>
      </c>
      <c r="T1505">
        <v>42</v>
      </c>
      <c r="U1505" s="1">
        <v>45473</v>
      </c>
      <c r="V1505" s="1">
        <v>45447</v>
      </c>
      <c r="W1505" s="2">
        <v>38750521.780000001</v>
      </c>
      <c r="AD1505" s="2">
        <v>0</v>
      </c>
      <c r="AE1505" s="14">
        <f>SUMIF('consultant-gross'!D:D,eslam.data!AO1505,'consultant-gross'!F:F)</f>
        <v>5011477.7899999991</v>
      </c>
      <c r="AF1505" s="14">
        <f>SUMIF('consultant-gross'!D:D,eslam.data!AO1505,'consultant-gross'!G:G)</f>
        <v>38750521.780000001</v>
      </c>
      <c r="AG1505" s="14">
        <f>SUMIF('consultant-net'!D:D,eslam.data!AO1505,'consultant-net'!F:F)</f>
        <v>3758608.34</v>
      </c>
      <c r="AH1505" s="2">
        <f>VLOOKUP(A1505,'eslam-to-invoicing'!A:B,2,0)</f>
        <v>0</v>
      </c>
      <c r="AO1505" s="2" t="str">
        <f t="shared" si="184"/>
        <v>SMP1 - Revamp10</v>
      </c>
      <c r="AP1505" s="2" t="str">
        <f t="shared" si="185"/>
        <v>010</v>
      </c>
    </row>
    <row r="1506" spans="1:42" hidden="1" x14ac:dyDescent="0.3">
      <c r="A1506" s="6" t="s">
        <v>130</v>
      </c>
      <c r="B1506" s="6">
        <f>VLOOKUP(A1506,Sheet1!A:B,2,0)</f>
        <v>1</v>
      </c>
      <c r="C1506" s="6">
        <v>1</v>
      </c>
      <c r="D1506" s="25"/>
      <c r="E1506" s="2">
        <v>15192302.49</v>
      </c>
      <c r="F1506" s="26">
        <f>SUMIF('data-from-invoicing'!D:D,eslam.data!AP1506,'data-from-invoicing'!E:E)</f>
        <v>0</v>
      </c>
      <c r="G1506" s="2">
        <f t="shared" si="182"/>
        <v>-15192302.49</v>
      </c>
      <c r="H1506" s="23"/>
      <c r="I1506" s="2">
        <f>SUMIF('collection only'!D:D,eslam.data!AO1506,'collection only'!E:E)</f>
        <v>5388381.9400000004</v>
      </c>
      <c r="J1506" s="26">
        <f>SUMIF('data-from-invoicing'!D:D,eslam.data!AP1506,'data-from-invoicing'!F:F)</f>
        <v>0</v>
      </c>
      <c r="K1506" s="2">
        <f t="shared" si="183"/>
        <v>-5388381.9400000004</v>
      </c>
      <c r="O1506" s="23"/>
      <c r="P1506" s="2">
        <v>8203843.3399999999</v>
      </c>
      <c r="Q1506" s="1">
        <v>45199</v>
      </c>
      <c r="R1506" s="1">
        <v>45203</v>
      </c>
      <c r="S1506" s="1">
        <v>45217</v>
      </c>
      <c r="T1506">
        <v>42</v>
      </c>
      <c r="U1506" s="1">
        <v>45259</v>
      </c>
      <c r="V1506" s="1">
        <v>45217</v>
      </c>
      <c r="W1506" s="2">
        <v>15192302.49</v>
      </c>
      <c r="AD1506" s="2">
        <v>0</v>
      </c>
      <c r="AE1506" s="14">
        <f>SUMIF('consultant-gross'!D:D,eslam.data!AO1506,'consultant-gross'!F:F)</f>
        <v>0</v>
      </c>
      <c r="AF1506" s="14">
        <f>SUMIF('consultant-gross'!D:D,eslam.data!AO1506,'consultant-gross'!G:G)</f>
        <v>0</v>
      </c>
      <c r="AG1506" s="14">
        <f>SUMIF('consultant-net'!D:D,eslam.data!AO1506,'consultant-net'!F:F)</f>
        <v>0</v>
      </c>
      <c r="AH1506" s="2">
        <f>VLOOKUP(A1506,'eslam-to-invoicing'!A:B,2,0)</f>
        <v>0</v>
      </c>
      <c r="AO1506" s="2" t="str">
        <f t="shared" si="184"/>
        <v>SMP1 - Shut Down1</v>
      </c>
      <c r="AP1506" s="2" t="str">
        <f t="shared" si="185"/>
        <v>01</v>
      </c>
    </row>
    <row r="1507" spans="1:42" hidden="1" x14ac:dyDescent="0.3">
      <c r="A1507" s="6" t="s">
        <v>130</v>
      </c>
      <c r="B1507" s="6">
        <f>VLOOKUP(A1507,Sheet1!A:B,2,0)</f>
        <v>1</v>
      </c>
      <c r="C1507" s="6">
        <v>2</v>
      </c>
      <c r="D1507" s="25"/>
      <c r="E1507" s="2">
        <v>17650842.77</v>
      </c>
      <c r="F1507" s="26">
        <f>SUMIF('data-from-invoicing'!D:D,eslam.data!AP1507,'data-from-invoicing'!E:E)</f>
        <v>0</v>
      </c>
      <c r="G1507" s="2">
        <f t="shared" si="182"/>
        <v>-17650842.77</v>
      </c>
      <c r="H1507" s="23"/>
      <c r="I1507" s="2">
        <f>SUMIF('collection only'!D:D,eslam.data!AO1507,'collection only'!E:E)</f>
        <v>15140879.891428569</v>
      </c>
      <c r="J1507" s="26">
        <f>SUMIF('data-from-invoicing'!D:D,eslam.data!AP1507,'data-from-invoicing'!F:F)</f>
        <v>0</v>
      </c>
      <c r="K1507" s="2">
        <f t="shared" si="183"/>
        <v>-15140879.891428569</v>
      </c>
      <c r="O1507" s="23"/>
      <c r="P1507" s="2">
        <v>9531455.0999999996</v>
      </c>
      <c r="Q1507" s="1">
        <v>45199</v>
      </c>
      <c r="R1507" s="1">
        <v>45203</v>
      </c>
      <c r="S1507" s="1">
        <v>45217</v>
      </c>
      <c r="T1507">
        <v>42</v>
      </c>
      <c r="U1507" s="1">
        <v>45259</v>
      </c>
      <c r="V1507" s="1">
        <v>45389</v>
      </c>
      <c r="W1507" s="2">
        <v>32843145.260000002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 t="shared" si="184"/>
        <v>SMP1 - Shut Down2</v>
      </c>
      <c r="AP1507" s="2" t="str">
        <f t="shared" si="185"/>
        <v>02</v>
      </c>
    </row>
    <row r="1508" spans="1:42" x14ac:dyDescent="0.3">
      <c r="A1508" s="6" t="s">
        <v>130</v>
      </c>
      <c r="B1508" s="6">
        <f>VLOOKUP(A1508,Sheet1!A:B,2,0)</f>
        <v>1</v>
      </c>
      <c r="C1508" s="6">
        <v>3</v>
      </c>
      <c r="D1508" s="25"/>
      <c r="F1508" s="26">
        <f>SUMIF('data-from-invoicing'!D:D,eslam.data!AP1508,'data-from-invoicing'!E:E)</f>
        <v>0</v>
      </c>
      <c r="G1508" s="2">
        <f t="shared" si="182"/>
        <v>0</v>
      </c>
      <c r="H1508" s="23"/>
      <c r="I1508" s="2">
        <f>SUMIF('collection only'!D:D,eslam.data!AO1508,'collection only'!E:E)</f>
        <v>8648912.9484000001</v>
      </c>
      <c r="J1508" s="26">
        <f>SUMIF('data-from-invoicing'!D:D,eslam.data!AP1508,'data-from-invoicing'!F:F)</f>
        <v>0</v>
      </c>
      <c r="K1508" s="2">
        <f t="shared" si="183"/>
        <v>-8648912.9484000001</v>
      </c>
      <c r="O1508" s="23"/>
      <c r="Q1508" s="1">
        <v>45443</v>
      </c>
      <c r="R1508" s="1">
        <v>45437</v>
      </c>
      <c r="S1508" s="1">
        <v>45406</v>
      </c>
      <c r="T1508">
        <v>42</v>
      </c>
      <c r="U1508" s="1">
        <v>45448</v>
      </c>
      <c r="AD1508" s="2">
        <v>0</v>
      </c>
      <c r="AE1508" s="14">
        <f>SUMIF('consultant-gross'!D:D,eslam.data!AO1508,'consultant-gross'!F:F)</f>
        <v>0</v>
      </c>
      <c r="AF1508" s="14">
        <f>SUMIF('consultant-gross'!D:D,eslam.data!AO1508,'consultant-gross'!G:G)</f>
        <v>0</v>
      </c>
      <c r="AG1508" s="14">
        <f>SUMIF('consultant-net'!D:D,eslam.data!AO1508,'consultant-net'!F:F)</f>
        <v>0</v>
      </c>
      <c r="AH1508" s="2">
        <f>VLOOKUP(A1508,'eslam-to-invoicing'!A:B,2,0)</f>
        <v>0</v>
      </c>
      <c r="AO1508" s="2" t="str">
        <f t="shared" si="184"/>
        <v>SMP1 - Shut Down3</v>
      </c>
      <c r="AP1508" s="2" t="str">
        <f t="shared" si="185"/>
        <v>03</v>
      </c>
    </row>
    <row r="1509" spans="1:42" hidden="1" x14ac:dyDescent="0.3">
      <c r="A1509" s="6" t="s">
        <v>134</v>
      </c>
      <c r="B1509" s="6">
        <f>VLOOKUP(A1509,Sheet1!A:B,2,0)</f>
        <v>1</v>
      </c>
      <c r="C1509" s="6">
        <v>2</v>
      </c>
      <c r="D1509" s="25"/>
      <c r="E1509" s="2">
        <v>17053490.949999999</v>
      </c>
      <c r="F1509" s="26">
        <f>SUMIF('data-from-invoicing'!D:D,eslam.data!AP1509,'data-from-invoicing'!E:E)</f>
        <v>0</v>
      </c>
      <c r="G1509" s="2">
        <f t="shared" si="182"/>
        <v>-17053490.949999999</v>
      </c>
      <c r="H1509" s="23"/>
      <c r="I1509" s="2">
        <f>SUMIF('collection only'!D:D,eslam.data!AO1509,'collection only'!E:E)</f>
        <v>5426194.9513333319</v>
      </c>
      <c r="J1509" s="26">
        <f>SUMIF('data-from-invoicing'!D:D,eslam.data!AP1509,'data-from-invoicing'!F:F)</f>
        <v>0</v>
      </c>
      <c r="K1509" s="2">
        <f t="shared" si="183"/>
        <v>-5426194.9513333319</v>
      </c>
      <c r="O1509" s="23"/>
      <c r="P1509" s="2">
        <v>5979888.3200000003</v>
      </c>
      <c r="Q1509" s="1">
        <v>45291</v>
      </c>
      <c r="R1509" s="1">
        <v>45269</v>
      </c>
      <c r="S1509" s="1">
        <v>45269</v>
      </c>
      <c r="T1509">
        <v>42</v>
      </c>
      <c r="U1509" s="1">
        <v>45311</v>
      </c>
      <c r="V1509" s="1">
        <v>45298</v>
      </c>
      <c r="W1509" s="2">
        <v>49896636.210000001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 t="shared" si="184"/>
        <v>SMP2 - Shut Down2</v>
      </c>
      <c r="AP1509" s="2" t="str">
        <f t="shared" si="185"/>
        <v>02</v>
      </c>
    </row>
    <row r="1510" spans="1:42" hidden="1" x14ac:dyDescent="0.3">
      <c r="A1510" s="6" t="s">
        <v>134</v>
      </c>
      <c r="B1510" s="6">
        <f>VLOOKUP(A1510,Sheet1!A:B,2,0)</f>
        <v>1</v>
      </c>
      <c r="C1510" s="6">
        <v>3</v>
      </c>
      <c r="D1510" s="25"/>
      <c r="E1510" s="2">
        <v>1490218.7899999991</v>
      </c>
      <c r="F1510" s="26">
        <f>SUMIF('data-from-invoicing'!D:D,eslam.data!AP1510,'data-from-invoicing'!E:E)</f>
        <v>0</v>
      </c>
      <c r="G1510" s="2">
        <f t="shared" si="182"/>
        <v>-1490218.7899999991</v>
      </c>
      <c r="H1510" s="23"/>
      <c r="I1510" s="2">
        <f>SUMIF('collection only'!D:D,eslam.data!AO1510,'collection only'!E:E)</f>
        <v>581185.34</v>
      </c>
      <c r="J1510" s="26">
        <f>SUMIF('data-from-invoicing'!D:D,eslam.data!AP1510,'data-from-invoicing'!F:F)</f>
        <v>0</v>
      </c>
      <c r="K1510" s="2">
        <f t="shared" si="183"/>
        <v>-581185.34</v>
      </c>
      <c r="O1510" s="23"/>
      <c r="P1510" s="2">
        <v>804718.15</v>
      </c>
      <c r="Q1510" s="1">
        <v>45351</v>
      </c>
      <c r="R1510" s="1">
        <v>45349</v>
      </c>
      <c r="S1510" s="1">
        <v>45349</v>
      </c>
      <c r="T1510">
        <v>42</v>
      </c>
      <c r="U1510" s="1">
        <v>45391</v>
      </c>
      <c r="V1510" s="1">
        <v>45389</v>
      </c>
      <c r="W1510" s="2">
        <v>51386855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 t="shared" si="184"/>
        <v>SMP2 - Shut Down3</v>
      </c>
      <c r="AP1510" s="2" t="str">
        <f t="shared" si="185"/>
        <v>03</v>
      </c>
    </row>
    <row r="1511" spans="1:42" hidden="1" x14ac:dyDescent="0.3">
      <c r="A1511" s="6" t="s">
        <v>8</v>
      </c>
      <c r="B1511" s="6">
        <f>VLOOKUP(A1511,Sheet1!A:B,2,0)</f>
        <v>1</v>
      </c>
      <c r="C1511" s="6">
        <v>23</v>
      </c>
      <c r="D1511" s="25"/>
      <c r="E1511" s="2">
        <v>10526350.27</v>
      </c>
      <c r="F1511" s="26">
        <f>SUMIF('data-from-invoicing'!D:D,eslam.data!AP1511,'data-from-invoicing'!E:E)</f>
        <v>0</v>
      </c>
      <c r="G1511" s="2">
        <f t="shared" si="182"/>
        <v>-10526350.27</v>
      </c>
      <c r="H1511" s="23"/>
      <c r="I1511" s="2">
        <f>SUMIF('collection only'!D:D,eslam.data!AO1511,'collection only'!E:E)</f>
        <v>2727407.25</v>
      </c>
      <c r="J1511" s="26">
        <f>SUMIF('data-from-invoicing'!D:D,eslam.data!AP1511,'data-from-invoicing'!F:F)</f>
        <v>0</v>
      </c>
      <c r="K1511" s="2">
        <f t="shared" si="183"/>
        <v>-2727407.25</v>
      </c>
      <c r="O1511" s="23"/>
      <c r="P1511" s="2">
        <v>2727407.23</v>
      </c>
      <c r="Q1511" s="1">
        <v>43008</v>
      </c>
      <c r="R1511" s="1">
        <v>42997</v>
      </c>
      <c r="S1511" s="1">
        <v>43040</v>
      </c>
      <c r="T1511">
        <v>35</v>
      </c>
      <c r="U1511" s="1">
        <v>43075</v>
      </c>
      <c r="V1511" s="1">
        <v>43044</v>
      </c>
      <c r="W1511" s="2">
        <v>55308912.130000003</v>
      </c>
      <c r="X1511" s="2">
        <v>10641245.16</v>
      </c>
      <c r="AD1511" s="2">
        <v>83598.95</v>
      </c>
      <c r="AE1511" s="14">
        <f>SUMIF('consultant-gross'!D:D,eslam.data!AO1511,'consultant-gross'!F:F)</f>
        <v>0</v>
      </c>
      <c r="AF1511" s="14">
        <f>SUMIF('consultant-gross'!D:D,eslam.data!AO1511,'consultant-gross'!G:G)</f>
        <v>0</v>
      </c>
      <c r="AG1511" s="14">
        <f>SUMIF('consultant-net'!D:D,eslam.data!AO1511,'consultant-net'!F:F)</f>
        <v>0</v>
      </c>
      <c r="AH1511" s="2" t="str">
        <f>VLOOKUP(A1511,'eslam-to-invoicing'!A:B,2,0)</f>
        <v>Sodic Club House</v>
      </c>
      <c r="AO1511" s="2" t="str">
        <f t="shared" si="184"/>
        <v>Sodic Club House23</v>
      </c>
      <c r="AP1511" s="2" t="str">
        <f t="shared" si="185"/>
        <v>Sodic Club House23</v>
      </c>
    </row>
    <row r="1512" spans="1:42" hidden="1" x14ac:dyDescent="0.3">
      <c r="A1512" s="6" t="s">
        <v>8</v>
      </c>
      <c r="B1512" s="6">
        <f>VLOOKUP(A1512,Sheet1!A:B,2,0)</f>
        <v>1</v>
      </c>
      <c r="C1512" s="6">
        <v>24</v>
      </c>
      <c r="D1512" s="25"/>
      <c r="E1512" s="2">
        <v>6326663.7700000107</v>
      </c>
      <c r="F1512" s="26">
        <f>SUMIF('data-from-invoicing'!D:D,eslam.data!AP1512,'data-from-invoicing'!E:E)</f>
        <v>0</v>
      </c>
      <c r="G1512" s="2">
        <f t="shared" si="182"/>
        <v>-6326663.7700000107</v>
      </c>
      <c r="H1512" s="23"/>
      <c r="I1512" s="2">
        <f>SUMIF('collection only'!D:D,eslam.data!AO1512,'collection only'!E:E)</f>
        <v>4528572.66</v>
      </c>
      <c r="J1512" s="26">
        <f>SUMIF('data-from-invoicing'!D:D,eslam.data!AP1512,'data-from-invoicing'!F:F)</f>
        <v>0</v>
      </c>
      <c r="K1512" s="2">
        <f t="shared" si="183"/>
        <v>-4528572.66</v>
      </c>
      <c r="O1512" s="23"/>
      <c r="P1512" s="2">
        <v>4528572.66</v>
      </c>
      <c r="Q1512" s="1">
        <v>43039</v>
      </c>
      <c r="R1512" s="1">
        <v>43040</v>
      </c>
      <c r="S1512" s="1">
        <v>43042</v>
      </c>
      <c r="T1512">
        <v>35</v>
      </c>
      <c r="U1512" s="1">
        <v>43077</v>
      </c>
      <c r="V1512" s="1">
        <v>43086</v>
      </c>
      <c r="W1512" s="2">
        <v>61635575.900000013</v>
      </c>
      <c r="X1512" s="2">
        <v>10347994.619999999</v>
      </c>
      <c r="AD1512" s="2">
        <v>33598.949999999997</v>
      </c>
      <c r="AE1512" s="14">
        <f>SUMIF('consultant-gross'!D:D,eslam.data!AO1512,'consultant-gross'!F:F)</f>
        <v>7208751.8600132018</v>
      </c>
      <c r="AF1512" s="14">
        <f>SUMIF('consultant-gross'!D:D,eslam.data!AO1512,'consultant-gross'!G:G)</f>
        <v>64461008.254205003</v>
      </c>
      <c r="AG1512" s="14">
        <f>SUMIF('consultant-net'!D:D,eslam.data!AO1512,'consultant-net'!F:F)</f>
        <v>4713913.05</v>
      </c>
      <c r="AH1512" s="2" t="str">
        <f>VLOOKUP(A1512,'eslam-to-invoicing'!A:B,2,0)</f>
        <v>Sodic Club House</v>
      </c>
      <c r="AO1512" s="2" t="str">
        <f t="shared" si="184"/>
        <v>Sodic Club House24</v>
      </c>
      <c r="AP1512" s="2" t="str">
        <f t="shared" si="185"/>
        <v>Sodic Club House24</v>
      </c>
    </row>
    <row r="1513" spans="1:42" hidden="1" x14ac:dyDescent="0.3">
      <c r="A1513" s="6" t="s">
        <v>8</v>
      </c>
      <c r="B1513" s="6">
        <f>VLOOKUP(A1513,Sheet1!A:B,2,0)</f>
        <v>1</v>
      </c>
      <c r="C1513" s="6">
        <v>25</v>
      </c>
      <c r="D1513" s="25"/>
      <c r="E1513" s="2">
        <v>3617825.3900000011</v>
      </c>
      <c r="F1513" s="26">
        <f>SUMIF('data-from-invoicing'!D:D,eslam.data!AP1513,'data-from-invoicing'!E:E)</f>
        <v>1334415.96</v>
      </c>
      <c r="G1513" s="2">
        <f t="shared" si="182"/>
        <v>-2283409.4300000011</v>
      </c>
      <c r="H1513" s="23"/>
      <c r="I1513" s="2">
        <f>SUMIF('collection only'!D:D,eslam.data!AO1513,'collection only'!E:E)</f>
        <v>894280.83</v>
      </c>
      <c r="J1513" s="26">
        <f>SUMIF('data-from-invoicing'!D:D,eslam.data!AP1513,'data-from-invoicing'!F:F)</f>
        <v>992455.08799999999</v>
      </c>
      <c r="K1513" s="2">
        <f t="shared" si="183"/>
        <v>98174.258000000031</v>
      </c>
      <c r="O1513" s="23"/>
      <c r="P1513" s="2">
        <v>894280.74</v>
      </c>
      <c r="Q1513" s="1">
        <v>43069</v>
      </c>
      <c r="R1513" s="1">
        <v>43070</v>
      </c>
      <c r="S1513" s="1">
        <v>43079</v>
      </c>
      <c r="T1513">
        <v>35</v>
      </c>
      <c r="U1513" s="1">
        <v>43114</v>
      </c>
      <c r="V1513" s="1">
        <v>43124</v>
      </c>
      <c r="W1513" s="2">
        <v>65253401.290000007</v>
      </c>
      <c r="X1513" s="2">
        <v>8215432.9399999985</v>
      </c>
      <c r="AD1513" s="2">
        <v>33598.949999999997</v>
      </c>
      <c r="AE1513" s="14">
        <f>SUMIF('consultant-gross'!D:D,eslam.data!AO1513,'consultant-gross'!F:F)</f>
        <v>4060848.9478130341</v>
      </c>
      <c r="AF1513" s="14">
        <f>SUMIF('consultant-gross'!D:D,eslam.data!AO1513,'consultant-gross'!G:G)</f>
        <v>65696424.84781304</v>
      </c>
      <c r="AG1513" s="14">
        <f>SUMIF('consultant-net'!D:D,eslam.data!AO1513,'consultant-net'!F:F)</f>
        <v>1796642.04</v>
      </c>
      <c r="AH1513" s="2" t="str">
        <f>VLOOKUP(A1513,'eslam-to-invoicing'!A:B,2,0)</f>
        <v>Sodic Club House</v>
      </c>
      <c r="AO1513" s="2" t="str">
        <f t="shared" si="184"/>
        <v>Sodic Club House25</v>
      </c>
      <c r="AP1513" s="2" t="str">
        <f t="shared" si="185"/>
        <v>Sodic Club House25</v>
      </c>
    </row>
    <row r="1514" spans="1:42" hidden="1" x14ac:dyDescent="0.3">
      <c r="A1514" s="6" t="s">
        <v>8</v>
      </c>
      <c r="B1514" s="6">
        <f>VLOOKUP(A1514,Sheet1!A:B,2,0)</f>
        <v>1</v>
      </c>
      <c r="C1514" s="6">
        <v>26</v>
      </c>
      <c r="D1514" s="25"/>
      <c r="E1514" s="2">
        <v>4263027.4012610018</v>
      </c>
      <c r="F1514" s="26">
        <f>SUMIF('data-from-invoicing'!D:D,eslam.data!AP1514,'data-from-invoicing'!E:E)</f>
        <v>0</v>
      </c>
      <c r="G1514" s="2">
        <f t="shared" si="182"/>
        <v>-4263027.4012610018</v>
      </c>
      <c r="H1514" s="23"/>
      <c r="I1514" s="2">
        <f>SUMIF('collection only'!D:D,eslam.data!AO1514,'collection only'!E:E)</f>
        <v>2563543.65</v>
      </c>
      <c r="J1514" s="26">
        <f>SUMIF('data-from-invoicing'!D:D,eslam.data!AP1514,'data-from-invoicing'!F:F)</f>
        <v>0</v>
      </c>
      <c r="K1514" s="2">
        <f t="shared" si="183"/>
        <v>-2563543.65</v>
      </c>
      <c r="O1514" s="23"/>
      <c r="P1514" s="2">
        <v>2563543.8087334712</v>
      </c>
      <c r="Q1514" s="1">
        <v>43100</v>
      </c>
      <c r="R1514" s="1">
        <v>43116</v>
      </c>
      <c r="S1514" s="1">
        <v>43116</v>
      </c>
      <c r="T1514">
        <v>35</v>
      </c>
      <c r="U1514" s="1">
        <v>43151</v>
      </c>
      <c r="V1514" s="1">
        <v>43153</v>
      </c>
      <c r="W1514" s="2">
        <v>69516428.691261008</v>
      </c>
      <c r="X1514" s="2">
        <v>7922726.9562399974</v>
      </c>
      <c r="AD1514" s="2">
        <v>33598.949999999997</v>
      </c>
      <c r="AE1514" s="14">
        <f>SUMIF('consultant-gross'!D:D,eslam.data!AO1514,'consultant-gross'!F:F)</f>
        <v>5215631.6339884996</v>
      </c>
      <c r="AF1514" s="14">
        <f>SUMIF('consultant-gross'!D:D,eslam.data!AO1514,'consultant-gross'!G:G)</f>
        <v>70469032.923988506</v>
      </c>
      <c r="AG1514" s="14">
        <f>SUMIF('consultant-net'!D:D,eslam.data!AO1514,'consultant-net'!F:F)</f>
        <v>3193789.29</v>
      </c>
      <c r="AH1514" s="2" t="str">
        <f>VLOOKUP(A1514,'eslam-to-invoicing'!A:B,2,0)</f>
        <v>Sodic Club House</v>
      </c>
      <c r="AO1514" s="2" t="str">
        <f t="shared" si="184"/>
        <v>Sodic Club House26</v>
      </c>
      <c r="AP1514" s="2" t="str">
        <f t="shared" si="185"/>
        <v>Sodic Club House26</v>
      </c>
    </row>
    <row r="1515" spans="1:42" hidden="1" x14ac:dyDescent="0.3">
      <c r="A1515" s="6" t="s">
        <v>8</v>
      </c>
      <c r="B1515" s="6">
        <f>VLOOKUP(A1515,Sheet1!A:B,2,0)</f>
        <v>1</v>
      </c>
      <c r="C1515" s="6">
        <v>27</v>
      </c>
      <c r="D1515" s="25"/>
      <c r="E1515" s="2">
        <v>6447136.9087389857</v>
      </c>
      <c r="F1515" s="26">
        <f>SUMIF('data-from-invoicing'!D:D,eslam.data!AP1515,'data-from-invoicing'!E:E)</f>
        <v>0</v>
      </c>
      <c r="G1515" s="2">
        <f t="shared" si="182"/>
        <v>-6447136.9087389857</v>
      </c>
      <c r="H1515" s="23"/>
      <c r="I1515" s="2">
        <f>SUMIF('collection only'!D:D,eslam.data!AO1515,'collection only'!E:E)</f>
        <v>7171420.8099999996</v>
      </c>
      <c r="J1515" s="26">
        <f>SUMIF('data-from-invoicing'!D:D,eslam.data!AP1515,'data-from-invoicing'!F:F)</f>
        <v>0</v>
      </c>
      <c r="K1515" s="2">
        <f t="shared" si="183"/>
        <v>-7171420.8099999996</v>
      </c>
      <c r="O1515" s="23"/>
      <c r="P1515" s="2">
        <v>7171420.7400000002</v>
      </c>
      <c r="Q1515" s="1">
        <v>43159</v>
      </c>
      <c r="R1515" s="1">
        <v>43151</v>
      </c>
      <c r="S1515" s="1">
        <v>43160</v>
      </c>
      <c r="T1515">
        <v>35</v>
      </c>
      <c r="U1515" s="1">
        <v>43195</v>
      </c>
      <c r="V1515" s="1">
        <v>43191</v>
      </c>
      <c r="W1515" s="2">
        <v>86100596.849999994</v>
      </c>
      <c r="X1515" s="2">
        <v>8271503.6200000001</v>
      </c>
      <c r="AD1515" s="2">
        <v>133598.95000000001</v>
      </c>
      <c r="AE1515" s="14">
        <f>SUMIF('consultant-gross'!D:D,eslam.data!AO1515,'consultant-gross'!F:F)</f>
        <v>6347559.6680582911</v>
      </c>
      <c r="AF1515" s="14">
        <f>SUMIF('consultant-gross'!D:D,eslam.data!AO1515,'consultant-gross'!G:G)</f>
        <v>86021988.359319299</v>
      </c>
      <c r="AG1515" s="14">
        <f>SUMIF('consultant-net'!D:D,eslam.data!AO1515,'consultant-net'!F:F)</f>
        <v>4891559.01</v>
      </c>
      <c r="AH1515" s="2" t="str">
        <f>VLOOKUP(A1515,'eslam-to-invoicing'!A:B,2,0)</f>
        <v>Sodic Club House</v>
      </c>
      <c r="AO1515" s="2" t="str">
        <f t="shared" si="184"/>
        <v>Sodic Club House27</v>
      </c>
      <c r="AP1515" s="2" t="str">
        <f t="shared" si="185"/>
        <v>Sodic Club House27</v>
      </c>
    </row>
    <row r="1516" spans="1:42" hidden="1" x14ac:dyDescent="0.3">
      <c r="A1516" s="6" t="s">
        <v>8</v>
      </c>
      <c r="B1516" s="6">
        <f>VLOOKUP(A1516,Sheet1!A:B,2,0)</f>
        <v>1</v>
      </c>
      <c r="C1516" s="6">
        <v>28</v>
      </c>
      <c r="D1516" s="25"/>
      <c r="E1516" s="2">
        <v>3235550.4912367761</v>
      </c>
      <c r="F1516" s="26">
        <f>SUMIF('data-from-invoicing'!D:D,eslam.data!AP1516,'data-from-invoicing'!E:E)</f>
        <v>5110738.79</v>
      </c>
      <c r="G1516" s="2">
        <f t="shared" si="182"/>
        <v>1875188.2987632239</v>
      </c>
      <c r="H1516" s="23"/>
      <c r="I1516" s="2">
        <f>SUMIF('collection only'!D:D,eslam.data!AO1516,'collection only'!E:E)</f>
        <v>3643251.2</v>
      </c>
      <c r="J1516" s="26">
        <f>SUMIF('data-from-invoicing'!D:D,eslam.data!AP1516,'data-from-invoicing'!F:F)</f>
        <v>5960049.8995000003</v>
      </c>
      <c r="K1516" s="2">
        <f t="shared" si="183"/>
        <v>2316798.6995000001</v>
      </c>
      <c r="O1516" s="23"/>
      <c r="P1516" s="2">
        <v>3643251.21</v>
      </c>
      <c r="Q1516" s="1">
        <v>43190</v>
      </c>
      <c r="R1516" s="1">
        <v>43179</v>
      </c>
      <c r="S1516" s="1">
        <v>43179</v>
      </c>
      <c r="T1516">
        <v>35</v>
      </c>
      <c r="U1516" s="1">
        <v>43214</v>
      </c>
      <c r="V1516" s="1">
        <v>43228</v>
      </c>
      <c r="W1516" s="2">
        <v>89336147.34123677</v>
      </c>
      <c r="X1516" s="2">
        <v>10814924.055195</v>
      </c>
      <c r="AD1516" s="2">
        <v>133598.95000000001</v>
      </c>
      <c r="AE1516" s="14">
        <f>SUMIF('consultant-gross'!D:D,eslam.data!AO1516,'consultant-gross'!F:F)</f>
        <v>4455128.7308689058</v>
      </c>
      <c r="AF1516" s="14">
        <f>SUMIF('consultant-gross'!D:D,eslam.data!AO1516,'consultant-gross'!G:G)</f>
        <v>90555725.5808689</v>
      </c>
      <c r="AG1516" s="14">
        <f>SUMIF('consultant-net'!D:D,eslam.data!AO1516,'consultant-net'!F:F)</f>
        <v>4314232.28</v>
      </c>
      <c r="AH1516" s="2" t="str">
        <f>VLOOKUP(A1516,'eslam-to-invoicing'!A:B,2,0)</f>
        <v>Sodic Club House</v>
      </c>
      <c r="AO1516" s="2" t="str">
        <f t="shared" si="184"/>
        <v>Sodic Club House28</v>
      </c>
      <c r="AP1516" s="2" t="str">
        <f t="shared" si="185"/>
        <v>Sodic Club House28</v>
      </c>
    </row>
    <row r="1517" spans="1:42" hidden="1" x14ac:dyDescent="0.3">
      <c r="A1517" s="6" t="s">
        <v>8</v>
      </c>
      <c r="B1517" s="6">
        <f>VLOOKUP(A1517,Sheet1!A:B,2,0)</f>
        <v>1</v>
      </c>
      <c r="C1517" s="6">
        <v>29</v>
      </c>
      <c r="D1517" s="25"/>
      <c r="E1517" s="2">
        <v>5735280.6087632328</v>
      </c>
      <c r="F1517" s="26">
        <f>SUMIF('data-from-invoicing'!D:D,eslam.data!AP1517,'data-from-invoicing'!E:E)</f>
        <v>6355200.4900000012</v>
      </c>
      <c r="G1517" s="2">
        <f t="shared" si="182"/>
        <v>619919.88123676833</v>
      </c>
      <c r="H1517" s="23"/>
      <c r="I1517" s="2">
        <f>SUMIF('collection only'!D:D,eslam.data!AO1517,'collection only'!E:E)</f>
        <v>2927170</v>
      </c>
      <c r="J1517" s="26">
        <f>SUMIF('data-from-invoicing'!D:D,eslam.data!AP1517,'data-from-invoicing'!F:F)</f>
        <v>6349192.7244999995</v>
      </c>
      <c r="K1517" s="2">
        <f t="shared" si="183"/>
        <v>3422022.7244999995</v>
      </c>
      <c r="O1517" s="23"/>
      <c r="P1517" s="2">
        <v>2949189.68</v>
      </c>
      <c r="Q1517" s="1">
        <v>43220</v>
      </c>
      <c r="R1517" s="1">
        <v>43210</v>
      </c>
      <c r="S1517" s="1">
        <v>43211</v>
      </c>
      <c r="T1517">
        <v>35</v>
      </c>
      <c r="U1517" s="1">
        <v>43246</v>
      </c>
      <c r="V1517" s="1">
        <v>43237</v>
      </c>
      <c r="W1517" s="2">
        <v>95071427.950000003</v>
      </c>
      <c r="X1517" s="2">
        <v>13429692.210000001</v>
      </c>
      <c r="AD1517" s="2">
        <v>133598.95000000001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 t="shared" si="184"/>
        <v>Sodic Club House29</v>
      </c>
      <c r="AP1517" s="2" t="str">
        <f t="shared" si="185"/>
        <v>Sodic Club House29</v>
      </c>
    </row>
    <row r="1518" spans="1:42" hidden="1" x14ac:dyDescent="0.3">
      <c r="A1518" s="6" t="s">
        <v>8</v>
      </c>
      <c r="B1518" s="6">
        <f>VLOOKUP(A1518,Sheet1!A:B,2,0)</f>
        <v>1</v>
      </c>
      <c r="C1518" s="6">
        <v>30</v>
      </c>
      <c r="D1518" s="25"/>
      <c r="E1518" s="2">
        <v>5753955.1348884106</v>
      </c>
      <c r="F1518" s="26">
        <f>SUMIF('data-from-invoicing'!D:D,eslam.data!AP1518,'data-from-invoicing'!E:E)</f>
        <v>3864214.5</v>
      </c>
      <c r="G1518" s="2">
        <f t="shared" si="182"/>
        <v>-1889740.6348884106</v>
      </c>
      <c r="H1518" s="23"/>
      <c r="I1518" s="2">
        <f>SUMIF('collection only'!D:D,eslam.data!AO1518,'collection only'!E:E)</f>
        <v>1523667.33</v>
      </c>
      <c r="J1518" s="26">
        <f>SUMIF('data-from-invoicing'!D:D,eslam.data!AP1518,'data-from-invoicing'!F:F)</f>
        <v>3772207.9550000001</v>
      </c>
      <c r="K1518" s="2">
        <f t="shared" si="183"/>
        <v>2248540.625</v>
      </c>
      <c r="O1518" s="23"/>
      <c r="P1518" s="2">
        <v>1501648.170782164</v>
      </c>
      <c r="Q1518" s="1">
        <v>43251</v>
      </c>
      <c r="R1518" s="1">
        <v>43245</v>
      </c>
      <c r="S1518" s="1">
        <v>43248</v>
      </c>
      <c r="T1518">
        <v>35</v>
      </c>
      <c r="U1518" s="1">
        <v>43283</v>
      </c>
      <c r="V1518" s="1">
        <v>43277</v>
      </c>
      <c r="W1518" s="2">
        <v>100825383.0848884</v>
      </c>
      <c r="X1518" s="2">
        <v>13579694.38827</v>
      </c>
      <c r="AD1518" s="2">
        <v>39041.910000000003</v>
      </c>
      <c r="AE1518" s="14">
        <f>SUMIF('consultant-gross'!D:D,eslam.data!AO1518,'consultant-gross'!F:F)</f>
        <v>0</v>
      </c>
      <c r="AF1518" s="14">
        <f>SUMIF('consultant-gross'!D:D,eslam.data!AO1518,'consultant-gross'!G:G)</f>
        <v>0</v>
      </c>
      <c r="AG1518" s="14">
        <f>SUMIF('consultant-net'!D:D,eslam.data!AO1518,'consultant-net'!F:F)</f>
        <v>0</v>
      </c>
      <c r="AH1518" s="2" t="str">
        <f>VLOOKUP(A1518,'eslam-to-invoicing'!A:B,2,0)</f>
        <v>Sodic Club House</v>
      </c>
      <c r="AO1518" s="2" t="str">
        <f t="shared" si="184"/>
        <v>Sodic Club House30</v>
      </c>
      <c r="AP1518" s="2" t="str">
        <f t="shared" si="185"/>
        <v>Sodic Club House30</v>
      </c>
    </row>
    <row r="1519" spans="1:42" hidden="1" x14ac:dyDescent="0.3">
      <c r="A1519" s="6" t="s">
        <v>8</v>
      </c>
      <c r="B1519" s="6">
        <f>VLOOKUP(A1519,Sheet1!A:B,2,0)</f>
        <v>1</v>
      </c>
      <c r="C1519" s="6">
        <v>31</v>
      </c>
      <c r="D1519" s="25"/>
      <c r="E1519" s="2">
        <v>4997405.8346406221</v>
      </c>
      <c r="F1519" s="26">
        <f>SUMIF('data-from-invoicing'!D:D,eslam.data!AP1519,'data-from-invoicing'!E:E)</f>
        <v>2806299.13</v>
      </c>
      <c r="G1519" s="2">
        <f t="shared" si="182"/>
        <v>-2191106.7046406223</v>
      </c>
      <c r="H1519" s="23"/>
      <c r="I1519" s="2">
        <f>SUMIF('collection only'!D:D,eslam.data!AO1519,'collection only'!E:E)</f>
        <v>3752933.2199999997</v>
      </c>
      <c r="J1519" s="26">
        <f>SUMIF('data-from-invoicing'!D:D,eslam.data!AP1519,'data-from-invoicing'!F:F)</f>
        <v>6752933.2165000001</v>
      </c>
      <c r="K1519" s="2">
        <f t="shared" si="183"/>
        <v>2999999.9965000004</v>
      </c>
      <c r="O1519" s="23"/>
      <c r="P1519" s="2">
        <v>1752933.2300005299</v>
      </c>
      <c r="Q1519" s="1">
        <v>43281</v>
      </c>
      <c r="R1519" s="1">
        <v>43283</v>
      </c>
      <c r="S1519" s="1">
        <v>43285</v>
      </c>
      <c r="T1519">
        <v>35</v>
      </c>
      <c r="U1519" s="1">
        <v>43320</v>
      </c>
      <c r="V1519" s="1">
        <v>43314</v>
      </c>
      <c r="W1519" s="2">
        <v>105822788.91952901</v>
      </c>
      <c r="X1519" s="2">
        <v>13390603.794770001</v>
      </c>
      <c r="AD1519" s="2">
        <v>41801.910000000003</v>
      </c>
      <c r="AE1519" s="14">
        <f>SUMIF('consultant-gross'!D:D,eslam.data!AO1519,'consultant-gross'!F:F)</f>
        <v>9473412.9251038879</v>
      </c>
      <c r="AF1519" s="14">
        <f>SUMIF('consultant-gross'!D:D,eslam.data!AO1519,'consultant-gross'!G:G)</f>
        <v>110298796.0099923</v>
      </c>
      <c r="AG1519" s="14">
        <f>SUMIF('consultant-net'!D:D,eslam.data!AO1519,'consultant-net'!F:F)</f>
        <v>4843252.93</v>
      </c>
      <c r="AH1519" s="2" t="str">
        <f>VLOOKUP(A1519,'eslam-to-invoicing'!A:B,2,0)</f>
        <v>Sodic Club House</v>
      </c>
      <c r="AO1519" s="2" t="str">
        <f t="shared" si="184"/>
        <v>Sodic Club House31</v>
      </c>
      <c r="AP1519" s="2" t="str">
        <f t="shared" si="185"/>
        <v>Sodic Club House31</v>
      </c>
    </row>
    <row r="1520" spans="1:42" hidden="1" x14ac:dyDescent="0.3">
      <c r="A1520" s="6" t="s">
        <v>8</v>
      </c>
      <c r="B1520" s="6">
        <f>VLOOKUP(A1520,Sheet1!A:B,2,0)</f>
        <v>1</v>
      </c>
      <c r="C1520" s="6">
        <v>32</v>
      </c>
      <c r="D1520" s="25"/>
      <c r="E1520" s="2">
        <v>7298776.249237448</v>
      </c>
      <c r="F1520" s="26">
        <f>SUMIF('data-from-invoicing'!D:D,eslam.data!AP1520,'data-from-invoicing'!E:E)</f>
        <v>6867125.7000000002</v>
      </c>
      <c r="G1520" s="2">
        <f t="shared" si="182"/>
        <v>-431650.54923744779</v>
      </c>
      <c r="H1520" s="23"/>
      <c r="I1520" s="2">
        <f>SUMIF('collection only'!D:D,eslam.data!AO1520,'collection only'!E:E)</f>
        <v>1851323.25</v>
      </c>
      <c r="J1520" s="26">
        <f>SUMIF('data-from-invoicing'!D:D,eslam.data!AP1520,'data-from-invoicing'!F:F)</f>
        <v>1852842.635</v>
      </c>
      <c r="K1520" s="2">
        <f t="shared" si="183"/>
        <v>1519.3850000000093</v>
      </c>
      <c r="O1520" s="23"/>
      <c r="P1520" s="2">
        <v>1851323.239354521</v>
      </c>
      <c r="Q1520" s="1">
        <v>43312</v>
      </c>
      <c r="R1520" s="1">
        <v>43313</v>
      </c>
      <c r="S1520" s="1">
        <v>43311</v>
      </c>
      <c r="T1520">
        <v>35</v>
      </c>
      <c r="U1520" s="1">
        <v>43346</v>
      </c>
      <c r="V1520" s="1">
        <v>43347</v>
      </c>
      <c r="W1520" s="2">
        <v>113121565.1687665</v>
      </c>
      <c r="X1520" s="2">
        <v>11999237.93323</v>
      </c>
      <c r="AD1520" s="2">
        <v>45521.91</v>
      </c>
      <c r="AE1520" s="14">
        <f>SUMIF('consultant-gross'!D:D,eslam.data!AO1520,'consultant-gross'!F:F)</f>
        <v>11500368.617491484</v>
      </c>
      <c r="AF1520" s="14">
        <f>SUMIF('consultant-gross'!D:D,eslam.data!AO1520,'consultant-gross'!G:G)</f>
        <v>117323157.53702052</v>
      </c>
      <c r="AG1520" s="14">
        <f>SUMIF('consultant-net'!D:D,eslam.data!AO1520,'consultant-net'!F:F)</f>
        <v>5655167.4000000004</v>
      </c>
      <c r="AH1520" s="2" t="str">
        <f>VLOOKUP(A1520,'eslam-to-invoicing'!A:B,2,0)</f>
        <v>Sodic Club House</v>
      </c>
      <c r="AO1520" s="2" t="str">
        <f t="shared" si="184"/>
        <v>Sodic Club House32</v>
      </c>
      <c r="AP1520" s="2" t="str">
        <f t="shared" si="185"/>
        <v>Sodic Club House32</v>
      </c>
    </row>
    <row r="1521" spans="1:42" hidden="1" x14ac:dyDescent="0.3">
      <c r="A1521" s="6" t="s">
        <v>8</v>
      </c>
      <c r="B1521" s="6">
        <f>VLOOKUP(A1521,Sheet1!A:B,2,0)</f>
        <v>1</v>
      </c>
      <c r="C1521" s="6">
        <v>33</v>
      </c>
      <c r="D1521" s="25"/>
      <c r="E1521" s="2">
        <v>6841826.5834652632</v>
      </c>
      <c r="F1521" s="26">
        <f>SUMIF('data-from-invoicing'!D:D,eslam.data!AP1521,'data-from-invoicing'!E:E)</f>
        <v>6742632.540000001</v>
      </c>
      <c r="G1521" s="2">
        <f t="shared" si="182"/>
        <v>-99194.043465262279</v>
      </c>
      <c r="H1521" s="23"/>
      <c r="I1521" s="2">
        <f>SUMIF('collection only'!D:D,eslam.data!AO1521,'collection only'!E:E)</f>
        <v>5028067.13</v>
      </c>
      <c r="J1521" s="26">
        <f>SUMIF('data-from-invoicing'!D:D,eslam.data!AP1521,'data-from-invoicing'!F:F)</f>
        <v>5855002.7370000007</v>
      </c>
      <c r="K1521" s="2">
        <f t="shared" si="183"/>
        <v>826935.60700000077</v>
      </c>
      <c r="O1521" s="23"/>
      <c r="P1521" s="2">
        <v>5028067.13</v>
      </c>
      <c r="Q1521" s="1">
        <v>43343</v>
      </c>
      <c r="R1521" s="1">
        <v>43348</v>
      </c>
      <c r="S1521" s="1">
        <v>43349</v>
      </c>
      <c r="T1521">
        <v>35</v>
      </c>
      <c r="U1521" s="1">
        <v>43384</v>
      </c>
      <c r="V1521" s="1">
        <v>43382</v>
      </c>
      <c r="W1521" s="2">
        <v>119963391.7522317</v>
      </c>
      <c r="X1521" s="2">
        <v>12452865.15191</v>
      </c>
      <c r="AD1521" s="2">
        <v>76081.91</v>
      </c>
      <c r="AE1521" s="14">
        <f>SUMIF('consultant-gross'!D:D,eslam.data!AO1521,'consultant-gross'!F:F)</f>
        <v>7276853.7792554796</v>
      </c>
      <c r="AF1521" s="14">
        <f>SUMIF('consultant-gross'!D:D,eslam.data!AO1521,'consultant-gross'!G:G)</f>
        <v>124600011.316276</v>
      </c>
      <c r="AG1521" s="14">
        <f>SUMIF('consultant-net'!D:D,eslam.data!AO1521,'consultant-net'!F:F)</f>
        <v>7190786.0899999999</v>
      </c>
      <c r="AH1521" s="2" t="str">
        <f>VLOOKUP(A1521,'eslam-to-invoicing'!A:B,2,0)</f>
        <v>Sodic Club House</v>
      </c>
      <c r="AO1521" s="2" t="str">
        <f t="shared" si="184"/>
        <v>Sodic Club House33</v>
      </c>
      <c r="AP1521" s="2" t="str">
        <f t="shared" si="185"/>
        <v>Sodic Club House33</v>
      </c>
    </row>
    <row r="1522" spans="1:42" hidden="1" x14ac:dyDescent="0.3">
      <c r="A1522" s="6" t="s">
        <v>8</v>
      </c>
      <c r="B1522" s="6">
        <f>VLOOKUP(A1522,Sheet1!A:B,2,0)</f>
        <v>1</v>
      </c>
      <c r="C1522" s="6">
        <v>34</v>
      </c>
      <c r="D1522" s="25"/>
      <c r="E1522" s="2">
        <v>9547045.4302354753</v>
      </c>
      <c r="F1522" s="26">
        <f>SUMIF('data-from-invoicing'!D:D,eslam.data!AP1522,'data-from-invoicing'!E:E)</f>
        <v>7360347.4400000004</v>
      </c>
      <c r="G1522" s="2">
        <f t="shared" si="182"/>
        <v>-2186697.9902354749</v>
      </c>
      <c r="H1522" s="23"/>
      <c r="I1522" s="2">
        <f>SUMIF('collection only'!D:D,eslam.data!AO1522,'collection only'!E:E)</f>
        <v>1372787.1900000004</v>
      </c>
      <c r="J1522" s="26">
        <f>SUMIF('data-from-invoicing'!D:D,eslam.data!AP1522,'data-from-invoicing'!F:F)</f>
        <v>6269587.2119999994</v>
      </c>
      <c r="K1522" s="2">
        <f t="shared" si="183"/>
        <v>4896800.0219999989</v>
      </c>
      <c r="O1522" s="23"/>
      <c r="P1522" s="2">
        <v>1372787.19</v>
      </c>
      <c r="Q1522" s="1">
        <v>43373</v>
      </c>
      <c r="R1522" s="1">
        <v>43388</v>
      </c>
      <c r="S1522" s="1">
        <v>43388</v>
      </c>
      <c r="T1522">
        <v>35</v>
      </c>
      <c r="U1522" s="1">
        <v>43423</v>
      </c>
      <c r="V1522" s="1">
        <v>43425</v>
      </c>
      <c r="W1522" s="2">
        <v>129510437.18246721</v>
      </c>
      <c r="X1522" s="2">
        <v>9699552.55002</v>
      </c>
      <c r="AD1522" s="2">
        <v>541161.90999999992</v>
      </c>
      <c r="AE1522" s="14">
        <f>SUMIF('consultant-gross'!D:D,eslam.data!AO1522,'consultant-gross'!F:F)</f>
        <v>14426802.973249823</v>
      </c>
      <c r="AF1522" s="14">
        <f>SUMIF('consultant-gross'!D:D,eslam.data!AO1522,'consultant-gross'!G:G)</f>
        <v>134390194.72548157</v>
      </c>
      <c r="AG1522" s="14">
        <f>SUMIF('consultant-net'!D:D,eslam.data!AO1522,'consultant-net'!F:F)</f>
        <v>10029446.470000001</v>
      </c>
      <c r="AH1522" s="2" t="str">
        <f>VLOOKUP(A1522,'eslam-to-invoicing'!A:B,2,0)</f>
        <v>Sodic Club House</v>
      </c>
      <c r="AO1522" s="2" t="str">
        <f t="shared" si="184"/>
        <v>Sodic Club House34</v>
      </c>
      <c r="AP1522" s="2" t="str">
        <f t="shared" si="185"/>
        <v>Sodic Club House34</v>
      </c>
    </row>
    <row r="1523" spans="1:42" hidden="1" x14ac:dyDescent="0.3">
      <c r="A1523" s="6" t="s">
        <v>8</v>
      </c>
      <c r="B1523" s="6">
        <f>VLOOKUP(A1523,Sheet1!A:B,2,0)</f>
        <v>1</v>
      </c>
      <c r="C1523" s="6">
        <v>35</v>
      </c>
      <c r="D1523" s="25"/>
      <c r="E1523" s="2">
        <v>17370468.277877782</v>
      </c>
      <c r="F1523" s="26">
        <f>SUMIF('data-from-invoicing'!D:D,eslam.data!AP1523,'data-from-invoicing'!E:E)</f>
        <v>4583109.75</v>
      </c>
      <c r="G1523" s="2">
        <f t="shared" si="182"/>
        <v>-12787358.527877782</v>
      </c>
      <c r="H1523" s="23"/>
      <c r="I1523" s="2">
        <f>SUMIF('collection only'!D:D,eslam.data!AO1523,'collection only'!E:E)</f>
        <v>2061960.96</v>
      </c>
      <c r="J1523" s="26">
        <f>SUMIF('data-from-invoicing'!D:D,eslam.data!AP1523,'data-from-invoicing'!F:F)</f>
        <v>2565043.8774999999</v>
      </c>
      <c r="K1523" s="2">
        <f t="shared" si="183"/>
        <v>503082.91749999998</v>
      </c>
      <c r="O1523" s="23"/>
      <c r="P1523" s="2">
        <v>2061960.9553341269</v>
      </c>
      <c r="Q1523" s="1">
        <v>43434</v>
      </c>
      <c r="R1523" s="1">
        <v>43429</v>
      </c>
      <c r="S1523" s="1">
        <v>43429</v>
      </c>
      <c r="T1523">
        <v>35</v>
      </c>
      <c r="U1523" s="1">
        <v>43464</v>
      </c>
      <c r="V1523" s="1">
        <v>43819</v>
      </c>
      <c r="W1523" s="2">
        <v>146880905.460345</v>
      </c>
      <c r="X1523" s="2">
        <v>8284813.5766400006</v>
      </c>
      <c r="AD1523" s="2">
        <v>557361.90999999992</v>
      </c>
      <c r="AE1523" s="14">
        <f>SUMIF('consultant-gross'!D:D,eslam.data!AO1523,'consultant-gross'!F:F)</f>
        <v>10886083.229694039</v>
      </c>
      <c r="AF1523" s="14">
        <f>SUMIF('consultant-gross'!D:D,eslam.data!AO1523,'consultant-gross'!G:G)</f>
        <v>140396520.41216126</v>
      </c>
      <c r="AG1523" s="14">
        <f>SUMIF('consultant-net'!D:D,eslam.data!AO1523,'consultant-net'!F:F)</f>
        <v>6956090.9060016572</v>
      </c>
      <c r="AH1523" s="2" t="str">
        <f>VLOOKUP(A1523,'eslam-to-invoicing'!A:B,2,0)</f>
        <v>Sodic Club House</v>
      </c>
      <c r="AO1523" s="2" t="str">
        <f t="shared" si="184"/>
        <v>Sodic Club House35</v>
      </c>
      <c r="AP1523" s="2" t="str">
        <f t="shared" si="185"/>
        <v>Sodic Club House35</v>
      </c>
    </row>
    <row r="1524" spans="1:42" hidden="1" x14ac:dyDescent="0.3">
      <c r="A1524" s="6" t="s">
        <v>8</v>
      </c>
      <c r="B1524" s="6">
        <f>VLOOKUP(A1524,Sheet1!A:B,2,0)</f>
        <v>1</v>
      </c>
      <c r="C1524" s="6">
        <v>36</v>
      </c>
      <c r="D1524" s="25"/>
      <c r="E1524" s="2">
        <v>15653205.949655</v>
      </c>
      <c r="F1524" s="26">
        <f>SUMIF('data-from-invoicing'!D:D,eslam.data!AP1524,'data-from-invoicing'!E:E)</f>
        <v>29270095.760000002</v>
      </c>
      <c r="G1524" s="2">
        <f t="shared" si="182"/>
        <v>13616889.810345002</v>
      </c>
      <c r="H1524" s="23"/>
      <c r="I1524" s="2">
        <f>SUMIF('collection only'!D:D,eslam.data!AO1524,'collection only'!E:E)</f>
        <v>9516540.6600000001</v>
      </c>
      <c r="J1524" s="26">
        <f>SUMIF('data-from-invoicing'!D:D,eslam.data!AP1524,'data-from-invoicing'!F:F)</f>
        <v>10543541.848000001</v>
      </c>
      <c r="K1524" s="2">
        <f t="shared" si="183"/>
        <v>1027001.188000001</v>
      </c>
      <c r="O1524" s="23"/>
      <c r="P1524" s="2">
        <v>3000000</v>
      </c>
      <c r="Q1524" s="1">
        <v>43646</v>
      </c>
      <c r="R1524" s="1">
        <v>43647</v>
      </c>
      <c r="S1524" s="1">
        <v>43648</v>
      </c>
      <c r="T1524">
        <v>56</v>
      </c>
      <c r="U1524" s="1">
        <v>43704</v>
      </c>
      <c r="V1524" s="1">
        <v>43818</v>
      </c>
      <c r="W1524" s="2">
        <v>162534111.41</v>
      </c>
      <c r="AD1524" s="2">
        <v>4804784.6500000004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7000000</v>
      </c>
      <c r="AH1524" s="2" t="str">
        <f>VLOOKUP(A1524,'eslam-to-invoicing'!A:B,2,0)</f>
        <v>Sodic Club House</v>
      </c>
      <c r="AO1524" s="2" t="str">
        <f t="shared" si="184"/>
        <v>Sodic Club House36</v>
      </c>
      <c r="AP1524" s="2" t="str">
        <f t="shared" si="185"/>
        <v>Sodic Club House36</v>
      </c>
    </row>
    <row r="1525" spans="1:42" x14ac:dyDescent="0.3">
      <c r="A1525" s="6" t="s">
        <v>8</v>
      </c>
      <c r="B1525" s="6">
        <f>VLOOKUP(A1525,Sheet1!A:B,2,0)</f>
        <v>1</v>
      </c>
      <c r="C1525" s="6">
        <v>37</v>
      </c>
      <c r="D1525" s="25"/>
      <c r="F1525" s="26">
        <f>SUMIF('data-from-invoicing'!D:D,eslam.data!AP1525,'data-from-invoicing'!E:E)</f>
        <v>0</v>
      </c>
      <c r="G1525" s="2">
        <f t="shared" si="182"/>
        <v>0</v>
      </c>
      <c r="H1525" s="23"/>
      <c r="I1525" s="2">
        <f>SUMIF('collection only'!D:D,eslam.data!AO1525,'collection only'!E:E)</f>
        <v>4028521</v>
      </c>
      <c r="J1525" s="26">
        <f>SUMIF('data-from-invoicing'!D:D,eslam.data!AP1525,'data-from-invoicing'!F:F)</f>
        <v>0</v>
      </c>
      <c r="K1525" s="2">
        <f t="shared" si="183"/>
        <v>-4028521</v>
      </c>
      <c r="O1525" s="23"/>
      <c r="Q1525" s="1">
        <v>44074</v>
      </c>
      <c r="R1525" s="1">
        <v>44054</v>
      </c>
      <c r="S1525" s="1">
        <v>44054</v>
      </c>
      <c r="T1525">
        <v>56</v>
      </c>
      <c r="U1525" s="1">
        <v>44110</v>
      </c>
      <c r="AD1525" s="2">
        <v>0</v>
      </c>
      <c r="AE1525" s="14">
        <f>SUMIF('consultant-gross'!D:D,eslam.data!AO1525,'consultant-gross'!F:F)</f>
        <v>0</v>
      </c>
      <c r="AF1525" s="14">
        <f>SUMIF('consultant-gross'!D:D,eslam.data!AO1525,'consultant-gross'!G:G)</f>
        <v>0</v>
      </c>
      <c r="AG1525" s="14">
        <f>SUMIF('consultant-net'!D:D,eslam.data!AO1525,'consultant-net'!F:F)</f>
        <v>0</v>
      </c>
      <c r="AH1525" s="2" t="str">
        <f>VLOOKUP(A1525,'eslam-to-invoicing'!A:B,2,0)</f>
        <v>Sodic Club House</v>
      </c>
      <c r="AO1525" s="2" t="str">
        <f t="shared" si="184"/>
        <v>Sodic Club House37</v>
      </c>
      <c r="AP1525" s="2" t="str">
        <f t="shared" si="185"/>
        <v>Sodic Club House37</v>
      </c>
    </row>
    <row r="1526" spans="1:42" x14ac:dyDescent="0.3">
      <c r="A1526" s="6" t="s">
        <v>32</v>
      </c>
      <c r="B1526" s="6">
        <f>VLOOKUP(A1526,Sheet1!A:B,2,0)</f>
        <v>1</v>
      </c>
      <c r="C1526" s="6">
        <v>1</v>
      </c>
      <c r="D1526" s="25"/>
      <c r="E1526" s="2">
        <v>9063098.3368571419</v>
      </c>
      <c r="F1526" s="26">
        <f>SUMIF('data-from-invoicing'!D:D,eslam.data!AP1526,'data-from-invoicing'!E:E)</f>
        <v>9063098.3300000001</v>
      </c>
      <c r="G1526" s="2">
        <f t="shared" si="182"/>
        <v>-6.8571418523788452E-3</v>
      </c>
      <c r="H1526" s="23"/>
      <c r="I1526" s="2">
        <f>SUMIF('collection only'!D:D,eslam.data!AO1526,'collection only'!E:E)</f>
        <v>138789620.12</v>
      </c>
      <c r="J1526" s="26">
        <f>SUMIF('data-from-invoicing'!D:D,eslam.data!AP1526,'data-from-invoicing'!F:F)</f>
        <v>6789620.1164999995</v>
      </c>
      <c r="K1526" s="2">
        <f t="shared" si="183"/>
        <v>-132000000.0035</v>
      </c>
      <c r="L1526" s="2">
        <v>122000000</v>
      </c>
      <c r="M1526" s="2">
        <v>10000000</v>
      </c>
      <c r="O1526" s="23"/>
      <c r="P1526" s="2">
        <v>6785088.5698880991</v>
      </c>
      <c r="Q1526" s="1">
        <v>43555</v>
      </c>
      <c r="R1526" s="1">
        <v>43541</v>
      </c>
      <c r="S1526" s="1">
        <v>43541</v>
      </c>
      <c r="T1526">
        <v>42</v>
      </c>
      <c r="U1526" s="1">
        <v>43583</v>
      </c>
      <c r="V1526" s="1">
        <v>43544</v>
      </c>
      <c r="W1526" s="2">
        <v>9063098.3368571419</v>
      </c>
      <c r="AD1526" s="2">
        <v>0</v>
      </c>
      <c r="AE1526" s="14">
        <f>SUMIF('consultant-gross'!D:D,eslam.data!AO1526,'consultant-gross'!F:F)</f>
        <v>9063098.3368571419</v>
      </c>
      <c r="AF1526" s="14">
        <f>SUMIF('consultant-gross'!D:D,eslam.data!AO1526,'consultant-gross'!G:G)</f>
        <v>9063098.3368571419</v>
      </c>
      <c r="AG1526" s="14">
        <f>SUMIF('consultant-net'!D:D,eslam.data!AO1526,'consultant-net'!F:F)</f>
        <v>6785088.5698880991</v>
      </c>
      <c r="AH1526" s="2" t="str">
        <f>VLOOKUP(A1526,'eslam-to-invoicing'!A:B,2,0)</f>
        <v>EDNC Retail &amp; Offices Civil</v>
      </c>
      <c r="AO1526" s="2" t="str">
        <f t="shared" si="184"/>
        <v>Sodic Eastown1</v>
      </c>
      <c r="AP1526" s="2" t="str">
        <f t="shared" si="185"/>
        <v>EDNC Retail &amp; Offices Civil1</v>
      </c>
    </row>
    <row r="1527" spans="1:42" x14ac:dyDescent="0.3">
      <c r="A1527" s="6" t="s">
        <v>32</v>
      </c>
      <c r="B1527" s="6">
        <f>VLOOKUP(A1527,Sheet1!A:B,2,0)</f>
        <v>1</v>
      </c>
      <c r="C1527" s="6">
        <v>2</v>
      </c>
      <c r="D1527" s="25"/>
      <c r="E1527" s="2">
        <v>20887437.31076191</v>
      </c>
      <c r="F1527" s="26">
        <f>SUMIF('data-from-invoicing'!D:D,eslam.data!AP1527,'data-from-invoicing'!E:E)</f>
        <v>20887437.309999999</v>
      </c>
      <c r="G1527" s="2">
        <f t="shared" si="182"/>
        <v>-7.6191127300262451E-4</v>
      </c>
      <c r="H1527" s="23"/>
      <c r="I1527" s="2">
        <f>SUMIF('collection only'!D:D,eslam.data!AO1527,'collection only'!E:E)</f>
        <v>21566541.66</v>
      </c>
      <c r="J1527" s="26">
        <f>SUMIF('data-from-invoicing'!D:D,eslam.data!AP1527,'data-from-invoicing'!F:F)</f>
        <v>15638373.6555</v>
      </c>
      <c r="K1527" s="2">
        <f t="shared" si="183"/>
        <v>-5928168.0044999998</v>
      </c>
      <c r="L1527" s="2">
        <v>5928168</v>
      </c>
      <c r="O1527" s="23"/>
      <c r="P1527" s="2">
        <v>15652355.210000001</v>
      </c>
      <c r="Q1527" s="1">
        <v>43585</v>
      </c>
      <c r="R1527" s="1">
        <v>43575</v>
      </c>
      <c r="S1527" s="1">
        <v>43571</v>
      </c>
      <c r="T1527">
        <v>42</v>
      </c>
      <c r="U1527" s="1">
        <v>43613</v>
      </c>
      <c r="V1527" s="1">
        <v>43573</v>
      </c>
      <c r="W1527" s="2">
        <v>29950535.64761905</v>
      </c>
      <c r="AD1527" s="2">
        <v>0</v>
      </c>
      <c r="AE1527" s="14">
        <f>SUMIF('consultant-gross'!D:D,eslam.data!AO1527,'consultant-gross'!F:F)</f>
        <v>20887437.310761906</v>
      </c>
      <c r="AF1527" s="14">
        <f>SUMIF('consultant-gross'!D:D,eslam.data!AO1527,'consultant-gross'!G:G)</f>
        <v>29950535.647619046</v>
      </c>
      <c r="AG1527" s="14">
        <f>SUMIF('consultant-net'!D:D,eslam.data!AO1527,'consultant-net'!F:F)</f>
        <v>15652355.210000001</v>
      </c>
      <c r="AH1527" s="2" t="str">
        <f>VLOOKUP(A1527,'eslam-to-invoicing'!A:B,2,0)</f>
        <v>EDNC Retail &amp; Offices Civil</v>
      </c>
      <c r="AO1527" s="2" t="str">
        <f t="shared" si="184"/>
        <v>Sodic Eastown2</v>
      </c>
      <c r="AP1527" s="2" t="str">
        <f t="shared" si="185"/>
        <v>EDNC Retail &amp; Offices Civil2</v>
      </c>
    </row>
    <row r="1528" spans="1:42" x14ac:dyDescent="0.3">
      <c r="A1528" s="6" t="s">
        <v>32</v>
      </c>
      <c r="B1528" s="6">
        <f>VLOOKUP(A1528,Sheet1!A:B,2,0)</f>
        <v>1</v>
      </c>
      <c r="C1528" s="6">
        <v>3</v>
      </c>
      <c r="D1528" s="25"/>
      <c r="E1528" s="2">
        <v>2101069.4380952418</v>
      </c>
      <c r="F1528" s="26">
        <f>SUMIF('data-from-invoicing'!D:D,eslam.data!AP1528,'data-from-invoicing'!E:E)</f>
        <v>2101069.44</v>
      </c>
      <c r="G1528" s="2">
        <f t="shared" si="182"/>
        <v>1.904758159071207E-3</v>
      </c>
      <c r="H1528" s="23"/>
      <c r="I1528" s="2">
        <f>SUMIF('collection only'!D:D,eslam.data!AO1528,'collection only'!E:E)</f>
        <v>1574016.18</v>
      </c>
      <c r="J1528" s="26">
        <f>SUMIF('data-from-invoicing'!D:D,eslam.data!AP1528,'data-from-invoicing'!F:F)</f>
        <v>1574016.182</v>
      </c>
      <c r="K1528" s="2">
        <f t="shared" si="183"/>
        <v>2.0000000949949026E-3</v>
      </c>
      <c r="O1528" s="23"/>
      <c r="P1528" s="2">
        <v>1574016.17</v>
      </c>
      <c r="Q1528" s="1">
        <v>43616</v>
      </c>
      <c r="R1528" s="1">
        <v>43605</v>
      </c>
      <c r="S1528" s="1">
        <v>43604</v>
      </c>
      <c r="T1528">
        <v>42</v>
      </c>
      <c r="U1528" s="1">
        <v>43646</v>
      </c>
      <c r="V1528" s="1">
        <v>43608</v>
      </c>
      <c r="W1528" s="2">
        <v>32051605.085714292</v>
      </c>
      <c r="AD1528" s="2">
        <v>0</v>
      </c>
      <c r="AE1528" s="14">
        <f>SUMIF('consultant-gross'!D:D,eslam.data!AO1528,'consultant-gross'!F:F)</f>
        <v>2101069.4380952418</v>
      </c>
      <c r="AF1528" s="14">
        <f>SUMIF('consultant-gross'!D:D,eslam.data!AO1528,'consultant-gross'!G:G)</f>
        <v>32051605.085714288</v>
      </c>
      <c r="AG1528" s="14">
        <f>SUMIF('consultant-net'!D:D,eslam.data!AO1528,'consultant-net'!F:F)</f>
        <v>1574016.17</v>
      </c>
      <c r="AH1528" s="2" t="str">
        <f>VLOOKUP(A1528,'eslam-to-invoicing'!A:B,2,0)</f>
        <v>EDNC Retail &amp; Offices Civil</v>
      </c>
      <c r="AO1528" s="2" t="str">
        <f t="shared" si="184"/>
        <v>Sodic Eastown3</v>
      </c>
      <c r="AP1528" s="2" t="str">
        <f t="shared" si="185"/>
        <v>EDNC Retail &amp; Offices Civil3</v>
      </c>
    </row>
    <row r="1529" spans="1:42" hidden="1" x14ac:dyDescent="0.3">
      <c r="A1529" s="6" t="s">
        <v>32</v>
      </c>
      <c r="B1529" s="6">
        <f>VLOOKUP(A1529,Sheet1!A:B,2,0)</f>
        <v>1</v>
      </c>
      <c r="C1529" s="6">
        <v>4</v>
      </c>
      <c r="D1529" s="25"/>
      <c r="E1529" s="2">
        <v>22270031.399999999</v>
      </c>
      <c r="F1529" s="26">
        <f>SUMIF('data-from-invoicing'!D:D,eslam.data!AP1529,'data-from-invoicing'!E:E)</f>
        <v>36280262.259999998</v>
      </c>
      <c r="G1529" s="2">
        <f t="shared" si="182"/>
        <v>14010230.859999999</v>
      </c>
      <c r="H1529" s="23"/>
      <c r="I1529" s="2">
        <f>SUMIF('collection only'!D:D,eslam.data!AO1529,'collection only'!E:E)</f>
        <v>25688338.609999999</v>
      </c>
      <c r="J1529" s="26">
        <f>SUMIF('data-from-invoicing'!D:D,eslam.data!AP1529,'data-from-invoicing'!F:F)</f>
        <v>26537436.312999997</v>
      </c>
      <c r="K1529" s="2">
        <f t="shared" si="183"/>
        <v>849097.70299999788</v>
      </c>
      <c r="O1529" s="23"/>
      <c r="P1529" s="2">
        <v>26267292.440000001</v>
      </c>
      <c r="Q1529" s="1">
        <v>43646</v>
      </c>
      <c r="R1529" s="1">
        <v>43641</v>
      </c>
      <c r="S1529" s="1">
        <v>43639</v>
      </c>
      <c r="T1529">
        <v>42</v>
      </c>
      <c r="U1529" s="1">
        <v>43681</v>
      </c>
      <c r="V1529" s="1">
        <v>43654</v>
      </c>
      <c r="W1529" s="2">
        <v>54321636.485714287</v>
      </c>
      <c r="AD1529" s="2">
        <v>0</v>
      </c>
      <c r="AE1529" s="14">
        <f>SUMIF('consultant-gross'!D:D,eslam.data!AO1529,'consultant-gross'!F:F)</f>
        <v>22270031.399999999</v>
      </c>
      <c r="AF1529" s="14">
        <f>SUMIF('consultant-gross'!D:D,eslam.data!AO1529,'consultant-gross'!G:G)</f>
        <v>54321636.485714287</v>
      </c>
      <c r="AG1529" s="14">
        <f>SUMIF('consultant-net'!D:D,eslam.data!AO1529,'consultant-net'!F:F)</f>
        <v>26267292.440000001</v>
      </c>
      <c r="AH1529" s="2" t="str">
        <f>VLOOKUP(A1529,'eslam-to-invoicing'!A:B,2,0)</f>
        <v>EDNC Retail &amp; Offices Civil</v>
      </c>
      <c r="AO1529" s="2" t="str">
        <f t="shared" si="184"/>
        <v>Sodic Eastown4</v>
      </c>
      <c r="AP1529" s="2" t="str">
        <f t="shared" si="185"/>
        <v>EDNC Retail &amp; Offices Civil4</v>
      </c>
    </row>
    <row r="1530" spans="1:42" hidden="1" x14ac:dyDescent="0.3">
      <c r="A1530" s="6" t="s">
        <v>32</v>
      </c>
      <c r="B1530" s="6">
        <f>VLOOKUP(A1530,Sheet1!A:B,2,0)</f>
        <v>1</v>
      </c>
      <c r="C1530" s="6">
        <v>5</v>
      </c>
      <c r="D1530" s="25"/>
      <c r="E1530" s="2">
        <v>45005158.611809522</v>
      </c>
      <c r="F1530" s="26">
        <f>SUMIF('data-from-invoicing'!D:D,eslam.data!AP1530,'data-from-invoicing'!E:E)</f>
        <v>50370296.899999999</v>
      </c>
      <c r="G1530" s="2">
        <f t="shared" si="182"/>
        <v>5365138.2881904766</v>
      </c>
      <c r="H1530" s="23"/>
      <c r="I1530" s="2">
        <f>SUMIF('collection only'!D:D,eslam.data!AO1530,'collection only'!E:E)</f>
        <v>37056568.399999999</v>
      </c>
      <c r="J1530" s="26">
        <f>SUMIF('data-from-invoicing'!D:D,eslam.data!AP1530,'data-from-invoicing'!F:F)</f>
        <v>37056568.405000001</v>
      </c>
      <c r="K1530" s="2">
        <f t="shared" si="183"/>
        <v>5.0000026822090149E-3</v>
      </c>
      <c r="O1530" s="23"/>
      <c r="P1530" s="2">
        <v>22056568.402714942</v>
      </c>
      <c r="Q1530" s="1">
        <v>43677</v>
      </c>
      <c r="R1530" s="1">
        <v>43671</v>
      </c>
      <c r="S1530" s="1">
        <v>43671</v>
      </c>
      <c r="T1530">
        <v>42</v>
      </c>
      <c r="U1530" s="1">
        <v>43713</v>
      </c>
      <c r="V1530" s="1">
        <v>43678</v>
      </c>
      <c r="W1530" s="2">
        <v>99326795.097523808</v>
      </c>
      <c r="X1530" s="2">
        <v>20344137.600000009</v>
      </c>
      <c r="AD1530" s="2">
        <v>144395.63</v>
      </c>
      <c r="AE1530" s="14">
        <f>SUMIF('consultant-gross'!D:D,eslam.data!AO1530,'consultant-gross'!F:F)</f>
        <v>45005158.611809522</v>
      </c>
      <c r="AF1530" s="14">
        <f>SUMIF('consultant-gross'!D:D,eslam.data!AO1530,'consultant-gross'!G:G)</f>
        <v>99326795.097523808</v>
      </c>
      <c r="AG1530" s="14">
        <f>SUMIF('consultant-net'!D:D,eslam.data!AO1530,'consultant-net'!F:F)</f>
        <v>22056568.402714938</v>
      </c>
      <c r="AH1530" s="2" t="str">
        <f>VLOOKUP(A1530,'eslam-to-invoicing'!A:B,2,0)</f>
        <v>EDNC Retail &amp; Offices Civil</v>
      </c>
      <c r="AO1530" s="2" t="str">
        <f t="shared" si="184"/>
        <v>Sodic Eastown5</v>
      </c>
      <c r="AP1530" s="2" t="str">
        <f t="shared" si="185"/>
        <v>EDNC Retail &amp; Offices Civil5</v>
      </c>
    </row>
    <row r="1531" spans="1:42" x14ac:dyDescent="0.3">
      <c r="A1531" s="6" t="s">
        <v>32</v>
      </c>
      <c r="B1531" s="6">
        <f>VLOOKUP(A1531,Sheet1!A:B,2,0)</f>
        <v>1</v>
      </c>
      <c r="C1531" s="6">
        <v>6</v>
      </c>
      <c r="D1531" s="25"/>
      <c r="E1531" s="2">
        <v>38734277.150095247</v>
      </c>
      <c r="F1531" s="26">
        <f>SUMIF('data-from-invoicing'!D:D,eslam.data!AP1531,'data-from-invoicing'!E:E)</f>
        <v>38734277.149999999</v>
      </c>
      <c r="G1531" s="2">
        <f t="shared" si="182"/>
        <v>-9.5248222351074219E-5</v>
      </c>
      <c r="H1531" s="23"/>
      <c r="I1531" s="2">
        <f>SUMIF('collection only'!D:D,eslam.data!AO1531,'collection only'!E:E)</f>
        <v>28554847.670000002</v>
      </c>
      <c r="J1531" s="26">
        <f>SUMIF('data-from-invoicing'!D:D,eslam.data!AP1531,'data-from-invoicing'!F:F)</f>
        <v>28614412.987499997</v>
      </c>
      <c r="K1531" s="2">
        <f t="shared" si="183"/>
        <v>59565.317499995232</v>
      </c>
      <c r="O1531" s="23"/>
      <c r="P1531" s="2">
        <v>28554847.68</v>
      </c>
      <c r="Q1531" s="1">
        <v>43708</v>
      </c>
      <c r="R1531" s="1">
        <v>43702</v>
      </c>
      <c r="S1531" s="1">
        <v>43696</v>
      </c>
      <c r="T1531">
        <v>42</v>
      </c>
      <c r="U1531" s="1">
        <v>43738</v>
      </c>
      <c r="V1531" s="1">
        <v>43716</v>
      </c>
      <c r="W1531" s="2">
        <v>138061072.24761909</v>
      </c>
      <c r="X1531" s="2">
        <v>20344137.600000001</v>
      </c>
      <c r="AD1531" s="2">
        <v>607331.67999999993</v>
      </c>
      <c r="AE1531" s="14">
        <f>SUMIF('consultant-gross'!D:D,eslam.data!AO1531,'consultant-gross'!F:F)</f>
        <v>38734277.150095254</v>
      </c>
      <c r="AF1531" s="14">
        <f>SUMIF('consultant-gross'!D:D,eslam.data!AO1531,'consultant-gross'!G:G)</f>
        <v>138061072.24761906</v>
      </c>
      <c r="AG1531" s="14">
        <f>SUMIF('consultant-net'!D:D,eslam.data!AO1531,'consultant-net'!F:F)</f>
        <v>28554847.68</v>
      </c>
      <c r="AH1531" s="2" t="str">
        <f>VLOOKUP(A1531,'eslam-to-invoicing'!A:B,2,0)</f>
        <v>EDNC Retail &amp; Offices Civil</v>
      </c>
      <c r="AO1531" s="2" t="str">
        <f t="shared" si="184"/>
        <v>Sodic Eastown6</v>
      </c>
      <c r="AP1531" s="2" t="str">
        <f t="shared" si="185"/>
        <v>EDNC Retail &amp; Offices Civil6</v>
      </c>
    </row>
    <row r="1532" spans="1:42" hidden="1" x14ac:dyDescent="0.3">
      <c r="A1532" s="6" t="s">
        <v>32</v>
      </c>
      <c r="B1532" s="6">
        <f>VLOOKUP(A1532,Sheet1!A:B,2,0)</f>
        <v>1</v>
      </c>
      <c r="C1532" s="6">
        <v>7</v>
      </c>
      <c r="D1532" s="25"/>
      <c r="E1532" s="2">
        <v>65627417.190476149</v>
      </c>
      <c r="F1532" s="26">
        <f>SUMIF('data-from-invoicing'!D:D,eslam.data!AP1532,'data-from-invoicing'!E:E)</f>
        <v>46252048.049999997</v>
      </c>
      <c r="G1532" s="2">
        <f t="shared" si="182"/>
        <v>-19375369.140476152</v>
      </c>
      <c r="H1532" s="23"/>
      <c r="I1532" s="2">
        <f>SUMIF('collection only'!D:D,eslam.data!AO1532,'collection only'!E:E)</f>
        <v>38197130.950000003</v>
      </c>
      <c r="J1532" s="26">
        <f>SUMIF('data-from-invoicing'!D:D,eslam.data!AP1532,'data-from-invoicing'!F:F)</f>
        <v>38197130.9705</v>
      </c>
      <c r="K1532" s="2">
        <f t="shared" si="183"/>
        <v>2.0499996840953827E-2</v>
      </c>
      <c r="O1532" s="23"/>
      <c r="Q1532" s="1">
        <v>43738</v>
      </c>
      <c r="R1532" s="1">
        <v>43733</v>
      </c>
      <c r="S1532" s="1">
        <v>43724</v>
      </c>
      <c r="T1532">
        <v>42</v>
      </c>
      <c r="U1532" s="1">
        <v>43766</v>
      </c>
      <c r="V1532" s="1">
        <v>43772</v>
      </c>
      <c r="W1532" s="2">
        <v>203688489.43809521</v>
      </c>
      <c r="X1532" s="2">
        <v>5537718</v>
      </c>
      <c r="AD1532" s="2">
        <v>921272.68</v>
      </c>
      <c r="AE1532" s="14">
        <f>SUMIF('consultant-gross'!D:D,eslam.data!AO1532,'consultant-gross'!F:F)</f>
        <v>0</v>
      </c>
      <c r="AF1532" s="14">
        <f>SUMIF('consultant-gross'!D:D,eslam.data!AO1532,'consultant-gross'!G:G)</f>
        <v>0</v>
      </c>
      <c r="AG1532" s="14">
        <f>SUMIF('consultant-net'!D:D,eslam.data!AO1532,'consultant-net'!F:F)</f>
        <v>38890621.047344498</v>
      </c>
      <c r="AH1532" s="2" t="str">
        <f>VLOOKUP(A1532,'eslam-to-invoicing'!A:B,2,0)</f>
        <v>EDNC Retail &amp; Offices Civil</v>
      </c>
      <c r="AO1532" s="2" t="str">
        <f t="shared" si="184"/>
        <v>Sodic Eastown7</v>
      </c>
      <c r="AP1532" s="2" t="str">
        <f t="shared" si="185"/>
        <v>EDNC Retail &amp; Offices Civil7</v>
      </c>
    </row>
    <row r="1533" spans="1:42" hidden="1" x14ac:dyDescent="0.3">
      <c r="A1533" s="6" t="s">
        <v>32</v>
      </c>
      <c r="B1533" s="6">
        <f>VLOOKUP(A1533,Sheet1!A:B,2,0)</f>
        <v>1</v>
      </c>
      <c r="C1533" s="6">
        <v>8</v>
      </c>
      <c r="D1533" s="25"/>
      <c r="E1533" s="2">
        <v>85059782.152381003</v>
      </c>
      <c r="F1533" s="26">
        <f>SUMIF('data-from-invoicing'!D:D,eslam.data!AP1533,'data-from-invoicing'!E:E)</f>
        <v>82004688.269999996</v>
      </c>
      <c r="G1533" s="2">
        <f t="shared" si="182"/>
        <v>-3055093.8823810071</v>
      </c>
      <c r="H1533" s="23"/>
      <c r="I1533" s="2">
        <f>SUMIF('collection only'!D:D,eslam.data!AO1533,'collection only'!E:E)</f>
        <v>55532397.609999999</v>
      </c>
      <c r="J1533" s="26">
        <f>SUMIF('data-from-invoicing'!D:D,eslam.data!AP1533,'data-from-invoicing'!F:F)</f>
        <v>59087057.733499996</v>
      </c>
      <c r="K1533" s="2">
        <f t="shared" si="183"/>
        <v>3554660.123499997</v>
      </c>
      <c r="O1533" s="23"/>
      <c r="P1533" s="2">
        <v>58794871.950000003</v>
      </c>
      <c r="Q1533" s="1">
        <v>43769</v>
      </c>
      <c r="R1533" s="1">
        <v>43768</v>
      </c>
      <c r="S1533" s="1">
        <v>43771</v>
      </c>
      <c r="T1533">
        <v>42</v>
      </c>
      <c r="U1533" s="1">
        <v>43813</v>
      </c>
      <c r="V1533" s="1">
        <v>43783</v>
      </c>
      <c r="W1533" s="2">
        <v>288748271.59047621</v>
      </c>
      <c r="X1533" s="2">
        <v>1266429.46</v>
      </c>
      <c r="AD1533" s="2">
        <v>707331.67999999993</v>
      </c>
      <c r="AE1533" s="14">
        <f>SUMIF('consultant-gross'!D:D,eslam.data!AO1533,'consultant-gross'!F:F)</f>
        <v>85059782.152381003</v>
      </c>
      <c r="AF1533" s="14">
        <f>SUMIF('consultant-gross'!D:D,eslam.data!AO1533,'consultant-gross'!G:G)</f>
        <v>288748271.59047621</v>
      </c>
      <c r="AG1533" s="14">
        <f>SUMIF('consultant-net'!D:D,eslam.data!AO1533,'consultant-net'!F:F)</f>
        <v>58794871.950000003</v>
      </c>
      <c r="AH1533" s="2" t="str">
        <f>VLOOKUP(A1533,'eslam-to-invoicing'!A:B,2,0)</f>
        <v>EDNC Retail &amp; Offices Civil</v>
      </c>
      <c r="AO1533" s="2" t="str">
        <f t="shared" si="184"/>
        <v>Sodic Eastown8</v>
      </c>
      <c r="AP1533" s="2" t="str">
        <f t="shared" si="185"/>
        <v>EDNC Retail &amp; Offices Civil8</v>
      </c>
    </row>
    <row r="1534" spans="1:42" hidden="1" x14ac:dyDescent="0.3">
      <c r="A1534" s="6" t="s">
        <v>32</v>
      </c>
      <c r="B1534" s="6">
        <f>VLOOKUP(A1534,Sheet1!A:B,2,0)</f>
        <v>1</v>
      </c>
      <c r="C1534" s="6">
        <v>9</v>
      </c>
      <c r="D1534" s="25"/>
      <c r="E1534" s="2">
        <v>16046909.91428566</v>
      </c>
      <c r="F1534" s="26">
        <f>SUMIF('data-from-invoicing'!D:D,eslam.data!AP1534,'data-from-invoicing'!E:E)</f>
        <v>19102003.800000001</v>
      </c>
      <c r="G1534" s="2">
        <f t="shared" si="182"/>
        <v>3055093.885714341</v>
      </c>
      <c r="H1534" s="23"/>
      <c r="I1534" s="2">
        <f>SUMIF('collection only'!D:D,eslam.data!AO1534,'collection only'!E:E)</f>
        <v>40504812.259999998</v>
      </c>
      <c r="J1534" s="26">
        <f>SUMIF('data-from-invoicing'!D:D,eslam.data!AP1534,'data-from-invoicing'!F:F)</f>
        <v>40883545.557999998</v>
      </c>
      <c r="K1534" s="2">
        <f t="shared" si="183"/>
        <v>378733.29800000042</v>
      </c>
      <c r="O1534" s="23"/>
      <c r="P1534" s="2">
        <v>40504812.259999998</v>
      </c>
      <c r="Q1534" s="1">
        <v>43799</v>
      </c>
      <c r="R1534" s="1">
        <v>43799</v>
      </c>
      <c r="S1534" s="1">
        <v>43802</v>
      </c>
      <c r="T1534">
        <v>42</v>
      </c>
      <c r="U1534" s="1">
        <v>43844</v>
      </c>
      <c r="V1534" s="1">
        <v>43829</v>
      </c>
      <c r="W1534" s="2">
        <v>304795181.50476187</v>
      </c>
      <c r="X1534" s="2">
        <v>39767000.799999997</v>
      </c>
      <c r="AD1534" s="2">
        <v>2750976.18</v>
      </c>
      <c r="AE1534" s="14">
        <f>SUMIF('consultant-gross'!D:D,eslam.data!AO1534,'consultant-gross'!F:F)</f>
        <v>0</v>
      </c>
      <c r="AF1534" s="14">
        <f>SUMIF('consultant-gross'!D:D,eslam.data!AO1534,'consultant-gross'!G:G)</f>
        <v>0</v>
      </c>
      <c r="AG1534" s="14">
        <f>SUMIF('consultant-net'!D:D,eslam.data!AO1534,'consultant-net'!F:F)</f>
        <v>0</v>
      </c>
      <c r="AH1534" s="2" t="str">
        <f>VLOOKUP(A1534,'eslam-to-invoicing'!A:B,2,0)</f>
        <v>EDNC Retail &amp; Offices Civil</v>
      </c>
      <c r="AO1534" s="2" t="str">
        <f t="shared" si="184"/>
        <v>Sodic Eastown9</v>
      </c>
      <c r="AP1534" s="2" t="str">
        <f t="shared" si="185"/>
        <v>EDNC Retail &amp; Offices Civil9</v>
      </c>
    </row>
    <row r="1535" spans="1:42" x14ac:dyDescent="0.3">
      <c r="A1535" s="6" t="s">
        <v>32</v>
      </c>
      <c r="B1535" s="6">
        <f>VLOOKUP(A1535,Sheet1!A:B,2,0)</f>
        <v>1</v>
      </c>
      <c r="C1535" s="6">
        <v>10</v>
      </c>
      <c r="D1535" s="25"/>
      <c r="E1535" s="2">
        <v>82638241.076189518</v>
      </c>
      <c r="F1535" s="26">
        <f>SUMIF('data-from-invoicing'!D:D,eslam.data!AP1535,'data-from-invoicing'!E:E)</f>
        <v>82638241.079999998</v>
      </c>
      <c r="G1535" s="2">
        <f t="shared" si="182"/>
        <v>3.8104802370071411E-3</v>
      </c>
      <c r="H1535" s="23"/>
      <c r="I1535" s="2">
        <f>SUMIF('collection only'!D:D,eslam.data!AO1535,'collection only'!E:E)</f>
        <v>32553581.239999998</v>
      </c>
      <c r="J1535" s="26">
        <f>SUMIF('data-from-invoicing'!D:D,eslam.data!AP1535,'data-from-invoicing'!F:F)</f>
        <v>33486093.463999998</v>
      </c>
      <c r="K1535" s="2">
        <f t="shared" si="183"/>
        <v>932512.22399999946</v>
      </c>
      <c r="O1535" s="23"/>
      <c r="P1535" s="2">
        <v>32553581.239999998</v>
      </c>
      <c r="Q1535" s="1">
        <v>43830</v>
      </c>
      <c r="R1535" s="1">
        <v>43830</v>
      </c>
      <c r="S1535" s="1">
        <v>43837</v>
      </c>
      <c r="T1535">
        <v>42</v>
      </c>
      <c r="U1535" s="1">
        <v>43879</v>
      </c>
      <c r="V1535" s="1">
        <v>43850</v>
      </c>
      <c r="W1535" s="2">
        <v>387433422.58095139</v>
      </c>
      <c r="X1535" s="2">
        <v>9.9999999999999995E-7</v>
      </c>
      <c r="AD1535" s="2">
        <v>3038523.68</v>
      </c>
      <c r="AE1535" s="14">
        <f>SUMIF('consultant-gross'!D:D,eslam.data!AO1535,'consultant-gross'!F:F)</f>
        <v>88119712.72380954</v>
      </c>
      <c r="AF1535" s="14">
        <f>SUMIF('consultant-gross'!D:D,eslam.data!AO1535,'consultant-gross'!G:G)</f>
        <v>392914894.22857141</v>
      </c>
      <c r="AG1535" s="14">
        <f>SUMIF('consultant-net'!D:D,eslam.data!AO1535,'consultant-net'!F:F)</f>
        <v>36785436.359999999</v>
      </c>
      <c r="AH1535" s="2" t="str">
        <f>VLOOKUP(A1535,'eslam-to-invoicing'!A:B,2,0)</f>
        <v>EDNC Retail &amp; Offices Civil</v>
      </c>
      <c r="AO1535" s="2" t="str">
        <f t="shared" si="184"/>
        <v>Sodic Eastown10</v>
      </c>
      <c r="AP1535" s="2" t="str">
        <f t="shared" si="185"/>
        <v>EDNC Retail &amp; Offices Civil10</v>
      </c>
    </row>
    <row r="1536" spans="1:42" x14ac:dyDescent="0.3">
      <c r="A1536" s="6" t="s">
        <v>32</v>
      </c>
      <c r="B1536" s="6">
        <f>VLOOKUP(A1536,Sheet1!A:B,2,0)</f>
        <v>1</v>
      </c>
      <c r="C1536" s="6">
        <v>11</v>
      </c>
      <c r="D1536" s="25"/>
      <c r="E1536" s="2">
        <v>36710088.577454329</v>
      </c>
      <c r="F1536" s="26">
        <f>SUMIF('data-from-invoicing'!D:D,eslam.data!AP1536,'data-from-invoicing'!E:E)</f>
        <v>36710088.579999998</v>
      </c>
      <c r="G1536" s="2">
        <f t="shared" si="182"/>
        <v>2.5456696748733521E-3</v>
      </c>
      <c r="H1536" s="23"/>
      <c r="I1536" s="2">
        <f>SUMIF('collection only'!D:D,eslam.data!AO1536,'collection only'!E:E)</f>
        <v>27179529.392899614</v>
      </c>
      <c r="J1536" s="26">
        <f>SUMIF('data-from-invoicing'!D:D,eslam.data!AP1536,'data-from-invoicing'!F:F)</f>
        <v>29504362.289000001</v>
      </c>
      <c r="K1536" s="2">
        <f t="shared" si="183"/>
        <v>2324832.896100387</v>
      </c>
      <c r="O1536" s="23"/>
      <c r="P1536" s="2">
        <v>27179529.39289961</v>
      </c>
      <c r="Q1536" s="1">
        <v>43861</v>
      </c>
      <c r="R1536" s="1">
        <v>43861</v>
      </c>
      <c r="S1536" s="1">
        <v>43864</v>
      </c>
      <c r="T1536">
        <v>42</v>
      </c>
      <c r="U1536" s="1">
        <v>43906</v>
      </c>
      <c r="V1536" s="1">
        <v>43880</v>
      </c>
      <c r="W1536" s="2">
        <v>424143511.15840572</v>
      </c>
      <c r="AD1536" s="2">
        <v>3038523.68</v>
      </c>
      <c r="AE1536" s="14">
        <f>SUMIF('consultant-gross'!D:D,eslam.data!AO1536,'consultant-gross'!F:F)</f>
        <v>0</v>
      </c>
      <c r="AF1536" s="14">
        <f>SUMIF('consultant-gross'!D:D,eslam.data!AO1536,'consultant-gross'!G:G)</f>
        <v>0</v>
      </c>
      <c r="AG1536" s="14">
        <f>SUMIF('consultant-net'!D:D,eslam.data!AO1536,'consultant-net'!F:F)</f>
        <v>0</v>
      </c>
      <c r="AH1536" s="2" t="str">
        <f>VLOOKUP(A1536,'eslam-to-invoicing'!A:B,2,0)</f>
        <v>EDNC Retail &amp; Offices Civil</v>
      </c>
      <c r="AO1536" s="2" t="str">
        <f t="shared" si="184"/>
        <v>Sodic Eastown11</v>
      </c>
      <c r="AP1536" s="2" t="str">
        <f t="shared" si="185"/>
        <v>EDNC Retail &amp; Offices Civil11</v>
      </c>
    </row>
    <row r="1537" spans="1:42" hidden="1" x14ac:dyDescent="0.3">
      <c r="A1537" s="6" t="s">
        <v>32</v>
      </c>
      <c r="B1537" s="6">
        <f>VLOOKUP(A1537,Sheet1!A:B,2,0)</f>
        <v>1</v>
      </c>
      <c r="C1537" s="6">
        <v>12</v>
      </c>
      <c r="D1537" s="25"/>
      <c r="E1537" s="2">
        <v>26833421.41302282</v>
      </c>
      <c r="F1537" s="26">
        <f>SUMIF('data-from-invoicing'!D:D,eslam.data!AP1537,'data-from-invoicing'!E:E)</f>
        <v>33309635.839999996</v>
      </c>
      <c r="G1537" s="2">
        <f t="shared" si="182"/>
        <v>6476214.4269771762</v>
      </c>
      <c r="H1537" s="23"/>
      <c r="I1537" s="2">
        <f>SUMIF('collection only'!D:D,eslam.data!AO1537,'collection only'!E:E)</f>
        <v>19553108.789999999</v>
      </c>
      <c r="J1537" s="26">
        <f>SUMIF('data-from-invoicing'!D:D,eslam.data!AP1537,'data-from-invoicing'!F:F)</f>
        <v>24940111.319499999</v>
      </c>
      <c r="K1537" s="2">
        <f t="shared" si="183"/>
        <v>5387002.5295000002</v>
      </c>
      <c r="O1537" s="23"/>
      <c r="P1537" s="2">
        <v>19553108.77</v>
      </c>
      <c r="Q1537" s="1">
        <v>43890</v>
      </c>
      <c r="R1537" s="1">
        <v>43890</v>
      </c>
      <c r="S1537" s="1">
        <v>43894</v>
      </c>
      <c r="T1537">
        <v>42</v>
      </c>
      <c r="U1537" s="1">
        <v>43936</v>
      </c>
      <c r="V1537" s="1">
        <v>43919</v>
      </c>
      <c r="W1537" s="2">
        <v>450976932.57142848</v>
      </c>
      <c r="AD1537" s="2">
        <v>3314791.44</v>
      </c>
      <c r="AE1537" s="14">
        <f>SUMIF('consultant-gross'!D:D,eslam.data!AO1537,'consultant-gross'!F:F)</f>
        <v>26833421.413022816</v>
      </c>
      <c r="AF1537" s="14">
        <f>SUMIF('consultant-gross'!D:D,eslam.data!AO1537,'consultant-gross'!G:G)</f>
        <v>450976932.57142854</v>
      </c>
      <c r="AG1537" s="14">
        <f>SUMIF('consultant-net'!D:D,eslam.data!AO1537,'consultant-net'!F:F)</f>
        <v>19553108.77</v>
      </c>
      <c r="AH1537" s="2" t="str">
        <f>VLOOKUP(A1537,'eslam-to-invoicing'!A:B,2,0)</f>
        <v>EDNC Retail &amp; Offices Civil</v>
      </c>
      <c r="AO1537" s="2" t="str">
        <f t="shared" si="184"/>
        <v>Sodic Eastown12</v>
      </c>
      <c r="AP1537" s="2" t="str">
        <f t="shared" si="185"/>
        <v>EDNC Retail &amp; Offices Civil12</v>
      </c>
    </row>
    <row r="1538" spans="1:42" hidden="1" x14ac:dyDescent="0.3">
      <c r="A1538" s="6" t="s">
        <v>32</v>
      </c>
      <c r="B1538" s="6">
        <f>VLOOKUP(A1538,Sheet1!A:B,2,0)</f>
        <v>1</v>
      </c>
      <c r="C1538" s="6">
        <v>13</v>
      </c>
      <c r="D1538" s="25"/>
      <c r="E1538" s="2">
        <v>22228765.612092439</v>
      </c>
      <c r="F1538" s="26">
        <f>SUMIF('data-from-invoicing'!D:D,eslam.data!AP1538,'data-from-invoicing'!E:E)</f>
        <v>15752551.189999999</v>
      </c>
      <c r="G1538" s="2">
        <f t="shared" si="182"/>
        <v>-6476214.4220924396</v>
      </c>
      <c r="H1538" s="23"/>
      <c r="I1538" s="2">
        <f>SUMIF('collection only'!D:D,eslam.data!AO1538,'collection only'!E:E)</f>
        <v>16201534.039999999</v>
      </c>
      <c r="J1538" s="26">
        <f>SUMIF('data-from-invoicing'!D:D,eslam.data!AP1538,'data-from-invoicing'!F:F)</f>
        <v>13698867.909499999</v>
      </c>
      <c r="K1538" s="2">
        <f t="shared" si="183"/>
        <v>-2502666.1305</v>
      </c>
      <c r="O1538" s="23"/>
      <c r="P1538" s="2">
        <v>16201534.039999999</v>
      </c>
      <c r="Q1538" s="1">
        <v>43921</v>
      </c>
      <c r="R1538" s="1">
        <v>43914</v>
      </c>
      <c r="S1538" s="1">
        <v>43915</v>
      </c>
      <c r="T1538">
        <v>42</v>
      </c>
      <c r="U1538" s="1">
        <v>43957</v>
      </c>
      <c r="V1538" s="1">
        <v>43968</v>
      </c>
      <c r="W1538" s="2">
        <v>473205698.18352097</v>
      </c>
      <c r="AD1538" s="2">
        <v>2704423.44</v>
      </c>
      <c r="AE1538" s="14">
        <f>SUMIF('consultant-gross'!D:D,eslam.data!AO1538,'consultant-gross'!F:F)</f>
        <v>26192906.028571427</v>
      </c>
      <c r="AF1538" s="14">
        <f>SUMIF('consultant-gross'!D:D,eslam.data!AO1538,'consultant-gross'!G:G)</f>
        <v>477169838.59999996</v>
      </c>
      <c r="AG1538" s="14">
        <f>SUMIF('consultant-net'!D:D,eslam.data!AO1538,'consultant-net'!F:F)</f>
        <v>19217788.539999999</v>
      </c>
      <c r="AH1538" s="2" t="str">
        <f>VLOOKUP(A1538,'eslam-to-invoicing'!A:B,2,0)</f>
        <v>EDNC Retail &amp; Offices Civil</v>
      </c>
      <c r="AO1538" s="2" t="str">
        <f t="shared" si="184"/>
        <v>Sodic Eastown13</v>
      </c>
      <c r="AP1538" s="2" t="str">
        <f t="shared" si="185"/>
        <v>EDNC Retail &amp; Offices Civil13</v>
      </c>
    </row>
    <row r="1539" spans="1:42" x14ac:dyDescent="0.3">
      <c r="A1539" s="6" t="s">
        <v>32</v>
      </c>
      <c r="B1539" s="6">
        <f>VLOOKUP(A1539,Sheet1!A:B,2,0)</f>
        <v>1</v>
      </c>
      <c r="C1539" s="6">
        <v>14</v>
      </c>
      <c r="D1539" s="25"/>
      <c r="E1539" s="2">
        <v>24418089.968859971</v>
      </c>
      <c r="F1539" s="26">
        <f>SUMIF('data-from-invoicing'!D:D,eslam.data!AP1539,'data-from-invoicing'!E:E)</f>
        <v>24418089.969999999</v>
      </c>
      <c r="G1539" s="2">
        <f t="shared" si="182"/>
        <v>1.1400282382965088E-3</v>
      </c>
      <c r="H1539" s="23"/>
      <c r="I1539" s="2">
        <f>SUMIF('collection only'!D:D,eslam.data!AO1539,'collection only'!E:E)</f>
        <v>16537461.58</v>
      </c>
      <c r="J1539" s="26">
        <f>SUMIF('data-from-invoicing'!D:D,eslam.data!AP1539,'data-from-invoicing'!F:F)</f>
        <v>17859899.478500001</v>
      </c>
      <c r="K1539" s="2">
        <f t="shared" si="183"/>
        <v>1322437.8985000011</v>
      </c>
      <c r="O1539" s="23"/>
      <c r="P1539" s="2">
        <v>16537461.58</v>
      </c>
      <c r="Q1539" s="1">
        <v>43951</v>
      </c>
      <c r="R1539" s="1">
        <v>43958</v>
      </c>
      <c r="S1539" s="1">
        <v>43961</v>
      </c>
      <c r="T1539">
        <v>42</v>
      </c>
      <c r="U1539" s="1">
        <v>44003</v>
      </c>
      <c r="V1539" s="1">
        <v>43997</v>
      </c>
      <c r="W1539" s="2">
        <v>497623788.15238088</v>
      </c>
      <c r="AD1539" s="2">
        <v>3495935.44</v>
      </c>
      <c r="AE1539" s="14">
        <f>SUMIF('consultant-gross'!D:D,eslam.data!AO1539,'consultant-gross'!F:F)</f>
        <v>0</v>
      </c>
      <c r="AF1539" s="14">
        <f>SUMIF('consultant-gross'!D:D,eslam.data!AO1539,'consultant-gross'!G:G)</f>
        <v>0</v>
      </c>
      <c r="AG1539" s="14">
        <f>SUMIF('consultant-net'!D:D,eslam.data!AO1539,'consultant-net'!F:F)</f>
        <v>0</v>
      </c>
      <c r="AH1539" s="2" t="str">
        <f>VLOOKUP(A1539,'eslam-to-invoicing'!A:B,2,0)</f>
        <v>EDNC Retail &amp; Offices Civil</v>
      </c>
      <c r="AO1539" s="2" t="str">
        <f t="shared" si="184"/>
        <v>Sodic Eastown14</v>
      </c>
      <c r="AP1539" s="2" t="str">
        <f t="shared" si="185"/>
        <v>EDNC Retail &amp; Offices Civil14</v>
      </c>
    </row>
    <row r="1540" spans="1:42" x14ac:dyDescent="0.3">
      <c r="A1540" s="6" t="s">
        <v>32</v>
      </c>
      <c r="B1540" s="6">
        <f>VLOOKUP(A1540,Sheet1!A:B,2,0)</f>
        <v>1</v>
      </c>
      <c r="C1540" s="6">
        <v>15</v>
      </c>
      <c r="D1540" s="25"/>
      <c r="E1540" s="2">
        <v>19101976.117630482</v>
      </c>
      <c r="F1540" s="26">
        <f>SUMIF('data-from-invoicing'!D:D,eslam.data!AP1540,'data-from-invoicing'!E:E)</f>
        <v>19101976.120000001</v>
      </c>
      <c r="G1540" s="2">
        <f t="shared" si="182"/>
        <v>2.3695193231105804E-3</v>
      </c>
      <c r="H1540" s="23"/>
      <c r="I1540" s="2">
        <f>SUMIF('collection only'!D:D,eslam.data!AO1540,'collection only'!E:E)</f>
        <v>12895954</v>
      </c>
      <c r="J1540" s="26">
        <f>SUMIF('data-from-invoicing'!D:D,eslam.data!AP1540,'data-from-invoicing'!F:F)</f>
        <v>12895954</v>
      </c>
      <c r="K1540" s="2">
        <f t="shared" si="183"/>
        <v>0</v>
      </c>
      <c r="O1540" s="23"/>
      <c r="P1540" s="2">
        <v>12895953.95582917</v>
      </c>
      <c r="Q1540" s="1">
        <v>43982</v>
      </c>
      <c r="R1540" s="1">
        <v>43984</v>
      </c>
      <c r="S1540" s="1">
        <v>43988</v>
      </c>
      <c r="T1540">
        <v>42</v>
      </c>
      <c r="U1540" s="1">
        <v>44030</v>
      </c>
      <c r="V1540" s="1">
        <v>44005</v>
      </c>
      <c r="W1540" s="2">
        <v>516725764.27001143</v>
      </c>
      <c r="AD1540" s="2">
        <v>4174771.13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 t="shared" si="184"/>
        <v>Sodic Eastown15</v>
      </c>
      <c r="AP1540" s="2" t="str">
        <f t="shared" si="185"/>
        <v>EDNC Retail &amp; Offices Civil15</v>
      </c>
    </row>
    <row r="1541" spans="1:42" x14ac:dyDescent="0.3">
      <c r="A1541" s="6" t="s">
        <v>32</v>
      </c>
      <c r="B1541" s="6">
        <f>VLOOKUP(A1541,Sheet1!A:B,2,0)</f>
        <v>1</v>
      </c>
      <c r="C1541" s="6">
        <v>16</v>
      </c>
      <c r="D1541" s="25"/>
      <c r="E1541" s="2">
        <v>42785902.701259971</v>
      </c>
      <c r="F1541" s="26">
        <f>SUMIF('data-from-invoicing'!D:D,eslam.data!AP1541,'data-from-invoicing'!E:E)</f>
        <v>42785902.689999998</v>
      </c>
      <c r="G1541" s="2">
        <f t="shared" si="182"/>
        <v>-1.1259973049163818E-2</v>
      </c>
      <c r="H1541" s="23"/>
      <c r="I1541" s="2">
        <f>SUMIF('collection only'!D:D,eslam.data!AO1541,'collection only'!E:E)</f>
        <v>30145771.57</v>
      </c>
      <c r="J1541" s="26">
        <f>SUMIF('data-from-invoicing'!D:D,eslam.data!AP1541,'data-from-invoicing'!F:F)</f>
        <v>31947230.034500003</v>
      </c>
      <c r="K1541" s="2">
        <f t="shared" si="183"/>
        <v>1801458.4645000026</v>
      </c>
      <c r="O1541" s="23"/>
      <c r="P1541" s="2">
        <v>30145771.53148805</v>
      </c>
      <c r="Q1541" s="1">
        <v>44012</v>
      </c>
      <c r="R1541" s="1">
        <v>44012</v>
      </c>
      <c r="S1541" s="1">
        <v>44016</v>
      </c>
      <c r="T1541">
        <v>42</v>
      </c>
      <c r="U1541" s="1">
        <v>44058</v>
      </c>
      <c r="V1541" s="1">
        <v>44053</v>
      </c>
      <c r="W1541" s="2">
        <v>559511666.9712714</v>
      </c>
      <c r="AD1541" s="2">
        <v>4707294.5199999996</v>
      </c>
      <c r="AE1541" s="14">
        <f>SUMIF('consultant-gross'!D:D,eslam.data!AO1541,'consultant-gross'!F:F)</f>
        <v>0</v>
      </c>
      <c r="AF1541" s="14">
        <f>SUMIF('consultant-gross'!D:D,eslam.data!AO1541,'consultant-gross'!G:G)</f>
        <v>0</v>
      </c>
      <c r="AG1541" s="14">
        <f>SUMIF('consultant-net'!D:D,eslam.data!AO1541,'consultant-net'!F:F)</f>
        <v>0</v>
      </c>
      <c r="AH1541" s="2" t="str">
        <f>VLOOKUP(A1541,'eslam-to-invoicing'!A:B,2,0)</f>
        <v>EDNC Retail &amp; Offices Civil</v>
      </c>
      <c r="AO1541" s="2" t="str">
        <f t="shared" si="184"/>
        <v>Sodic Eastown16</v>
      </c>
      <c r="AP1541" s="2" t="str">
        <f t="shared" si="185"/>
        <v>EDNC Retail &amp; Offices Civil16</v>
      </c>
    </row>
    <row r="1542" spans="1:42" x14ac:dyDescent="0.3">
      <c r="A1542" s="6" t="s">
        <v>32</v>
      </c>
      <c r="B1542" s="6">
        <f>VLOOKUP(A1542,Sheet1!A:B,2,0)</f>
        <v>1</v>
      </c>
      <c r="C1542" s="6">
        <v>17</v>
      </c>
      <c r="D1542" s="25"/>
      <c r="E1542" s="2">
        <v>30425304.067319989</v>
      </c>
      <c r="F1542" s="26">
        <f>SUMIF('data-from-invoicing'!D:D,eslam.data!AP1542,'data-from-invoicing'!E:E)</f>
        <v>30425304.069999997</v>
      </c>
      <c r="G1542" s="2">
        <f t="shared" si="182"/>
        <v>2.6800073683261871E-3</v>
      </c>
      <c r="H1542" s="23"/>
      <c r="I1542" s="2">
        <f>SUMIF('collection only'!D:D,eslam.data!AO1542,'collection only'!E:E)</f>
        <v>20899381.34</v>
      </c>
      <c r="J1542" s="26">
        <f>SUMIF('data-from-invoicing'!D:D,eslam.data!AP1542,'data-from-invoicing'!F:F)</f>
        <v>23516460.0735</v>
      </c>
      <c r="K1542" s="2">
        <f t="shared" si="183"/>
        <v>2617078.7335000001</v>
      </c>
      <c r="O1542" s="23"/>
      <c r="P1542" s="2">
        <v>20899381.382340759</v>
      </c>
      <c r="Q1542" s="1">
        <v>44043</v>
      </c>
      <c r="R1542" s="1">
        <v>44051</v>
      </c>
      <c r="S1542" s="1">
        <v>44053</v>
      </c>
      <c r="T1542">
        <v>42</v>
      </c>
      <c r="U1542" s="1">
        <v>44095</v>
      </c>
      <c r="V1542" s="1">
        <v>44081</v>
      </c>
      <c r="W1542" s="2">
        <v>589936971.03859138</v>
      </c>
      <c r="AD1542" s="2">
        <v>5466992.46</v>
      </c>
      <c r="AE1542" s="14">
        <f>SUMIF('consultant-gross'!D:D,eslam.data!AO1542,'consultant-gross'!F:F)</f>
        <v>33693489.009680986</v>
      </c>
      <c r="AF1542" s="14">
        <f>SUMIF('consultant-gross'!D:D,eslam.data!AO1542,'consultant-gross'!G:G)</f>
        <v>593205155.98095238</v>
      </c>
      <c r="AG1542" s="14">
        <f>SUMIF('consultant-net'!D:D,eslam.data!AO1542,'consultant-net'!F:F)</f>
        <v>22896073.338131562</v>
      </c>
      <c r="AH1542" s="2" t="str">
        <f>VLOOKUP(A1542,'eslam-to-invoicing'!A:B,2,0)</f>
        <v>EDNC Retail &amp; Offices Civil</v>
      </c>
      <c r="AO1542" s="2" t="str">
        <f t="shared" si="184"/>
        <v>Sodic Eastown17</v>
      </c>
      <c r="AP1542" s="2" t="str">
        <f t="shared" si="185"/>
        <v>EDNC Retail &amp; Offices Civil17</v>
      </c>
    </row>
    <row r="1543" spans="1:42" hidden="1" x14ac:dyDescent="0.3">
      <c r="A1543" s="6" t="s">
        <v>32</v>
      </c>
      <c r="B1543" s="6">
        <f>VLOOKUP(A1543,Sheet1!A:B,2,0)</f>
        <v>1</v>
      </c>
      <c r="C1543" s="6">
        <v>18</v>
      </c>
      <c r="D1543" s="25"/>
      <c r="E1543" s="2">
        <v>36663335.542360902</v>
      </c>
      <c r="F1543" s="26">
        <f>SUMIF('data-from-invoicing'!D:D,eslam.data!AP1543,'data-from-invoicing'!E:E)</f>
        <v>39729323.850000001</v>
      </c>
      <c r="G1543" s="2">
        <f t="shared" si="182"/>
        <v>3065988.3076390997</v>
      </c>
      <c r="H1543" s="23"/>
      <c r="I1543" s="2">
        <f>SUMIF('collection only'!D:D,eslam.data!AO1543,'collection only'!E:E)</f>
        <v>22406610.780000001</v>
      </c>
      <c r="J1543" s="26">
        <f>SUMIF('data-from-invoicing'!D:D,eslam.data!AP1543,'data-from-invoicing'!F:F)</f>
        <v>26361312.302500002</v>
      </c>
      <c r="K1543" s="2">
        <f t="shared" si="183"/>
        <v>3954701.5225000009</v>
      </c>
      <c r="O1543" s="23"/>
      <c r="P1543" s="2">
        <v>22406610.780000001</v>
      </c>
      <c r="Q1543" s="1">
        <v>44074</v>
      </c>
      <c r="R1543" s="1">
        <v>44074</v>
      </c>
      <c r="S1543" s="1">
        <v>44077</v>
      </c>
      <c r="T1543">
        <v>42</v>
      </c>
      <c r="U1543" s="1">
        <v>44119</v>
      </c>
      <c r="V1543" s="1">
        <v>44115</v>
      </c>
      <c r="W1543" s="2">
        <v>626600306.58095229</v>
      </c>
      <c r="AD1543" s="2">
        <v>5860427.46</v>
      </c>
      <c r="AE1543" s="14">
        <f>SUMIF('consultant-gross'!D:D,eslam.data!AO1543,'consultant-gross'!F:F)</f>
        <v>0</v>
      </c>
      <c r="AF1543" s="14">
        <f>SUMIF('consultant-gross'!D:D,eslam.data!AO1543,'consultant-gross'!G:G)</f>
        <v>0</v>
      </c>
      <c r="AG1543" s="14">
        <f>SUMIF('consultant-net'!D:D,eslam.data!AO1543,'consultant-net'!F:F)</f>
        <v>0</v>
      </c>
      <c r="AH1543" s="2" t="str">
        <f>VLOOKUP(A1543,'eslam-to-invoicing'!A:B,2,0)</f>
        <v>EDNC Retail &amp; Offices Civil</v>
      </c>
      <c r="AO1543" s="2" t="str">
        <f t="shared" si="184"/>
        <v>Sodic Eastown18</v>
      </c>
      <c r="AP1543" s="2" t="str">
        <f t="shared" si="185"/>
        <v>EDNC Retail &amp; Offices Civil18</v>
      </c>
    </row>
    <row r="1544" spans="1:42" hidden="1" x14ac:dyDescent="0.3">
      <c r="A1544" s="6" t="s">
        <v>32</v>
      </c>
      <c r="B1544" s="6">
        <f>VLOOKUP(A1544,Sheet1!A:B,2,0)</f>
        <v>1</v>
      </c>
      <c r="C1544" s="6">
        <v>19</v>
      </c>
      <c r="D1544" s="25"/>
      <c r="E1544" s="2">
        <v>48818243.380952477</v>
      </c>
      <c r="F1544" s="26">
        <f>SUMIF('data-from-invoicing'!D:D,eslam.data!AP1544,'data-from-invoicing'!E:E)</f>
        <v>45752255.090000004</v>
      </c>
      <c r="G1544" s="2">
        <f t="shared" si="182"/>
        <v>-3065988.2909524739</v>
      </c>
      <c r="H1544" s="23"/>
      <c r="I1544" s="2">
        <f>SUMIF('collection only'!D:D,eslam.data!AO1544,'collection only'!E:E)</f>
        <v>34417592.719999999</v>
      </c>
      <c r="J1544" s="26">
        <f>SUMIF('data-from-invoicing'!D:D,eslam.data!AP1544,'data-from-invoicing'!F:F)</f>
        <v>30462891.204</v>
      </c>
      <c r="K1544" s="2">
        <f t="shared" si="183"/>
        <v>-3954701.5159999989</v>
      </c>
      <c r="O1544" s="23"/>
      <c r="P1544" s="2">
        <v>34417592.719999999</v>
      </c>
      <c r="Q1544" s="1">
        <v>44104</v>
      </c>
      <c r="R1544" s="1">
        <v>44105</v>
      </c>
      <c r="S1544" s="1">
        <v>44108</v>
      </c>
      <c r="T1544">
        <v>42</v>
      </c>
      <c r="U1544" s="1">
        <v>44150</v>
      </c>
      <c r="V1544" s="1">
        <v>44150</v>
      </c>
      <c r="W1544" s="2">
        <v>675418549.96190476</v>
      </c>
      <c r="AD1544" s="2">
        <v>0</v>
      </c>
      <c r="AE1544" s="14">
        <f>SUMIF('consultant-gross'!D:D,eslam.data!AO1544,'consultant-gross'!F:F)</f>
        <v>0</v>
      </c>
      <c r="AF1544" s="14">
        <f>SUMIF('consultant-gross'!D:D,eslam.data!AO1544,'consultant-gross'!G:G)</f>
        <v>0</v>
      </c>
      <c r="AG1544" s="14">
        <f>SUMIF('consultant-net'!D:D,eslam.data!AO1544,'consultant-net'!F:F)</f>
        <v>0</v>
      </c>
      <c r="AH1544" s="2" t="str">
        <f>VLOOKUP(A1544,'eslam-to-invoicing'!A:B,2,0)</f>
        <v>EDNC Retail &amp; Offices Civil</v>
      </c>
      <c r="AO1544" s="2" t="str">
        <f t="shared" si="184"/>
        <v>Sodic Eastown19</v>
      </c>
      <c r="AP1544" s="2" t="str">
        <f t="shared" si="185"/>
        <v>EDNC Retail &amp; Offices Civil19</v>
      </c>
    </row>
    <row r="1545" spans="1:42" hidden="1" x14ac:dyDescent="0.3">
      <c r="A1545" s="6" t="s">
        <v>32</v>
      </c>
      <c r="B1545" s="6">
        <f>VLOOKUP(A1545,Sheet1!A:B,2,0)</f>
        <v>1</v>
      </c>
      <c r="C1545" s="6">
        <v>20</v>
      </c>
      <c r="D1545" s="25"/>
      <c r="E1545" s="2">
        <v>81649174.452201724</v>
      </c>
      <c r="F1545" s="26">
        <f>SUMIF('data-from-invoicing'!D:D,eslam.data!AP1545,'data-from-invoicing'!E:E)</f>
        <v>45598330.5</v>
      </c>
      <c r="G1545" s="2">
        <f t="shared" si="182"/>
        <v>-36050843.952201724</v>
      </c>
      <c r="H1545" s="23"/>
      <c r="I1545" s="2">
        <f>SUMIF('collection only'!D:D,eslam.data!AO1545,'collection only'!E:E)</f>
        <v>31197031.829999998</v>
      </c>
      <c r="J1545" s="26">
        <f>SUMIF('data-from-invoicing'!D:D,eslam.data!AP1545,'data-from-invoicing'!F:F)</f>
        <v>31197031.845000003</v>
      </c>
      <c r="K1545" s="2">
        <f t="shared" si="183"/>
        <v>1.5000004321336746E-2</v>
      </c>
      <c r="O1545" s="23"/>
      <c r="P1545" s="2">
        <v>31197031.78273508</v>
      </c>
      <c r="Q1545" s="1">
        <v>44135</v>
      </c>
      <c r="R1545" s="1">
        <v>44135</v>
      </c>
      <c r="S1545" s="1">
        <v>44138</v>
      </c>
      <c r="T1545">
        <v>42</v>
      </c>
      <c r="U1545" s="1">
        <v>44180</v>
      </c>
      <c r="V1545" s="1">
        <v>44179</v>
      </c>
      <c r="W1545" s="2">
        <v>757067724.41410649</v>
      </c>
      <c r="AD1545" s="2">
        <v>6575145.7599999998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 t="shared" si="184"/>
        <v>Sodic Eastown20</v>
      </c>
      <c r="AP1545" s="2" t="str">
        <f t="shared" si="185"/>
        <v>EDNC Retail &amp; Offices Civil20</v>
      </c>
    </row>
    <row r="1546" spans="1:42" hidden="1" x14ac:dyDescent="0.3">
      <c r="A1546" s="6" t="s">
        <v>32</v>
      </c>
      <c r="B1546" s="6">
        <f>VLOOKUP(A1546,Sheet1!A:B,2,0)</f>
        <v>1</v>
      </c>
      <c r="C1546" s="6">
        <v>21</v>
      </c>
      <c r="D1546" s="25"/>
      <c r="E1546" s="2">
        <v>8971634.0811315775</v>
      </c>
      <c r="F1546" s="26">
        <f>SUMIF('data-from-invoicing'!D:D,eslam.data!AP1546,'data-from-invoicing'!E:E)</f>
        <v>45022478.109999999</v>
      </c>
      <c r="G1546" s="2">
        <f t="shared" si="182"/>
        <v>36050844.028868422</v>
      </c>
      <c r="H1546" s="23"/>
      <c r="I1546" s="2">
        <f>SUMIF('collection only'!D:D,eslam.data!AO1546,'collection only'!E:E)</f>
        <v>29743783.32</v>
      </c>
      <c r="J1546" s="26">
        <f>SUMIF('data-from-invoicing'!D:D,eslam.data!AP1546,'data-from-invoicing'!F:F)</f>
        <v>32167186.075499997</v>
      </c>
      <c r="K1546" s="2">
        <f t="shared" si="183"/>
        <v>2423402.7554999962</v>
      </c>
      <c r="O1546" s="23"/>
      <c r="P1546" s="2">
        <v>29743783.27</v>
      </c>
      <c r="Q1546" s="1">
        <v>44165</v>
      </c>
      <c r="R1546" s="1">
        <v>44165</v>
      </c>
      <c r="S1546" s="1">
        <v>44168</v>
      </c>
      <c r="T1546">
        <v>42</v>
      </c>
      <c r="U1546" s="1">
        <v>44210</v>
      </c>
      <c r="V1546" s="1">
        <v>44216</v>
      </c>
      <c r="W1546" s="2">
        <v>766039358.49523807</v>
      </c>
      <c r="AD1546" s="2">
        <v>7317323.7599999998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 t="shared" si="184"/>
        <v>Sodic Eastown21</v>
      </c>
      <c r="AP1546" s="2" t="str">
        <f t="shared" si="185"/>
        <v>EDNC Retail &amp; Offices Civil21</v>
      </c>
    </row>
    <row r="1547" spans="1:42" x14ac:dyDescent="0.3">
      <c r="A1547" s="6" t="s">
        <v>32</v>
      </c>
      <c r="B1547" s="6">
        <f>VLOOKUP(A1547,Sheet1!A:B,2,0)</f>
        <v>1</v>
      </c>
      <c r="C1547" s="6">
        <v>22</v>
      </c>
      <c r="D1547" s="25"/>
      <c r="E1547" s="2">
        <v>29539477.05714285</v>
      </c>
      <c r="F1547" s="26">
        <f>SUMIF('data-from-invoicing'!D:D,eslam.data!AP1547,'data-from-invoicing'!E:E)</f>
        <v>29539476.98</v>
      </c>
      <c r="G1547" s="2">
        <f t="shared" ref="G1547:G1610" si="186">F1547-E1547</f>
        <v>-7.7142849564552307E-2</v>
      </c>
      <c r="H1547" s="23"/>
      <c r="I1547" s="2">
        <f>SUMIF('collection only'!D:D,eslam.data!AO1547,'collection only'!E:E)</f>
        <v>19964135.699999999</v>
      </c>
      <c r="J1547" s="26">
        <f>SUMIF('data-from-invoicing'!D:D,eslam.data!AP1547,'data-from-invoicing'!F:F)</f>
        <v>19964135.699000001</v>
      </c>
      <c r="K1547" s="2">
        <f t="shared" ref="K1547:K1610" si="187">J1547-I1547</f>
        <v>-9.999983012676239E-4</v>
      </c>
      <c r="O1547" s="23"/>
      <c r="P1547" s="2">
        <v>19964135.699999999</v>
      </c>
      <c r="Q1547" s="1">
        <v>44196</v>
      </c>
      <c r="R1547" s="1">
        <v>44196</v>
      </c>
      <c r="S1547" s="1">
        <v>44201</v>
      </c>
      <c r="T1547">
        <v>42</v>
      </c>
      <c r="U1547" s="1">
        <v>44243</v>
      </c>
      <c r="V1547" s="1">
        <v>44236</v>
      </c>
      <c r="W1547" s="2">
        <v>795578835.55238092</v>
      </c>
      <c r="AD1547" s="2">
        <v>7664787.8800000008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 t="shared" ref="AO1547:AO1610" si="188">A1547&amp;C1547</f>
        <v>Sodic Eastown22</v>
      </c>
      <c r="AP1547" s="2" t="str">
        <f t="shared" ref="AP1547:AP1610" si="189">AH1547&amp;C1547</f>
        <v>EDNC Retail &amp; Offices Civil22</v>
      </c>
    </row>
    <row r="1548" spans="1:42" x14ac:dyDescent="0.3">
      <c r="A1548" s="6" t="s">
        <v>32</v>
      </c>
      <c r="B1548" s="6">
        <f>VLOOKUP(A1548,Sheet1!A:B,2,0)</f>
        <v>1</v>
      </c>
      <c r="C1548" s="6">
        <v>23</v>
      </c>
      <c r="D1548" s="25"/>
      <c r="E1548" s="2">
        <v>23832998.72145712</v>
      </c>
      <c r="F1548" s="26">
        <f>SUMIF('data-from-invoicing'!D:D,eslam.data!AP1548,'data-from-invoicing'!E:E)</f>
        <v>23832998.719999999</v>
      </c>
      <c r="G1548" s="2">
        <f t="shared" si="186"/>
        <v>-1.4571212232112885E-3</v>
      </c>
      <c r="H1548" s="23"/>
      <c r="I1548" s="2">
        <f>SUMIF('collection only'!D:D,eslam.data!AO1548,'collection only'!E:E)</f>
        <v>19672746.629999999</v>
      </c>
      <c r="J1548" s="26">
        <f>SUMIF('data-from-invoicing'!D:D,eslam.data!AP1548,'data-from-invoicing'!F:F)</f>
        <v>15672746.626</v>
      </c>
      <c r="K1548" s="2">
        <f t="shared" si="187"/>
        <v>-4000000.0039999988</v>
      </c>
      <c r="O1548" s="23"/>
      <c r="P1548" s="2">
        <v>19672746.644255821</v>
      </c>
      <c r="Q1548" s="1">
        <v>44227</v>
      </c>
      <c r="R1548" s="1">
        <v>44227</v>
      </c>
      <c r="S1548" s="1">
        <v>44231</v>
      </c>
      <c r="T1548">
        <v>42</v>
      </c>
      <c r="U1548" s="1">
        <v>44273</v>
      </c>
      <c r="V1548" s="1">
        <v>44259</v>
      </c>
      <c r="W1548" s="2">
        <v>819411834.27383804</v>
      </c>
      <c r="AD1548" s="2">
        <v>8075062.4800000004</v>
      </c>
      <c r="AE1548" s="14">
        <f>SUMIF('consultant-gross'!D:D,eslam.data!AO1548,'consultant-gross'!F:F)</f>
        <v>0</v>
      </c>
      <c r="AF1548" s="14">
        <f>SUMIF('consultant-gross'!D:D,eslam.data!AO1548,'consultant-gross'!G:G)</f>
        <v>0</v>
      </c>
      <c r="AG1548" s="14">
        <f>SUMIF('consultant-net'!D:D,eslam.data!AO1548,'consultant-net'!F:F)</f>
        <v>0</v>
      </c>
      <c r="AH1548" s="2" t="str">
        <f>VLOOKUP(A1548,'eslam-to-invoicing'!A:B,2,0)</f>
        <v>EDNC Retail &amp; Offices Civil</v>
      </c>
      <c r="AO1548" s="2" t="str">
        <f t="shared" si="188"/>
        <v>Sodic Eastown23</v>
      </c>
      <c r="AP1548" s="2" t="str">
        <f t="shared" si="189"/>
        <v>EDNC Retail &amp; Offices Civil23</v>
      </c>
    </row>
    <row r="1549" spans="1:42" x14ac:dyDescent="0.3">
      <c r="A1549" s="6" t="s">
        <v>32</v>
      </c>
      <c r="B1549" s="6">
        <f>VLOOKUP(A1549,Sheet1!A:B,2,0)</f>
        <v>1</v>
      </c>
      <c r="C1549" s="6">
        <v>24</v>
      </c>
      <c r="D1549" s="25"/>
      <c r="E1549" s="2">
        <v>24555503.39282858</v>
      </c>
      <c r="F1549" s="26">
        <f>SUMIF('data-from-invoicing'!D:D,eslam.data!AP1549,'data-from-invoicing'!E:E)</f>
        <v>24555503.390000001</v>
      </c>
      <c r="G1549" s="2">
        <f t="shared" si="186"/>
        <v>-2.8285793960094452E-3</v>
      </c>
      <c r="H1549" s="23"/>
      <c r="I1549" s="2">
        <f>SUMIF('collection only'!D:D,eslam.data!AO1549,'collection only'!E:E)</f>
        <v>14713744.17</v>
      </c>
      <c r="J1549" s="26">
        <f>SUMIF('data-from-invoicing'!D:D,eslam.data!AP1549,'data-from-invoicing'!F:F)</f>
        <v>18782844.089499999</v>
      </c>
      <c r="K1549" s="2">
        <f t="shared" si="187"/>
        <v>4069099.9194999989</v>
      </c>
      <c r="O1549" s="23"/>
      <c r="P1549" s="2">
        <v>14713744.16</v>
      </c>
      <c r="Q1549" s="1">
        <v>44255</v>
      </c>
      <c r="R1549" s="1">
        <v>44255</v>
      </c>
      <c r="S1549" s="1">
        <v>44262</v>
      </c>
      <c r="T1549">
        <v>42</v>
      </c>
      <c r="U1549" s="1">
        <v>44304</v>
      </c>
      <c r="V1549" s="1">
        <v>44297</v>
      </c>
      <c r="W1549" s="2">
        <v>843967337.66666663</v>
      </c>
      <c r="AD1549" s="2">
        <v>8705062.4800000004</v>
      </c>
      <c r="AE1549" s="14">
        <f>SUMIF('consultant-gross'!D:D,eslam.data!AO1549,'consultant-gross'!F:F)</f>
        <v>25445155.621399999</v>
      </c>
      <c r="AF1549" s="14">
        <f>SUMIF('consultant-gross'!D:D,eslam.data!AO1549,'consultant-gross'!G:G)</f>
        <v>844856989.89523804</v>
      </c>
      <c r="AG1549" s="14">
        <f>SUMIF('consultant-net'!D:D,eslam.data!AO1549,'consultant-net'!F:F)</f>
        <v>17436083.379999999</v>
      </c>
      <c r="AH1549" s="2" t="str">
        <f>VLOOKUP(A1549,'eslam-to-invoicing'!A:B,2,0)</f>
        <v>EDNC Retail &amp; Offices Civil</v>
      </c>
      <c r="AO1549" s="2" t="str">
        <f t="shared" si="188"/>
        <v>Sodic Eastown24</v>
      </c>
      <c r="AP1549" s="2" t="str">
        <f t="shared" si="189"/>
        <v>EDNC Retail &amp; Offices Civil24</v>
      </c>
    </row>
    <row r="1550" spans="1:42" x14ac:dyDescent="0.3">
      <c r="A1550" s="6" t="s">
        <v>32</v>
      </c>
      <c r="B1550" s="6">
        <f>VLOOKUP(A1550,Sheet1!A:B,2,0)</f>
        <v>1</v>
      </c>
      <c r="C1550" s="6">
        <v>25</v>
      </c>
      <c r="D1550" s="25"/>
      <c r="E1550" s="2">
        <v>29789861.88102961</v>
      </c>
      <c r="F1550" s="26">
        <f>SUMIF('data-from-invoicing'!D:D,eslam.data!AP1550,'data-from-invoicing'!E:E)</f>
        <v>29789862.02</v>
      </c>
      <c r="G1550" s="2">
        <f t="shared" si="186"/>
        <v>0.13897038996219635</v>
      </c>
      <c r="H1550" s="23"/>
      <c r="I1550" s="2">
        <f>SUMIF('collection only'!D:D,eslam.data!AO1550,'collection only'!E:E)</f>
        <v>18632387.16</v>
      </c>
      <c r="J1550" s="26">
        <f>SUMIF('data-from-invoicing'!D:D,eslam.data!AP1550,'data-from-invoicing'!F:F)</f>
        <v>22686187.949999999</v>
      </c>
      <c r="K1550" s="2">
        <f t="shared" si="187"/>
        <v>4053800.7899999991</v>
      </c>
      <c r="O1550" s="23"/>
      <c r="P1550" s="2">
        <v>18632387.054096851</v>
      </c>
      <c r="Q1550" s="1">
        <v>44286</v>
      </c>
      <c r="R1550" s="1">
        <v>44286</v>
      </c>
      <c r="S1550" s="1">
        <v>44291</v>
      </c>
      <c r="T1550">
        <v>42</v>
      </c>
      <c r="U1550" s="1">
        <v>44333</v>
      </c>
      <c r="V1550" s="1">
        <v>44334</v>
      </c>
      <c r="W1550" s="2">
        <v>873757199.54769623</v>
      </c>
      <c r="AD1550" s="2">
        <v>9572854.120000001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 t="shared" si="188"/>
        <v>Sodic Eastown25</v>
      </c>
      <c r="AP1550" s="2" t="str">
        <f t="shared" si="189"/>
        <v>EDNC Retail &amp; Offices Civil25</v>
      </c>
    </row>
    <row r="1551" spans="1:42" x14ac:dyDescent="0.3">
      <c r="A1551" s="6" t="s">
        <v>32</v>
      </c>
      <c r="B1551" s="6">
        <f>VLOOKUP(A1551,Sheet1!A:B,2,0)</f>
        <v>1</v>
      </c>
      <c r="C1551" s="6">
        <v>26</v>
      </c>
      <c r="D1551" s="25"/>
      <c r="E1551" s="2">
        <v>45459659.909446478</v>
      </c>
      <c r="F1551" s="26">
        <f>SUMIF('data-from-invoicing'!D:D,eslam.data!AP1551,'data-from-invoicing'!E:E)</f>
        <v>45459659.770000003</v>
      </c>
      <c r="G1551" s="2">
        <f t="shared" si="186"/>
        <v>-0.13944647461175919</v>
      </c>
      <c r="H1551" s="23"/>
      <c r="I1551" s="2">
        <f>SUMIF('collection only'!D:D,eslam.data!AO1551,'collection only'!E:E)</f>
        <v>32407888.609999999</v>
      </c>
      <c r="J1551" s="26">
        <f>SUMIF('data-from-invoicing'!D:D,eslam.data!AP1551,'data-from-invoicing'!F:F)</f>
        <v>33907888.608500004</v>
      </c>
      <c r="K1551" s="2">
        <f t="shared" si="187"/>
        <v>1499999.9985000044</v>
      </c>
      <c r="O1551" s="23"/>
      <c r="P1551" s="2">
        <v>32407888.609999999</v>
      </c>
      <c r="Q1551" s="1">
        <v>44316</v>
      </c>
      <c r="R1551" s="1">
        <v>44316</v>
      </c>
      <c r="S1551" s="1">
        <v>44321</v>
      </c>
      <c r="T1551">
        <v>42</v>
      </c>
      <c r="U1551" s="1">
        <v>44363</v>
      </c>
      <c r="V1551" s="1">
        <v>44364</v>
      </c>
      <c r="W1551" s="2">
        <v>919216859.45714271</v>
      </c>
      <c r="AD1551" s="2">
        <v>9252854.120000001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 t="shared" si="188"/>
        <v>Sodic Eastown26</v>
      </c>
      <c r="AP1551" s="2" t="str">
        <f t="shared" si="189"/>
        <v>EDNC Retail &amp; Offices Civil26</v>
      </c>
    </row>
    <row r="1552" spans="1:42" x14ac:dyDescent="0.3">
      <c r="A1552" s="6" t="s">
        <v>32</v>
      </c>
      <c r="B1552" s="6">
        <f>VLOOKUP(A1552,Sheet1!A:B,2,0)</f>
        <v>1</v>
      </c>
      <c r="C1552" s="6">
        <v>27</v>
      </c>
      <c r="D1552" s="25"/>
      <c r="E1552" s="2">
        <v>30032935.161904931</v>
      </c>
      <c r="F1552" s="26">
        <f>SUMIF('data-from-invoicing'!D:D,eslam.data!AP1552,'data-from-invoicing'!E:E)</f>
        <v>30032935.16</v>
      </c>
      <c r="G1552" s="2">
        <f t="shared" si="186"/>
        <v>-1.9049309194087982E-3</v>
      </c>
      <c r="H1552" s="23"/>
      <c r="I1552" s="2">
        <f>SUMIF('collection only'!D:D,eslam.data!AO1552,'collection only'!E:E)</f>
        <v>21101612.82</v>
      </c>
      <c r="J1552" s="26">
        <f>SUMIF('data-from-invoicing'!D:D,eslam.data!AP1552,'data-from-invoicing'!F:F)</f>
        <v>23241827.868000001</v>
      </c>
      <c r="K1552" s="2">
        <f t="shared" si="187"/>
        <v>2140215.0480000004</v>
      </c>
      <c r="O1552" s="23"/>
      <c r="P1552" s="2">
        <v>21101612.82</v>
      </c>
      <c r="Q1552" s="1">
        <v>44347</v>
      </c>
      <c r="R1552" s="1">
        <v>44347</v>
      </c>
      <c r="S1552" s="1">
        <v>44354</v>
      </c>
      <c r="T1552">
        <v>42</v>
      </c>
      <c r="U1552" s="1">
        <v>44396</v>
      </c>
      <c r="V1552" s="1">
        <v>44388</v>
      </c>
      <c r="W1552" s="2">
        <v>949249794.61904764</v>
      </c>
      <c r="AD1552" s="2">
        <v>8752562.4800000004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 t="shared" si="188"/>
        <v>Sodic Eastown27</v>
      </c>
      <c r="AP1552" s="2" t="str">
        <f t="shared" si="189"/>
        <v>EDNC Retail &amp; Offices Civil27</v>
      </c>
    </row>
    <row r="1553" spans="1:42" x14ac:dyDescent="0.3">
      <c r="A1553" s="6" t="s">
        <v>32</v>
      </c>
      <c r="B1553" s="6">
        <f>VLOOKUP(A1553,Sheet1!A:B,2,0)</f>
        <v>1</v>
      </c>
      <c r="C1553" s="6">
        <v>28</v>
      </c>
      <c r="D1553" s="25"/>
      <c r="E1553" s="2">
        <v>37125243.761904597</v>
      </c>
      <c r="F1553" s="26">
        <f>SUMIF('data-from-invoicing'!D:D,eslam.data!AP1553,'data-from-invoicing'!E:E)</f>
        <v>37125243.759999998</v>
      </c>
      <c r="G1553" s="2">
        <f t="shared" si="186"/>
        <v>-1.9045993685722351E-3</v>
      </c>
      <c r="H1553" s="23"/>
      <c r="I1553" s="2">
        <f>SUMIF('collection only'!D:D,eslam.data!AO1553,'collection only'!E:E)</f>
        <v>41708616.230000004</v>
      </c>
      <c r="J1553" s="26">
        <f>SUMIF('data-from-invoicing'!D:D,eslam.data!AP1553,'data-from-invoicing'!F:F)</f>
        <v>26708616.218000002</v>
      </c>
      <c r="K1553" s="2">
        <f t="shared" si="187"/>
        <v>-15000000.012000002</v>
      </c>
      <c r="O1553" s="23"/>
      <c r="P1553" s="2">
        <v>41708616.229999997</v>
      </c>
      <c r="Q1553" s="1">
        <v>44377</v>
      </c>
      <c r="R1553" s="1">
        <v>44377</v>
      </c>
      <c r="S1553" s="1">
        <v>44384</v>
      </c>
      <c r="T1553">
        <v>42</v>
      </c>
      <c r="U1553" s="1">
        <v>44426</v>
      </c>
      <c r="V1553" s="1">
        <v>44417</v>
      </c>
      <c r="W1553" s="2">
        <v>986375038.38095224</v>
      </c>
      <c r="AD1553" s="2">
        <v>11397821.25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 t="shared" si="188"/>
        <v>Sodic Eastown28</v>
      </c>
      <c r="AP1553" s="2" t="str">
        <f t="shared" si="189"/>
        <v>EDNC Retail &amp; Offices Civil28</v>
      </c>
    </row>
    <row r="1554" spans="1:42" x14ac:dyDescent="0.3">
      <c r="A1554" s="6" t="s">
        <v>32</v>
      </c>
      <c r="B1554" s="6">
        <f>VLOOKUP(A1554,Sheet1!A:B,2,0)</f>
        <v>1</v>
      </c>
      <c r="C1554" s="6">
        <v>29</v>
      </c>
      <c r="D1554" s="25"/>
      <c r="E1554" s="2">
        <v>26258236.22857153</v>
      </c>
      <c r="F1554" s="26">
        <f>SUMIF('data-from-invoicing'!D:D,eslam.data!AP1554,'data-from-invoicing'!E:E)</f>
        <v>26258236.23</v>
      </c>
      <c r="G1554" s="2">
        <f t="shared" si="186"/>
        <v>1.4284700155258179E-3</v>
      </c>
      <c r="H1554" s="23"/>
      <c r="I1554" s="2">
        <f>SUMIF('collection only'!D:D,eslam.data!AO1554,'collection only'!E:E)</f>
        <v>10880905.48</v>
      </c>
      <c r="J1554" s="26">
        <f>SUMIF('data-from-invoicing'!D:D,eslam.data!AP1554,'data-from-invoicing'!F:F)</f>
        <v>20811984.9815</v>
      </c>
      <c r="K1554" s="2">
        <f t="shared" si="187"/>
        <v>9931079.5014999993</v>
      </c>
      <c r="O1554" s="23"/>
      <c r="P1554" s="2">
        <v>10880905.48</v>
      </c>
      <c r="Q1554" s="1">
        <v>44408</v>
      </c>
      <c r="R1554" s="1">
        <v>44401</v>
      </c>
      <c r="S1554" s="1">
        <v>44415</v>
      </c>
      <c r="T1554">
        <v>42</v>
      </c>
      <c r="U1554" s="1">
        <v>44457</v>
      </c>
      <c r="V1554" s="1">
        <v>44445</v>
      </c>
      <c r="W1554" s="2">
        <v>1012633274.609524</v>
      </c>
      <c r="AD1554" s="2">
        <v>0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 t="shared" si="188"/>
        <v>Sodic Eastown29</v>
      </c>
      <c r="AP1554" s="2" t="str">
        <f t="shared" si="189"/>
        <v>EDNC Retail &amp; Offices Civil29</v>
      </c>
    </row>
    <row r="1555" spans="1:42" x14ac:dyDescent="0.3">
      <c r="A1555" s="6" t="s">
        <v>32</v>
      </c>
      <c r="B1555" s="6">
        <f>VLOOKUP(A1555,Sheet1!A:B,2,0)</f>
        <v>1</v>
      </c>
      <c r="C1555" s="6">
        <v>30</v>
      </c>
      <c r="D1555" s="25"/>
      <c r="E1555" s="2">
        <v>27535188.380952481</v>
      </c>
      <c r="F1555" s="26">
        <f>SUMIF('data-from-invoicing'!D:D,eslam.data!AP1555,'data-from-invoicing'!E:E)</f>
        <v>27535188.379999999</v>
      </c>
      <c r="G1555" s="2">
        <f t="shared" si="186"/>
        <v>-9.5248222351074219E-4</v>
      </c>
      <c r="H1555" s="23"/>
      <c r="I1555" s="2">
        <f>SUMIF('collection only'!D:D,eslam.data!AO1555,'collection only'!E:E)</f>
        <v>25479297.359999999</v>
      </c>
      <c r="J1555" s="26">
        <f>SUMIF('data-from-invoicing'!D:D,eslam.data!AP1555,'data-from-invoicing'!F:F)</f>
        <v>24351196.859000001</v>
      </c>
      <c r="K1555" s="2">
        <f t="shared" si="187"/>
        <v>-1128100.5009999983</v>
      </c>
      <c r="O1555" s="23"/>
      <c r="P1555" s="2">
        <v>25479297.359999999</v>
      </c>
      <c r="Q1555" s="1">
        <v>44439</v>
      </c>
      <c r="R1555" s="1">
        <v>44439</v>
      </c>
      <c r="S1555" s="1">
        <v>44446</v>
      </c>
      <c r="T1555">
        <v>42</v>
      </c>
      <c r="U1555" s="1">
        <v>44488</v>
      </c>
      <c r="V1555" s="1">
        <v>44486</v>
      </c>
      <c r="W1555" s="2">
        <v>1040168462.990476</v>
      </c>
      <c r="AD1555" s="2">
        <v>0</v>
      </c>
      <c r="AE1555" s="14">
        <f>SUMIF('consultant-gross'!D:D,eslam.data!AO1555,'consultant-gross'!F:F)</f>
        <v>0</v>
      </c>
      <c r="AF1555" s="14">
        <f>SUMIF('consultant-gross'!D:D,eslam.data!AO1555,'consultant-gross'!G:G)</f>
        <v>0</v>
      </c>
      <c r="AG1555" s="14">
        <f>SUMIF('consultant-net'!D:D,eslam.data!AO1555,'consultant-net'!F:F)</f>
        <v>0</v>
      </c>
      <c r="AH1555" s="2" t="str">
        <f>VLOOKUP(A1555,'eslam-to-invoicing'!A:B,2,0)</f>
        <v>EDNC Retail &amp; Offices Civil</v>
      </c>
      <c r="AO1555" s="2" t="str">
        <f t="shared" si="188"/>
        <v>Sodic Eastown30</v>
      </c>
      <c r="AP1555" s="2" t="str">
        <f t="shared" si="189"/>
        <v>EDNC Retail &amp; Offices Civil30</v>
      </c>
    </row>
    <row r="1556" spans="1:42" x14ac:dyDescent="0.3">
      <c r="A1556" s="6" t="s">
        <v>32</v>
      </c>
      <c r="B1556" s="6">
        <f>VLOOKUP(A1556,Sheet1!A:B,2,0)</f>
        <v>1</v>
      </c>
      <c r="C1556" s="6">
        <v>31</v>
      </c>
      <c r="D1556" s="25"/>
      <c r="E1556" s="2">
        <v>20856328.390476111</v>
      </c>
      <c r="F1556" s="26">
        <f>SUMIF('data-from-invoicing'!D:D,eslam.data!AP1556,'data-from-invoicing'!E:E)</f>
        <v>20856328.390000001</v>
      </c>
      <c r="G1556" s="2">
        <f t="shared" si="186"/>
        <v>-4.7611072659492493E-4</v>
      </c>
      <c r="H1556" s="23"/>
      <c r="I1556" s="2">
        <f>SUMIF('collection only'!D:D,eslam.data!AO1556,'collection only'!E:E)</f>
        <v>22493923.41</v>
      </c>
      <c r="J1556" s="26">
        <f>SUMIF('data-from-invoicing'!D:D,eslam.data!AP1556,'data-from-invoicing'!F:F)</f>
        <v>17493923.131000001</v>
      </c>
      <c r="K1556" s="2">
        <f t="shared" si="187"/>
        <v>-5000000.2789999992</v>
      </c>
      <c r="O1556" s="23"/>
      <c r="P1556" s="2">
        <v>22493923.510000002</v>
      </c>
      <c r="Q1556" s="1">
        <v>44469</v>
      </c>
      <c r="R1556" s="1">
        <v>44469</v>
      </c>
      <c r="S1556" s="1">
        <v>44479</v>
      </c>
      <c r="T1556">
        <v>42</v>
      </c>
      <c r="U1556" s="1">
        <v>44521</v>
      </c>
      <c r="V1556" s="1">
        <v>44514</v>
      </c>
      <c r="W1556" s="2">
        <v>1061024791.380952</v>
      </c>
      <c r="AD1556" s="2">
        <v>9824319.6099999994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 t="shared" si="188"/>
        <v>Sodic Eastown31</v>
      </c>
      <c r="AP1556" s="2" t="str">
        <f t="shared" si="189"/>
        <v>EDNC Retail &amp; Offices Civil31</v>
      </c>
    </row>
    <row r="1557" spans="1:42" x14ac:dyDescent="0.3">
      <c r="A1557" s="6" t="s">
        <v>32</v>
      </c>
      <c r="B1557" s="6">
        <f>VLOOKUP(A1557,Sheet1!A:B,2,0)</f>
        <v>1</v>
      </c>
      <c r="C1557" s="6">
        <v>32</v>
      </c>
      <c r="D1557" s="25"/>
      <c r="E1557" s="2">
        <v>17472419.87619042</v>
      </c>
      <c r="F1557" s="26">
        <f>SUMIF('data-from-invoicing'!D:D,eslam.data!AP1557,'data-from-invoicing'!E:E)</f>
        <v>17472419.879999999</v>
      </c>
      <c r="G1557" s="2">
        <f t="shared" si="186"/>
        <v>3.8095787167549133E-3</v>
      </c>
      <c r="H1557" s="23"/>
      <c r="I1557" s="2">
        <f>SUMIF('collection only'!D:D,eslam.data!AO1557,'collection only'!E:E)</f>
        <v>15680621.74</v>
      </c>
      <c r="J1557" s="26">
        <f>SUMIF('data-from-invoicing'!D:D,eslam.data!AP1557,'data-from-invoicing'!F:F)</f>
        <v>19068785.824000001</v>
      </c>
      <c r="K1557" s="2">
        <f t="shared" si="187"/>
        <v>3388164.0840000007</v>
      </c>
      <c r="O1557" s="23"/>
      <c r="P1557" s="2">
        <v>15680621.74</v>
      </c>
      <c r="Q1557" s="1">
        <v>44500</v>
      </c>
      <c r="R1557" s="1">
        <v>44500</v>
      </c>
      <c r="S1557" s="1">
        <v>44508</v>
      </c>
      <c r="T1557">
        <v>42</v>
      </c>
      <c r="U1557" s="1">
        <v>44550</v>
      </c>
      <c r="V1557" s="1">
        <v>44537</v>
      </c>
      <c r="W1557" s="2">
        <v>1078497211.257143</v>
      </c>
      <c r="AD1557" s="2">
        <v>9524319.6099999994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 t="shared" si="188"/>
        <v>Sodic Eastown32</v>
      </c>
      <c r="AP1557" s="2" t="str">
        <f t="shared" si="189"/>
        <v>EDNC Retail &amp; Offices Civil32</v>
      </c>
    </row>
    <row r="1558" spans="1:42" x14ac:dyDescent="0.3">
      <c r="A1558" s="6" t="s">
        <v>32</v>
      </c>
      <c r="B1558" s="6">
        <f>VLOOKUP(A1558,Sheet1!A:B,2,0)</f>
        <v>1</v>
      </c>
      <c r="C1558" s="6">
        <v>33</v>
      </c>
      <c r="D1558" s="25"/>
      <c r="E1558" s="2">
        <v>15003172.552381041</v>
      </c>
      <c r="F1558" s="26">
        <f>SUMIF('data-from-invoicing'!D:D,eslam.data!AP1558,'data-from-invoicing'!E:E)</f>
        <v>15003172.550000003</v>
      </c>
      <c r="G1558" s="2">
        <f t="shared" si="186"/>
        <v>-2.3810379207134247E-3</v>
      </c>
      <c r="H1558" s="23"/>
      <c r="I1558" s="2">
        <f>SUMIF('collection only'!D:D,eslam.data!AO1558,'collection only'!E:E)</f>
        <v>19311419.98</v>
      </c>
      <c r="J1558" s="26">
        <f>SUMIF('data-from-invoicing'!D:D,eslam.data!AP1558,'data-from-invoicing'!F:F)</f>
        <v>13807649.907499999</v>
      </c>
      <c r="K1558" s="2">
        <f t="shared" si="187"/>
        <v>-5503770.0725000016</v>
      </c>
      <c r="O1558" s="23"/>
      <c r="P1558" s="2">
        <v>19311419.98</v>
      </c>
      <c r="Q1558" s="1">
        <v>44530</v>
      </c>
      <c r="R1558" s="1">
        <v>44530</v>
      </c>
      <c r="S1558" s="1">
        <v>44537</v>
      </c>
      <c r="T1558">
        <v>42</v>
      </c>
      <c r="U1558" s="1">
        <v>44579</v>
      </c>
      <c r="V1558" s="1">
        <v>44544</v>
      </c>
      <c r="W1558" s="2">
        <v>1093500383.8095241</v>
      </c>
      <c r="AD1558" s="2">
        <v>10022759.48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 t="shared" si="188"/>
        <v>Sodic Eastown33</v>
      </c>
      <c r="AP1558" s="2" t="str">
        <f t="shared" si="189"/>
        <v>EDNC Retail &amp; Offices Civil33</v>
      </c>
    </row>
    <row r="1559" spans="1:42" x14ac:dyDescent="0.3">
      <c r="A1559" s="6" t="s">
        <v>32</v>
      </c>
      <c r="B1559" s="6">
        <f>VLOOKUP(A1559,Sheet1!A:B,2,0)</f>
        <v>1</v>
      </c>
      <c r="C1559" s="6">
        <v>34</v>
      </c>
      <c r="D1559" s="25"/>
      <c r="E1559" s="2">
        <v>4991381.7047617435</v>
      </c>
      <c r="F1559" s="26">
        <f>SUMIF('data-from-invoicing'!D:D,eslam.data!AP1559,'data-from-invoicing'!E:E)</f>
        <v>4991381.7</v>
      </c>
      <c r="G1559" s="2">
        <f t="shared" si="186"/>
        <v>-4.7617433592677116E-3</v>
      </c>
      <c r="H1559" s="23"/>
      <c r="I1559" s="2">
        <f>SUMIF('collection only'!D:D,eslam.data!AO1559,'collection only'!E:E)</f>
        <v>4602037.6100000003</v>
      </c>
      <c r="J1559" s="26">
        <f>SUMIF('data-from-invoicing'!D:D,eslam.data!AP1559,'data-from-invoicing'!F:F)</f>
        <v>2767127.5549999997</v>
      </c>
      <c r="K1559" s="2">
        <f t="shared" si="187"/>
        <v>-1834910.0550000006</v>
      </c>
      <c r="O1559" s="23"/>
      <c r="P1559" s="2">
        <v>4602037.62</v>
      </c>
      <c r="Q1559" s="1">
        <v>44561</v>
      </c>
      <c r="R1559" s="1">
        <v>44561</v>
      </c>
      <c r="S1559" s="1">
        <v>44557</v>
      </c>
      <c r="T1559">
        <v>42</v>
      </c>
      <c r="U1559" s="1">
        <v>44599</v>
      </c>
      <c r="V1559" s="1">
        <v>44630</v>
      </c>
      <c r="W1559" s="2">
        <v>1098491765.514286</v>
      </c>
      <c r="AD1559" s="2">
        <v>0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 t="shared" si="188"/>
        <v>Sodic Eastown34</v>
      </c>
      <c r="AP1559" s="2" t="str">
        <f t="shared" si="189"/>
        <v>EDNC Retail &amp; Offices Civil34</v>
      </c>
    </row>
    <row r="1560" spans="1:42" x14ac:dyDescent="0.3">
      <c r="A1560" s="6" t="s">
        <v>32</v>
      </c>
      <c r="B1560" s="6">
        <f>VLOOKUP(A1560,Sheet1!A:B,2,0)</f>
        <v>1</v>
      </c>
      <c r="C1560" s="6">
        <v>35</v>
      </c>
      <c r="D1560" s="25"/>
      <c r="E1560" s="2">
        <v>46695355.647619247</v>
      </c>
      <c r="F1560" s="26">
        <f>SUMIF('data-from-invoicing'!D:D,eslam.data!AP1560,'data-from-invoicing'!E:E)</f>
        <v>46695355.639999993</v>
      </c>
      <c r="G1560" s="2">
        <f t="shared" si="186"/>
        <v>-7.6192542910575867E-3</v>
      </c>
      <c r="H1560" s="23"/>
      <c r="I1560" s="2">
        <f>SUMIF('collection only'!D:D,eslam.data!AO1560,'collection only'!E:E)</f>
        <v>12555804.9</v>
      </c>
      <c r="J1560" s="26">
        <f>SUMIF('data-from-invoicing'!D:D,eslam.data!AP1560,'data-from-invoicing'!F:F)</f>
        <v>45515831.938000001</v>
      </c>
      <c r="K1560" s="2">
        <f t="shared" si="187"/>
        <v>32960027.038000003</v>
      </c>
      <c r="O1560" s="23"/>
      <c r="P1560" s="2">
        <v>12555805.27</v>
      </c>
      <c r="Q1560" s="1">
        <v>44681</v>
      </c>
      <c r="R1560" s="1">
        <v>44681</v>
      </c>
      <c r="S1560" s="1">
        <v>44699</v>
      </c>
      <c r="T1560">
        <v>42</v>
      </c>
      <c r="U1560" s="1">
        <v>44741</v>
      </c>
      <c r="V1560" s="1">
        <v>44726</v>
      </c>
      <c r="W1560" s="2">
        <v>1145187121.1619051</v>
      </c>
      <c r="Y1560" s="2">
        <v>110343302</v>
      </c>
      <c r="AA1560" s="2">
        <v>-4596809</v>
      </c>
      <c r="AB1560" s="2">
        <v>30061161</v>
      </c>
      <c r="AC1560" s="2">
        <v>30061161</v>
      </c>
      <c r="AD1560" s="2">
        <v>28213034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 t="shared" si="188"/>
        <v>Sodic Eastown35</v>
      </c>
      <c r="AP1560" s="2" t="str">
        <f t="shared" si="189"/>
        <v>EDNC Retail &amp; Offices Civil35</v>
      </c>
    </row>
    <row r="1561" spans="1:42" x14ac:dyDescent="0.3">
      <c r="A1561" s="6" t="s">
        <v>32</v>
      </c>
      <c r="B1561" s="6">
        <f>VLOOKUP(A1561,Sheet1!A:B,2,0)</f>
        <v>1</v>
      </c>
      <c r="C1561" s="6">
        <v>36</v>
      </c>
      <c r="D1561" s="25"/>
      <c r="E1561" s="2">
        <v>-1E-4</v>
      </c>
      <c r="F1561" s="26">
        <f>SUMIF('data-from-invoicing'!D:D,eslam.data!AP1561,'data-from-invoicing'!E:E)</f>
        <v>0</v>
      </c>
      <c r="G1561" s="2">
        <f t="shared" si="186"/>
        <v>1E-4</v>
      </c>
      <c r="H1561" s="23"/>
      <c r="I1561" s="2">
        <f>SUMIF('collection only'!D:D,eslam.data!AO1561,'collection only'!E:E)</f>
        <v>6254389.4900000002</v>
      </c>
      <c r="J1561" s="26">
        <f>SUMIF('data-from-invoicing'!D:D,eslam.data!AP1561,'data-from-invoicing'!F:F)</f>
        <v>0</v>
      </c>
      <c r="K1561" s="2">
        <f t="shared" si="187"/>
        <v>-6254389.4900000002</v>
      </c>
      <c r="O1561" s="23"/>
      <c r="P1561" s="2">
        <v>3904269.49</v>
      </c>
      <c r="Q1561" s="1">
        <v>44773</v>
      </c>
      <c r="R1561" s="1">
        <v>44786</v>
      </c>
      <c r="S1561" s="1">
        <v>44788</v>
      </c>
      <c r="T1561">
        <v>42</v>
      </c>
      <c r="U1561" s="1">
        <v>44830</v>
      </c>
      <c r="V1561" s="1">
        <v>44816</v>
      </c>
      <c r="W1561" s="2">
        <v>1145187121.1619051</v>
      </c>
      <c r="Y1561" s="2">
        <v>110343302.03</v>
      </c>
      <c r="AA1561" s="2">
        <v>-2378666.59</v>
      </c>
      <c r="AB1561" s="2">
        <v>30061161.93</v>
      </c>
      <c r="AC1561" s="2">
        <v>30061161.93</v>
      </c>
      <c r="AD1561" s="2">
        <v>32117303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 t="shared" si="188"/>
        <v>Sodic Eastown36</v>
      </c>
      <c r="AP1561" s="2" t="str">
        <f t="shared" si="189"/>
        <v>EDNC Retail &amp; Offices Civil36</v>
      </c>
    </row>
    <row r="1562" spans="1:42" x14ac:dyDescent="0.3">
      <c r="A1562" s="6" t="s">
        <v>32</v>
      </c>
      <c r="B1562" s="6">
        <f>VLOOKUP(A1562,Sheet1!A:B,2,0)</f>
        <v>1</v>
      </c>
      <c r="C1562" s="6">
        <v>37</v>
      </c>
      <c r="D1562" s="25"/>
      <c r="E1562" s="2">
        <v>-1.0000000000000001E-5</v>
      </c>
      <c r="F1562" s="26">
        <f>SUMIF('data-from-invoicing'!D:D,eslam.data!AP1562,'data-from-invoicing'!E:E)</f>
        <v>0</v>
      </c>
      <c r="G1562" s="2">
        <f t="shared" si="186"/>
        <v>1.0000000000000001E-5</v>
      </c>
      <c r="H1562" s="23"/>
      <c r="I1562" s="2">
        <f>SUMIF('collection only'!D:D,eslam.data!AO1562,'collection only'!E:E)</f>
        <v>5035428.4000000004</v>
      </c>
      <c r="J1562" s="26">
        <f>SUMIF('data-from-invoicing'!D:D,eslam.data!AP1562,'data-from-invoicing'!F:F)</f>
        <v>0</v>
      </c>
      <c r="K1562" s="2">
        <f t="shared" si="187"/>
        <v>-5035428.4000000004</v>
      </c>
      <c r="O1562" s="23"/>
      <c r="P1562" s="2">
        <v>5035428.4000000004</v>
      </c>
      <c r="Q1562" s="1">
        <v>44926</v>
      </c>
      <c r="R1562" s="1">
        <v>44921</v>
      </c>
      <c r="S1562" s="1">
        <v>44927</v>
      </c>
      <c r="T1562">
        <v>42</v>
      </c>
      <c r="U1562" s="1">
        <v>44969</v>
      </c>
      <c r="V1562" s="1">
        <v>44948</v>
      </c>
      <c r="W1562" s="2">
        <v>1145187121.1619051</v>
      </c>
      <c r="Y1562" s="2">
        <v>110343302.03</v>
      </c>
      <c r="AA1562" s="2">
        <v>-2378666.59</v>
      </c>
      <c r="AB1562" s="2">
        <v>18874299.621470209</v>
      </c>
      <c r="AC1562" s="2">
        <v>18874299.621470209</v>
      </c>
      <c r="AD1562" s="2">
        <v>19273337.430777598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 t="shared" si="188"/>
        <v>Sodic Eastown37</v>
      </c>
      <c r="AP1562" s="2" t="str">
        <f t="shared" si="189"/>
        <v>EDNC Retail &amp; Offices Civil37</v>
      </c>
    </row>
    <row r="1563" spans="1:42" x14ac:dyDescent="0.3">
      <c r="A1563" s="6" t="s">
        <v>32</v>
      </c>
      <c r="B1563" s="6">
        <f>VLOOKUP(A1563,Sheet1!A:B,2,0)</f>
        <v>1</v>
      </c>
      <c r="C1563" s="6">
        <v>38</v>
      </c>
      <c r="D1563" s="25"/>
      <c r="E1563" s="2">
        <v>-1.1E-4</v>
      </c>
      <c r="F1563" s="26">
        <f>SUMIF('data-from-invoicing'!D:D,eslam.data!AP1563,'data-from-invoicing'!E:E)</f>
        <v>0</v>
      </c>
      <c r="G1563" s="2">
        <f t="shared" si="186"/>
        <v>1.1E-4</v>
      </c>
      <c r="H1563" s="23"/>
      <c r="I1563" s="2">
        <f>SUMIF('collection only'!D:D,eslam.data!AO1563,'collection only'!E:E)</f>
        <v>2231188</v>
      </c>
      <c r="J1563" s="26">
        <f>SUMIF('data-from-invoicing'!D:D,eslam.data!AP1563,'data-from-invoicing'!F:F)</f>
        <v>0</v>
      </c>
      <c r="K1563" s="2">
        <f t="shared" si="187"/>
        <v>-2231188</v>
      </c>
      <c r="O1563" s="23"/>
      <c r="P1563" s="2">
        <v>2231188.4300000002</v>
      </c>
      <c r="Q1563" s="1">
        <v>44742</v>
      </c>
      <c r="R1563" s="1">
        <v>44724</v>
      </c>
      <c r="S1563" s="1">
        <v>45099</v>
      </c>
      <c r="T1563">
        <v>42</v>
      </c>
      <c r="U1563" s="1">
        <v>45141</v>
      </c>
      <c r="V1563" s="1">
        <v>45139</v>
      </c>
      <c r="W1563" s="2">
        <v>1145187121.1619051</v>
      </c>
      <c r="AD1563" s="2">
        <v>0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 t="shared" si="188"/>
        <v>Sodic Eastown38</v>
      </c>
      <c r="AP1563" s="2" t="str">
        <f t="shared" si="189"/>
        <v>EDNC Retail &amp; Offices Civil38</v>
      </c>
    </row>
    <row r="1564" spans="1:42" x14ac:dyDescent="0.3">
      <c r="A1564" s="6" t="s">
        <v>32</v>
      </c>
      <c r="B1564" s="6">
        <f>VLOOKUP(A1564,Sheet1!A:B,2,0)</f>
        <v>1</v>
      </c>
      <c r="C1564" s="6">
        <v>39</v>
      </c>
      <c r="D1564" s="25"/>
      <c r="F1564" s="26">
        <f>SUMIF('data-from-invoicing'!D:D,eslam.data!AP1564,'data-from-invoicing'!E:E)</f>
        <v>0</v>
      </c>
      <c r="G1564" s="2">
        <f t="shared" si="186"/>
        <v>0</v>
      </c>
      <c r="H1564" s="23"/>
      <c r="I1564" s="2">
        <f>SUMIF('collection only'!D:D,eslam.data!AO1564,'collection only'!E:E)</f>
        <v>17894573</v>
      </c>
      <c r="J1564" s="26">
        <f>SUMIF('data-from-invoicing'!D:D,eslam.data!AP1564,'data-from-invoicing'!F:F)</f>
        <v>0</v>
      </c>
      <c r="K1564" s="2">
        <f t="shared" si="187"/>
        <v>-17894573</v>
      </c>
      <c r="O1564" s="23"/>
      <c r="P1564" s="2">
        <v>28315194.981137749</v>
      </c>
      <c r="Q1564" s="1">
        <v>45107</v>
      </c>
      <c r="R1564" s="1">
        <v>45107</v>
      </c>
      <c r="S1564" s="1">
        <v>45221</v>
      </c>
      <c r="T1564">
        <v>42</v>
      </c>
      <c r="U1564" s="1">
        <v>45263</v>
      </c>
      <c r="V1564" s="1">
        <v>45228</v>
      </c>
      <c r="W1564" s="2">
        <v>1145187121.1619051</v>
      </c>
      <c r="Y1564" s="2">
        <v>110343302.92</v>
      </c>
      <c r="AA1564" s="2">
        <v>-4596809.26</v>
      </c>
      <c r="AB1564" s="2">
        <v>30061161.930163901</v>
      </c>
      <c r="AC1564" s="2">
        <v>30061161.930163901</v>
      </c>
      <c r="AD1564" s="2">
        <v>-12704609.784891451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 t="shared" si="188"/>
        <v>Sodic Eastown39</v>
      </c>
      <c r="AP1564" s="2" t="str">
        <f t="shared" si="189"/>
        <v>EDNC Retail &amp; Offices Civil39</v>
      </c>
    </row>
    <row r="1565" spans="1:42" x14ac:dyDescent="0.3">
      <c r="A1565" s="6" t="s">
        <v>82</v>
      </c>
      <c r="B1565" s="6">
        <f>VLOOKUP(A1565,Sheet1!A:B,2,0)</f>
        <v>1</v>
      </c>
      <c r="C1565" s="6">
        <v>1</v>
      </c>
      <c r="D1565" s="25"/>
      <c r="E1565" s="2">
        <v>1310241.40952381</v>
      </c>
      <c r="F1565" s="26">
        <f>SUMIF('data-from-invoicing'!D:D,eslam.data!AP1565,'data-from-invoicing'!E:E)</f>
        <v>1310241.4099999999</v>
      </c>
      <c r="G1565" s="2">
        <f t="shared" si="186"/>
        <v>4.7618988901376724E-4</v>
      </c>
      <c r="H1565" s="23"/>
      <c r="I1565" s="2">
        <f>SUMIF('collection only'!D:D,eslam.data!AO1565,'collection only'!E:E)</f>
        <v>1545976.54</v>
      </c>
      <c r="J1565" s="26">
        <f>SUMIF('data-from-invoicing'!D:D,eslam.data!AP1565,'data-from-invoicing'!F:F)</f>
        <v>1589312.7705000001</v>
      </c>
      <c r="K1565" s="2">
        <f t="shared" si="187"/>
        <v>43336.230500000063</v>
      </c>
      <c r="O1565" s="23"/>
      <c r="P1565" s="2">
        <v>1545976.52</v>
      </c>
      <c r="Q1565" s="1">
        <v>44561</v>
      </c>
      <c r="R1565" s="1">
        <v>44561</v>
      </c>
      <c r="S1565" s="1">
        <v>44570</v>
      </c>
      <c r="T1565">
        <v>42</v>
      </c>
      <c r="U1565" s="1">
        <v>44612</v>
      </c>
      <c r="V1565" s="1">
        <v>44606</v>
      </c>
      <c r="W1565" s="2">
        <v>1310241.40952381</v>
      </c>
      <c r="X1565" s="2">
        <v>710231.1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Hardscape Package</v>
      </c>
      <c r="AO1565" s="2" t="str">
        <f t="shared" si="188"/>
        <v>Sodic Eastown - Landscape1</v>
      </c>
      <c r="AP1565" s="2" t="str">
        <f t="shared" si="189"/>
        <v>EDNC Hardscape Package1</v>
      </c>
    </row>
    <row r="1566" spans="1:42" hidden="1" x14ac:dyDescent="0.3">
      <c r="A1566" s="6" t="s">
        <v>82</v>
      </c>
      <c r="B1566" s="6">
        <f>VLOOKUP(A1566,Sheet1!A:B,2,0)</f>
        <v>1</v>
      </c>
      <c r="C1566" s="6">
        <v>2</v>
      </c>
      <c r="D1566" s="25"/>
      <c r="E1566" s="2">
        <v>3185965.6857142858</v>
      </c>
      <c r="F1566" s="26">
        <f>SUMIF('data-from-invoicing'!D:D,eslam.data!AP1566,'data-from-invoicing'!E:E)</f>
        <v>3188822.83</v>
      </c>
      <c r="G1566" s="2">
        <f t="shared" si="186"/>
        <v>2857.1442857142538</v>
      </c>
      <c r="H1566" s="23"/>
      <c r="I1566" s="2">
        <f>SUMIF('collection only'!D:D,eslam.data!AO1566,'collection only'!E:E)</f>
        <v>2689319.17</v>
      </c>
      <c r="J1566" s="26">
        <f>SUMIF('data-from-invoicing'!D:D,eslam.data!AP1566,'data-from-invoicing'!F:F)</f>
        <v>2794789.4914999995</v>
      </c>
      <c r="K1566" s="2">
        <f t="shared" si="187"/>
        <v>105470.32149999961</v>
      </c>
      <c r="O1566" s="23"/>
      <c r="P1566" s="2">
        <v>2689319.17</v>
      </c>
      <c r="Q1566" s="1">
        <v>44592</v>
      </c>
      <c r="R1566" s="1">
        <v>44592</v>
      </c>
      <c r="S1566" s="1">
        <v>44595</v>
      </c>
      <c r="T1566">
        <v>42</v>
      </c>
      <c r="U1566" s="1">
        <v>44637</v>
      </c>
      <c r="V1566" s="1">
        <v>44630</v>
      </c>
      <c r="W1566" s="2">
        <v>4496207.0952380951</v>
      </c>
      <c r="X1566" s="2">
        <v>1064088.68</v>
      </c>
      <c r="AD1566" s="2">
        <v>0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Hardscape Package</v>
      </c>
      <c r="AO1566" s="2" t="str">
        <f t="shared" si="188"/>
        <v>Sodic Eastown - Landscape2</v>
      </c>
      <c r="AP1566" s="2" t="str">
        <f t="shared" si="189"/>
        <v>EDNC Hardscape Package2</v>
      </c>
    </row>
    <row r="1567" spans="1:42" hidden="1" x14ac:dyDescent="0.3">
      <c r="A1567" s="6" t="s">
        <v>82</v>
      </c>
      <c r="B1567" s="6">
        <f>VLOOKUP(A1567,Sheet1!A:B,2,0)</f>
        <v>1</v>
      </c>
      <c r="C1567" s="6">
        <v>3</v>
      </c>
      <c r="D1567" s="25"/>
      <c r="E1567" s="2">
        <v>5417455.3809523806</v>
      </c>
      <c r="F1567" s="26">
        <f>SUMIF('data-from-invoicing'!D:D,eslam.data!AP1567,'data-from-invoicing'!E:E)</f>
        <v>5414598.2400000002</v>
      </c>
      <c r="G1567" s="2">
        <f t="shared" si="186"/>
        <v>-2857.1409523803741</v>
      </c>
      <c r="H1567" s="23"/>
      <c r="I1567" s="2">
        <f>SUMIF('collection only'!D:D,eslam.data!AO1567,'collection only'!E:E)</f>
        <v>5060960.68</v>
      </c>
      <c r="J1567" s="26">
        <f>SUMIF('data-from-invoicing'!D:D,eslam.data!AP1567,'data-from-invoicing'!F:F)</f>
        <v>5240048.5120000001</v>
      </c>
      <c r="K1567" s="2">
        <f t="shared" si="187"/>
        <v>179087.8320000004</v>
      </c>
      <c r="O1567" s="23"/>
      <c r="P1567" s="2">
        <v>8060960.6799999997</v>
      </c>
      <c r="Q1567" s="1">
        <v>44651</v>
      </c>
      <c r="R1567" s="1">
        <v>44635</v>
      </c>
      <c r="S1567" s="1">
        <v>44637</v>
      </c>
      <c r="T1567">
        <v>42</v>
      </c>
      <c r="U1567" s="1">
        <v>44679</v>
      </c>
      <c r="V1567" s="1">
        <v>44651</v>
      </c>
      <c r="W1567" s="2">
        <v>9913662.4761904757</v>
      </c>
      <c r="AD1567" s="2">
        <v>0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Hardscape Package</v>
      </c>
      <c r="AO1567" s="2" t="str">
        <f t="shared" si="188"/>
        <v>Sodic Eastown - Landscape3</v>
      </c>
      <c r="AP1567" s="2" t="str">
        <f t="shared" si="189"/>
        <v>EDNC Hardscape Package3</v>
      </c>
    </row>
    <row r="1568" spans="1:42" x14ac:dyDescent="0.3">
      <c r="A1568" s="6" t="s">
        <v>82</v>
      </c>
      <c r="B1568" s="6">
        <f>VLOOKUP(A1568,Sheet1!A:B,2,0)</f>
        <v>1</v>
      </c>
      <c r="C1568" s="6">
        <v>4</v>
      </c>
      <c r="D1568" s="25"/>
      <c r="E1568" s="2">
        <v>1923818.4</v>
      </c>
      <c r="F1568" s="26">
        <f>SUMIF('data-from-invoicing'!D:D,eslam.data!AP1568,'data-from-invoicing'!E:E)</f>
        <v>1923818.4</v>
      </c>
      <c r="G1568" s="2">
        <f t="shared" si="186"/>
        <v>0</v>
      </c>
      <c r="H1568" s="23"/>
      <c r="I1568" s="2">
        <f>SUMIF('collection only'!D:D,eslam.data!AO1568,'collection only'!E:E)</f>
        <v>4237695.68</v>
      </c>
      <c r="J1568" s="26">
        <f>SUMIF('data-from-invoicing'!D:D,eslam.data!AP1568,'data-from-invoicing'!F:F)</f>
        <v>4301325.99</v>
      </c>
      <c r="K1568" s="2">
        <f t="shared" si="187"/>
        <v>63630.310000000522</v>
      </c>
      <c r="O1568" s="23"/>
      <c r="P1568" s="2">
        <v>4237695.6900000004</v>
      </c>
      <c r="Q1568" s="1">
        <v>44681</v>
      </c>
      <c r="R1568" s="1">
        <v>44664</v>
      </c>
      <c r="S1568" s="1">
        <v>44664</v>
      </c>
      <c r="T1568">
        <v>42</v>
      </c>
      <c r="U1568" s="1">
        <v>44706</v>
      </c>
      <c r="V1568" s="1">
        <v>44665</v>
      </c>
      <c r="W1568" s="2">
        <v>11837480.87619048</v>
      </c>
      <c r="X1568" s="2">
        <v>7645419.29</v>
      </c>
      <c r="AD1568" s="2">
        <v>433157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Hardscape Package</v>
      </c>
      <c r="AO1568" s="2" t="str">
        <f t="shared" si="188"/>
        <v>Sodic Eastown - Landscape4</v>
      </c>
      <c r="AP1568" s="2" t="str">
        <f t="shared" si="189"/>
        <v>EDNC Hardscape Package4</v>
      </c>
    </row>
    <row r="1569" spans="1:42" x14ac:dyDescent="0.3">
      <c r="A1569" s="6" t="s">
        <v>82</v>
      </c>
      <c r="B1569" s="6">
        <f>VLOOKUP(A1569,Sheet1!A:B,2,0)</f>
        <v>1</v>
      </c>
      <c r="C1569" s="6">
        <v>5</v>
      </c>
      <c r="D1569" s="25"/>
      <c r="E1569" s="2">
        <v>8146275.9523809506</v>
      </c>
      <c r="F1569" s="26">
        <f>SUMIF('data-from-invoicing'!D:D,eslam.data!AP1569,'data-from-invoicing'!E:E)</f>
        <v>8146275.9500000002</v>
      </c>
      <c r="G1569" s="2">
        <f t="shared" si="186"/>
        <v>-2.3809503763914108E-3</v>
      </c>
      <c r="H1569" s="23"/>
      <c r="I1569" s="2">
        <f>SUMIF('collection only'!D:D,eslam.data!AO1569,'collection only'!E:E)</f>
        <v>2847434.11</v>
      </c>
      <c r="J1569" s="26">
        <f>SUMIF('data-from-invoicing'!D:D,eslam.data!AP1569,'data-from-invoicing'!F:F)</f>
        <v>3116872.1574999997</v>
      </c>
      <c r="K1569" s="2">
        <f t="shared" si="187"/>
        <v>269438.04749999987</v>
      </c>
      <c r="O1569" s="23"/>
      <c r="P1569" s="2">
        <v>2847434.08</v>
      </c>
      <c r="Q1569" s="1">
        <v>44681</v>
      </c>
      <c r="R1569" s="1">
        <v>44691</v>
      </c>
      <c r="S1569" s="1">
        <v>44692</v>
      </c>
      <c r="T1569">
        <v>42</v>
      </c>
      <c r="U1569" s="1">
        <v>44734</v>
      </c>
      <c r="V1569" s="1">
        <v>44692</v>
      </c>
      <c r="W1569" s="2">
        <v>19983756.828571431</v>
      </c>
      <c r="X1569" s="2">
        <v>4687295.1100000003</v>
      </c>
      <c r="Y1569" s="2">
        <v>494379.4</v>
      </c>
      <c r="AB1569" s="2">
        <v>641755.99</v>
      </c>
      <c r="AC1569" s="2">
        <v>641755.99</v>
      </c>
      <c r="AD1569" s="2">
        <v>477225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Hardscape Package</v>
      </c>
      <c r="AO1569" s="2" t="str">
        <f t="shared" si="188"/>
        <v>Sodic Eastown - Landscape5</v>
      </c>
      <c r="AP1569" s="2" t="str">
        <f t="shared" si="189"/>
        <v>EDNC Hardscape Package5</v>
      </c>
    </row>
    <row r="1570" spans="1:42" x14ac:dyDescent="0.3">
      <c r="A1570" s="6" t="s">
        <v>82</v>
      </c>
      <c r="B1570" s="6">
        <f>VLOOKUP(A1570,Sheet1!A:B,2,0)</f>
        <v>1</v>
      </c>
      <c r="C1570" s="6">
        <v>6</v>
      </c>
      <c r="D1570" s="25"/>
      <c r="E1570" s="2">
        <v>2241713.4380952381</v>
      </c>
      <c r="F1570" s="26">
        <f>SUMIF('data-from-invoicing'!D:D,eslam.data!AP1570,'data-from-invoicing'!E:E)</f>
        <v>2241713.44</v>
      </c>
      <c r="G1570" s="2">
        <f t="shared" si="186"/>
        <v>1.9047618843615055E-3</v>
      </c>
      <c r="H1570" s="23"/>
      <c r="I1570" s="2">
        <f>SUMIF('collection only'!D:D,eslam.data!AO1570,'collection only'!E:E)</f>
        <v>1865468.85</v>
      </c>
      <c r="J1570" s="26">
        <f>SUMIF('data-from-invoicing'!D:D,eslam.data!AP1570,'data-from-invoicing'!F:F)</f>
        <v>1939613.5219999999</v>
      </c>
      <c r="K1570" s="2">
        <f t="shared" si="187"/>
        <v>74144.671999999788</v>
      </c>
      <c r="O1570" s="23"/>
      <c r="P1570" s="2">
        <v>1865468.85</v>
      </c>
      <c r="Q1570" s="1">
        <v>44712</v>
      </c>
      <c r="R1570" s="1">
        <v>44698</v>
      </c>
      <c r="S1570" s="1">
        <v>44703</v>
      </c>
      <c r="T1570">
        <v>42</v>
      </c>
      <c r="U1570" s="1">
        <v>44745</v>
      </c>
      <c r="V1570" s="1">
        <v>44705</v>
      </c>
      <c r="W1570" s="2">
        <v>22225470.266666669</v>
      </c>
      <c r="X1570" s="2">
        <v>4887618.75</v>
      </c>
      <c r="Y1570" s="2">
        <v>704722.2</v>
      </c>
      <c r="AB1570" s="2">
        <v>705609.06</v>
      </c>
      <c r="AC1570" s="2">
        <v>705609.06</v>
      </c>
      <c r="AD1570" s="2">
        <v>477225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Hardscape Package</v>
      </c>
      <c r="AO1570" s="2" t="str">
        <f t="shared" si="188"/>
        <v>Sodic Eastown - Landscape6</v>
      </c>
      <c r="AP1570" s="2" t="str">
        <f t="shared" si="189"/>
        <v>EDNC Hardscape Package6</v>
      </c>
    </row>
    <row r="1571" spans="1:42" hidden="1" x14ac:dyDescent="0.3">
      <c r="A1571" s="6" t="s">
        <v>82</v>
      </c>
      <c r="B1571" s="6">
        <f>VLOOKUP(A1571,Sheet1!A:B,2,0)</f>
        <v>1</v>
      </c>
      <c r="C1571" s="6">
        <v>7</v>
      </c>
      <c r="D1571" s="25"/>
      <c r="F1571" s="26">
        <f>SUMIF('data-from-invoicing'!D:D,eslam.data!AP1571,'data-from-invoicing'!E:E)</f>
        <v>5611542.5599999996</v>
      </c>
      <c r="G1571" s="2">
        <f t="shared" si="186"/>
        <v>5611542.5599999996</v>
      </c>
      <c r="H1571" s="23"/>
      <c r="I1571" s="2">
        <f>SUMIF('collection only'!D:D,eslam.data!AO1571,'collection only'!E:E)</f>
        <v>2249247.81</v>
      </c>
      <c r="J1571" s="26">
        <f>SUMIF('data-from-invoicing'!D:D,eslam.data!AP1571,'data-from-invoicing'!F:F)</f>
        <v>2434849.5780000002</v>
      </c>
      <c r="K1571" s="2">
        <f t="shared" si="187"/>
        <v>185601.76800000016</v>
      </c>
      <c r="O1571" s="23"/>
      <c r="Q1571" s="1">
        <v>44712</v>
      </c>
      <c r="R1571" s="1">
        <v>44722</v>
      </c>
      <c r="S1571" s="1">
        <v>44726</v>
      </c>
      <c r="T1571">
        <v>42</v>
      </c>
      <c r="U1571" s="1">
        <v>44768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 t="shared" si="188"/>
        <v>Sodic Eastown - Landscape7</v>
      </c>
      <c r="AP1571" s="2" t="str">
        <f t="shared" si="189"/>
        <v>EDNC Hardscape Package7</v>
      </c>
    </row>
    <row r="1572" spans="1:42" hidden="1" x14ac:dyDescent="0.3">
      <c r="A1572" s="6" t="s">
        <v>82</v>
      </c>
      <c r="B1572" s="6">
        <f>VLOOKUP(A1572,Sheet1!A:B,2,0)</f>
        <v>1</v>
      </c>
      <c r="C1572" s="6">
        <v>8</v>
      </c>
      <c r="D1572" s="25"/>
      <c r="E1572" s="2">
        <v>19106378.39047619</v>
      </c>
      <c r="F1572" s="26">
        <f>SUMIF('data-from-invoicing'!D:D,eslam.data!AP1572,'data-from-invoicing'!E:E)</f>
        <v>16821952.199999999</v>
      </c>
      <c r="G1572" s="2">
        <f t="shared" si="186"/>
        <v>-2284426.1904761903</v>
      </c>
      <c r="H1572" s="23"/>
      <c r="I1572" s="2">
        <f>SUMIF('collection only'!D:D,eslam.data!AO1572,'collection only'!E:E)</f>
        <v>8937999.7400000002</v>
      </c>
      <c r="J1572" s="26">
        <f>SUMIF('data-from-invoicing'!D:D,eslam.data!AP1572,'data-from-invoicing'!F:F)</f>
        <v>9494386.1475000009</v>
      </c>
      <c r="K1572" s="2">
        <f t="shared" si="187"/>
        <v>556386.40750000067</v>
      </c>
      <c r="O1572" s="23"/>
      <c r="P1572" s="2">
        <v>13407927.220000001</v>
      </c>
      <c r="Q1572" s="1">
        <v>44742</v>
      </c>
      <c r="R1572" s="1">
        <v>44738</v>
      </c>
      <c r="S1572" s="1">
        <v>44745</v>
      </c>
      <c r="T1572">
        <v>42</v>
      </c>
      <c r="U1572" s="1">
        <v>44787</v>
      </c>
      <c r="V1572" s="1">
        <v>44769</v>
      </c>
      <c r="W1572" s="2">
        <v>46943391.219047621</v>
      </c>
      <c r="X1572" s="2">
        <v>2302349.81</v>
      </c>
      <c r="Y1572" s="2">
        <v>17134472.440000001</v>
      </c>
      <c r="AB1572" s="2">
        <v>1289822.7649999999</v>
      </c>
      <c r="AC1572" s="2">
        <v>1289822.7649999999</v>
      </c>
      <c r="AD1572" s="2">
        <v>380000</v>
      </c>
      <c r="AE1572" s="14">
        <f>SUMIF('consultant-gross'!D:D,eslam.data!AO1572,'consultant-gross'!F:F)</f>
        <v>19106378.390476193</v>
      </c>
      <c r="AF1572" s="14">
        <f>SUMIF('consultant-gross'!D:D,eslam.data!AO1572,'consultant-gross'!G:G)</f>
        <v>46943391.219047621</v>
      </c>
      <c r="AG1572" s="14">
        <f>SUMIF('consultant-net'!D:D,eslam.data!AO1572,'consultant-net'!F:F)</f>
        <v>13407927.220000001</v>
      </c>
      <c r="AH1572" s="2" t="str">
        <f>VLOOKUP(A1572,'eslam-to-invoicing'!A:B,2,0)</f>
        <v>EDNC Hardscape Package</v>
      </c>
      <c r="AO1572" s="2" t="str">
        <f t="shared" si="188"/>
        <v>Sodic Eastown - Landscape8</v>
      </c>
      <c r="AP1572" s="2" t="str">
        <f t="shared" si="189"/>
        <v>EDNC Hardscape Package8</v>
      </c>
    </row>
    <row r="1573" spans="1:42" hidden="1" x14ac:dyDescent="0.3">
      <c r="A1573" s="6" t="s">
        <v>82</v>
      </c>
      <c r="B1573" s="6">
        <f>VLOOKUP(A1573,Sheet1!A:B,2,0)</f>
        <v>1</v>
      </c>
      <c r="C1573" s="6">
        <v>9</v>
      </c>
      <c r="D1573" s="25"/>
      <c r="E1573" s="2">
        <v>2763175.999999993</v>
      </c>
      <c r="F1573" s="26">
        <f>SUMIF('data-from-invoicing'!D:D,eslam.data!AP1573,'data-from-invoicing'!E:E)</f>
        <v>5047602.1900000004</v>
      </c>
      <c r="G1573" s="2">
        <f t="shared" si="186"/>
        <v>2284426.1900000074</v>
      </c>
      <c r="H1573" s="23"/>
      <c r="I1573" s="2">
        <f>SUMIF('collection only'!D:D,eslam.data!AO1573,'collection only'!E:E)</f>
        <v>837296.03</v>
      </c>
      <c r="J1573" s="26">
        <f>SUMIF('data-from-invoicing'!D:D,eslam.data!AP1573,'data-from-invoicing'!F:F)</f>
        <v>1004245.4694999999</v>
      </c>
      <c r="K1573" s="2">
        <f t="shared" si="187"/>
        <v>166949.43949999986</v>
      </c>
      <c r="O1573" s="23"/>
      <c r="P1573" s="2">
        <v>837296.04</v>
      </c>
      <c r="Q1573" s="1">
        <v>44804</v>
      </c>
      <c r="R1573" s="1">
        <v>44798</v>
      </c>
      <c r="S1573" s="1">
        <v>44803</v>
      </c>
      <c r="T1573">
        <v>42</v>
      </c>
      <c r="U1573" s="1">
        <v>44845</v>
      </c>
      <c r="V1573" s="1">
        <v>44817</v>
      </c>
      <c r="W1573" s="2">
        <v>49706567.219047613</v>
      </c>
      <c r="Y1573" s="2">
        <v>17105387</v>
      </c>
      <c r="AB1573" s="2">
        <v>1304797</v>
      </c>
      <c r="AC1573" s="2">
        <v>1304797</v>
      </c>
      <c r="AD1573" s="2">
        <v>489137</v>
      </c>
      <c r="AE1573" s="14">
        <f>SUMIF('consultant-gross'!D:D,eslam.data!AO1573,'consultant-gross'!F:F)</f>
        <v>2763175.9999999925</v>
      </c>
      <c r="AF1573" s="14">
        <f>SUMIF('consultant-gross'!D:D,eslam.data!AO1573,'consultant-gross'!G:G)</f>
        <v>49706567.219047613</v>
      </c>
      <c r="AG1573" s="14">
        <f>SUMIF('consultant-net'!D:D,eslam.data!AO1573,'consultant-net'!F:F)</f>
        <v>837296.04</v>
      </c>
      <c r="AH1573" s="2" t="str">
        <f>VLOOKUP(A1573,'eslam-to-invoicing'!A:B,2,0)</f>
        <v>EDNC Hardscape Package</v>
      </c>
      <c r="AO1573" s="2" t="str">
        <f t="shared" si="188"/>
        <v>Sodic Eastown - Landscape9</v>
      </c>
      <c r="AP1573" s="2" t="str">
        <f t="shared" si="189"/>
        <v>EDNC Hardscape Package9</v>
      </c>
    </row>
    <row r="1574" spans="1:42" x14ac:dyDescent="0.3">
      <c r="A1574" s="6" t="s">
        <v>82</v>
      </c>
      <c r="B1574" s="6">
        <f>VLOOKUP(A1574,Sheet1!A:B,2,0)</f>
        <v>1</v>
      </c>
      <c r="C1574" s="6">
        <v>10</v>
      </c>
      <c r="D1574" s="25"/>
      <c r="E1574" s="2">
        <v>3106667.3428571448</v>
      </c>
      <c r="F1574" s="26">
        <f>SUMIF('data-from-invoicing'!D:D,eslam.data!AP1574,'data-from-invoicing'!E:E)</f>
        <v>3106667.35</v>
      </c>
      <c r="G1574" s="2">
        <f t="shared" si="186"/>
        <v>7.1428553201258183E-3</v>
      </c>
      <c r="H1574" s="23"/>
      <c r="I1574" s="2">
        <f>SUMIF('collection only'!D:D,eslam.data!AO1574,'collection only'!E:E)</f>
        <v>2965081</v>
      </c>
      <c r="J1574" s="26">
        <f>SUMIF('data-from-invoicing'!D:D,eslam.data!AP1574,'data-from-invoicing'!F:F)</f>
        <v>3067833.9874999998</v>
      </c>
      <c r="K1574" s="2">
        <f t="shared" si="187"/>
        <v>102752.98749999981</v>
      </c>
      <c r="O1574" s="23"/>
      <c r="P1574" s="2">
        <v>2965080.9889208302</v>
      </c>
      <c r="Q1574" s="1">
        <v>44804</v>
      </c>
      <c r="R1574" s="1">
        <v>44801</v>
      </c>
      <c r="S1574" s="1">
        <v>44853</v>
      </c>
      <c r="T1574">
        <v>42</v>
      </c>
      <c r="U1574" s="1">
        <v>44895</v>
      </c>
      <c r="V1574" s="1">
        <v>44854</v>
      </c>
      <c r="W1574" s="2">
        <v>52813234.561904758</v>
      </c>
      <c r="AD1574" s="2">
        <v>0</v>
      </c>
      <c r="AE1574" s="14">
        <f>SUMIF('consultant-gross'!D:D,eslam.data!AO1574,'consultant-gross'!F:F)</f>
        <v>1723810.5333333388</v>
      </c>
      <c r="AF1574" s="14">
        <f>SUMIF('consultant-gross'!D:D,eslam.data!AO1574,'consultant-gross'!G:G)</f>
        <v>51430377.752380952</v>
      </c>
      <c r="AG1574" s="14">
        <f>SUMIF('consultant-net'!D:D,eslam.data!AO1574,'consultant-net'!F:F)</f>
        <v>5311032.49</v>
      </c>
      <c r="AH1574" s="2" t="str">
        <f>VLOOKUP(A1574,'eslam-to-invoicing'!A:B,2,0)</f>
        <v>EDNC Hardscape Package</v>
      </c>
      <c r="AO1574" s="2" t="str">
        <f t="shared" si="188"/>
        <v>Sodic Eastown - Landscape10</v>
      </c>
      <c r="AP1574" s="2" t="str">
        <f t="shared" si="189"/>
        <v>EDNC Hardscape Package10</v>
      </c>
    </row>
    <row r="1575" spans="1:42" hidden="1" x14ac:dyDescent="0.3">
      <c r="A1575" s="6" t="s">
        <v>82</v>
      </c>
      <c r="B1575" s="6">
        <f>VLOOKUP(A1575,Sheet1!A:B,2,0)</f>
        <v>1</v>
      </c>
      <c r="C1575" s="6">
        <v>11</v>
      </c>
      <c r="D1575" s="25"/>
      <c r="E1575" s="2">
        <v>2478048.6476190458</v>
      </c>
      <c r="F1575" s="26">
        <f>SUMIF('data-from-invoicing'!D:D,eslam.data!AP1575,'data-from-invoicing'!E:E)</f>
        <v>1095191.83</v>
      </c>
      <c r="G1575" s="2">
        <f t="shared" si="186"/>
        <v>-1382856.8176190457</v>
      </c>
      <c r="H1575" s="23"/>
      <c r="I1575" s="2">
        <f>SUMIF('collection only'!D:D,eslam.data!AO1575,'collection only'!E:E)</f>
        <v>970278.45</v>
      </c>
      <c r="J1575" s="26">
        <f>SUMIF('data-from-invoicing'!D:D,eslam.data!AP1575,'data-from-invoicing'!F:F)</f>
        <v>1006501.9214999999</v>
      </c>
      <c r="K1575" s="2">
        <f t="shared" si="187"/>
        <v>36223.471499999985</v>
      </c>
      <c r="O1575" s="23"/>
      <c r="P1575" s="2">
        <v>970278.46</v>
      </c>
      <c r="Q1575" s="1">
        <v>44834</v>
      </c>
      <c r="R1575" s="1">
        <v>44832</v>
      </c>
      <c r="S1575" s="1">
        <v>44870</v>
      </c>
      <c r="T1575">
        <v>42</v>
      </c>
      <c r="U1575" s="1">
        <v>44912</v>
      </c>
      <c r="V1575" s="1">
        <v>44880</v>
      </c>
      <c r="W1575" s="2">
        <v>53908426.399999999</v>
      </c>
      <c r="Y1575" s="2">
        <v>20753354</v>
      </c>
      <c r="AD1575" s="2">
        <v>581609</v>
      </c>
      <c r="AE1575" s="14">
        <f>SUMIF('consultant-gross'!D:D,eslam.data!AO1575,'consultant-gross'!F:F)</f>
        <v>1095191.514285706</v>
      </c>
      <c r="AF1575" s="14">
        <f>SUMIF('consultant-gross'!D:D,eslam.data!AO1575,'consultant-gross'!G:G)</f>
        <v>52525569.266666658</v>
      </c>
      <c r="AG1575" s="14">
        <f>SUMIF('consultant-net'!D:D,eslam.data!AO1575,'consultant-net'!F:F)</f>
        <v>7657014.0499999998</v>
      </c>
      <c r="AH1575" s="2" t="str">
        <f>VLOOKUP(A1575,'eslam-to-invoicing'!A:B,2,0)</f>
        <v>EDNC Hardscape Package</v>
      </c>
      <c r="AO1575" s="2" t="str">
        <f t="shared" si="188"/>
        <v>Sodic Eastown - Landscape11</v>
      </c>
      <c r="AP1575" s="2" t="str">
        <f t="shared" si="189"/>
        <v>EDNC Hardscape Package11</v>
      </c>
    </row>
    <row r="1576" spans="1:42" x14ac:dyDescent="0.3">
      <c r="A1576" s="6" t="s">
        <v>82</v>
      </c>
      <c r="B1576" s="6">
        <f>VLOOKUP(A1576,Sheet1!A:B,2,0)</f>
        <v>1</v>
      </c>
      <c r="C1576" s="6">
        <v>12</v>
      </c>
      <c r="D1576" s="25"/>
      <c r="E1576" s="2">
        <v>2146120.2476190398</v>
      </c>
      <c r="F1576" s="26">
        <f>SUMIF('data-from-invoicing'!D:D,eslam.data!AP1576,'data-from-invoicing'!E:E)</f>
        <v>2146120.25</v>
      </c>
      <c r="G1576" s="2">
        <f t="shared" si="186"/>
        <v>2.3809601552784443E-3</v>
      </c>
      <c r="H1576" s="23"/>
      <c r="I1576" s="2">
        <f>SUMIF('collection only'!D:D,eslam.data!AO1576,'collection only'!E:E)</f>
        <v>2038310.81</v>
      </c>
      <c r="J1576" s="26">
        <f>SUMIF('data-from-invoicing'!D:D,eslam.data!AP1576,'data-from-invoicing'!F:F)</f>
        <v>2109293.3909999998</v>
      </c>
      <c r="K1576" s="2">
        <f t="shared" si="187"/>
        <v>70982.580999999773</v>
      </c>
      <c r="O1576" s="23"/>
      <c r="P1576" s="2">
        <v>2038310.82</v>
      </c>
      <c r="Q1576" s="1">
        <v>44865</v>
      </c>
      <c r="R1576" s="1">
        <v>44862</v>
      </c>
      <c r="S1576" s="1">
        <v>44880</v>
      </c>
      <c r="T1576">
        <v>42</v>
      </c>
      <c r="U1576" s="1">
        <v>44922</v>
      </c>
      <c r="V1576" s="1">
        <v>44887</v>
      </c>
      <c r="W1576" s="2">
        <v>56054546.647619039</v>
      </c>
      <c r="Y1576" s="2">
        <v>23518667</v>
      </c>
      <c r="AB1576" s="2">
        <v>1471431.85</v>
      </c>
      <c r="AC1576" s="2">
        <v>1471431.85</v>
      </c>
      <c r="AD1576" s="2">
        <v>591609</v>
      </c>
      <c r="AE1576" s="14">
        <f>SUMIF('consultant-gross'!D:D,eslam.data!AO1576,'consultant-gross'!F:F)</f>
        <v>1256657.104761906</v>
      </c>
      <c r="AF1576" s="14">
        <f>SUMIF('consultant-gross'!D:D,eslam.data!AO1576,'consultant-gross'!G:G)</f>
        <v>55165083.504761904</v>
      </c>
      <c r="AG1576" s="14">
        <f>SUMIF('consultant-net'!D:D,eslam.data!AO1576,'consultant-net'!F:F)</f>
        <v>8902796.1300000008</v>
      </c>
      <c r="AH1576" s="2" t="str">
        <f>VLOOKUP(A1576,'eslam-to-invoicing'!A:B,2,0)</f>
        <v>EDNC Hardscape Package</v>
      </c>
      <c r="AO1576" s="2" t="str">
        <f t="shared" si="188"/>
        <v>Sodic Eastown - Landscape12</v>
      </c>
      <c r="AP1576" s="2" t="str">
        <f t="shared" si="189"/>
        <v>EDNC Hardscape Package12</v>
      </c>
    </row>
    <row r="1577" spans="1:42" x14ac:dyDescent="0.3">
      <c r="A1577" s="6" t="s">
        <v>82</v>
      </c>
      <c r="B1577" s="6">
        <f>VLOOKUP(A1577,Sheet1!A:B,2,0)</f>
        <v>1</v>
      </c>
      <c r="C1577" s="6">
        <v>13</v>
      </c>
      <c r="D1577" s="25"/>
      <c r="F1577" s="26">
        <f>SUMIF('data-from-invoicing'!D:D,eslam.data!AP1577,'data-from-invoicing'!E:E)</f>
        <v>0</v>
      </c>
      <c r="G1577" s="2">
        <f t="shared" si="186"/>
        <v>0</v>
      </c>
      <c r="H1577" s="23"/>
      <c r="I1577" s="2">
        <f>SUMIF('collection only'!D:D,eslam.data!AO1577,'collection only'!E:E)</f>
        <v>4532604.51</v>
      </c>
      <c r="J1577" s="26">
        <f>SUMIF('data-from-invoicing'!D:D,eslam.data!AP1577,'data-from-invoicing'!F:F)</f>
        <v>0</v>
      </c>
      <c r="K1577" s="2">
        <f t="shared" si="187"/>
        <v>-4532604.51</v>
      </c>
      <c r="O1577" s="23"/>
      <c r="Q1577" s="1">
        <v>45077</v>
      </c>
      <c r="R1577" s="1">
        <v>45078</v>
      </c>
      <c r="S1577" s="1">
        <v>45215</v>
      </c>
      <c r="T1577">
        <v>42</v>
      </c>
      <c r="U1577" s="1">
        <v>45257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 t="shared" si="188"/>
        <v>Sodic Eastown - Landscape13</v>
      </c>
      <c r="AP1577" s="2" t="str">
        <f t="shared" si="189"/>
        <v>EDNC Hardscape Package13</v>
      </c>
    </row>
    <row r="1578" spans="1:42" hidden="1" x14ac:dyDescent="0.3">
      <c r="A1578" s="6" t="s">
        <v>89</v>
      </c>
      <c r="B1578" s="6">
        <f>VLOOKUP(A1578,Sheet1!A:B,2,0)</f>
        <v>1</v>
      </c>
      <c r="C1578" s="6">
        <v>1</v>
      </c>
      <c r="D1578" s="25"/>
      <c r="E1578" s="2">
        <v>28642092.800000001</v>
      </c>
      <c r="F1578" s="26">
        <f>SUMIF('data-from-invoicing'!D:D,eslam.data!AP1578,'data-from-invoicing'!E:E)</f>
        <v>86955688.280000001</v>
      </c>
      <c r="G1578" s="2">
        <f t="shared" si="186"/>
        <v>58313595.480000004</v>
      </c>
      <c r="H1578" s="23"/>
      <c r="I1578" s="2">
        <f>SUMIF('collection only'!D:D,eslam.data!AO1578,'collection only'!E:E)</f>
        <v>201618177</v>
      </c>
      <c r="J1578" s="26">
        <f>SUMIF('data-from-invoicing'!D:D,eslam.data!AP1578,'data-from-invoicing'!F:F)</f>
        <v>58103513.542999998</v>
      </c>
      <c r="K1578" s="2">
        <f t="shared" si="187"/>
        <v>-143514663.45700002</v>
      </c>
      <c r="O1578" s="23"/>
      <c r="P1578" s="2">
        <v>16602157.800000001</v>
      </c>
      <c r="Q1578" s="1">
        <v>44592</v>
      </c>
      <c r="R1578" s="1">
        <v>44592</v>
      </c>
      <c r="S1578" s="1">
        <v>44634</v>
      </c>
      <c r="T1578">
        <v>53</v>
      </c>
      <c r="U1578" s="1">
        <v>44687</v>
      </c>
      <c r="V1578" s="1">
        <v>44644</v>
      </c>
      <c r="W1578" s="2">
        <v>28642092.800000001</v>
      </c>
      <c r="AD1578" s="2">
        <v>0</v>
      </c>
      <c r="AE1578" s="14">
        <f>SUMIF('consultant-gross'!D:D,eslam.data!AO1578,'consultant-gross'!F:F)</f>
        <v>28642092.800000001</v>
      </c>
      <c r="AF1578" s="14">
        <f>SUMIF('consultant-gross'!D:D,eslam.data!AO1578,'consultant-gross'!G:G)</f>
        <v>28642092.800000001</v>
      </c>
      <c r="AG1578" s="14">
        <f>SUMIF('consultant-net'!D:D,eslam.data!AO1578,'consultant-net'!F:F)</f>
        <v>16602157.800000001</v>
      </c>
      <c r="AH1578" s="2" t="str">
        <f>VLOOKUP(A1578,'eslam-to-invoicing'!A:B,2,0)</f>
        <v>Sokhna Port Expansion</v>
      </c>
      <c r="AO1578" s="2" t="str">
        <f t="shared" si="188"/>
        <v>Sokhna Port Expansion1</v>
      </c>
      <c r="AP1578" s="2" t="str">
        <f t="shared" si="189"/>
        <v>Sokhna Port Expansion1</v>
      </c>
    </row>
    <row r="1579" spans="1:42" hidden="1" x14ac:dyDescent="0.3">
      <c r="A1579" s="6" t="s">
        <v>89</v>
      </c>
      <c r="B1579" s="6">
        <f>VLOOKUP(A1579,Sheet1!A:B,2,0)</f>
        <v>1</v>
      </c>
      <c r="C1579" s="6">
        <v>2</v>
      </c>
      <c r="D1579" s="25"/>
      <c r="E1579" s="2">
        <v>30329196.739999998</v>
      </c>
      <c r="F1579" s="26">
        <f>SUMIF('data-from-invoicing'!D:D,eslam.data!AP1579,'data-from-invoicing'!E:E)</f>
        <v>52581626.439999998</v>
      </c>
      <c r="G1579" s="2">
        <f t="shared" si="186"/>
        <v>22252429.699999999</v>
      </c>
      <c r="H1579" s="23"/>
      <c r="I1579" s="2">
        <f>SUMIF('collection only'!D:D,eslam.data!AO1579,'collection only'!E:E)</f>
        <v>52996310.299999997</v>
      </c>
      <c r="J1579" s="26">
        <f>SUMIF('data-from-invoicing'!D:D,eslam.data!AP1579,'data-from-invoicing'!F:F)</f>
        <v>29716122.103500001</v>
      </c>
      <c r="K1579" s="2">
        <f t="shared" si="187"/>
        <v>-23280188.196499996</v>
      </c>
      <c r="O1579" s="23"/>
      <c r="P1579" s="2">
        <v>19713977.881000001</v>
      </c>
      <c r="Q1579" s="1">
        <v>44620</v>
      </c>
      <c r="R1579" s="1">
        <v>44620</v>
      </c>
      <c r="S1579" s="1">
        <v>44651</v>
      </c>
      <c r="T1579">
        <v>53</v>
      </c>
      <c r="U1579" s="1">
        <v>44704</v>
      </c>
      <c r="V1579" s="1">
        <v>44668</v>
      </c>
      <c r="W1579" s="2">
        <v>58971289.539999999</v>
      </c>
      <c r="AD1579" s="2">
        <v>0</v>
      </c>
      <c r="AE1579" s="14">
        <f>SUMIF('consultant-gross'!D:D,eslam.data!AO1579,'consultant-gross'!F:F)</f>
        <v>30329196.739999998</v>
      </c>
      <c r="AF1579" s="14">
        <f>SUMIF('consultant-gross'!D:D,eslam.data!AO1579,'consultant-gross'!G:G)</f>
        <v>58971289.539999999</v>
      </c>
      <c r="AG1579" s="14">
        <f>SUMIF('consultant-net'!D:D,eslam.data!AO1579,'consultant-net'!F:F)</f>
        <v>19713977.881000001</v>
      </c>
      <c r="AH1579" s="2" t="str">
        <f>VLOOKUP(A1579,'eslam-to-invoicing'!A:B,2,0)</f>
        <v>Sokhna Port Expansion</v>
      </c>
      <c r="AO1579" s="2" t="str">
        <f t="shared" si="188"/>
        <v>Sokhna Port Expansion2</v>
      </c>
      <c r="AP1579" s="2" t="str">
        <f t="shared" si="189"/>
        <v>Sokhna Port Expansion2</v>
      </c>
    </row>
    <row r="1580" spans="1:42" hidden="1" x14ac:dyDescent="0.3">
      <c r="A1580" s="6" t="s">
        <v>89</v>
      </c>
      <c r="B1580" s="6">
        <f>VLOOKUP(A1580,Sheet1!A:B,2,0)</f>
        <v>1</v>
      </c>
      <c r="C1580" s="6">
        <v>3</v>
      </c>
      <c r="D1580" s="25"/>
      <c r="F1580" s="26">
        <f>SUMIF('data-from-invoicing'!D:D,eslam.data!AP1580,'data-from-invoicing'!E:E)</f>
        <v>109972559.74000001</v>
      </c>
      <c r="G1580" s="2">
        <f t="shared" si="186"/>
        <v>109972559.74000001</v>
      </c>
      <c r="H1580" s="23"/>
      <c r="I1580" s="2">
        <f>SUMIF('collection only'!D:D,eslam.data!AO1580,'collection only'!E:E)</f>
        <v>55802951.649999999</v>
      </c>
      <c r="J1580" s="26">
        <f>SUMIF('data-from-invoicing'!D:D,eslam.data!AP1580,'data-from-invoicing'!F:F)</f>
        <v>66267866.722000003</v>
      </c>
      <c r="K1580" s="2">
        <f t="shared" si="187"/>
        <v>10464915.072000004</v>
      </c>
      <c r="O1580" s="23"/>
      <c r="Q1580" s="1">
        <v>44651</v>
      </c>
      <c r="R1580" s="1">
        <v>44651</v>
      </c>
      <c r="S1580" s="1">
        <v>44665</v>
      </c>
      <c r="T1580">
        <v>53</v>
      </c>
      <c r="U1580" s="1">
        <v>44718</v>
      </c>
      <c r="AD1580" s="2">
        <v>0</v>
      </c>
      <c r="AE1580" s="14">
        <f>SUMIF('consultant-gross'!D:D,eslam.data!AO1580,'consultant-gross'!F:F)</f>
        <v>0</v>
      </c>
      <c r="AF1580" s="14">
        <f>SUMIF('consultant-gross'!D:D,eslam.data!AO1580,'consultant-gross'!G:G)</f>
        <v>0</v>
      </c>
      <c r="AG1580" s="14">
        <f>SUMIF('consultant-net'!D:D,eslam.data!AO1580,'consultant-net'!F:F)</f>
        <v>0</v>
      </c>
      <c r="AH1580" s="2" t="str">
        <f>VLOOKUP(A1580,'eslam-to-invoicing'!A:B,2,0)</f>
        <v>Sokhna Port Expansion</v>
      </c>
      <c r="AO1580" s="2" t="str">
        <f t="shared" si="188"/>
        <v>Sokhna Port Expansion3</v>
      </c>
      <c r="AP1580" s="2" t="str">
        <f t="shared" si="189"/>
        <v>Sokhna Port Expansion3</v>
      </c>
    </row>
    <row r="1581" spans="1:42" hidden="1" x14ac:dyDescent="0.3">
      <c r="A1581" s="6" t="s">
        <v>89</v>
      </c>
      <c r="B1581" s="6">
        <f>VLOOKUP(A1581,Sheet1!A:B,2,0)</f>
        <v>1</v>
      </c>
      <c r="C1581" s="6">
        <v>4</v>
      </c>
      <c r="D1581" s="25"/>
      <c r="E1581" s="2">
        <v>26384347.91000003</v>
      </c>
      <c r="F1581" s="26">
        <f>SUMIF('data-from-invoicing'!D:D,eslam.data!AP1581,'data-from-invoicing'!E:E)</f>
        <v>36792580.100000009</v>
      </c>
      <c r="G1581" s="2">
        <f t="shared" si="186"/>
        <v>10408232.189999979</v>
      </c>
      <c r="H1581" s="23"/>
      <c r="I1581" s="2">
        <f>SUMIF('collection only'!D:D,eslam.data!AO1581,'collection only'!E:E)</f>
        <v>16604871.85</v>
      </c>
      <c r="J1581" s="26">
        <f>SUMIF('data-from-invoicing'!D:D,eslam.data!AP1581,'data-from-invoicing'!F:F)</f>
        <v>24902787.954999998</v>
      </c>
      <c r="K1581" s="2">
        <f t="shared" si="187"/>
        <v>8297916.1049999986</v>
      </c>
      <c r="O1581" s="23"/>
      <c r="P1581" s="2">
        <v>16604871.85</v>
      </c>
      <c r="Q1581" s="1">
        <v>44681</v>
      </c>
      <c r="R1581" s="1">
        <v>44681</v>
      </c>
      <c r="S1581" s="1">
        <v>44706</v>
      </c>
      <c r="T1581">
        <v>53</v>
      </c>
      <c r="U1581" s="1">
        <v>44759</v>
      </c>
      <c r="V1581" s="1">
        <v>44773</v>
      </c>
      <c r="W1581" s="2">
        <v>174022377.11000001</v>
      </c>
      <c r="AD1581" s="2">
        <v>0</v>
      </c>
      <c r="AE1581" s="14">
        <f>SUMIF('consultant-gross'!D:D,eslam.data!AO1581,'consultant-gross'!F:F)</f>
        <v>0</v>
      </c>
      <c r="AF1581" s="14">
        <f>SUMIF('consultant-gross'!D:D,eslam.data!AO1581,'consultant-gross'!G:G)</f>
        <v>0</v>
      </c>
      <c r="AG1581" s="14">
        <f>SUMIF('consultant-net'!D:D,eslam.data!AO1581,'consultant-net'!F:F)</f>
        <v>0</v>
      </c>
      <c r="AH1581" s="2" t="str">
        <f>VLOOKUP(A1581,'eslam-to-invoicing'!A:B,2,0)</f>
        <v>Sokhna Port Expansion</v>
      </c>
      <c r="AO1581" s="2" t="str">
        <f t="shared" si="188"/>
        <v>Sokhna Port Expansion4</v>
      </c>
      <c r="AP1581" s="2" t="str">
        <f t="shared" si="189"/>
        <v>Sokhna Port Expansion4</v>
      </c>
    </row>
    <row r="1582" spans="1:42" hidden="1" x14ac:dyDescent="0.3">
      <c r="A1582" s="6" t="s">
        <v>89</v>
      </c>
      <c r="B1582" s="6">
        <f>VLOOKUP(A1582,Sheet1!A:B,2,0)</f>
        <v>1</v>
      </c>
      <c r="C1582" s="6">
        <v>5</v>
      </c>
      <c r="D1582" s="25"/>
      <c r="E1582" s="2">
        <v>90184360.229999989</v>
      </c>
      <c r="F1582" s="26">
        <f>SUMIF('data-from-invoicing'!D:D,eslam.data!AP1582,'data-from-invoicing'!E:E)</f>
        <v>89304785.569999993</v>
      </c>
      <c r="G1582" s="2">
        <f t="shared" si="186"/>
        <v>-879574.65999999642</v>
      </c>
      <c r="H1582" s="23"/>
      <c r="I1582" s="2">
        <f>SUMIF('collection only'!D:D,eslam.data!AO1582,'collection only'!E:E)</f>
        <v>59014964.549999997</v>
      </c>
      <c r="J1582" s="26">
        <f>SUMIF('data-from-invoicing'!D:D,eslam.data!AP1582,'data-from-invoicing'!F:F)</f>
        <v>62315765.265000001</v>
      </c>
      <c r="K1582" s="2">
        <f t="shared" si="187"/>
        <v>3300800.7150000036</v>
      </c>
      <c r="O1582" s="23"/>
      <c r="P1582" s="2">
        <v>58619834.149499997</v>
      </c>
      <c r="Q1582" s="1">
        <v>44742</v>
      </c>
      <c r="R1582" s="1">
        <v>44742</v>
      </c>
      <c r="S1582" s="1">
        <v>44770</v>
      </c>
      <c r="T1582">
        <v>53</v>
      </c>
      <c r="U1582" s="1">
        <v>44823</v>
      </c>
      <c r="V1582" s="1">
        <v>44834</v>
      </c>
      <c r="W1582" s="2">
        <v>264206737.34</v>
      </c>
      <c r="AD1582" s="2">
        <v>0</v>
      </c>
      <c r="AE1582" s="14">
        <f>SUMIF('consultant-gross'!D:D,eslam.data!AO1582,'consultant-gross'!F:F)</f>
        <v>0</v>
      </c>
      <c r="AF1582" s="14">
        <f>SUMIF('consultant-gross'!D:D,eslam.data!AO1582,'consultant-gross'!G:G)</f>
        <v>0</v>
      </c>
      <c r="AG1582" s="14">
        <f>SUMIF('consultant-net'!D:D,eslam.data!AO1582,'consultant-net'!F:F)</f>
        <v>0</v>
      </c>
      <c r="AH1582" s="2" t="str">
        <f>VLOOKUP(A1582,'eslam-to-invoicing'!A:B,2,0)</f>
        <v>Sokhna Port Expansion</v>
      </c>
      <c r="AO1582" s="2" t="str">
        <f t="shared" si="188"/>
        <v>Sokhna Port Expansion5</v>
      </c>
      <c r="AP1582" s="2" t="str">
        <f t="shared" si="189"/>
        <v>Sokhna Port Expansion5</v>
      </c>
    </row>
    <row r="1583" spans="1:42" hidden="1" x14ac:dyDescent="0.3">
      <c r="A1583" s="6" t="s">
        <v>89</v>
      </c>
      <c r="B1583" s="6">
        <f>VLOOKUP(A1583,Sheet1!A:B,2,0)</f>
        <v>1</v>
      </c>
      <c r="C1583" s="6">
        <v>6</v>
      </c>
      <c r="D1583" s="25"/>
      <c r="E1583" s="2">
        <v>41088510.150000013</v>
      </c>
      <c r="F1583" s="26">
        <f>SUMIF('data-from-invoicing'!D:D,eslam.data!AP1583,'data-from-invoicing'!E:E)</f>
        <v>68200901.210000008</v>
      </c>
      <c r="G1583" s="2">
        <f t="shared" si="186"/>
        <v>27112391.059999995</v>
      </c>
      <c r="H1583" s="23"/>
      <c r="I1583" s="2">
        <f>SUMIF('collection only'!D:D,eslam.data!AO1583,'collection only'!E:E)</f>
        <v>26209033.350000001</v>
      </c>
      <c r="J1583" s="26">
        <f>SUMIF('data-from-invoicing'!D:D,eslam.data!AP1583,'data-from-invoicing'!F:F)</f>
        <v>46645772.645500004</v>
      </c>
      <c r="K1583" s="2">
        <f t="shared" si="187"/>
        <v>20436739.295500003</v>
      </c>
      <c r="O1583" s="23"/>
      <c r="P1583" s="2">
        <v>26707531.5975</v>
      </c>
      <c r="Q1583" s="1">
        <v>44773</v>
      </c>
      <c r="R1583" s="1">
        <v>44773</v>
      </c>
      <c r="S1583" s="1">
        <v>44823</v>
      </c>
      <c r="T1583">
        <v>53</v>
      </c>
      <c r="U1583" s="1">
        <v>44876</v>
      </c>
      <c r="V1583" s="1">
        <v>44853</v>
      </c>
      <c r="W1583" s="2">
        <v>305295247.49000001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Sokhna Port Expansion</v>
      </c>
      <c r="AO1583" s="2" t="str">
        <f t="shared" si="188"/>
        <v>Sokhna Port Expansion6</v>
      </c>
      <c r="AP1583" s="2" t="str">
        <f t="shared" si="189"/>
        <v>Sokhna Port Expansion6</v>
      </c>
    </row>
    <row r="1584" spans="1:42" hidden="1" x14ac:dyDescent="0.3">
      <c r="A1584" s="6" t="s">
        <v>89</v>
      </c>
      <c r="B1584" s="6">
        <f>VLOOKUP(A1584,Sheet1!A:B,2,0)</f>
        <v>1</v>
      </c>
      <c r="C1584" s="6">
        <v>7</v>
      </c>
      <c r="D1584" s="25"/>
      <c r="F1584" s="26">
        <f>SUMIF('data-from-invoicing'!D:D,eslam.data!AP1584,'data-from-invoicing'!E:E)</f>
        <v>58683528.549999997</v>
      </c>
      <c r="G1584" s="2">
        <f t="shared" si="186"/>
        <v>58683528.549999997</v>
      </c>
      <c r="H1584" s="23"/>
      <c r="I1584" s="2">
        <f>SUMIF('collection only'!D:D,eslam.data!AO1584,'collection only'!E:E)</f>
        <v>36803665.950000003</v>
      </c>
      <c r="J1584" s="26">
        <f>SUMIF('data-from-invoicing'!D:D,eslam.data!AP1584,'data-from-invoicing'!F:F)</f>
        <v>39568483.310000002</v>
      </c>
      <c r="K1584" s="2">
        <f t="shared" si="187"/>
        <v>2764817.3599999994</v>
      </c>
      <c r="O1584" s="23"/>
      <c r="Q1584" s="1">
        <v>44804</v>
      </c>
      <c r="R1584" s="1">
        <v>44804</v>
      </c>
      <c r="S1584" s="1">
        <v>44857</v>
      </c>
      <c r="T1584">
        <v>53</v>
      </c>
      <c r="U1584" s="1">
        <v>44910</v>
      </c>
      <c r="AD1584" s="2">
        <v>0</v>
      </c>
      <c r="AE1584" s="14">
        <f>SUMIF('consultant-gross'!D:D,eslam.data!AO1584,'consultant-gross'!F:F)</f>
        <v>0</v>
      </c>
      <c r="AF1584" s="14">
        <f>SUMIF('consultant-gross'!D:D,eslam.data!AO1584,'consultant-gross'!G:G)</f>
        <v>0</v>
      </c>
      <c r="AG1584" s="14">
        <f>SUMIF('consultant-net'!D:D,eslam.data!AO1584,'consultant-net'!F:F)</f>
        <v>0</v>
      </c>
      <c r="AH1584" s="2" t="str">
        <f>VLOOKUP(A1584,'eslam-to-invoicing'!A:B,2,0)</f>
        <v>Sokhna Port Expansion</v>
      </c>
      <c r="AO1584" s="2" t="str">
        <f t="shared" si="188"/>
        <v>Sokhna Port Expansion7</v>
      </c>
      <c r="AP1584" s="2" t="str">
        <f t="shared" si="189"/>
        <v>Sokhna Port Expansion7</v>
      </c>
    </row>
    <row r="1585" spans="1:42" hidden="1" x14ac:dyDescent="0.3">
      <c r="A1585" s="6" t="s">
        <v>89</v>
      </c>
      <c r="B1585" s="6">
        <f>VLOOKUP(A1585,Sheet1!A:B,2,0)</f>
        <v>1</v>
      </c>
      <c r="C1585" s="6">
        <v>8</v>
      </c>
      <c r="D1585" s="25"/>
      <c r="E1585" s="2">
        <v>55834648.199999988</v>
      </c>
      <c r="F1585" s="26">
        <f>SUMIF('data-from-invoicing'!D:D,eslam.data!AP1585,'data-from-invoicing'!E:E)</f>
        <v>52378217.649999999</v>
      </c>
      <c r="G1585" s="2">
        <f t="shared" si="186"/>
        <v>-3456430.5499999896</v>
      </c>
      <c r="H1585" s="23"/>
      <c r="I1585" s="2">
        <f>SUMIF('collection only'!D:D,eslam.data!AO1585,'collection only'!E:E)</f>
        <v>36284090.450000003</v>
      </c>
      <c r="J1585" s="26">
        <f>SUMIF('data-from-invoicing'!D:D,eslam.data!AP1585,'data-from-invoicing'!F:F)</f>
        <v>36284089.649999999</v>
      </c>
      <c r="K1585" s="2">
        <f t="shared" si="187"/>
        <v>-0.80000000447034836</v>
      </c>
      <c r="O1585" s="23"/>
      <c r="P1585" s="2">
        <v>36284090.450000003</v>
      </c>
      <c r="Q1585" s="1">
        <v>44834</v>
      </c>
      <c r="R1585" s="1">
        <v>44834</v>
      </c>
      <c r="S1585" s="1">
        <v>44881</v>
      </c>
      <c r="T1585">
        <v>53</v>
      </c>
      <c r="U1585" s="1">
        <v>44934</v>
      </c>
      <c r="V1585" s="1">
        <v>44915</v>
      </c>
      <c r="W1585" s="2">
        <v>418825805.92000002</v>
      </c>
      <c r="AD1585" s="2">
        <v>0</v>
      </c>
      <c r="AE1585" s="14">
        <f>SUMIF('consultant-gross'!D:D,eslam.data!AO1585,'consultant-gross'!F:F)</f>
        <v>0</v>
      </c>
      <c r="AF1585" s="14">
        <f>SUMIF('consultant-gross'!D:D,eslam.data!AO1585,'consultant-gross'!G:G)</f>
        <v>0</v>
      </c>
      <c r="AG1585" s="14">
        <f>SUMIF('consultant-net'!D:D,eslam.data!AO1585,'consultant-net'!F:F)</f>
        <v>0</v>
      </c>
      <c r="AH1585" s="2" t="str">
        <f>VLOOKUP(A1585,'eslam-to-invoicing'!A:B,2,0)</f>
        <v>Sokhna Port Expansion</v>
      </c>
      <c r="AO1585" s="2" t="str">
        <f t="shared" si="188"/>
        <v>Sokhna Port Expansion8</v>
      </c>
      <c r="AP1585" s="2" t="str">
        <f t="shared" si="189"/>
        <v>Sokhna Port Expansion8</v>
      </c>
    </row>
    <row r="1586" spans="1:42" hidden="1" x14ac:dyDescent="0.3">
      <c r="A1586" s="6" t="s">
        <v>89</v>
      </c>
      <c r="B1586" s="6">
        <f>VLOOKUP(A1586,Sheet1!A:B,2,0)</f>
        <v>1</v>
      </c>
      <c r="C1586" s="6">
        <v>9</v>
      </c>
      <c r="D1586" s="25"/>
      <c r="E1586" s="2">
        <v>46210885.159999967</v>
      </c>
      <c r="F1586" s="26">
        <f>SUMIF('data-from-invoicing'!D:D,eslam.data!AP1586,'data-from-invoicing'!E:E)</f>
        <v>43350211.200000003</v>
      </c>
      <c r="G1586" s="2">
        <f t="shared" si="186"/>
        <v>-2860673.9599999636</v>
      </c>
      <c r="H1586" s="23"/>
      <c r="I1586" s="2">
        <f>SUMIF('collection only'!D:D,eslam.data!AO1586,'collection only'!E:E)</f>
        <v>30030028.449999999</v>
      </c>
      <c r="J1586" s="26">
        <f>SUMIF('data-from-invoicing'!D:D,eslam.data!AP1586,'data-from-invoicing'!F:F)</f>
        <v>30030028.52</v>
      </c>
      <c r="K1586" s="2">
        <f t="shared" si="187"/>
        <v>7.0000000298023224E-2</v>
      </c>
      <c r="O1586" s="23"/>
      <c r="P1586" s="2">
        <v>30030028.449999999</v>
      </c>
      <c r="Q1586" s="1">
        <v>44865</v>
      </c>
      <c r="R1586" s="1">
        <v>44865</v>
      </c>
      <c r="S1586" s="1">
        <v>44910</v>
      </c>
      <c r="T1586">
        <v>53</v>
      </c>
      <c r="U1586" s="1">
        <v>44963</v>
      </c>
      <c r="V1586" s="1">
        <v>44928</v>
      </c>
      <c r="W1586" s="2">
        <v>465036691.07999998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 t="shared" si="188"/>
        <v>Sokhna Port Expansion9</v>
      </c>
      <c r="AP1586" s="2" t="str">
        <f t="shared" si="189"/>
        <v>Sokhna Port Expansion9</v>
      </c>
    </row>
    <row r="1587" spans="1:42" hidden="1" x14ac:dyDescent="0.3">
      <c r="A1587" s="6" t="s">
        <v>89</v>
      </c>
      <c r="B1587" s="6">
        <f>VLOOKUP(A1587,Sheet1!A:B,2,0)</f>
        <v>1</v>
      </c>
      <c r="C1587" s="6">
        <v>10</v>
      </c>
      <c r="D1587" s="25"/>
      <c r="E1587" s="2">
        <v>42258919.660000034</v>
      </c>
      <c r="F1587" s="26">
        <f>SUMIF('data-from-invoicing'!D:D,eslam.data!AP1587,'data-from-invoicing'!E:E)</f>
        <v>39642891.350000001</v>
      </c>
      <c r="G1587" s="2">
        <f t="shared" si="186"/>
        <v>-2616028.3100000322</v>
      </c>
      <c r="H1587" s="23"/>
      <c r="I1587" s="2">
        <f>SUMIF('collection only'!D:D,eslam.data!AO1587,'collection only'!E:E)</f>
        <v>27461819.5</v>
      </c>
      <c r="J1587" s="26">
        <f>SUMIF('data-from-invoicing'!D:D,eslam.data!AP1587,'data-from-invoicing'!F:F)</f>
        <v>27461819.550000001</v>
      </c>
      <c r="K1587" s="2">
        <f t="shared" si="187"/>
        <v>5.000000074505806E-2</v>
      </c>
      <c r="O1587" s="23"/>
      <c r="P1587" s="2">
        <v>27468297.779000022</v>
      </c>
      <c r="Q1587" s="1">
        <v>44895</v>
      </c>
      <c r="R1587" s="1">
        <v>44895</v>
      </c>
      <c r="S1587" s="1">
        <v>44934</v>
      </c>
      <c r="T1587">
        <v>53</v>
      </c>
      <c r="U1587" s="1">
        <v>44987</v>
      </c>
      <c r="V1587" s="1">
        <v>44950</v>
      </c>
      <c r="W1587" s="2">
        <v>507295610.74000001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 t="shared" si="188"/>
        <v>Sokhna Port Expansion10</v>
      </c>
      <c r="AP1587" s="2" t="str">
        <f t="shared" si="189"/>
        <v>Sokhna Port Expansion10</v>
      </c>
    </row>
    <row r="1588" spans="1:42" hidden="1" x14ac:dyDescent="0.3">
      <c r="A1588" s="6" t="s">
        <v>89</v>
      </c>
      <c r="B1588" s="6">
        <f>VLOOKUP(A1588,Sheet1!A:B,2,0)</f>
        <v>1</v>
      </c>
      <c r="C1588" s="6">
        <v>11</v>
      </c>
      <c r="D1588" s="25"/>
      <c r="E1588" s="2">
        <v>69343976.75999999</v>
      </c>
      <c r="F1588" s="26">
        <f>SUMIF('data-from-invoicing'!D:D,eslam.data!AP1588,'data-from-invoicing'!E:E)</f>
        <v>73288962.769999996</v>
      </c>
      <c r="G1588" s="2">
        <f t="shared" si="186"/>
        <v>3944986.0100000054</v>
      </c>
      <c r="H1588" s="23"/>
      <c r="I1588" s="2">
        <f>SUMIF('collection only'!D:D,eslam.data!AO1588,'collection only'!E:E)</f>
        <v>50769799.200000003</v>
      </c>
      <c r="J1588" s="26">
        <f>SUMIF('data-from-invoicing'!D:D,eslam.data!AP1588,'data-from-invoicing'!F:F)</f>
        <v>50769799.200000003</v>
      </c>
      <c r="K1588" s="2">
        <f t="shared" si="187"/>
        <v>0</v>
      </c>
      <c r="O1588" s="23"/>
      <c r="P1588" s="2">
        <v>50769799.200000003</v>
      </c>
      <c r="Q1588" s="1">
        <v>44926</v>
      </c>
      <c r="R1588" s="1">
        <v>44926</v>
      </c>
      <c r="S1588" s="1">
        <v>44951</v>
      </c>
      <c r="T1588">
        <v>53</v>
      </c>
      <c r="U1588" s="1">
        <v>45004</v>
      </c>
      <c r="V1588" s="1">
        <v>45112</v>
      </c>
      <c r="W1588" s="2">
        <v>576639587.5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 t="shared" si="188"/>
        <v>Sokhna Port Expansion11</v>
      </c>
      <c r="AP1588" s="2" t="str">
        <f t="shared" si="189"/>
        <v>Sokhna Port Expansion11</v>
      </c>
    </row>
    <row r="1589" spans="1:42" hidden="1" x14ac:dyDescent="0.3">
      <c r="A1589" s="6" t="s">
        <v>89</v>
      </c>
      <c r="B1589" s="6">
        <f>VLOOKUP(A1589,Sheet1!A:B,2,0)</f>
        <v>1</v>
      </c>
      <c r="C1589" s="6">
        <v>12</v>
      </c>
      <c r="D1589" s="25"/>
      <c r="E1589" s="2">
        <v>106701066.13</v>
      </c>
      <c r="F1589" s="26">
        <f>SUMIF('data-from-invoicing'!D:D,eslam.data!AP1589,'data-from-invoicing'!E:E)</f>
        <v>101620062.95</v>
      </c>
      <c r="G1589" s="2">
        <f t="shared" si="186"/>
        <v>-5081003.1799999923</v>
      </c>
      <c r="H1589" s="23"/>
      <c r="I1589" s="2">
        <f>SUMIF('collection only'!D:D,eslam.data!AO1589,'collection only'!E:E)</f>
        <v>70395885.549999997</v>
      </c>
      <c r="J1589" s="26">
        <f>SUMIF('data-from-invoicing'!D:D,eslam.data!AP1589,'data-from-invoicing'!F:F)</f>
        <v>70395885.549999997</v>
      </c>
      <c r="K1589" s="2">
        <f t="shared" si="187"/>
        <v>0</v>
      </c>
      <c r="O1589" s="23"/>
      <c r="P1589" s="2">
        <v>70395885.549999997</v>
      </c>
      <c r="Q1589" s="1">
        <v>44957</v>
      </c>
      <c r="R1589" s="1">
        <v>44957</v>
      </c>
      <c r="S1589" s="1">
        <v>44970</v>
      </c>
      <c r="T1589">
        <v>53</v>
      </c>
      <c r="U1589" s="1">
        <v>45023</v>
      </c>
      <c r="V1589" s="1">
        <v>45112</v>
      </c>
      <c r="W1589" s="2">
        <v>683340653.63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 t="shared" si="188"/>
        <v>Sokhna Port Expansion12</v>
      </c>
      <c r="AP1589" s="2" t="str">
        <f t="shared" si="189"/>
        <v>Sokhna Port Expansion12</v>
      </c>
    </row>
    <row r="1590" spans="1:42" hidden="1" x14ac:dyDescent="0.3">
      <c r="A1590" s="6" t="s">
        <v>89</v>
      </c>
      <c r="B1590" s="6">
        <f>VLOOKUP(A1590,Sheet1!A:B,2,0)</f>
        <v>1</v>
      </c>
      <c r="C1590" s="6">
        <v>13</v>
      </c>
      <c r="D1590" s="25"/>
      <c r="E1590" s="2">
        <v>41939163.730000019</v>
      </c>
      <c r="F1590" s="26">
        <f>SUMIF('data-from-invoicing'!D:D,eslam.data!AP1590,'data-from-invoicing'!E:E)</f>
        <v>29580920.449999999</v>
      </c>
      <c r="G1590" s="2">
        <f t="shared" si="186"/>
        <v>-12358243.28000002</v>
      </c>
      <c r="H1590" s="23"/>
      <c r="I1590" s="2">
        <f>SUMIF('collection only'!D:D,eslam.data!AO1590,'collection only'!E:E)</f>
        <v>491489.95</v>
      </c>
      <c r="J1590" s="26">
        <f>SUMIF('data-from-invoicing'!D:D,eslam.data!AP1590,'data-from-invoicing'!F:F)</f>
        <v>491489.95</v>
      </c>
      <c r="K1590" s="2">
        <f t="shared" si="187"/>
        <v>0</v>
      </c>
      <c r="O1590" s="23"/>
      <c r="P1590" s="2">
        <v>27260456.424500011</v>
      </c>
      <c r="Q1590" s="1">
        <v>44985</v>
      </c>
      <c r="R1590" s="1">
        <v>44985</v>
      </c>
      <c r="S1590" s="1">
        <v>45078</v>
      </c>
      <c r="T1590">
        <v>53</v>
      </c>
      <c r="U1590" s="1">
        <v>45131</v>
      </c>
      <c r="V1590" s="1">
        <v>45095</v>
      </c>
      <c r="W1590" s="2">
        <v>725279817.36000001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 t="shared" si="188"/>
        <v>Sokhna Port Expansion13</v>
      </c>
      <c r="AP1590" s="2" t="str">
        <f t="shared" si="189"/>
        <v>Sokhna Port Expansion13</v>
      </c>
    </row>
    <row r="1591" spans="1:42" hidden="1" x14ac:dyDescent="0.3">
      <c r="A1591" s="6" t="s">
        <v>89</v>
      </c>
      <c r="B1591" s="6">
        <f>VLOOKUP(A1591,Sheet1!A:B,2,0)</f>
        <v>1</v>
      </c>
      <c r="C1591" s="6">
        <v>14</v>
      </c>
      <c r="D1591" s="25"/>
      <c r="E1591" s="2">
        <v>18010876.439999942</v>
      </c>
      <c r="F1591" s="26">
        <f>SUMIF('data-from-invoicing'!D:D,eslam.data!AP1591,'data-from-invoicing'!E:E)</f>
        <v>31141539.899999999</v>
      </c>
      <c r="G1591" s="2">
        <f t="shared" si="186"/>
        <v>13130663.460000057</v>
      </c>
      <c r="H1591" s="23"/>
      <c r="I1591" s="2">
        <f>SUMIF('collection only'!D:D,eslam.data!AO1591,'collection only'!E:E)</f>
        <v>6704080.8499999996</v>
      </c>
      <c r="J1591" s="26">
        <f>SUMIF('data-from-invoicing'!D:D,eslam.data!AP1591,'data-from-invoicing'!F:F)</f>
        <v>6704080.8499999996</v>
      </c>
      <c r="K1591" s="2">
        <f t="shared" si="187"/>
        <v>0</v>
      </c>
      <c r="O1591" s="23"/>
      <c r="P1591" s="2">
        <v>11707069.68599996</v>
      </c>
      <c r="Q1591" s="1">
        <v>45016</v>
      </c>
      <c r="R1591" s="1">
        <v>45016</v>
      </c>
      <c r="S1591" s="1">
        <v>45078</v>
      </c>
      <c r="T1591">
        <v>53</v>
      </c>
      <c r="U1591" s="1">
        <v>45131</v>
      </c>
      <c r="V1591" s="1">
        <v>45095</v>
      </c>
      <c r="W1591" s="2">
        <v>743290693.79999995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 t="shared" si="188"/>
        <v>Sokhna Port Expansion14</v>
      </c>
      <c r="AP1591" s="2" t="str">
        <f t="shared" si="189"/>
        <v>Sokhna Port Expansion14</v>
      </c>
    </row>
    <row r="1592" spans="1:42" hidden="1" x14ac:dyDescent="0.3">
      <c r="A1592" s="6" t="s">
        <v>89</v>
      </c>
      <c r="B1592" s="6">
        <f>VLOOKUP(A1592,Sheet1!A:B,2,0)</f>
        <v>1</v>
      </c>
      <c r="C1592" s="6">
        <v>15</v>
      </c>
      <c r="D1592" s="25"/>
      <c r="E1592" s="2">
        <v>15185688.980000019</v>
      </c>
      <c r="F1592" s="26">
        <f>SUMIF('data-from-invoicing'!D:D,eslam.data!AP1592,'data-from-invoicing'!E:E)</f>
        <v>14245622.5</v>
      </c>
      <c r="G1592" s="2">
        <f t="shared" si="186"/>
        <v>-940066.48000001907</v>
      </c>
      <c r="H1592" s="23"/>
      <c r="I1592" s="2">
        <f>SUMIF('collection only'!D:D,eslam.data!AO1592,'collection only'!E:E)</f>
        <v>4368115.6500000004</v>
      </c>
      <c r="J1592" s="26">
        <f>SUMIF('data-from-invoicing'!D:D,eslam.data!AP1592,'data-from-invoicing'!F:F)</f>
        <v>4368115.6500000004</v>
      </c>
      <c r="K1592" s="2">
        <f t="shared" si="187"/>
        <v>0</v>
      </c>
      <c r="O1592" s="23"/>
      <c r="P1592" s="2">
        <v>9870697.8370000124</v>
      </c>
      <c r="Q1592" s="1">
        <v>45046</v>
      </c>
      <c r="R1592" s="1">
        <v>45046</v>
      </c>
      <c r="S1592" s="1">
        <v>45108</v>
      </c>
      <c r="T1592">
        <v>53</v>
      </c>
      <c r="U1592" s="1">
        <v>45161</v>
      </c>
      <c r="V1592" s="1">
        <v>45122</v>
      </c>
      <c r="W1592" s="2">
        <v>758476382.77999997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 t="shared" si="188"/>
        <v>Sokhna Port Expansion15</v>
      </c>
      <c r="AP1592" s="2" t="str">
        <f t="shared" si="189"/>
        <v>Sokhna Port Expansion15</v>
      </c>
    </row>
    <row r="1593" spans="1:42" hidden="1" x14ac:dyDescent="0.3">
      <c r="A1593" s="6" t="s">
        <v>89</v>
      </c>
      <c r="B1593" s="6">
        <f>VLOOKUP(A1593,Sheet1!A:B,2,0)</f>
        <v>1</v>
      </c>
      <c r="C1593" s="6">
        <v>16</v>
      </c>
      <c r="D1593" s="25"/>
      <c r="E1593" s="2">
        <v>37404208.290000081</v>
      </c>
      <c r="F1593" s="26">
        <f>SUMIF('data-from-invoicing'!D:D,eslam.data!AP1593,'data-from-invoicing'!E:E)</f>
        <v>35088709.600000001</v>
      </c>
      <c r="G1593" s="2">
        <f t="shared" si="186"/>
        <v>-2315498.6900000796</v>
      </c>
      <c r="H1593" s="23"/>
      <c r="I1593" s="2">
        <f>SUMIF('collection only'!D:D,eslam.data!AO1593,'collection only'!E:E)</f>
        <v>23966243.5</v>
      </c>
      <c r="J1593" s="26">
        <f>SUMIF('data-from-invoicing'!D:D,eslam.data!AP1593,'data-from-invoicing'!F:F)</f>
        <v>23966243.524</v>
      </c>
      <c r="K1593" s="2">
        <f t="shared" si="187"/>
        <v>2.4000000208616257E-2</v>
      </c>
      <c r="O1593" s="23"/>
      <c r="P1593" s="2">
        <v>24312735.38850005</v>
      </c>
      <c r="Q1593" s="1">
        <v>45077</v>
      </c>
      <c r="R1593" s="1">
        <v>45077</v>
      </c>
      <c r="S1593" s="1">
        <v>45145</v>
      </c>
      <c r="T1593">
        <v>53</v>
      </c>
      <c r="U1593" s="1">
        <v>45198</v>
      </c>
      <c r="V1593" s="1">
        <v>45145</v>
      </c>
      <c r="W1593" s="2">
        <v>795880591.07000005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 t="shared" si="188"/>
        <v>Sokhna Port Expansion16</v>
      </c>
      <c r="AP1593" s="2" t="str">
        <f t="shared" si="189"/>
        <v>Sokhna Port Expansion16</v>
      </c>
    </row>
    <row r="1594" spans="1:42" hidden="1" x14ac:dyDescent="0.3">
      <c r="A1594" s="6" t="s">
        <v>89</v>
      </c>
      <c r="B1594" s="6">
        <f>VLOOKUP(A1594,Sheet1!A:B,2,0)</f>
        <v>1</v>
      </c>
      <c r="C1594" s="6">
        <v>17</v>
      </c>
      <c r="D1594" s="25"/>
      <c r="E1594" s="2">
        <v>22411649.529999971</v>
      </c>
      <c r="F1594" s="26">
        <f>SUMIF('data-from-invoicing'!D:D,eslam.data!AP1594,'data-from-invoicing'!E:E)</f>
        <v>0</v>
      </c>
      <c r="G1594" s="2">
        <f t="shared" si="186"/>
        <v>-22411649.529999971</v>
      </c>
      <c r="H1594" s="23"/>
      <c r="I1594" s="2">
        <f>SUMIF('collection only'!D:D,eslam.data!AO1594,'collection only'!E:E)</f>
        <v>14567572.189999999</v>
      </c>
      <c r="J1594" s="26">
        <f>SUMIF('data-from-invoicing'!D:D,eslam.data!AP1594,'data-from-invoicing'!F:F)</f>
        <v>0</v>
      </c>
      <c r="K1594" s="2">
        <f t="shared" si="187"/>
        <v>-14567572.189999999</v>
      </c>
      <c r="O1594" s="23"/>
      <c r="P1594" s="2">
        <v>14567572.194499981</v>
      </c>
      <c r="Q1594" s="1">
        <v>45107</v>
      </c>
      <c r="R1594" s="1">
        <v>45107</v>
      </c>
      <c r="S1594" s="1">
        <v>45165</v>
      </c>
      <c r="T1594">
        <v>53</v>
      </c>
      <c r="U1594" s="1">
        <v>45218</v>
      </c>
      <c r="V1594" s="1">
        <v>45165</v>
      </c>
      <c r="W1594" s="2">
        <v>818292240.60000002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 t="shared" si="188"/>
        <v>Sokhna Port Expansion17</v>
      </c>
      <c r="AP1594" s="2" t="str">
        <f t="shared" si="189"/>
        <v>Sokhna Port Expansion17</v>
      </c>
    </row>
    <row r="1595" spans="1:42" x14ac:dyDescent="0.3">
      <c r="A1595" s="6" t="s">
        <v>89</v>
      </c>
      <c r="B1595" s="6">
        <f>VLOOKUP(A1595,Sheet1!A:B,2,0)</f>
        <v>1</v>
      </c>
      <c r="C1595" s="6">
        <v>18</v>
      </c>
      <c r="D1595" s="25"/>
      <c r="F1595" s="26">
        <f>SUMIF('data-from-invoicing'!D:D,eslam.data!AP1595,'data-from-invoicing'!E:E)</f>
        <v>0</v>
      </c>
      <c r="G1595" s="2">
        <f t="shared" si="186"/>
        <v>0</v>
      </c>
      <c r="H1595" s="23"/>
      <c r="I1595" s="2">
        <f>SUMIF('collection only'!D:D,eslam.data!AO1595,'collection only'!E:E)</f>
        <v>14135207.0055</v>
      </c>
      <c r="J1595" s="26">
        <f>SUMIF('data-from-invoicing'!D:D,eslam.data!AP1595,'data-from-invoicing'!F:F)</f>
        <v>0</v>
      </c>
      <c r="K1595" s="2">
        <f t="shared" si="187"/>
        <v>-14135207.0055</v>
      </c>
      <c r="O1595" s="23"/>
      <c r="Q1595" s="1">
        <v>45138</v>
      </c>
      <c r="R1595" s="1">
        <v>45138</v>
      </c>
      <c r="S1595" s="1">
        <v>45138</v>
      </c>
      <c r="T1595">
        <v>53</v>
      </c>
      <c r="U1595" s="1">
        <v>45191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 t="shared" si="188"/>
        <v>Sokhna Port Expansion18</v>
      </c>
      <c r="AP1595" s="2" t="str">
        <f t="shared" si="189"/>
        <v>Sokhna Port Expansion18</v>
      </c>
    </row>
    <row r="1596" spans="1:42" hidden="1" x14ac:dyDescent="0.3">
      <c r="A1596" s="6" t="s">
        <v>89</v>
      </c>
      <c r="B1596" s="6">
        <f>VLOOKUP(A1596,Sheet1!A:B,2,0)</f>
        <v>1</v>
      </c>
      <c r="C1596" s="6">
        <v>19</v>
      </c>
      <c r="D1596" s="25"/>
      <c r="E1596" s="2">
        <v>15685272.20000005</v>
      </c>
      <c r="F1596" s="26">
        <f>SUMIF('data-from-invoicing'!D:D,eslam.data!AP1596,'data-from-invoicing'!E:E)</f>
        <v>14714279.15</v>
      </c>
      <c r="G1596" s="2">
        <f t="shared" si="186"/>
        <v>-970993.05000004917</v>
      </c>
      <c r="H1596" s="23"/>
      <c r="I1596" s="2">
        <f>SUMIF('collection only'!D:D,eslam.data!AO1596,'collection only'!E:E)</f>
        <v>10049896.609999999</v>
      </c>
      <c r="J1596" s="26">
        <f>SUMIF('data-from-invoicing'!D:D,eslam.data!AP1596,'data-from-invoicing'!F:F)</f>
        <v>10049896.6085</v>
      </c>
      <c r="K1596" s="2">
        <f t="shared" si="187"/>
        <v>-1.4999993145465851E-3</v>
      </c>
      <c r="O1596" s="23"/>
      <c r="P1596" s="2">
        <v>10195426.93000003</v>
      </c>
      <c r="Q1596" s="1">
        <v>45169</v>
      </c>
      <c r="R1596" s="1">
        <v>45169</v>
      </c>
      <c r="S1596" s="1">
        <v>45169</v>
      </c>
      <c r="T1596">
        <v>53</v>
      </c>
      <c r="U1596" s="1">
        <v>45222</v>
      </c>
      <c r="V1596" s="1">
        <v>45216</v>
      </c>
      <c r="W1596" s="2">
        <v>856365557.70000005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 t="shared" si="188"/>
        <v>Sokhna Port Expansion19</v>
      </c>
      <c r="AP1596" s="2" t="str">
        <f t="shared" si="189"/>
        <v>Sokhna Port Expansion19</v>
      </c>
    </row>
    <row r="1597" spans="1:42" hidden="1" x14ac:dyDescent="0.3">
      <c r="A1597" s="6" t="s">
        <v>89</v>
      </c>
      <c r="B1597" s="6">
        <f>VLOOKUP(A1597,Sheet1!A:B,2,0)</f>
        <v>1</v>
      </c>
      <c r="C1597" s="6">
        <v>20</v>
      </c>
      <c r="D1597" s="25"/>
      <c r="E1597" s="2">
        <v>20920498.279999971</v>
      </c>
      <c r="F1597" s="26">
        <f>SUMIF('data-from-invoicing'!D:D,eslam.data!AP1597,'data-from-invoicing'!E:E)</f>
        <v>19625420</v>
      </c>
      <c r="G1597" s="2">
        <f t="shared" si="186"/>
        <v>-1295078.2799999714</v>
      </c>
      <c r="H1597" s="23"/>
      <c r="I1597" s="2">
        <f>SUMIF('collection only'!D:D,eslam.data!AO1597,'collection only'!E:E)</f>
        <v>13204353</v>
      </c>
      <c r="J1597" s="26">
        <f>SUMIF('data-from-invoicing'!D:D,eslam.data!AP1597,'data-from-invoicing'!F:F)</f>
        <v>13204354.1</v>
      </c>
      <c r="K1597" s="2">
        <f t="shared" si="187"/>
        <v>1.099999999627471</v>
      </c>
      <c r="O1597" s="23"/>
      <c r="P1597" s="2">
        <v>13598323.881999981</v>
      </c>
      <c r="Q1597" s="1">
        <v>45199</v>
      </c>
      <c r="R1597" s="1">
        <v>45199</v>
      </c>
      <c r="S1597" s="1">
        <v>45224</v>
      </c>
      <c r="T1597">
        <v>53</v>
      </c>
      <c r="U1597" s="1">
        <v>45277</v>
      </c>
      <c r="V1597" s="1">
        <v>45250</v>
      </c>
      <c r="W1597" s="2">
        <v>877286055.98000002</v>
      </c>
      <c r="AD1597" s="2">
        <v>0</v>
      </c>
      <c r="AE1597" s="14">
        <f>SUMIF('consultant-gross'!D:D,eslam.data!AO1597,'consultant-gross'!F:F)</f>
        <v>20920498.279999971</v>
      </c>
      <c r="AF1597" s="14">
        <f>SUMIF('consultant-gross'!D:D,eslam.data!AO1597,'consultant-gross'!G:G)</f>
        <v>877286055.98000002</v>
      </c>
      <c r="AG1597" s="14">
        <f>SUMIF('consultant-net'!D:D,eslam.data!AO1597,'consultant-net'!F:F)</f>
        <v>13598323.881999983</v>
      </c>
      <c r="AH1597" s="2" t="str">
        <f>VLOOKUP(A1597,'eslam-to-invoicing'!A:B,2,0)</f>
        <v>Sokhna Port Expansion</v>
      </c>
      <c r="AO1597" s="2" t="str">
        <f t="shared" si="188"/>
        <v>Sokhna Port Expansion20</v>
      </c>
      <c r="AP1597" s="2" t="str">
        <f t="shared" si="189"/>
        <v>Sokhna Port Expansion20</v>
      </c>
    </row>
    <row r="1598" spans="1:42" hidden="1" x14ac:dyDescent="0.3">
      <c r="A1598" s="6" t="s">
        <v>89</v>
      </c>
      <c r="B1598" s="6">
        <f>VLOOKUP(A1598,Sheet1!A:B,2,0)</f>
        <v>1</v>
      </c>
      <c r="C1598" s="6">
        <v>21</v>
      </c>
      <c r="D1598" s="25"/>
      <c r="E1598" s="2">
        <v>9034186.7999999523</v>
      </c>
      <c r="F1598" s="26">
        <f>SUMIF('data-from-invoicing'!D:D,eslam.data!AP1598,'data-from-invoicing'!E:E)</f>
        <v>8474927</v>
      </c>
      <c r="G1598" s="2">
        <f t="shared" si="186"/>
        <v>-559259.79999995232</v>
      </c>
      <c r="H1598" s="23"/>
      <c r="I1598" s="2">
        <f>SUMIF('collection only'!D:D,eslam.data!AO1598,'collection only'!E:E)</f>
        <v>5788234</v>
      </c>
      <c r="J1598" s="26">
        <f>SUMIF('data-from-invoicing'!D:D,eslam.data!AP1598,'data-from-invoicing'!F:F)</f>
        <v>5788233.1100000003</v>
      </c>
      <c r="K1598" s="2">
        <f t="shared" si="187"/>
        <v>-0.88999999966472387</v>
      </c>
      <c r="O1598" s="23"/>
      <c r="P1598" s="2">
        <v>5872221.4199999692</v>
      </c>
      <c r="Q1598" s="1">
        <v>45230</v>
      </c>
      <c r="R1598" s="1">
        <v>45230</v>
      </c>
      <c r="S1598" s="1">
        <v>45287</v>
      </c>
      <c r="T1598">
        <v>53</v>
      </c>
      <c r="U1598" s="1">
        <v>45340</v>
      </c>
      <c r="V1598" s="1">
        <v>45287</v>
      </c>
      <c r="W1598" s="2">
        <v>886320242.77999997</v>
      </c>
      <c r="AD1598" s="2">
        <v>0</v>
      </c>
      <c r="AE1598" s="14">
        <f>SUMIF('consultant-gross'!D:D,eslam.data!AO1598,'consultant-gross'!F:F)</f>
        <v>9034186.7999999523</v>
      </c>
      <c r="AF1598" s="14">
        <f>SUMIF('consultant-gross'!D:D,eslam.data!AO1598,'consultant-gross'!G:G)</f>
        <v>886320242.77999997</v>
      </c>
      <c r="AG1598" s="14">
        <f>SUMIF('consultant-net'!D:D,eslam.data!AO1598,'consultant-net'!F:F)</f>
        <v>5872221.4199999692</v>
      </c>
      <c r="AH1598" s="2" t="str">
        <f>VLOOKUP(A1598,'eslam-to-invoicing'!A:B,2,0)</f>
        <v>Sokhna Port Expansion</v>
      </c>
      <c r="AO1598" s="2" t="str">
        <f t="shared" si="188"/>
        <v>Sokhna Port Expansion21</v>
      </c>
      <c r="AP1598" s="2" t="str">
        <f t="shared" si="189"/>
        <v>Sokhna Port Expansion21</v>
      </c>
    </row>
    <row r="1599" spans="1:42" hidden="1" x14ac:dyDescent="0.3">
      <c r="A1599" s="6" t="s">
        <v>89</v>
      </c>
      <c r="B1599" s="6">
        <f>VLOOKUP(A1599,Sheet1!A:B,2,0)</f>
        <v>1</v>
      </c>
      <c r="C1599" s="6">
        <v>22</v>
      </c>
      <c r="D1599" s="25"/>
      <c r="E1599" s="2">
        <v>3862923.74000001</v>
      </c>
      <c r="F1599" s="26">
        <f>SUMIF('data-from-invoicing'!D:D,eslam.data!AP1599,'data-from-invoicing'!E:E)</f>
        <v>3517168</v>
      </c>
      <c r="G1599" s="2">
        <f t="shared" si="186"/>
        <v>-345755.74000001</v>
      </c>
      <c r="H1599" s="23"/>
      <c r="I1599" s="2">
        <f>SUMIF('collection only'!D:D,eslam.data!AO1599,'collection only'!E:E)</f>
        <v>2510900.4310000064</v>
      </c>
      <c r="J1599" s="26">
        <f>SUMIF('data-from-invoicing'!D:D,eslam.data!AP1599,'data-from-invoicing'!F:F)</f>
        <v>2087493.15</v>
      </c>
      <c r="K1599" s="2">
        <f t="shared" si="187"/>
        <v>-423407.28100000648</v>
      </c>
      <c r="O1599" s="23"/>
      <c r="P1599" s="2">
        <v>2510900.4310000059</v>
      </c>
      <c r="Q1599" s="1">
        <v>45260</v>
      </c>
      <c r="R1599" s="1">
        <v>45260</v>
      </c>
      <c r="S1599" s="1">
        <v>45334</v>
      </c>
      <c r="T1599">
        <v>53</v>
      </c>
      <c r="U1599" s="1">
        <v>45387</v>
      </c>
      <c r="V1599" s="1">
        <v>45327</v>
      </c>
      <c r="W1599" s="2">
        <v>890183166.51999998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 t="shared" si="188"/>
        <v>Sokhna Port Expansion22</v>
      </c>
      <c r="AP1599" s="2" t="str">
        <f t="shared" si="189"/>
        <v>Sokhna Port Expansion22</v>
      </c>
    </row>
    <row r="1600" spans="1:42" hidden="1" x14ac:dyDescent="0.3">
      <c r="A1600" s="6" t="s">
        <v>89</v>
      </c>
      <c r="B1600" s="6">
        <f>VLOOKUP(A1600,Sheet1!A:B,2,0)</f>
        <v>1</v>
      </c>
      <c r="C1600" s="6">
        <v>23</v>
      </c>
      <c r="D1600" s="25"/>
      <c r="E1600" s="2">
        <v>943826.94000005722</v>
      </c>
      <c r="F1600" s="26">
        <f>SUMIF('data-from-invoicing'!D:D,eslam.data!AP1600,'data-from-invoicing'!E:E)</f>
        <v>0</v>
      </c>
      <c r="G1600" s="2">
        <f t="shared" si="186"/>
        <v>-943826.94000005722</v>
      </c>
      <c r="H1600" s="23"/>
      <c r="I1600" s="2">
        <f>SUMIF('collection only'!D:D,eslam.data!AO1600,'collection only'!E:E)</f>
        <v>568614.5189999938</v>
      </c>
      <c r="J1600" s="26">
        <f>SUMIF('data-from-invoicing'!D:D,eslam.data!AP1600,'data-from-invoicing'!F:F)</f>
        <v>0</v>
      </c>
      <c r="K1600" s="2">
        <f t="shared" si="187"/>
        <v>-568614.5189999938</v>
      </c>
      <c r="O1600" s="23"/>
      <c r="P1600" s="2">
        <v>613487.51100003719</v>
      </c>
      <c r="Q1600" s="1">
        <v>45291</v>
      </c>
      <c r="R1600" s="1">
        <v>45291</v>
      </c>
      <c r="S1600" s="1">
        <v>45360</v>
      </c>
      <c r="T1600">
        <v>53</v>
      </c>
      <c r="U1600" s="1">
        <v>45413</v>
      </c>
      <c r="V1600" s="1">
        <v>45347</v>
      </c>
      <c r="W1600" s="2">
        <v>891126993.46000004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 t="shared" si="188"/>
        <v>Sokhna Port Expansion23</v>
      </c>
      <c r="AP1600" s="2" t="str">
        <f t="shared" si="189"/>
        <v>Sokhna Port Expansion23</v>
      </c>
    </row>
    <row r="1601" spans="1:42" hidden="1" x14ac:dyDescent="0.3">
      <c r="A1601" s="6" t="s">
        <v>99</v>
      </c>
      <c r="B1601" s="6">
        <f>VLOOKUP(A1601,Sheet1!A:B,2,0)</f>
        <v>1</v>
      </c>
      <c r="C1601" s="6">
        <v>1</v>
      </c>
      <c r="D1601" s="25"/>
      <c r="F1601" s="26">
        <f>SUMIF('data-from-invoicing'!D:D,eslam.data!AP1601,'data-from-invoicing'!E:E)</f>
        <v>86955688.280000001</v>
      </c>
      <c r="G1601" s="2">
        <f t="shared" si="186"/>
        <v>86955688.280000001</v>
      </c>
      <c r="H1601" s="23"/>
      <c r="I1601" s="2">
        <f>SUMIF('collection only'!D:D,eslam.data!AO1601,'collection only'!E:E)</f>
        <v>39700885.25</v>
      </c>
      <c r="J1601" s="26">
        <f>SUMIF('data-from-invoicing'!D:D,eslam.data!AP1601,'data-from-invoicing'!F:F)</f>
        <v>58103513.542999998</v>
      </c>
      <c r="K1601" s="2">
        <f t="shared" si="187"/>
        <v>18402628.292999998</v>
      </c>
      <c r="O1601" s="23"/>
      <c r="Q1601" s="1">
        <v>44985</v>
      </c>
      <c r="R1601" s="1">
        <v>44985</v>
      </c>
      <c r="S1601" s="1">
        <v>44985</v>
      </c>
      <c r="T1601">
        <v>60</v>
      </c>
      <c r="U1601" s="1">
        <v>45045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 t="shared" si="188"/>
        <v>Sokhna Port Expansion- 100m1</v>
      </c>
      <c r="AP1601" s="2" t="str">
        <f t="shared" si="189"/>
        <v>Sokhna Port Expansion1</v>
      </c>
    </row>
    <row r="1602" spans="1:42" hidden="1" x14ac:dyDescent="0.3">
      <c r="A1602" s="6" t="s">
        <v>99</v>
      </c>
      <c r="B1602" s="6">
        <f>VLOOKUP(A1602,Sheet1!A:B,2,0)</f>
        <v>1</v>
      </c>
      <c r="C1602" s="6">
        <v>2</v>
      </c>
      <c r="D1602" s="25"/>
      <c r="E1602" s="2">
        <v>24129951.390000001</v>
      </c>
      <c r="F1602" s="26">
        <f>SUMIF('data-from-invoicing'!D:D,eslam.data!AP1602,'data-from-invoicing'!E:E)</f>
        <v>52581626.439999998</v>
      </c>
      <c r="G1602" s="2">
        <f t="shared" si="186"/>
        <v>28451675.049999997</v>
      </c>
      <c r="H1602" s="23"/>
      <c r="I1602" s="2">
        <f>SUMIF('collection only'!D:D,eslam.data!AO1602,'collection only'!E:E)</f>
        <v>10628517.75</v>
      </c>
      <c r="J1602" s="26">
        <f>SUMIF('data-from-invoicing'!D:D,eslam.data!AP1602,'data-from-invoicing'!F:F)</f>
        <v>29716122.103500001</v>
      </c>
      <c r="K1602" s="2">
        <f t="shared" si="187"/>
        <v>19087604.353500001</v>
      </c>
      <c r="O1602" s="23"/>
      <c r="P1602" s="2">
        <v>15684468.4035</v>
      </c>
      <c r="Q1602" s="1">
        <v>45016</v>
      </c>
      <c r="R1602" s="1">
        <v>45016</v>
      </c>
      <c r="S1602" s="1">
        <v>45108</v>
      </c>
      <c r="T1602">
        <v>60</v>
      </c>
      <c r="U1602" s="1">
        <v>45168</v>
      </c>
      <c r="V1602" s="1">
        <v>45108</v>
      </c>
      <c r="W1602" s="2">
        <v>82118084.219999999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 t="shared" si="188"/>
        <v>Sokhna Port Expansion- 100m2</v>
      </c>
      <c r="AP1602" s="2" t="str">
        <f t="shared" si="189"/>
        <v>Sokhna Port Expansion2</v>
      </c>
    </row>
    <row r="1603" spans="1:42" hidden="1" x14ac:dyDescent="0.3">
      <c r="A1603" s="6" t="s">
        <v>99</v>
      </c>
      <c r="B1603" s="6">
        <f>VLOOKUP(A1603,Sheet1!A:B,2,0)</f>
        <v>1</v>
      </c>
      <c r="C1603" s="6">
        <v>3</v>
      </c>
      <c r="D1603" s="25"/>
      <c r="E1603" s="2">
        <v>26794714.09</v>
      </c>
      <c r="F1603" s="26">
        <f>SUMIF('data-from-invoicing'!D:D,eslam.data!AP1603,'data-from-invoicing'!E:E)</f>
        <v>109972559.74000001</v>
      </c>
      <c r="G1603" s="2">
        <f t="shared" si="186"/>
        <v>83177845.650000006</v>
      </c>
      <c r="H1603" s="23"/>
      <c r="I1603" s="2">
        <f>SUMIF('collection only'!D:D,eslam.data!AO1603,'collection only'!E:E)</f>
        <v>10464912.35</v>
      </c>
      <c r="J1603" s="26">
        <f>SUMIF('data-from-invoicing'!D:D,eslam.data!AP1603,'data-from-invoicing'!F:F)</f>
        <v>66267866.722000003</v>
      </c>
      <c r="K1603" s="2">
        <f t="shared" si="187"/>
        <v>55802954.372000001</v>
      </c>
      <c r="O1603" s="23"/>
      <c r="P1603" s="2">
        <v>17416564.158500001</v>
      </c>
      <c r="Q1603" s="1">
        <v>45046</v>
      </c>
      <c r="R1603" s="1">
        <v>45046</v>
      </c>
      <c r="S1603" s="1">
        <v>45145</v>
      </c>
      <c r="T1603">
        <v>60</v>
      </c>
      <c r="U1603" s="1">
        <v>45205</v>
      </c>
      <c r="V1603" s="1">
        <v>45145</v>
      </c>
      <c r="W1603" s="2">
        <v>108912798.31</v>
      </c>
      <c r="AD1603" s="2">
        <v>0</v>
      </c>
      <c r="AE1603" s="14">
        <f>SUMIF('consultant-gross'!D:D,eslam.data!AO1603,'consultant-gross'!F:F)</f>
        <v>0</v>
      </c>
      <c r="AF1603" s="14">
        <f>SUMIF('consultant-gross'!D:D,eslam.data!AO1603,'consultant-gross'!G:G)</f>
        <v>0</v>
      </c>
      <c r="AG1603" s="14">
        <f>SUMIF('consultant-net'!D:D,eslam.data!AO1603,'consultant-net'!F:F)</f>
        <v>0</v>
      </c>
      <c r="AH1603" s="2" t="str">
        <f>VLOOKUP(A1603,'eslam-to-invoicing'!A:B,2,0)</f>
        <v>Sokhna Port Expansion</v>
      </c>
      <c r="AO1603" s="2" t="str">
        <f t="shared" si="188"/>
        <v>Sokhna Port Expansion- 100m3</v>
      </c>
      <c r="AP1603" s="2" t="str">
        <f t="shared" si="189"/>
        <v>Sokhna Port Expansion3</v>
      </c>
    </row>
    <row r="1604" spans="1:42" hidden="1" x14ac:dyDescent="0.3">
      <c r="A1604" s="6" t="s">
        <v>99</v>
      </c>
      <c r="B1604" s="6">
        <f>VLOOKUP(A1604,Sheet1!A:B,2,0)</f>
        <v>1</v>
      </c>
      <c r="C1604" s="6">
        <v>4</v>
      </c>
      <c r="D1604" s="25"/>
      <c r="E1604" s="2">
        <v>13246168.730299991</v>
      </c>
      <c r="F1604" s="26">
        <f>SUMIF('data-from-invoicing'!D:D,eslam.data!AP1604,'data-from-invoicing'!E:E)</f>
        <v>36792580.100000009</v>
      </c>
      <c r="G1604" s="2">
        <f t="shared" si="186"/>
        <v>23546411.369700018</v>
      </c>
      <c r="H1604" s="23"/>
      <c r="I1604" s="2">
        <f>SUMIF('collection only'!D:D,eslam.data!AO1604,'collection only'!E:E)</f>
        <v>8297916</v>
      </c>
      <c r="J1604" s="26">
        <f>SUMIF('data-from-invoicing'!D:D,eslam.data!AP1604,'data-from-invoicing'!F:F)</f>
        <v>24902787.954999998</v>
      </c>
      <c r="K1604" s="2">
        <f t="shared" si="187"/>
        <v>16604871.954999998</v>
      </c>
      <c r="O1604" s="23"/>
      <c r="P1604" s="2">
        <v>8610009.6746949963</v>
      </c>
      <c r="Q1604" s="1">
        <v>45199</v>
      </c>
      <c r="R1604" s="1">
        <v>45199</v>
      </c>
      <c r="S1604" s="1">
        <v>45176</v>
      </c>
      <c r="T1604">
        <v>60</v>
      </c>
      <c r="U1604" s="1">
        <v>45236</v>
      </c>
      <c r="V1604" s="1">
        <v>45216</v>
      </c>
      <c r="W1604" s="2">
        <v>122158967.0403</v>
      </c>
      <c r="AD1604" s="2">
        <v>0</v>
      </c>
      <c r="AE1604" s="14">
        <f>SUMIF('consultant-gross'!D:D,eslam.data!AO1604,'consultant-gross'!F:F)</f>
        <v>0</v>
      </c>
      <c r="AF1604" s="14">
        <f>SUMIF('consultant-gross'!D:D,eslam.data!AO1604,'consultant-gross'!G:G)</f>
        <v>0</v>
      </c>
      <c r="AG1604" s="14">
        <f>SUMIF('consultant-net'!D:D,eslam.data!AO1604,'consultant-net'!F:F)</f>
        <v>0</v>
      </c>
      <c r="AH1604" s="2" t="str">
        <f>VLOOKUP(A1604,'eslam-to-invoicing'!A:B,2,0)</f>
        <v>Sokhna Port Expansion</v>
      </c>
      <c r="AO1604" s="2" t="str">
        <f t="shared" si="188"/>
        <v>Sokhna Port Expansion- 100m4</v>
      </c>
      <c r="AP1604" s="2" t="str">
        <f t="shared" si="189"/>
        <v>Sokhna Port Expansion4</v>
      </c>
    </row>
    <row r="1605" spans="1:42" hidden="1" x14ac:dyDescent="0.3">
      <c r="A1605" s="6" t="s">
        <v>99</v>
      </c>
      <c r="B1605" s="6">
        <f>VLOOKUP(A1605,Sheet1!A:B,2,0)</f>
        <v>1</v>
      </c>
      <c r="C1605" s="6">
        <v>5</v>
      </c>
      <c r="D1605" s="25"/>
      <c r="E1605" s="2">
        <v>4703266.4897000045</v>
      </c>
      <c r="F1605" s="26">
        <f>SUMIF('data-from-invoicing'!D:D,eslam.data!AP1605,'data-from-invoicing'!E:E)</f>
        <v>89304785.569999993</v>
      </c>
      <c r="G1605" s="2">
        <f t="shared" si="186"/>
        <v>84601519.080299988</v>
      </c>
      <c r="H1605" s="23"/>
      <c r="I1605" s="2">
        <f>SUMIF('collection only'!D:D,eslam.data!AO1605,'collection only'!E:E)</f>
        <v>3240800</v>
      </c>
      <c r="J1605" s="26">
        <f>SUMIF('data-from-invoicing'!D:D,eslam.data!AP1605,'data-from-invoicing'!F:F)</f>
        <v>62315765.265000001</v>
      </c>
      <c r="K1605" s="2">
        <f t="shared" si="187"/>
        <v>59074965.265000001</v>
      </c>
      <c r="O1605" s="23"/>
      <c r="P1605" s="2">
        <v>3057123.2183050029</v>
      </c>
      <c r="Q1605" s="1">
        <v>45199</v>
      </c>
      <c r="R1605" s="1">
        <v>45199</v>
      </c>
      <c r="S1605" s="1">
        <v>45224</v>
      </c>
      <c r="T1605">
        <v>60</v>
      </c>
      <c r="U1605" s="1">
        <v>45284</v>
      </c>
      <c r="V1605" s="1">
        <v>45250</v>
      </c>
      <c r="W1605" s="2">
        <v>126862233.53</v>
      </c>
      <c r="AD1605" s="2">
        <v>0</v>
      </c>
      <c r="AE1605" s="14">
        <f>SUMIF('consultant-gross'!D:D,eslam.data!AO1605,'consultant-gross'!F:F)</f>
        <v>4703266.4897000045</v>
      </c>
      <c r="AF1605" s="14">
        <f>SUMIF('consultant-gross'!D:D,eslam.data!AO1605,'consultant-gross'!G:G)</f>
        <v>126862233.53</v>
      </c>
      <c r="AG1605" s="14">
        <f>SUMIF('consultant-net'!D:D,eslam.data!AO1605,'consultant-net'!F:F)</f>
        <v>3057123.2183050029</v>
      </c>
      <c r="AH1605" s="2" t="str">
        <f>VLOOKUP(A1605,'eslam-to-invoicing'!A:B,2,0)</f>
        <v>Sokhna Port Expansion</v>
      </c>
      <c r="AO1605" s="2" t="str">
        <f t="shared" si="188"/>
        <v>Sokhna Port Expansion- 100m5</v>
      </c>
      <c r="AP1605" s="2" t="str">
        <f t="shared" si="189"/>
        <v>Sokhna Port Expansion5</v>
      </c>
    </row>
    <row r="1606" spans="1:42" hidden="1" x14ac:dyDescent="0.3">
      <c r="A1606" s="6" t="s">
        <v>99</v>
      </c>
      <c r="B1606" s="6">
        <f>VLOOKUP(A1606,Sheet1!A:B,2,0)</f>
        <v>1</v>
      </c>
      <c r="C1606" s="6">
        <v>6</v>
      </c>
      <c r="D1606" s="25"/>
      <c r="E1606" s="2">
        <v>29655965.569999989</v>
      </c>
      <c r="F1606" s="26">
        <f>SUMIF('data-from-invoicing'!D:D,eslam.data!AP1606,'data-from-invoicing'!E:E)</f>
        <v>68200901.210000008</v>
      </c>
      <c r="G1606" s="2">
        <f t="shared" si="186"/>
        <v>38544935.640000015</v>
      </c>
      <c r="H1606" s="23"/>
      <c r="I1606" s="2">
        <f>SUMIF('collection only'!D:D,eslam.data!AO1606,'collection only'!E:E)</f>
        <v>20436714.5</v>
      </c>
      <c r="J1606" s="26">
        <f>SUMIF('data-from-invoicing'!D:D,eslam.data!AP1606,'data-from-invoicing'!F:F)</f>
        <v>46645772.645500004</v>
      </c>
      <c r="K1606" s="2">
        <f t="shared" si="187"/>
        <v>26209058.145500004</v>
      </c>
      <c r="O1606" s="23"/>
      <c r="P1606" s="2">
        <v>29655965</v>
      </c>
      <c r="Q1606" s="1">
        <v>45230</v>
      </c>
      <c r="R1606" s="1">
        <v>45230</v>
      </c>
      <c r="S1606" s="1">
        <v>45224</v>
      </c>
      <c r="T1606">
        <v>60</v>
      </c>
      <c r="U1606" s="1">
        <v>45284</v>
      </c>
      <c r="V1606" s="1">
        <v>45287</v>
      </c>
      <c r="W1606" s="2">
        <v>156518199.09999999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 t="shared" si="188"/>
        <v>Sokhna Port Expansion- 100m6</v>
      </c>
      <c r="AP1606" s="2" t="str">
        <f t="shared" si="189"/>
        <v>Sokhna Port Expansion6</v>
      </c>
    </row>
    <row r="1607" spans="1:42" hidden="1" x14ac:dyDescent="0.3">
      <c r="A1607" s="6" t="s">
        <v>99</v>
      </c>
      <c r="B1607" s="6">
        <f>VLOOKUP(A1607,Sheet1!A:B,2,0)</f>
        <v>1</v>
      </c>
      <c r="C1607" s="6">
        <v>7</v>
      </c>
      <c r="D1607" s="25"/>
      <c r="E1607" s="2">
        <v>4532607.6700000167</v>
      </c>
      <c r="F1607" s="26">
        <f>SUMIF('data-from-invoicing'!D:D,eslam.data!AP1607,'data-from-invoicing'!E:E)</f>
        <v>58683528.549999997</v>
      </c>
      <c r="G1607" s="2">
        <f t="shared" si="186"/>
        <v>54150920.87999998</v>
      </c>
      <c r="H1607" s="23"/>
      <c r="I1607" s="2">
        <f>SUMIF('collection only'!D:D,eslam.data!AO1607,'collection only'!E:E)</f>
        <v>3976775.9</v>
      </c>
      <c r="J1607" s="26">
        <f>SUMIF('data-from-invoicing'!D:D,eslam.data!AP1607,'data-from-invoicing'!F:F)</f>
        <v>39568483.310000002</v>
      </c>
      <c r="K1607" s="2">
        <f t="shared" si="187"/>
        <v>35591707.410000004</v>
      </c>
      <c r="O1607" s="23"/>
      <c r="P1607" s="2">
        <v>2946194.9855000111</v>
      </c>
      <c r="Q1607" s="1">
        <v>45260</v>
      </c>
      <c r="R1607" s="1">
        <v>45260</v>
      </c>
      <c r="S1607" s="1">
        <v>45334</v>
      </c>
      <c r="T1607">
        <v>60</v>
      </c>
      <c r="U1607" s="1">
        <v>45394</v>
      </c>
      <c r="V1607" s="1">
        <v>45327</v>
      </c>
      <c r="W1607" s="2">
        <v>161050806.77000001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 t="shared" si="188"/>
        <v>Sokhna Port Expansion- 100m7</v>
      </c>
      <c r="AP1607" s="2" t="str">
        <f t="shared" si="189"/>
        <v>Sokhna Port Expansion7</v>
      </c>
    </row>
    <row r="1608" spans="1:42" hidden="1" x14ac:dyDescent="0.3">
      <c r="A1608" s="6" t="s">
        <v>100</v>
      </c>
      <c r="B1608" s="6">
        <f>VLOOKUP(A1608,Sheet1!A:B,2,0)</f>
        <v>1</v>
      </c>
      <c r="C1608" s="6">
        <v>1</v>
      </c>
      <c r="D1608" s="25"/>
      <c r="F1608" s="26">
        <f>SUMIF('data-from-invoicing'!D:D,eslam.data!AP1608,'data-from-invoicing'!E:E)</f>
        <v>86955688.280000001</v>
      </c>
      <c r="G1608" s="2">
        <f t="shared" si="186"/>
        <v>86955688.280000001</v>
      </c>
      <c r="H1608" s="23"/>
      <c r="I1608" s="2">
        <f>SUMIF('collection only'!D:D,eslam.data!AO1608,'collection only'!E:E)</f>
        <v>1800470.45</v>
      </c>
      <c r="J1608" s="26">
        <f>SUMIF('data-from-invoicing'!D:D,eslam.data!AP1608,'data-from-invoicing'!F:F)</f>
        <v>58103513.542999998</v>
      </c>
      <c r="K1608" s="2">
        <f t="shared" si="187"/>
        <v>56303043.092999995</v>
      </c>
      <c r="O1608" s="23"/>
      <c r="Q1608" s="1">
        <v>44773</v>
      </c>
      <c r="R1608" s="1">
        <v>44761</v>
      </c>
      <c r="S1608" s="1">
        <v>44865</v>
      </c>
      <c r="T1608">
        <v>60</v>
      </c>
      <c r="U1608" s="1">
        <v>44925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 t="shared" si="188"/>
        <v>Sokhna Port Expansion-internal roads1</v>
      </c>
      <c r="AP1608" s="2" t="str">
        <f t="shared" si="189"/>
        <v>Sokhna Port Expansion1</v>
      </c>
    </row>
    <row r="1609" spans="1:42" hidden="1" x14ac:dyDescent="0.3">
      <c r="A1609" s="6" t="s">
        <v>100</v>
      </c>
      <c r="B1609" s="6">
        <f>VLOOKUP(A1609,Sheet1!A:B,2,0)</f>
        <v>1</v>
      </c>
      <c r="C1609" s="6">
        <v>2</v>
      </c>
      <c r="D1609" s="25"/>
      <c r="F1609" s="26">
        <f>SUMIF('data-from-invoicing'!D:D,eslam.data!AP1609,'data-from-invoicing'!E:E)</f>
        <v>52581626.439999998</v>
      </c>
      <c r="G1609" s="2">
        <f t="shared" si="186"/>
        <v>52581626.439999998</v>
      </c>
      <c r="H1609" s="23"/>
      <c r="I1609" s="2">
        <f>SUMIF('collection only'!D:D,eslam.data!AO1609,'collection only'!E:E)</f>
        <v>3219.75</v>
      </c>
      <c r="J1609" s="26">
        <f>SUMIF('data-from-invoicing'!D:D,eslam.data!AP1609,'data-from-invoicing'!F:F)</f>
        <v>29716122.103500001</v>
      </c>
      <c r="K1609" s="2">
        <f t="shared" si="187"/>
        <v>29712902.353500001</v>
      </c>
      <c r="O1609" s="23"/>
      <c r="Q1609" s="1">
        <v>44804</v>
      </c>
      <c r="R1609" s="1">
        <v>44774</v>
      </c>
      <c r="S1609" s="1">
        <v>44893</v>
      </c>
      <c r="T1609">
        <v>60</v>
      </c>
      <c r="U1609" s="1">
        <v>44953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 t="shared" si="188"/>
        <v>Sokhna Port Expansion-internal roads2</v>
      </c>
      <c r="AP1609" s="2" t="str">
        <f t="shared" si="189"/>
        <v>Sokhna Port Expansion2</v>
      </c>
    </row>
    <row r="1610" spans="1:42" hidden="1" x14ac:dyDescent="0.3">
      <c r="A1610" s="6" t="s">
        <v>62</v>
      </c>
      <c r="B1610" s="6">
        <f>VLOOKUP(A1610,Sheet1!A:B,2,0)</f>
        <v>2</v>
      </c>
      <c r="C1610" s="6">
        <v>3</v>
      </c>
      <c r="D1610" s="25"/>
      <c r="F1610" s="26">
        <f>SUMIF('data-from-invoicing'!D:D,eslam.data!AP1610,'data-from-invoicing'!E:E)</f>
        <v>142963649.20000002</v>
      </c>
      <c r="G1610" s="2">
        <f t="shared" si="186"/>
        <v>142963649.20000002</v>
      </c>
      <c r="H1610" s="23"/>
      <c r="I1610" s="2">
        <f>SUMIF('collection only'!D:D,eslam.data!AO1610,'collection only'!E:E)</f>
        <v>2493330</v>
      </c>
      <c r="J1610" s="26">
        <f>SUMIF('data-from-invoicing'!D:D,eslam.data!AP1610,'data-from-invoicing'!F:F)</f>
        <v>9602955</v>
      </c>
      <c r="K1610" s="2">
        <f t="shared" si="187"/>
        <v>7109625</v>
      </c>
      <c r="O1610" s="23"/>
      <c r="Q1610" s="1">
        <v>44227</v>
      </c>
      <c r="R1610" s="1">
        <v>44213</v>
      </c>
      <c r="S1610" s="1">
        <v>44213</v>
      </c>
      <c r="T1610">
        <v>60</v>
      </c>
      <c r="U1610" s="1">
        <v>44273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Olympic Multi – Sports Hall</v>
      </c>
      <c r="AO1610" s="2" t="str">
        <f t="shared" si="188"/>
        <v>Sports Hall - Civil Works3</v>
      </c>
      <c r="AP1610" s="2" t="str">
        <f t="shared" si="189"/>
        <v>Olympic Multi – Sports Hall3</v>
      </c>
    </row>
    <row r="1611" spans="1:42" hidden="1" x14ac:dyDescent="0.3">
      <c r="A1611" s="6" t="s">
        <v>62</v>
      </c>
      <c r="B1611" s="6">
        <f>VLOOKUP(A1611,Sheet1!A:B,2,0)</f>
        <v>2</v>
      </c>
      <c r="C1611" s="6">
        <v>4</v>
      </c>
      <c r="D1611" s="25"/>
      <c r="F1611" s="26">
        <f>SUMIF('data-from-invoicing'!D:D,eslam.data!AP1611,'data-from-invoicing'!E:E)</f>
        <v>61004415.080000006</v>
      </c>
      <c r="G1611" s="2">
        <f t="shared" ref="G1611:G1674" si="190">F1611-E1611</f>
        <v>61004415.080000006</v>
      </c>
      <c r="H1611" s="23"/>
      <c r="I1611" s="2">
        <f>SUMIF('collection only'!D:D,eslam.data!AO1611,'collection only'!E:E)</f>
        <v>10576930</v>
      </c>
      <c r="J1611" s="26">
        <f>SUMIF('data-from-invoicing'!D:D,eslam.data!AP1611,'data-from-invoicing'!F:F)</f>
        <v>14275990</v>
      </c>
      <c r="K1611" s="2">
        <f t="shared" ref="K1611:K1674" si="191">J1611-I1611</f>
        <v>3699060</v>
      </c>
      <c r="O1611" s="23"/>
      <c r="Q1611" s="1">
        <v>44286</v>
      </c>
      <c r="R1611" s="1">
        <v>44272</v>
      </c>
      <c r="S1611" s="1">
        <v>44273</v>
      </c>
      <c r="T1611">
        <v>60</v>
      </c>
      <c r="U1611" s="1">
        <v>44333</v>
      </c>
      <c r="AD1611" s="2">
        <v>0</v>
      </c>
      <c r="AE1611" s="14">
        <f>SUMIF('consultant-gross'!D:D,eslam.data!AO1611,'consultant-gross'!F:F)</f>
        <v>0</v>
      </c>
      <c r="AF1611" s="14">
        <f>SUMIF('consultant-gross'!D:D,eslam.data!AO1611,'consultant-gross'!G:G)</f>
        <v>0</v>
      </c>
      <c r="AG1611" s="14">
        <f>SUMIF('consultant-net'!D:D,eslam.data!AO1611,'consultant-net'!F:F)</f>
        <v>0</v>
      </c>
      <c r="AH1611" s="2" t="str">
        <f>VLOOKUP(A1611,'eslam-to-invoicing'!A:B,2,0)</f>
        <v>Olympic Multi – Sports Hall</v>
      </c>
      <c r="AO1611" s="2" t="str">
        <f t="shared" ref="AO1611:AO1674" si="192">A1611&amp;C1611</f>
        <v>Sports Hall - Civil Works4</v>
      </c>
      <c r="AP1611" s="2" t="str">
        <f t="shared" ref="AP1611:AP1674" si="193">AH1611&amp;C1611</f>
        <v>Olympic Multi – Sports Hall4</v>
      </c>
    </row>
    <row r="1612" spans="1:42" hidden="1" x14ac:dyDescent="0.3">
      <c r="A1612" s="6" t="s">
        <v>62</v>
      </c>
      <c r="B1612" s="6">
        <f>VLOOKUP(A1612,Sheet1!A:B,2,0)</f>
        <v>2</v>
      </c>
      <c r="C1612" s="6">
        <v>5</v>
      </c>
      <c r="D1612" s="25"/>
      <c r="E1612" s="2">
        <v>47849709.5</v>
      </c>
      <c r="F1612" s="26">
        <f>SUMIF('data-from-invoicing'!D:D,eslam.data!AP1612,'data-from-invoicing'!E:E)</f>
        <v>104965807.38</v>
      </c>
      <c r="G1612" s="2">
        <f t="shared" si="190"/>
        <v>57116097.879999995</v>
      </c>
      <c r="H1612" s="23"/>
      <c r="I1612" s="2">
        <f>SUMIF('collection only'!D:D,eslam.data!AO1612,'collection only'!E:E)</f>
        <v>17108045</v>
      </c>
      <c r="J1612" s="26">
        <f>SUMIF('data-from-invoicing'!D:D,eslam.data!AP1612,'data-from-invoicing'!F:F)</f>
        <v>28228654.989999998</v>
      </c>
      <c r="K1612" s="2">
        <f t="shared" si="191"/>
        <v>11120609.989999998</v>
      </c>
      <c r="O1612" s="23"/>
      <c r="P1612" s="2">
        <v>17108050</v>
      </c>
      <c r="Q1612" s="1">
        <v>44347</v>
      </c>
      <c r="R1612" s="1">
        <v>44347</v>
      </c>
      <c r="S1612" s="1">
        <v>44347</v>
      </c>
      <c r="T1612">
        <v>60</v>
      </c>
      <c r="U1612" s="1">
        <v>44407</v>
      </c>
      <c r="V1612" s="1">
        <v>44452</v>
      </c>
      <c r="W1612" s="2">
        <v>381426324.57999998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Olympic Multi – Sports Hall</v>
      </c>
      <c r="AO1612" s="2" t="str">
        <f t="shared" si="192"/>
        <v>Sports Hall - Civil Works5</v>
      </c>
      <c r="AP1612" s="2" t="str">
        <f t="shared" si="193"/>
        <v>Olympic Multi – Sports Hall5</v>
      </c>
    </row>
    <row r="1613" spans="1:42" hidden="1" x14ac:dyDescent="0.3">
      <c r="A1613" s="6" t="s">
        <v>62</v>
      </c>
      <c r="B1613" s="6">
        <f>VLOOKUP(A1613,Sheet1!A:B,2,0)</f>
        <v>2</v>
      </c>
      <c r="C1613" s="6">
        <v>6</v>
      </c>
      <c r="D1613" s="25"/>
      <c r="E1613" s="2">
        <v>51027855.5</v>
      </c>
      <c r="F1613" s="26">
        <f>SUMIF('data-from-invoicing'!D:D,eslam.data!AP1613,'data-from-invoicing'!E:E)</f>
        <v>63397792.5</v>
      </c>
      <c r="G1613" s="2">
        <f t="shared" si="190"/>
        <v>12369937</v>
      </c>
      <c r="H1613" s="23"/>
      <c r="I1613" s="2">
        <f>SUMIF('collection only'!D:D,eslam.data!AO1613,'collection only'!E:E)</f>
        <v>414025</v>
      </c>
      <c r="J1613" s="26">
        <f>SUMIF('data-from-invoicing'!D:D,eslam.data!AP1613,'data-from-invoicing'!F:F)</f>
        <v>10835295</v>
      </c>
      <c r="K1613" s="2">
        <f t="shared" si="191"/>
        <v>10421270</v>
      </c>
      <c r="O1613" s="23"/>
      <c r="P1613" s="2">
        <v>414030</v>
      </c>
      <c r="Q1613" s="1">
        <v>44469</v>
      </c>
      <c r="R1613" s="1">
        <v>44469</v>
      </c>
      <c r="S1613" s="1">
        <v>44475</v>
      </c>
      <c r="T1613">
        <v>60</v>
      </c>
      <c r="U1613" s="1">
        <v>44535</v>
      </c>
      <c r="V1613" s="1">
        <v>44523</v>
      </c>
      <c r="W1613" s="2">
        <v>432454180.07999998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Olympic Multi – Sports Hall</v>
      </c>
      <c r="AO1613" s="2" t="str">
        <f t="shared" si="192"/>
        <v>Sports Hall - Civil Works6</v>
      </c>
      <c r="AP1613" s="2" t="str">
        <f t="shared" si="193"/>
        <v>Olympic Multi – Sports Hall6</v>
      </c>
    </row>
    <row r="1614" spans="1:42" hidden="1" x14ac:dyDescent="0.3">
      <c r="A1614" s="6" t="s">
        <v>62</v>
      </c>
      <c r="B1614" s="6">
        <f>VLOOKUP(A1614,Sheet1!A:B,2,0)</f>
        <v>2</v>
      </c>
      <c r="C1614" s="6">
        <v>7</v>
      </c>
      <c r="D1614" s="25"/>
      <c r="F1614" s="26">
        <f>SUMIF('data-from-invoicing'!D:D,eslam.data!AP1614,'data-from-invoicing'!E:E)</f>
        <v>16168000</v>
      </c>
      <c r="G1614" s="2">
        <f t="shared" si="190"/>
        <v>16168000</v>
      </c>
      <c r="H1614" s="23"/>
      <c r="I1614" s="2">
        <f>SUMIF('collection only'!D:D,eslam.data!AO1614,'collection only'!E:E)</f>
        <v>0</v>
      </c>
      <c r="J1614" s="26">
        <f>SUMIF('data-from-invoicing'!D:D,eslam.data!AP1614,'data-from-invoicing'!F:F)</f>
        <v>14222372.5</v>
      </c>
      <c r="K1614" s="2">
        <f t="shared" si="191"/>
        <v>14222372.5</v>
      </c>
      <c r="O1614" s="23"/>
      <c r="P1614" s="2">
        <v>12888184</v>
      </c>
      <c r="Q1614" s="1">
        <v>44530</v>
      </c>
      <c r="R1614" s="1">
        <v>44530</v>
      </c>
      <c r="S1614" s="1">
        <v>44544</v>
      </c>
      <c r="T1614">
        <v>60</v>
      </c>
      <c r="U1614" s="1">
        <v>44604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12888184</v>
      </c>
      <c r="AH1614" s="2" t="str">
        <f>VLOOKUP(A1614,'eslam-to-invoicing'!A:B,2,0)</f>
        <v>Olympic Multi – Sports Hall</v>
      </c>
      <c r="AO1614" s="2" t="str">
        <f t="shared" si="192"/>
        <v>Sports Hall - Civil Works7</v>
      </c>
      <c r="AP1614" s="2" t="str">
        <f t="shared" si="193"/>
        <v>Olympic Multi – Sports Hall7</v>
      </c>
    </row>
    <row r="1615" spans="1:42" x14ac:dyDescent="0.3">
      <c r="A1615" s="6" t="s">
        <v>62</v>
      </c>
      <c r="B1615" s="6">
        <f>VLOOKUP(A1615,Sheet1!A:B,2,0)</f>
        <v>2</v>
      </c>
      <c r="C1615" s="6">
        <v>8</v>
      </c>
      <c r="D1615" s="25"/>
      <c r="F1615" s="26">
        <f>SUMIF('data-from-invoicing'!D:D,eslam.data!AP1615,'data-from-invoicing'!E:E)</f>
        <v>0</v>
      </c>
      <c r="G1615" s="2">
        <f t="shared" si="190"/>
        <v>0</v>
      </c>
      <c r="H1615" s="23"/>
      <c r="I1615" s="2">
        <f>SUMIF('collection only'!D:D,eslam.data!AO1615,'collection only'!E:E)</f>
        <v>0</v>
      </c>
      <c r="J1615" s="26">
        <f>SUMIF('data-from-invoicing'!D:D,eslam.data!AP1615,'data-from-invoicing'!F:F)</f>
        <v>0</v>
      </c>
      <c r="K1615" s="2">
        <f t="shared" si="191"/>
        <v>0</v>
      </c>
      <c r="O1615" s="23"/>
      <c r="Q1615" s="1">
        <v>44651</v>
      </c>
      <c r="R1615" s="1">
        <v>44651</v>
      </c>
      <c r="S1615" s="1">
        <v>44661</v>
      </c>
      <c r="T1615">
        <v>60</v>
      </c>
      <c r="U1615" s="1">
        <v>44721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Olympic Multi – Sports Hall</v>
      </c>
      <c r="AO1615" s="2" t="str">
        <f t="shared" si="192"/>
        <v>Sports Hall - Civil Works8</v>
      </c>
      <c r="AP1615" s="2" t="str">
        <f t="shared" si="193"/>
        <v>Olympic Multi – Sports Hall8</v>
      </c>
    </row>
    <row r="1616" spans="1:42" hidden="1" x14ac:dyDescent="0.3">
      <c r="A1616" s="6" t="s">
        <v>69</v>
      </c>
      <c r="B1616" s="6">
        <f>VLOOKUP(A1616,Sheet1!A:B,2,0)</f>
        <v>2</v>
      </c>
      <c r="C1616" s="6">
        <v>1</v>
      </c>
      <c r="D1616" s="25"/>
      <c r="F1616" s="26">
        <f>SUMIF('data-from-invoicing'!D:D,eslam.data!AP1616,'data-from-invoicing'!E:E)</f>
        <v>421069815.31999999</v>
      </c>
      <c r="G1616" s="2">
        <f t="shared" si="190"/>
        <v>421069815.31999999</v>
      </c>
      <c r="H1616" s="23"/>
      <c r="I1616" s="2">
        <f>SUMIF('collection only'!D:D,eslam.data!AO1616,'collection only'!E:E)</f>
        <v>1388840</v>
      </c>
      <c r="J1616" s="26">
        <f>SUMIF('data-from-invoicing'!D:D,eslam.data!AP1616,'data-from-invoicing'!F:F)</f>
        <v>62661946.019999996</v>
      </c>
      <c r="K1616" s="2">
        <f t="shared" si="191"/>
        <v>61273106.019999996</v>
      </c>
      <c r="O1616" s="23"/>
      <c r="Q1616" s="1">
        <v>44347</v>
      </c>
      <c r="R1616" s="1">
        <v>44339</v>
      </c>
      <c r="S1616" s="1">
        <v>44339</v>
      </c>
      <c r="T1616">
        <v>60</v>
      </c>
      <c r="U1616" s="1">
        <v>44399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 t="shared" si="192"/>
        <v>Sports Hall - Finishes1</v>
      </c>
      <c r="AP1616" s="2" t="str">
        <f t="shared" si="193"/>
        <v>Olympic Multi – Sports Hall1</v>
      </c>
    </row>
    <row r="1617" spans="1:42" hidden="1" x14ac:dyDescent="0.3">
      <c r="A1617" s="6" t="s">
        <v>69</v>
      </c>
      <c r="B1617" s="6">
        <f>VLOOKUP(A1617,Sheet1!A:B,2,0)</f>
        <v>2</v>
      </c>
      <c r="C1617" s="6">
        <v>2</v>
      </c>
      <c r="D1617" s="25"/>
      <c r="F1617" s="26">
        <f>SUMIF('data-from-invoicing'!D:D,eslam.data!AP1617,'data-from-invoicing'!E:E)</f>
        <v>195957824.34999999</v>
      </c>
      <c r="G1617" s="2">
        <f t="shared" si="190"/>
        <v>195957824.34999999</v>
      </c>
      <c r="H1617" s="23"/>
      <c r="I1617" s="2">
        <f>SUMIF('collection only'!D:D,eslam.data!AO1617,'collection only'!E:E)</f>
        <v>13091760</v>
      </c>
      <c r="J1617" s="26">
        <f>SUMIF('data-from-invoicing'!D:D,eslam.data!AP1617,'data-from-invoicing'!F:F)</f>
        <v>45292969.020000003</v>
      </c>
      <c r="K1617" s="2">
        <f t="shared" si="191"/>
        <v>32201209.020000003</v>
      </c>
      <c r="O1617" s="23"/>
      <c r="Q1617" s="1">
        <v>44439</v>
      </c>
      <c r="R1617" s="1">
        <v>44441</v>
      </c>
      <c r="S1617" s="1">
        <v>44450</v>
      </c>
      <c r="T1617">
        <v>60</v>
      </c>
      <c r="U1617" s="1">
        <v>44510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 t="shared" si="192"/>
        <v>Sports Hall - Finishes2</v>
      </c>
      <c r="AP1617" s="2" t="str">
        <f t="shared" si="193"/>
        <v>Olympic Multi – Sports Hall2</v>
      </c>
    </row>
    <row r="1618" spans="1:42" hidden="1" x14ac:dyDescent="0.3">
      <c r="A1618" s="6" t="s">
        <v>69</v>
      </c>
      <c r="B1618" s="6">
        <f>VLOOKUP(A1618,Sheet1!A:B,2,0)</f>
        <v>2</v>
      </c>
      <c r="C1618" s="6">
        <v>3</v>
      </c>
      <c r="D1618" s="25"/>
      <c r="E1618" s="2">
        <v>91998353.75</v>
      </c>
      <c r="F1618" s="26">
        <f>SUMIF('data-from-invoicing'!D:D,eslam.data!AP1618,'data-from-invoicing'!E:E)</f>
        <v>142963649.20000002</v>
      </c>
      <c r="G1618" s="2">
        <f t="shared" si="190"/>
        <v>50965295.450000018</v>
      </c>
      <c r="H1618" s="23"/>
      <c r="I1618" s="2">
        <f>SUMIF('collection only'!D:D,eslam.data!AO1618,'collection only'!E:E)</f>
        <v>7109625</v>
      </c>
      <c r="J1618" s="26">
        <f>SUMIF('data-from-invoicing'!D:D,eslam.data!AP1618,'data-from-invoicing'!F:F)</f>
        <v>9602955</v>
      </c>
      <c r="K1618" s="2">
        <f t="shared" si="191"/>
        <v>2493330</v>
      </c>
      <c r="O1618" s="23"/>
      <c r="P1618" s="2">
        <v>77278617</v>
      </c>
      <c r="Q1618" s="1">
        <v>44500</v>
      </c>
      <c r="R1618" s="1">
        <v>44500</v>
      </c>
      <c r="S1618" s="1">
        <v>44480</v>
      </c>
      <c r="T1618">
        <v>60</v>
      </c>
      <c r="U1618" s="1">
        <v>44540</v>
      </c>
      <c r="V1618" s="1">
        <v>44517</v>
      </c>
      <c r="W1618" s="2">
        <v>178494684.93000001</v>
      </c>
      <c r="AD1618" s="2">
        <v>0</v>
      </c>
      <c r="AE1618" s="14">
        <f>SUMIF('consultant-gross'!D:D,eslam.data!AO1618,'consultant-gross'!F:F)</f>
        <v>91998353.75</v>
      </c>
      <c r="AF1618" s="14">
        <f>SUMIF('consultant-gross'!D:D,eslam.data!AO1618,'consultant-gross'!G:G)</f>
        <v>178494684.93000001</v>
      </c>
      <c r="AG1618" s="14">
        <f>SUMIF('consultant-net'!D:D,eslam.data!AO1618,'consultant-net'!F:F)</f>
        <v>77278617</v>
      </c>
      <c r="AH1618" s="2" t="str">
        <f>VLOOKUP(A1618,'eslam-to-invoicing'!A:B,2,0)</f>
        <v>Olympic Multi – Sports Hall</v>
      </c>
      <c r="AO1618" s="2" t="str">
        <f t="shared" si="192"/>
        <v>Sports Hall - Finishes3</v>
      </c>
      <c r="AP1618" s="2" t="str">
        <f t="shared" si="193"/>
        <v>Olympic Multi – Sports Hall3</v>
      </c>
    </row>
    <row r="1619" spans="1:42" hidden="1" x14ac:dyDescent="0.3">
      <c r="A1619" s="6" t="s">
        <v>69</v>
      </c>
      <c r="B1619" s="6">
        <f>VLOOKUP(A1619,Sheet1!A:B,2,0)</f>
        <v>2</v>
      </c>
      <c r="C1619" s="6">
        <v>4</v>
      </c>
      <c r="D1619" s="25"/>
      <c r="F1619" s="26">
        <f>SUMIF('data-from-invoicing'!D:D,eslam.data!AP1619,'data-from-invoicing'!E:E)</f>
        <v>61004415.080000006</v>
      </c>
      <c r="G1619" s="2">
        <f t="shared" si="190"/>
        <v>61004415.080000006</v>
      </c>
      <c r="H1619" s="23"/>
      <c r="I1619" s="2">
        <f>SUMIF('collection only'!D:D,eslam.data!AO1619,'collection only'!E:E)</f>
        <v>3699060</v>
      </c>
      <c r="J1619" s="26">
        <f>SUMIF('data-from-invoicing'!D:D,eslam.data!AP1619,'data-from-invoicing'!F:F)</f>
        <v>14275990</v>
      </c>
      <c r="K1619" s="2">
        <f t="shared" si="191"/>
        <v>10576930</v>
      </c>
      <c r="O1619" s="23"/>
      <c r="Q1619" s="1">
        <v>44773</v>
      </c>
      <c r="R1619" s="1">
        <v>44773</v>
      </c>
      <c r="S1619" s="1">
        <v>44782</v>
      </c>
      <c r="T1619">
        <v>60</v>
      </c>
      <c r="U1619" s="1">
        <v>44842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 t="shared" si="192"/>
        <v>Sports Hall - Finishes4</v>
      </c>
      <c r="AP1619" s="2" t="str">
        <f t="shared" si="193"/>
        <v>Olympic Multi – Sports Hall4</v>
      </c>
    </row>
    <row r="1620" spans="1:42" hidden="1" x14ac:dyDescent="0.3">
      <c r="A1620" s="6" t="s">
        <v>78</v>
      </c>
      <c r="B1620" s="6">
        <f>VLOOKUP(A1620,Sheet1!A:B,2,0)</f>
        <v>2</v>
      </c>
      <c r="C1620" s="6">
        <v>1</v>
      </c>
      <c r="D1620" s="25"/>
      <c r="E1620" s="2">
        <v>9145259</v>
      </c>
      <c r="F1620" s="26">
        <f>SUMIF('data-from-invoicing'!D:D,eslam.data!AP1620,'data-from-invoicing'!E:E)</f>
        <v>421069815.31999999</v>
      </c>
      <c r="G1620" s="2">
        <f t="shared" si="190"/>
        <v>411924556.31999999</v>
      </c>
      <c r="H1620" s="23"/>
      <c r="I1620" s="2">
        <f>SUMIF('collection only'!D:D,eslam.data!AO1620,'collection only'!E:E)</f>
        <v>5941290</v>
      </c>
      <c r="J1620" s="26">
        <f>SUMIF('data-from-invoicing'!D:D,eslam.data!AP1620,'data-from-invoicing'!F:F)</f>
        <v>62661946.019999996</v>
      </c>
      <c r="K1620" s="2">
        <f t="shared" si="191"/>
        <v>56720656.019999996</v>
      </c>
      <c r="O1620" s="23"/>
      <c r="P1620" s="2">
        <v>5944418.3500000006</v>
      </c>
      <c r="Q1620" s="1">
        <v>44561</v>
      </c>
      <c r="R1620" s="1">
        <v>44561</v>
      </c>
      <c r="S1620" s="1">
        <v>44572</v>
      </c>
      <c r="T1620">
        <v>60</v>
      </c>
      <c r="U1620" s="1">
        <v>44632</v>
      </c>
      <c r="V1620" s="1">
        <v>44614</v>
      </c>
      <c r="W1620" s="2">
        <v>9145259</v>
      </c>
      <c r="AD1620" s="2">
        <v>0</v>
      </c>
      <c r="AE1620" s="14">
        <f>SUMIF('consultant-gross'!D:D,eslam.data!AO1620,'consultant-gross'!F:F)</f>
        <v>9145259</v>
      </c>
      <c r="AF1620" s="14">
        <f>SUMIF('consultant-gross'!D:D,eslam.data!AO1620,'consultant-gross'!G:G)</f>
        <v>9145259</v>
      </c>
      <c r="AG1620" s="14">
        <f>SUMIF('consultant-net'!D:D,eslam.data!AO1620,'consultant-net'!F:F)</f>
        <v>5944418.3500000006</v>
      </c>
      <c r="AH1620" s="2" t="str">
        <f>VLOOKUP(A1620,'eslam-to-invoicing'!A:B,2,0)</f>
        <v>Olympic Multi – Sports Hall</v>
      </c>
      <c r="AO1620" s="2" t="str">
        <f t="shared" si="192"/>
        <v>Sports Hall - Finishes - ADD.011</v>
      </c>
      <c r="AP1620" s="2" t="str">
        <f t="shared" si="193"/>
        <v>Olympic Multi – Sports Hall1</v>
      </c>
    </row>
    <row r="1621" spans="1:42" hidden="1" x14ac:dyDescent="0.3">
      <c r="A1621" s="6" t="s">
        <v>78</v>
      </c>
      <c r="B1621" s="6">
        <f>VLOOKUP(A1621,Sheet1!A:B,2,0)</f>
        <v>2</v>
      </c>
      <c r="C1621" s="6">
        <v>2</v>
      </c>
      <c r="D1621" s="25"/>
      <c r="F1621" s="26">
        <f>SUMIF('data-from-invoicing'!D:D,eslam.data!AP1621,'data-from-invoicing'!E:E)</f>
        <v>195957824.34999999</v>
      </c>
      <c r="G1621" s="2">
        <f t="shared" si="190"/>
        <v>195957824.34999999</v>
      </c>
      <c r="H1621" s="23"/>
      <c r="I1621" s="2">
        <f>SUMIF('collection only'!D:D,eslam.data!AO1621,'collection only'!E:E)</f>
        <v>2631750</v>
      </c>
      <c r="J1621" s="26">
        <f>SUMIF('data-from-invoicing'!D:D,eslam.data!AP1621,'data-from-invoicing'!F:F)</f>
        <v>45292969.020000003</v>
      </c>
      <c r="K1621" s="2">
        <f t="shared" si="191"/>
        <v>42661219.020000003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 t="shared" si="192"/>
        <v>Sports Hall - Finishes - ADD.012</v>
      </c>
      <c r="AP1621" s="2" t="str">
        <f t="shared" si="193"/>
        <v>Olympic Multi – Sports Hall2</v>
      </c>
    </row>
    <row r="1622" spans="1:42" hidden="1" x14ac:dyDescent="0.3">
      <c r="A1622" s="6" t="s">
        <v>92</v>
      </c>
      <c r="B1622" s="6">
        <f>VLOOKUP(A1622,Sheet1!A:B,2,0)</f>
        <v>2</v>
      </c>
      <c r="C1622" s="6">
        <v>1</v>
      </c>
      <c r="D1622" s="25"/>
      <c r="F1622" s="26">
        <f>SUMIF('data-from-invoicing'!D:D,eslam.data!AP1622,'data-from-invoicing'!E:E)</f>
        <v>421069815.31999999</v>
      </c>
      <c r="G1622" s="2">
        <f t="shared" si="190"/>
        <v>421069815.31999999</v>
      </c>
      <c r="H1622" s="23"/>
      <c r="I1622" s="2">
        <f>SUMIF('collection only'!D:D,eslam.data!AO1622,'collection only'!E:E)</f>
        <v>2.9999999999999997E-4</v>
      </c>
      <c r="J1622" s="26">
        <f>SUMIF('data-from-invoicing'!D:D,eslam.data!AP1622,'data-from-invoicing'!F:F)</f>
        <v>62661946.019999996</v>
      </c>
      <c r="K1622" s="2">
        <f t="shared" si="191"/>
        <v>62661946.019699998</v>
      </c>
      <c r="O1622" s="23"/>
      <c r="Q1622" s="1">
        <v>44651</v>
      </c>
      <c r="R1622" s="1">
        <v>44651</v>
      </c>
      <c r="S1622" s="1">
        <v>44661</v>
      </c>
      <c r="T1622">
        <v>60</v>
      </c>
      <c r="U1622" s="1">
        <v>44721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 t="shared" si="192"/>
        <v>Sports Hall - Finishes - Landscape1</v>
      </c>
      <c r="AP1622" s="2" t="str">
        <f t="shared" si="193"/>
        <v>Olympic Multi – Sports Hall1</v>
      </c>
    </row>
    <row r="1623" spans="1:42" hidden="1" x14ac:dyDescent="0.3">
      <c r="A1623" s="6" t="s">
        <v>87</v>
      </c>
      <c r="B1623" s="6">
        <f>VLOOKUP(A1623,Sheet1!A:B,2,0)</f>
        <v>2</v>
      </c>
      <c r="C1623" s="6">
        <v>1</v>
      </c>
      <c r="D1623" s="25"/>
      <c r="F1623" s="26">
        <f>SUMIF('data-from-invoicing'!D:D,eslam.data!AP1623,'data-from-invoicing'!E:E)</f>
        <v>421069815.31999999</v>
      </c>
      <c r="G1623" s="2">
        <f t="shared" si="190"/>
        <v>421069815.31999999</v>
      </c>
      <c r="H1623" s="23"/>
      <c r="I1623" s="2">
        <f>SUMIF('collection only'!D:D,eslam.data!AO1623,'collection only'!E:E)</f>
        <v>67417715</v>
      </c>
      <c r="J1623" s="26">
        <f>SUMIF('data-from-invoicing'!D:D,eslam.data!AP1623,'data-from-invoicing'!F:F)</f>
        <v>62661946.019999996</v>
      </c>
      <c r="K1623" s="2">
        <f t="shared" si="191"/>
        <v>-4755768.9800000042</v>
      </c>
      <c r="O1623" s="23"/>
      <c r="Q1623" s="1">
        <v>44620</v>
      </c>
      <c r="R1623" s="1">
        <v>44616</v>
      </c>
      <c r="S1623" s="1">
        <v>44616</v>
      </c>
      <c r="T1623">
        <v>60</v>
      </c>
      <c r="U1623" s="1">
        <v>44676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 t="shared" si="192"/>
        <v>Sports Hall - MEP1</v>
      </c>
      <c r="AP1623" s="2" t="str">
        <f t="shared" si="193"/>
        <v>Olympic Multi – Sports Hall1</v>
      </c>
    </row>
    <row r="1624" spans="1:42" hidden="1" x14ac:dyDescent="0.3">
      <c r="A1624" s="6" t="s">
        <v>87</v>
      </c>
      <c r="B1624" s="6">
        <f>VLOOKUP(A1624,Sheet1!A:B,2,0)</f>
        <v>2</v>
      </c>
      <c r="C1624" s="6">
        <v>2</v>
      </c>
      <c r="D1624" s="25"/>
      <c r="F1624" s="26">
        <f>SUMIF('data-from-invoicing'!D:D,eslam.data!AP1624,'data-from-invoicing'!E:E)</f>
        <v>195957824.34999999</v>
      </c>
      <c r="G1624" s="2">
        <f t="shared" si="190"/>
        <v>195957824.34999999</v>
      </c>
      <c r="H1624" s="23"/>
      <c r="I1624" s="2">
        <f>SUMIF('collection only'!D:D,eslam.data!AO1624,'collection only'!E:E)</f>
        <v>1103175</v>
      </c>
      <c r="J1624" s="26">
        <f>SUMIF('data-from-invoicing'!D:D,eslam.data!AP1624,'data-from-invoicing'!F:F)</f>
        <v>45292969.020000003</v>
      </c>
      <c r="K1624" s="2">
        <f t="shared" si="191"/>
        <v>44189794.020000003</v>
      </c>
      <c r="O1624" s="23"/>
      <c r="P1624" s="2">
        <v>13327738</v>
      </c>
      <c r="Q1624" s="1">
        <v>44651</v>
      </c>
      <c r="R1624" s="1">
        <v>44651</v>
      </c>
      <c r="S1624" s="1">
        <v>44661</v>
      </c>
      <c r="T1624">
        <v>60</v>
      </c>
      <c r="U1624" s="1">
        <v>44721</v>
      </c>
      <c r="AD1624" s="2">
        <v>0</v>
      </c>
      <c r="AE1624" s="14">
        <f>SUMIF('consultant-gross'!D:D,eslam.data!AO1624,'consultant-gross'!F:F)</f>
        <v>0</v>
      </c>
      <c r="AF1624" s="14">
        <f>SUMIF('consultant-gross'!D:D,eslam.data!AO1624,'consultant-gross'!G:G)</f>
        <v>0</v>
      </c>
      <c r="AG1624" s="14">
        <f>SUMIF('consultant-net'!D:D,eslam.data!AO1624,'consultant-net'!F:F)</f>
        <v>13327738</v>
      </c>
      <c r="AH1624" s="2" t="str">
        <f>VLOOKUP(A1624,'eslam-to-invoicing'!A:B,2,0)</f>
        <v>Olympic Multi – Sports Hall</v>
      </c>
      <c r="AO1624" s="2" t="str">
        <f t="shared" si="192"/>
        <v>Sports Hall - MEP2</v>
      </c>
      <c r="AP1624" s="2" t="str">
        <f t="shared" si="193"/>
        <v>Olympic Multi – Sports Hall2</v>
      </c>
    </row>
    <row r="1625" spans="1:42" hidden="1" x14ac:dyDescent="0.3">
      <c r="A1625" s="6" t="s">
        <v>108</v>
      </c>
      <c r="B1625" s="6">
        <f>VLOOKUP(A1625,Sheet1!A:B,2,0)</f>
        <v>1</v>
      </c>
      <c r="C1625" s="6">
        <v>1</v>
      </c>
      <c r="D1625" s="25"/>
      <c r="E1625" s="2">
        <v>779997.07</v>
      </c>
      <c r="F1625" s="26">
        <f>SUMIF('data-from-invoicing'!D:D,eslam.data!AP1625,'data-from-invoicing'!E:E)</f>
        <v>0</v>
      </c>
      <c r="G1625" s="2">
        <f t="shared" si="190"/>
        <v>-779997.07</v>
      </c>
      <c r="H1625" s="23"/>
      <c r="I1625" s="2">
        <f>SUMIF('collection only'!D:D,eslam.data!AO1625,'collection only'!E:E)</f>
        <v>509186.43</v>
      </c>
      <c r="J1625" s="26">
        <f>SUMIF('data-from-invoicing'!D:D,eslam.data!AP1625,'data-from-invoicing'!F:F)</f>
        <v>0</v>
      </c>
      <c r="K1625" s="2">
        <f t="shared" si="191"/>
        <v>-509186.43</v>
      </c>
      <c r="O1625" s="23"/>
      <c r="P1625" s="2">
        <v>524786.37</v>
      </c>
      <c r="Q1625" s="1">
        <v>44957</v>
      </c>
      <c r="R1625" s="1">
        <v>44942</v>
      </c>
      <c r="S1625" s="1">
        <v>44942</v>
      </c>
      <c r="T1625">
        <v>42</v>
      </c>
      <c r="U1625" s="1">
        <v>44984</v>
      </c>
      <c r="V1625" s="1">
        <v>44944</v>
      </c>
      <c r="W1625" s="2">
        <v>779997.07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>
        <f>VLOOKUP(A1625,'eslam-to-invoicing'!A:B,2,0)</f>
        <v>0</v>
      </c>
      <c r="AO1625" s="2" t="str">
        <f t="shared" si="192"/>
        <v>Suez Intake &amp; P Stations-ABB apply1</v>
      </c>
      <c r="AP1625" s="2" t="str">
        <f t="shared" si="193"/>
        <v>01</v>
      </c>
    </row>
    <row r="1626" spans="1:42" hidden="1" x14ac:dyDescent="0.3">
      <c r="A1626" s="6" t="s">
        <v>108</v>
      </c>
      <c r="B1626" s="6">
        <f>VLOOKUP(A1626,Sheet1!A:B,2,0)</f>
        <v>1</v>
      </c>
      <c r="C1626" s="6">
        <v>2</v>
      </c>
      <c r="D1626" s="25"/>
      <c r="E1626" s="2">
        <v>1514111.97</v>
      </c>
      <c r="F1626" s="26">
        <f>SUMIF('data-from-invoicing'!D:D,eslam.data!AP1626,'data-from-invoicing'!E:E)</f>
        <v>0</v>
      </c>
      <c r="G1626" s="2">
        <f t="shared" si="190"/>
        <v>-1514111.97</v>
      </c>
      <c r="H1626" s="23"/>
      <c r="I1626" s="2">
        <f>SUMIF('collection only'!D:D,eslam.data!AO1626,'collection only'!E:E)</f>
        <v>988420.71</v>
      </c>
      <c r="J1626" s="26">
        <f>SUMIF('data-from-invoicing'!D:D,eslam.data!AP1626,'data-from-invoicing'!F:F)</f>
        <v>0</v>
      </c>
      <c r="K1626" s="2">
        <f t="shared" si="191"/>
        <v>-988420.71</v>
      </c>
      <c r="O1626" s="23"/>
      <c r="P1626" s="2">
        <v>988420.71</v>
      </c>
      <c r="Q1626" s="1">
        <v>44985</v>
      </c>
      <c r="R1626" s="1">
        <v>44973</v>
      </c>
      <c r="S1626" s="1">
        <v>44992</v>
      </c>
      <c r="T1626">
        <v>42</v>
      </c>
      <c r="U1626" s="1">
        <v>45034</v>
      </c>
      <c r="V1626" s="1">
        <v>44994</v>
      </c>
      <c r="W1626" s="2">
        <v>2294109.04</v>
      </c>
      <c r="AD1626" s="2">
        <v>0</v>
      </c>
      <c r="AE1626" s="14">
        <f>SUMIF('consultant-gross'!D:D,eslam.data!AO1626,'consultant-gross'!F:F)</f>
        <v>0</v>
      </c>
      <c r="AF1626" s="14">
        <f>SUMIF('consultant-gross'!D:D,eslam.data!AO1626,'consultant-gross'!G:G)</f>
        <v>0</v>
      </c>
      <c r="AG1626" s="14">
        <f>SUMIF('consultant-net'!D:D,eslam.data!AO1626,'consultant-net'!F:F)</f>
        <v>0</v>
      </c>
      <c r="AH1626" s="2">
        <f>VLOOKUP(A1626,'eslam-to-invoicing'!A:B,2,0)</f>
        <v>0</v>
      </c>
      <c r="AO1626" s="2" t="str">
        <f t="shared" si="192"/>
        <v>Suez Intake &amp; P Stations-ABB apply2</v>
      </c>
      <c r="AP1626" s="2" t="str">
        <f t="shared" si="193"/>
        <v>02</v>
      </c>
    </row>
    <row r="1627" spans="1:42" hidden="1" x14ac:dyDescent="0.3">
      <c r="A1627" s="6" t="s">
        <v>108</v>
      </c>
      <c r="B1627" s="6">
        <f>VLOOKUP(A1627,Sheet1!A:B,2,0)</f>
        <v>1</v>
      </c>
      <c r="C1627" s="6">
        <v>3</v>
      </c>
      <c r="D1627" s="25"/>
      <c r="E1627" s="2">
        <v>1605876.32</v>
      </c>
      <c r="F1627" s="26">
        <f>SUMIF('data-from-invoicing'!D:D,eslam.data!AP1627,'data-from-invoicing'!E:E)</f>
        <v>0</v>
      </c>
      <c r="G1627" s="2">
        <f t="shared" si="190"/>
        <v>-1605876.32</v>
      </c>
      <c r="H1627" s="23"/>
      <c r="I1627" s="2">
        <f>SUMIF('collection only'!D:D,eslam.data!AO1627,'collection only'!E:E)</f>
        <v>1048324.99639137</v>
      </c>
      <c r="J1627" s="26">
        <f>SUMIF('data-from-invoicing'!D:D,eslam.data!AP1627,'data-from-invoicing'!F:F)</f>
        <v>0</v>
      </c>
      <c r="K1627" s="2">
        <f t="shared" si="191"/>
        <v>-1048324.99639137</v>
      </c>
      <c r="O1627" s="23"/>
      <c r="P1627" s="2">
        <v>1048325</v>
      </c>
      <c r="Q1627" s="1">
        <v>45016</v>
      </c>
      <c r="R1627" s="1">
        <v>45027</v>
      </c>
      <c r="S1627" s="1">
        <v>45027</v>
      </c>
      <c r="T1627">
        <v>42</v>
      </c>
      <c r="U1627" s="1">
        <v>45069</v>
      </c>
      <c r="V1627" s="1">
        <v>45028</v>
      </c>
      <c r="W1627" s="2">
        <v>3899985.36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>
        <f>VLOOKUP(A1627,'eslam-to-invoicing'!A:B,2,0)</f>
        <v>0</v>
      </c>
      <c r="AO1627" s="2" t="str">
        <f t="shared" si="192"/>
        <v>Suez Intake &amp; P Stations-ABB apply3</v>
      </c>
      <c r="AP1627" s="2" t="str">
        <f t="shared" si="193"/>
        <v>03</v>
      </c>
    </row>
    <row r="1628" spans="1:42" hidden="1" x14ac:dyDescent="0.3">
      <c r="A1628" s="6" t="s">
        <v>108</v>
      </c>
      <c r="B1628" s="6">
        <f>VLOOKUP(A1628,Sheet1!A:B,2,0)</f>
        <v>1</v>
      </c>
      <c r="C1628" s="6">
        <v>6</v>
      </c>
      <c r="D1628" s="25"/>
      <c r="E1628" s="2">
        <v>6098633.6400000006</v>
      </c>
      <c r="F1628" s="26">
        <f>SUMIF('data-from-invoicing'!D:D,eslam.data!AP1628,'data-from-invoicing'!E:E)</f>
        <v>0</v>
      </c>
      <c r="G1628" s="2">
        <f t="shared" si="190"/>
        <v>-6098633.6400000006</v>
      </c>
      <c r="H1628" s="23"/>
      <c r="I1628" s="2">
        <f>SUMIF('collection only'!D:D,eslam.data!AO1628,'collection only'!E:E)</f>
        <v>0</v>
      </c>
      <c r="J1628" s="26">
        <f>SUMIF('data-from-invoicing'!D:D,eslam.data!AP1628,'data-from-invoicing'!F:F)</f>
        <v>0</v>
      </c>
      <c r="K1628" s="2">
        <f t="shared" si="191"/>
        <v>0</v>
      </c>
      <c r="O1628" s="23"/>
      <c r="P1628" s="2">
        <v>573225.5</v>
      </c>
      <c r="Q1628" s="1">
        <v>45382</v>
      </c>
      <c r="R1628" s="1">
        <v>45382</v>
      </c>
      <c r="S1628" s="1">
        <v>45448</v>
      </c>
      <c r="T1628">
        <v>42</v>
      </c>
      <c r="U1628" s="1">
        <v>45490</v>
      </c>
      <c r="V1628" s="1">
        <v>45449</v>
      </c>
      <c r="W1628" s="2">
        <v>9998619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>
        <f>VLOOKUP(A1628,'eslam-to-invoicing'!A:B,2,0)</f>
        <v>0</v>
      </c>
      <c r="AO1628" s="2" t="str">
        <f t="shared" si="192"/>
        <v>Suez Intake &amp; P Stations-ABB apply6</v>
      </c>
      <c r="AP1628" s="2" t="str">
        <f t="shared" si="193"/>
        <v>06</v>
      </c>
    </row>
    <row r="1629" spans="1:42" hidden="1" x14ac:dyDescent="0.3">
      <c r="A1629" s="6" t="s">
        <v>102</v>
      </c>
      <c r="B1629" s="6">
        <f>VLOOKUP(A1629,Sheet1!A:B,2,0)</f>
        <v>1</v>
      </c>
      <c r="C1629" s="6">
        <v>1</v>
      </c>
      <c r="D1629" s="25"/>
      <c r="E1629" s="2">
        <v>5874834</v>
      </c>
      <c r="F1629" s="26">
        <f>SUMIF('data-from-invoicing'!D:D,eslam.data!AP1629,'data-from-invoicing'!E:E)</f>
        <v>0</v>
      </c>
      <c r="G1629" s="2">
        <f t="shared" si="190"/>
        <v>-5874834</v>
      </c>
      <c r="H1629" s="23"/>
      <c r="I1629" s="2">
        <f>SUMIF('collection only'!D:D,eslam.data!AO1629,'collection only'!E:E)</f>
        <v>5134498.57</v>
      </c>
      <c r="J1629" s="26">
        <f>SUMIF('data-from-invoicing'!D:D,eslam.data!AP1629,'data-from-invoicing'!F:F)</f>
        <v>0</v>
      </c>
      <c r="K1629" s="2">
        <f t="shared" si="191"/>
        <v>-5134498.57</v>
      </c>
      <c r="O1629" s="23"/>
      <c r="P1629" s="2">
        <v>5134498.57</v>
      </c>
      <c r="Q1629" s="1">
        <v>44865</v>
      </c>
      <c r="R1629" s="1">
        <v>44867</v>
      </c>
      <c r="S1629" s="1">
        <v>44867</v>
      </c>
      <c r="T1629">
        <v>42</v>
      </c>
      <c r="U1629" s="1">
        <v>44909</v>
      </c>
      <c r="V1629" s="1">
        <v>44867</v>
      </c>
      <c r="W1629" s="2">
        <v>5874834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>
        <f>VLOOKUP(A1629,'eslam-to-invoicing'!A:B,2,0)</f>
        <v>0</v>
      </c>
      <c r="AO1629" s="2" t="str">
        <f t="shared" si="192"/>
        <v>Suez Intake &amp; P Stations-ABB supply1</v>
      </c>
      <c r="AP1629" s="2" t="str">
        <f t="shared" si="193"/>
        <v>01</v>
      </c>
    </row>
    <row r="1630" spans="1:42" hidden="1" x14ac:dyDescent="0.3">
      <c r="A1630" s="6" t="s">
        <v>102</v>
      </c>
      <c r="B1630" s="6">
        <f>VLOOKUP(A1630,Sheet1!A:B,2,0)</f>
        <v>1</v>
      </c>
      <c r="C1630" s="6">
        <v>2</v>
      </c>
      <c r="D1630" s="25"/>
      <c r="E1630" s="2">
        <v>8551701.5600000005</v>
      </c>
      <c r="F1630" s="26">
        <f>SUMIF('data-from-invoicing'!D:D,eslam.data!AP1630,'data-from-invoicing'!E:E)</f>
        <v>0</v>
      </c>
      <c r="G1630" s="2">
        <f t="shared" si="190"/>
        <v>-8551701.5600000005</v>
      </c>
      <c r="H1630" s="23"/>
      <c r="I1630" s="2">
        <f>SUMIF('collection only'!D:D,eslam.data!AO1630,'collection only'!E:E)</f>
        <v>7437727.8200000003</v>
      </c>
      <c r="J1630" s="26">
        <f>SUMIF('data-from-invoicing'!D:D,eslam.data!AP1630,'data-from-invoicing'!F:F)</f>
        <v>0</v>
      </c>
      <c r="K1630" s="2">
        <f t="shared" si="191"/>
        <v>-7437727.8200000003</v>
      </c>
      <c r="O1630" s="23"/>
      <c r="P1630" s="2">
        <v>7437727.8200000003</v>
      </c>
      <c r="Q1630" s="1">
        <v>44895</v>
      </c>
      <c r="R1630" s="1">
        <v>44886</v>
      </c>
      <c r="S1630" s="1">
        <v>44892</v>
      </c>
      <c r="T1630">
        <v>42</v>
      </c>
      <c r="U1630" s="1">
        <v>44934</v>
      </c>
      <c r="V1630" s="1">
        <v>44892</v>
      </c>
      <c r="W1630" s="2">
        <v>14426535.560000001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0</v>
      </c>
      <c r="AH1630" s="2">
        <f>VLOOKUP(A1630,'eslam-to-invoicing'!A:B,2,0)</f>
        <v>0</v>
      </c>
      <c r="AO1630" s="2" t="str">
        <f t="shared" si="192"/>
        <v>Suez Intake &amp; P Stations-ABB supply2</v>
      </c>
      <c r="AP1630" s="2" t="str">
        <f t="shared" si="193"/>
        <v>02</v>
      </c>
    </row>
    <row r="1631" spans="1:42" hidden="1" x14ac:dyDescent="0.3">
      <c r="A1631" s="6" t="s">
        <v>102</v>
      </c>
      <c r="B1631" s="6">
        <f>VLOOKUP(A1631,Sheet1!A:B,2,0)</f>
        <v>1</v>
      </c>
      <c r="C1631" s="6">
        <v>3</v>
      </c>
      <c r="D1631" s="25"/>
      <c r="E1631" s="2">
        <v>1037578.559999999</v>
      </c>
      <c r="F1631" s="26">
        <f>SUMIF('data-from-invoicing'!D:D,eslam.data!AP1631,'data-from-invoicing'!E:E)</f>
        <v>0</v>
      </c>
      <c r="G1631" s="2">
        <f t="shared" si="190"/>
        <v>-1037578.559999999</v>
      </c>
      <c r="H1631" s="23"/>
      <c r="I1631" s="2">
        <f>SUMIF('collection only'!D:D,eslam.data!AO1631,'collection only'!E:E)</f>
        <v>814872.95</v>
      </c>
      <c r="J1631" s="26">
        <f>SUMIF('data-from-invoicing'!D:D,eslam.data!AP1631,'data-from-invoicing'!F:F)</f>
        <v>0</v>
      </c>
      <c r="K1631" s="2">
        <f t="shared" si="191"/>
        <v>-814872.95</v>
      </c>
      <c r="O1631" s="23"/>
      <c r="P1631" s="2">
        <v>814872.96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15464114.119999999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 t="shared" si="192"/>
        <v>Suez Intake &amp; P Stations-ABB supply3</v>
      </c>
      <c r="AP1631" s="2" t="str">
        <f t="shared" si="193"/>
        <v>03</v>
      </c>
    </row>
    <row r="1632" spans="1:42" x14ac:dyDescent="0.3">
      <c r="A1632" s="6" t="s">
        <v>102</v>
      </c>
      <c r="B1632" s="6">
        <f>VLOOKUP(A1632,Sheet1!A:B,2,0)</f>
        <v>1</v>
      </c>
      <c r="C1632" s="6">
        <v>4</v>
      </c>
      <c r="D1632" s="25"/>
      <c r="F1632" s="26">
        <f>SUMIF('data-from-invoicing'!D:D,eslam.data!AP1632,'data-from-invoicing'!E:E)</f>
        <v>0</v>
      </c>
      <c r="G1632" s="2">
        <f t="shared" si="190"/>
        <v>0</v>
      </c>
      <c r="H1632" s="23"/>
      <c r="I1632" s="2">
        <f>SUMIF('collection only'!D:D,eslam.data!AO1632,'collection only'!E:E)</f>
        <v>3667977.98</v>
      </c>
      <c r="J1632" s="26">
        <f>SUMIF('data-from-invoicing'!D:D,eslam.data!AP1632,'data-from-invoicing'!F:F)</f>
        <v>0</v>
      </c>
      <c r="K1632" s="2">
        <f t="shared" si="191"/>
        <v>-3667977.98</v>
      </c>
      <c r="O1632" s="23"/>
      <c r="Q1632" s="1">
        <v>45046</v>
      </c>
      <c r="R1632" s="1">
        <v>45055</v>
      </c>
      <c r="S1632" s="1">
        <v>45056</v>
      </c>
      <c r="T1632">
        <v>42</v>
      </c>
      <c r="U1632" s="1">
        <v>45098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 t="shared" si="192"/>
        <v>Suez Intake &amp; P Stations-ABB supply4</v>
      </c>
      <c r="AP1632" s="2" t="str">
        <f t="shared" si="193"/>
        <v>04</v>
      </c>
    </row>
    <row r="1633" spans="1:42" hidden="1" x14ac:dyDescent="0.3">
      <c r="A1633" s="6" t="s">
        <v>102</v>
      </c>
      <c r="B1633" s="6">
        <f>VLOOKUP(A1633,Sheet1!A:B,2,0)</f>
        <v>1</v>
      </c>
      <c r="C1633" s="6">
        <v>8</v>
      </c>
      <c r="D1633" s="25"/>
      <c r="E1633" s="2">
        <v>24332063.940000001</v>
      </c>
      <c r="F1633" s="26">
        <f>SUMIF('data-from-invoicing'!D:D,eslam.data!AP1633,'data-from-invoicing'!E:E)</f>
        <v>0</v>
      </c>
      <c r="G1633" s="2">
        <f t="shared" si="190"/>
        <v>-24332063.940000001</v>
      </c>
      <c r="H1633" s="23"/>
      <c r="I1633" s="2">
        <f>SUMIF('collection only'!D:D,eslam.data!AO1633,'collection only'!E:E)</f>
        <v>1.0000000000000001E-5</v>
      </c>
      <c r="J1633" s="26">
        <f>SUMIF('data-from-invoicing'!D:D,eslam.data!AP1633,'data-from-invoicing'!F:F)</f>
        <v>0</v>
      </c>
      <c r="K1633" s="2">
        <f t="shared" si="191"/>
        <v>-1.0000000000000001E-5</v>
      </c>
      <c r="O1633" s="23"/>
      <c r="P1633" s="2">
        <v>817934.28</v>
      </c>
      <c r="Q1633" s="1">
        <v>45351</v>
      </c>
      <c r="R1633" s="1">
        <v>45347</v>
      </c>
      <c r="S1633" s="1">
        <v>45347</v>
      </c>
      <c r="T1633">
        <v>42</v>
      </c>
      <c r="U1633" s="1">
        <v>45389</v>
      </c>
      <c r="V1633" s="1">
        <v>45349</v>
      </c>
      <c r="W1633" s="2">
        <v>40613282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 t="shared" si="192"/>
        <v>Suez Intake &amp; P Stations-ABB supply8</v>
      </c>
      <c r="AP1633" s="2" t="str">
        <f t="shared" si="193"/>
        <v>08</v>
      </c>
    </row>
    <row r="1634" spans="1:42" hidden="1" x14ac:dyDescent="0.3">
      <c r="A1634" s="6" t="s">
        <v>111</v>
      </c>
      <c r="B1634" s="6">
        <f>VLOOKUP(A1634,Sheet1!A:B,2,0)</f>
        <v>1</v>
      </c>
      <c r="C1634" s="6">
        <v>1</v>
      </c>
      <c r="D1634" s="25"/>
      <c r="E1634" s="2">
        <v>1124419.48</v>
      </c>
      <c r="F1634" s="26">
        <f>SUMIF('data-from-invoicing'!D:D,eslam.data!AP1634,'data-from-invoicing'!E:E)</f>
        <v>0</v>
      </c>
      <c r="G1634" s="2">
        <f t="shared" si="190"/>
        <v>-1124419.48</v>
      </c>
      <c r="H1634" s="23"/>
      <c r="I1634" s="2">
        <f>SUMIF('collection only'!D:D,eslam.data!AO1634,'collection only'!E:E)</f>
        <v>1102291.6200000001</v>
      </c>
      <c r="J1634" s="26">
        <f>SUMIF('data-from-invoicing'!D:D,eslam.data!AP1634,'data-from-invoicing'!F:F)</f>
        <v>0</v>
      </c>
      <c r="K1634" s="2">
        <f t="shared" si="191"/>
        <v>-1102291.6200000001</v>
      </c>
      <c r="O1634" s="23"/>
      <c r="P1634" s="2">
        <v>1102291.6200000001</v>
      </c>
      <c r="Q1634" s="1">
        <v>44957</v>
      </c>
      <c r="R1634" s="1">
        <v>44942</v>
      </c>
      <c r="S1634" s="1">
        <v>44941</v>
      </c>
      <c r="T1634">
        <v>42</v>
      </c>
      <c r="U1634" s="1">
        <v>44983</v>
      </c>
      <c r="V1634" s="1">
        <v>44942</v>
      </c>
      <c r="W1634" s="2">
        <v>1124419.48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 t="shared" si="192"/>
        <v>Suez Intake &amp; P Stations-SSC apply1</v>
      </c>
      <c r="AP1634" s="2" t="str">
        <f t="shared" si="193"/>
        <v>01</v>
      </c>
    </row>
    <row r="1635" spans="1:42" hidden="1" x14ac:dyDescent="0.3">
      <c r="A1635" s="6" t="s">
        <v>111</v>
      </c>
      <c r="B1635" s="6">
        <f>VLOOKUP(A1635,Sheet1!A:B,2,0)</f>
        <v>1</v>
      </c>
      <c r="C1635" s="6">
        <v>2</v>
      </c>
      <c r="D1635" s="25"/>
      <c r="E1635" s="2">
        <v>3081346.71</v>
      </c>
      <c r="F1635" s="26">
        <f>SUMIF('data-from-invoicing'!D:D,eslam.data!AP1635,'data-from-invoicing'!E:E)</f>
        <v>0</v>
      </c>
      <c r="G1635" s="2">
        <f t="shared" si="190"/>
        <v>-3081346.71</v>
      </c>
      <c r="H1635" s="23"/>
      <c r="I1635" s="2">
        <f>SUMIF('collection only'!D:D,eslam.data!AO1635,'collection only'!E:E)</f>
        <v>3020707.78</v>
      </c>
      <c r="J1635" s="26">
        <f>SUMIF('data-from-invoicing'!D:D,eslam.data!AP1635,'data-from-invoicing'!F:F)</f>
        <v>0</v>
      </c>
      <c r="K1635" s="2">
        <f t="shared" si="191"/>
        <v>-3020707.78</v>
      </c>
      <c r="O1635" s="23"/>
      <c r="P1635" s="2">
        <v>3020707.78</v>
      </c>
      <c r="Q1635" s="1">
        <v>44985</v>
      </c>
      <c r="R1635" s="1">
        <v>44973</v>
      </c>
      <c r="S1635" s="1">
        <v>44992</v>
      </c>
      <c r="T1635">
        <v>42</v>
      </c>
      <c r="U1635" s="1">
        <v>45034</v>
      </c>
      <c r="V1635" s="1">
        <v>44994</v>
      </c>
      <c r="W1635" s="2">
        <v>4205766.1900000004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 t="shared" si="192"/>
        <v>Suez Intake &amp; P Stations-SSC apply2</v>
      </c>
      <c r="AP1635" s="2" t="str">
        <f t="shared" si="193"/>
        <v>02</v>
      </c>
    </row>
    <row r="1636" spans="1:42" hidden="1" x14ac:dyDescent="0.3">
      <c r="A1636" s="6" t="s">
        <v>111</v>
      </c>
      <c r="B1636" s="6">
        <f>VLOOKUP(A1636,Sheet1!A:B,2,0)</f>
        <v>1</v>
      </c>
      <c r="C1636" s="6">
        <v>3</v>
      </c>
      <c r="D1636" s="25"/>
      <c r="E1636" s="2">
        <v>788338.18999999948</v>
      </c>
      <c r="F1636" s="26">
        <f>SUMIF('data-from-invoicing'!D:D,eslam.data!AP1636,'data-from-invoicing'!E:E)</f>
        <v>0</v>
      </c>
      <c r="G1636" s="2">
        <f t="shared" si="190"/>
        <v>-788338.18999999948</v>
      </c>
      <c r="H1636" s="23"/>
      <c r="I1636" s="2">
        <f>SUMIF('collection only'!D:D,eslam.data!AO1636,'collection only'!E:E)</f>
        <v>772824.19236835896</v>
      </c>
      <c r="J1636" s="26">
        <f>SUMIF('data-from-invoicing'!D:D,eslam.data!AP1636,'data-from-invoicing'!F:F)</f>
        <v>0</v>
      </c>
      <c r="K1636" s="2">
        <f t="shared" si="191"/>
        <v>-772824.19236835896</v>
      </c>
      <c r="O1636" s="23"/>
      <c r="P1636" s="2">
        <v>772824.19</v>
      </c>
      <c r="Q1636" s="1">
        <v>45016</v>
      </c>
      <c r="R1636" s="1">
        <v>45027</v>
      </c>
      <c r="S1636" s="1">
        <v>45027</v>
      </c>
      <c r="T1636">
        <v>42</v>
      </c>
      <c r="U1636" s="1">
        <v>45069</v>
      </c>
      <c r="V1636" s="1">
        <v>45028</v>
      </c>
      <c r="W1636" s="2">
        <v>4994104.38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 t="shared" si="192"/>
        <v>Suez Intake &amp; P Stations-SSC apply3</v>
      </c>
      <c r="AP1636" s="2" t="str">
        <f t="shared" si="193"/>
        <v>03</v>
      </c>
    </row>
    <row r="1637" spans="1:42" hidden="1" x14ac:dyDescent="0.3">
      <c r="A1637" s="6" t="s">
        <v>111</v>
      </c>
      <c r="B1637" s="6">
        <f>VLOOKUP(A1637,Sheet1!A:B,2,0)</f>
        <v>1</v>
      </c>
      <c r="C1637" s="6">
        <v>7</v>
      </c>
      <c r="D1637" s="25"/>
      <c r="E1637" s="2">
        <v>12349144.720000001</v>
      </c>
      <c r="F1637" s="26">
        <f>SUMIF('data-from-invoicing'!D:D,eslam.data!AP1637,'data-from-invoicing'!E:E)</f>
        <v>0</v>
      </c>
      <c r="G1637" s="2">
        <f t="shared" si="190"/>
        <v>-12349144.720000001</v>
      </c>
      <c r="H1637" s="23"/>
      <c r="I1637" s="2">
        <f>SUMIF('collection only'!D:D,eslam.data!AO1637,'collection only'!E:E)</f>
        <v>0</v>
      </c>
      <c r="J1637" s="26">
        <f>SUMIF('data-from-invoicing'!D:D,eslam.data!AP1637,'data-from-invoicing'!F:F)</f>
        <v>0</v>
      </c>
      <c r="K1637" s="2">
        <f t="shared" si="191"/>
        <v>0</v>
      </c>
      <c r="O1637" s="23"/>
      <c r="P1637" s="2">
        <v>6963227.5199999996</v>
      </c>
      <c r="Q1637" s="1">
        <v>45351</v>
      </c>
      <c r="R1637" s="1">
        <v>45348</v>
      </c>
      <c r="S1637" s="1">
        <v>45348</v>
      </c>
      <c r="T1637">
        <v>42</v>
      </c>
      <c r="U1637" s="1">
        <v>45390</v>
      </c>
      <c r="V1637" s="1">
        <v>45349</v>
      </c>
      <c r="W1637" s="2">
        <v>17343249.100000001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 t="shared" si="192"/>
        <v>Suez Intake &amp; P Stations-SSC apply7</v>
      </c>
      <c r="AP1637" s="2" t="str">
        <f t="shared" si="193"/>
        <v>07</v>
      </c>
    </row>
    <row r="1638" spans="1:42" hidden="1" x14ac:dyDescent="0.3">
      <c r="A1638" s="6" t="s">
        <v>111</v>
      </c>
      <c r="B1638" s="6">
        <f>VLOOKUP(A1638,Sheet1!A:B,2,0)</f>
        <v>1</v>
      </c>
      <c r="C1638" s="6">
        <v>8</v>
      </c>
      <c r="D1638" s="25"/>
      <c r="E1638" s="2">
        <v>1924769.299999997</v>
      </c>
      <c r="F1638" s="26">
        <f>SUMIF('data-from-invoicing'!D:D,eslam.data!AP1638,'data-from-invoicing'!E:E)</f>
        <v>0</v>
      </c>
      <c r="G1638" s="2">
        <f t="shared" si="190"/>
        <v>-1924769.299999997</v>
      </c>
      <c r="H1638" s="23"/>
      <c r="I1638" s="2">
        <f>SUMIF('collection only'!D:D,eslam.data!AO1638,'collection only'!E:E)</f>
        <v>1886891.07</v>
      </c>
      <c r="J1638" s="26">
        <f>SUMIF('data-from-invoicing'!D:D,eslam.data!AP1638,'data-from-invoicing'!F:F)</f>
        <v>0</v>
      </c>
      <c r="K1638" s="2">
        <f t="shared" si="191"/>
        <v>-1886891.07</v>
      </c>
      <c r="O1638" s="23"/>
      <c r="P1638" s="2">
        <v>1886891.07</v>
      </c>
      <c r="Q1638" s="1">
        <v>45382</v>
      </c>
      <c r="R1638" s="1">
        <v>45382</v>
      </c>
      <c r="S1638" s="1">
        <v>45448</v>
      </c>
      <c r="T1638">
        <v>42</v>
      </c>
      <c r="U1638" s="1">
        <v>45490</v>
      </c>
      <c r="V1638" s="1">
        <v>45449</v>
      </c>
      <c r="W1638" s="2">
        <v>19268018.399999999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 t="shared" si="192"/>
        <v>Suez Intake &amp; P Stations-SSC apply8</v>
      </c>
      <c r="AP1638" s="2" t="str">
        <f t="shared" si="193"/>
        <v>08</v>
      </c>
    </row>
    <row r="1639" spans="1:42" hidden="1" x14ac:dyDescent="0.3">
      <c r="A1639" s="6" t="s">
        <v>101</v>
      </c>
      <c r="B1639" s="6">
        <f>VLOOKUP(A1639,Sheet1!A:B,2,0)</f>
        <v>1</v>
      </c>
      <c r="C1639" s="6">
        <v>1</v>
      </c>
      <c r="D1639" s="25"/>
      <c r="E1639" s="2">
        <v>10223133.6</v>
      </c>
      <c r="F1639" s="26">
        <f>SUMIF('data-from-invoicing'!D:D,eslam.data!AP1639,'data-from-invoicing'!E:E)</f>
        <v>0</v>
      </c>
      <c r="G1639" s="2">
        <f t="shared" si="190"/>
        <v>-10223133.6</v>
      </c>
      <c r="H1639" s="23"/>
      <c r="I1639" s="2">
        <f>SUMIF('collection only'!D:D,eslam.data!AO1639,'collection only'!E:E)</f>
        <v>8726326.4199999999</v>
      </c>
      <c r="J1639" s="26">
        <f>SUMIF('data-from-invoicing'!D:D,eslam.data!AP1639,'data-from-invoicing'!F:F)</f>
        <v>0</v>
      </c>
      <c r="K1639" s="2">
        <f t="shared" si="191"/>
        <v>-8726326.4199999999</v>
      </c>
      <c r="O1639" s="23"/>
      <c r="P1639" s="2">
        <v>8726335.4199999999</v>
      </c>
      <c r="Q1639" s="1">
        <v>44865</v>
      </c>
      <c r="R1639" s="1">
        <v>44867</v>
      </c>
      <c r="S1639" s="1">
        <v>44867</v>
      </c>
      <c r="T1639">
        <v>42</v>
      </c>
      <c r="U1639" s="1">
        <v>44909</v>
      </c>
      <c r="V1639" s="1">
        <v>44867</v>
      </c>
      <c r="W1639" s="2">
        <v>10223133.6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 t="shared" si="192"/>
        <v>Suez Intake &amp; P Stations-SSC supply1</v>
      </c>
      <c r="AP1639" s="2" t="str">
        <f t="shared" si="193"/>
        <v>01</v>
      </c>
    </row>
    <row r="1640" spans="1:42" hidden="1" x14ac:dyDescent="0.3">
      <c r="A1640" s="6" t="s">
        <v>101</v>
      </c>
      <c r="B1640" s="6">
        <f>VLOOKUP(A1640,Sheet1!A:B,2,0)</f>
        <v>1</v>
      </c>
      <c r="C1640" s="6">
        <v>2</v>
      </c>
      <c r="D1640" s="25"/>
      <c r="E1640" s="2">
        <v>3765789.870000001</v>
      </c>
      <c r="F1640" s="26">
        <f>SUMIF('data-from-invoicing'!D:D,eslam.data!AP1640,'data-from-invoicing'!E:E)</f>
        <v>0</v>
      </c>
      <c r="G1640" s="2">
        <f t="shared" si="190"/>
        <v>-3765789.870000001</v>
      </c>
      <c r="H1640" s="23"/>
      <c r="I1640" s="2">
        <f>SUMIF('collection only'!D:D,eslam.data!AO1640,'collection only'!E:E)</f>
        <v>3190893.09</v>
      </c>
      <c r="J1640" s="26">
        <f>SUMIF('data-from-invoicing'!D:D,eslam.data!AP1640,'data-from-invoicing'!F:F)</f>
        <v>0</v>
      </c>
      <c r="K1640" s="2">
        <f t="shared" si="191"/>
        <v>-3190893.09</v>
      </c>
      <c r="O1640" s="23"/>
      <c r="P1640" s="2">
        <v>3190884.06</v>
      </c>
      <c r="Q1640" s="1">
        <v>44895</v>
      </c>
      <c r="R1640" s="1">
        <v>44886</v>
      </c>
      <c r="S1640" s="1">
        <v>44892</v>
      </c>
      <c r="T1640">
        <v>42</v>
      </c>
      <c r="U1640" s="1">
        <v>44934</v>
      </c>
      <c r="V1640" s="1">
        <v>44892</v>
      </c>
      <c r="W1640" s="2">
        <v>13988923.470000001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 t="shared" si="192"/>
        <v>Suez Intake &amp; P Stations-SSC supply2</v>
      </c>
      <c r="AP1640" s="2" t="str">
        <f t="shared" si="193"/>
        <v>02</v>
      </c>
    </row>
    <row r="1641" spans="1:42" hidden="1" x14ac:dyDescent="0.3">
      <c r="A1641" s="6" t="s">
        <v>101</v>
      </c>
      <c r="B1641" s="6">
        <f>VLOOKUP(A1641,Sheet1!A:B,2,0)</f>
        <v>1</v>
      </c>
      <c r="C1641" s="6">
        <v>3</v>
      </c>
      <c r="D1641" s="25"/>
      <c r="E1641" s="2">
        <v>374122.6799999997</v>
      </c>
      <c r="F1641" s="26">
        <f>SUMIF('data-from-invoicing'!D:D,eslam.data!AP1641,'data-from-invoicing'!E:E)</f>
        <v>0</v>
      </c>
      <c r="G1641" s="2">
        <f t="shared" si="190"/>
        <v>-374122.6799999997</v>
      </c>
      <c r="H1641" s="23"/>
      <c r="I1641" s="2">
        <f>SUMIF('collection only'!D:D,eslam.data!AO1641,'collection only'!E:E)</f>
        <v>283552.06</v>
      </c>
      <c r="J1641" s="26">
        <f>SUMIF('data-from-invoicing'!D:D,eslam.data!AP1641,'data-from-invoicing'!F:F)</f>
        <v>0</v>
      </c>
      <c r="K1641" s="2">
        <f t="shared" si="191"/>
        <v>-283552.06</v>
      </c>
      <c r="O1641" s="23"/>
      <c r="P1641" s="2">
        <v>283552.06</v>
      </c>
      <c r="Q1641" s="1">
        <v>44957</v>
      </c>
      <c r="R1641" s="1">
        <v>44942</v>
      </c>
      <c r="S1641" s="1">
        <v>44942</v>
      </c>
      <c r="T1641">
        <v>42</v>
      </c>
      <c r="U1641" s="1">
        <v>44984</v>
      </c>
      <c r="V1641" s="1">
        <v>44944</v>
      </c>
      <c r="W1641" s="2">
        <v>14363046.15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 t="shared" si="192"/>
        <v>Suez Intake &amp; P Stations-SSC supply3</v>
      </c>
      <c r="AP1641" s="2" t="str">
        <f t="shared" si="193"/>
        <v>03</v>
      </c>
    </row>
    <row r="1642" spans="1:42" x14ac:dyDescent="0.3">
      <c r="A1642" s="6" t="s">
        <v>101</v>
      </c>
      <c r="B1642" s="6">
        <f>VLOOKUP(A1642,Sheet1!A:B,2,0)</f>
        <v>1</v>
      </c>
      <c r="C1642" s="6">
        <v>4</v>
      </c>
      <c r="D1642" s="25"/>
      <c r="F1642" s="26">
        <f>SUMIF('data-from-invoicing'!D:D,eslam.data!AP1642,'data-from-invoicing'!E:E)</f>
        <v>0</v>
      </c>
      <c r="G1642" s="2">
        <f t="shared" si="190"/>
        <v>0</v>
      </c>
      <c r="H1642" s="23"/>
      <c r="I1642" s="2">
        <f>SUMIF('collection only'!D:D,eslam.data!AO1642,'collection only'!E:E)</f>
        <v>1.0000000000000001E-5</v>
      </c>
      <c r="J1642" s="26">
        <f>SUMIF('data-from-invoicing'!D:D,eslam.data!AP1642,'data-from-invoicing'!F:F)</f>
        <v>0</v>
      </c>
      <c r="K1642" s="2">
        <f t="shared" si="191"/>
        <v>-1.0000000000000001E-5</v>
      </c>
      <c r="O1642" s="23"/>
      <c r="Q1642" s="1">
        <v>45046</v>
      </c>
      <c r="R1642" s="1">
        <v>45055</v>
      </c>
      <c r="S1642" s="1">
        <v>45056</v>
      </c>
      <c r="T1642">
        <v>42</v>
      </c>
      <c r="U1642" s="1">
        <v>45098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 t="shared" si="192"/>
        <v>Suez Intake &amp; P Stations-SSC supply4</v>
      </c>
      <c r="AP1642" s="2" t="str">
        <f t="shared" si="193"/>
        <v>04</v>
      </c>
    </row>
    <row r="1643" spans="1:42" hidden="1" x14ac:dyDescent="0.3">
      <c r="A1643" s="6" t="s">
        <v>101</v>
      </c>
      <c r="B1643" s="6">
        <f>VLOOKUP(A1643,Sheet1!A:B,2,0)</f>
        <v>1</v>
      </c>
      <c r="C1643" s="6">
        <v>8</v>
      </c>
      <c r="D1643" s="25"/>
      <c r="E1643" s="2">
        <v>9321912.3999999985</v>
      </c>
      <c r="F1643" s="26">
        <f>SUMIF('data-from-invoicing'!D:D,eslam.data!AP1643,'data-from-invoicing'!E:E)</f>
        <v>0</v>
      </c>
      <c r="G1643" s="2">
        <f t="shared" si="190"/>
        <v>-9321912.3999999985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 t="shared" si="191"/>
        <v>0</v>
      </c>
      <c r="O1643" s="23"/>
      <c r="P1643" s="2">
        <v>1886800.52</v>
      </c>
      <c r="Q1643" s="1">
        <v>45351</v>
      </c>
      <c r="R1643" s="1">
        <v>45347</v>
      </c>
      <c r="S1643" s="1">
        <v>45347</v>
      </c>
      <c r="T1643">
        <v>42</v>
      </c>
      <c r="U1643" s="1">
        <v>45389</v>
      </c>
      <c r="V1643" s="1">
        <v>45349</v>
      </c>
      <c r="W1643" s="2">
        <v>24074956.739999998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 t="shared" si="192"/>
        <v>Suez Intake &amp; P Stations-SSC supply8</v>
      </c>
      <c r="AP1643" s="2" t="str">
        <f t="shared" si="193"/>
        <v>08</v>
      </c>
    </row>
    <row r="1644" spans="1:42" hidden="1" x14ac:dyDescent="0.3">
      <c r="A1644" s="6" t="s">
        <v>138</v>
      </c>
      <c r="B1644" s="6">
        <f>VLOOKUP(A1644,Sheet1!A:B,2,0)</f>
        <v>1</v>
      </c>
      <c r="C1644" s="6">
        <v>1</v>
      </c>
      <c r="D1644" s="25"/>
      <c r="E1644" s="2">
        <v>3212437.04</v>
      </c>
      <c r="F1644" s="26">
        <f>SUMIF('data-from-invoicing'!D:D,eslam.data!AP1644,'data-from-invoicing'!E:E)</f>
        <v>0</v>
      </c>
      <c r="G1644" s="2">
        <f t="shared" si="190"/>
        <v>-3212437.04</v>
      </c>
      <c r="H1644" s="23"/>
      <c r="I1644" s="2">
        <f>SUMIF('collection only'!D:D,eslam.data!AO1644,'collection only'!E:E)</f>
        <v>3375312.6616000002</v>
      </c>
      <c r="J1644" s="26">
        <f>SUMIF('data-from-invoicing'!D:D,eslam.data!AP1644,'data-from-invoicing'!F:F)</f>
        <v>0</v>
      </c>
      <c r="K1644" s="2">
        <f t="shared" si="191"/>
        <v>-3375312.6616000002</v>
      </c>
      <c r="L1644" s="2">
        <v>1158731.1000000001</v>
      </c>
      <c r="O1644" s="23"/>
      <c r="P1644" s="2">
        <v>2377203.41</v>
      </c>
      <c r="Q1644" s="1">
        <v>45351</v>
      </c>
      <c r="R1644" s="1">
        <v>45339</v>
      </c>
      <c r="S1644" s="1">
        <v>45383</v>
      </c>
      <c r="T1644">
        <v>42</v>
      </c>
      <c r="U1644" s="1">
        <v>45425</v>
      </c>
      <c r="V1644" s="1">
        <v>45383</v>
      </c>
      <c r="W1644" s="2">
        <v>3212437.04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 t="shared" si="192"/>
        <v>SVC1</v>
      </c>
      <c r="AP1644" s="2" t="str">
        <f t="shared" si="193"/>
        <v>01</v>
      </c>
    </row>
    <row r="1645" spans="1:42" x14ac:dyDescent="0.3">
      <c r="A1645" s="6" t="s">
        <v>138</v>
      </c>
      <c r="B1645" s="6">
        <f>VLOOKUP(A1645,Sheet1!A:B,2,0)</f>
        <v>1</v>
      </c>
      <c r="C1645" s="6">
        <v>2</v>
      </c>
      <c r="D1645" s="25"/>
      <c r="F1645" s="26">
        <f>SUMIF('data-from-invoicing'!D:D,eslam.data!AP1645,'data-from-invoicing'!E:E)</f>
        <v>0</v>
      </c>
      <c r="G1645" s="2">
        <f t="shared" si="190"/>
        <v>0</v>
      </c>
      <c r="H1645" s="23"/>
      <c r="I1645" s="2">
        <f>SUMIF('collection only'!D:D,eslam.data!AO1645,'collection only'!E:E)</f>
        <v>0</v>
      </c>
      <c r="J1645" s="26">
        <f>SUMIF('data-from-invoicing'!D:D,eslam.data!AP1645,'data-from-invoicing'!F:F)</f>
        <v>0</v>
      </c>
      <c r="K1645" s="2">
        <f t="shared" si="191"/>
        <v>0</v>
      </c>
      <c r="O1645" s="23"/>
      <c r="Q1645" s="1">
        <v>45443</v>
      </c>
      <c r="R1645" s="1">
        <v>45437</v>
      </c>
      <c r="S1645" s="1">
        <v>45455</v>
      </c>
      <c r="T1645">
        <v>42</v>
      </c>
      <c r="U1645" s="1">
        <v>45497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 t="shared" si="192"/>
        <v>SVC2</v>
      </c>
      <c r="AP1645" s="2" t="str">
        <f t="shared" si="193"/>
        <v>02</v>
      </c>
    </row>
    <row r="1646" spans="1:42" x14ac:dyDescent="0.3">
      <c r="A1646" s="6" t="s">
        <v>11</v>
      </c>
      <c r="B1646" s="6">
        <f>VLOOKUP(A1646,Sheet1!A:B,2,0)</f>
        <v>1</v>
      </c>
      <c r="C1646" s="6">
        <v>25</v>
      </c>
      <c r="D1646" s="25"/>
      <c r="F1646" s="26">
        <f>SUMIF('data-from-invoicing'!D:D,eslam.data!AP1646,'data-from-invoicing'!E:E)</f>
        <v>0</v>
      </c>
      <c r="G1646" s="2">
        <f t="shared" si="190"/>
        <v>0</v>
      </c>
      <c r="H1646" s="23"/>
      <c r="I1646" s="2">
        <f>SUMIF('collection only'!D:D,eslam.data!AO1646,'collection only'!E:E)</f>
        <v>12009168.609999999</v>
      </c>
      <c r="J1646" s="26">
        <f>SUMIF('data-from-invoicing'!D:D,eslam.data!AP1646,'data-from-invoicing'!F:F)</f>
        <v>0</v>
      </c>
      <c r="K1646" s="2">
        <f t="shared" si="191"/>
        <v>-12009168.609999999</v>
      </c>
      <c r="O1646" s="23"/>
      <c r="P1646" s="2">
        <v>12105864.364987729</v>
      </c>
      <c r="Q1646" s="1">
        <v>43008</v>
      </c>
      <c r="R1646" s="1">
        <v>43018</v>
      </c>
      <c r="S1646" s="1">
        <v>43050</v>
      </c>
      <c r="T1646">
        <v>40</v>
      </c>
      <c r="U1646" s="1">
        <v>43090</v>
      </c>
      <c r="V1646" s="1">
        <v>43067</v>
      </c>
      <c r="W1646" s="2">
        <v>210168675.95584711</v>
      </c>
      <c r="X1646" s="2">
        <v>8286463.8074692246</v>
      </c>
      <c r="AD1646" s="2">
        <v>1299409.221579439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12023138.642311245</v>
      </c>
      <c r="AH1646" s="2" t="str">
        <f>VLOOKUP(A1646,'eslam-to-invoicing'!A:B,2,0)</f>
        <v>EMAAR-PKG#53-UPTOWN</v>
      </c>
      <c r="AO1646" s="2" t="str">
        <f t="shared" si="192"/>
        <v>Uptown PK #5325</v>
      </c>
      <c r="AP1646" s="2" t="str">
        <f t="shared" si="193"/>
        <v>EMAAR-PKG#53-UPTOWN25</v>
      </c>
    </row>
    <row r="1647" spans="1:42" hidden="1" x14ac:dyDescent="0.3">
      <c r="A1647" s="6" t="s">
        <v>11</v>
      </c>
      <c r="B1647" s="6">
        <f>VLOOKUP(A1647,Sheet1!A:B,2,0)</f>
        <v>1</v>
      </c>
      <c r="C1647" s="6">
        <v>26</v>
      </c>
      <c r="D1647" s="25"/>
      <c r="E1647" s="2">
        <v>18341001.016899738</v>
      </c>
      <c r="F1647" s="26">
        <f>SUMIF('data-from-invoicing'!D:D,eslam.data!AP1647,'data-from-invoicing'!E:E)</f>
        <v>0</v>
      </c>
      <c r="G1647" s="2">
        <f t="shared" si="190"/>
        <v>-18341001.016899738</v>
      </c>
      <c r="H1647" s="23"/>
      <c r="I1647" s="2">
        <f>SUMIF('collection only'!D:D,eslam.data!AO1647,'collection only'!E:E)</f>
        <v>13124888.109999999</v>
      </c>
      <c r="J1647" s="26">
        <f>SUMIF('data-from-invoicing'!D:D,eslam.data!AP1647,'data-from-invoicing'!F:F)</f>
        <v>0</v>
      </c>
      <c r="K1647" s="2">
        <f t="shared" si="191"/>
        <v>-13124888.109999999</v>
      </c>
      <c r="O1647" s="23"/>
      <c r="P1647" s="2">
        <v>13230735.715903761</v>
      </c>
      <c r="Q1647" s="1">
        <v>43039</v>
      </c>
      <c r="R1647" s="1">
        <v>43049</v>
      </c>
      <c r="S1647" s="1">
        <v>43067</v>
      </c>
      <c r="T1647">
        <v>40</v>
      </c>
      <c r="U1647" s="1">
        <v>43107</v>
      </c>
      <c r="V1647" s="1">
        <v>43090</v>
      </c>
      <c r="W1647" s="2">
        <v>228815469.99269381</v>
      </c>
      <c r="X1647" s="2">
        <v>6928080.7619103799</v>
      </c>
      <c r="AD1647" s="2">
        <v>1215618.221579439</v>
      </c>
      <c r="AE1647" s="14">
        <f>SUMIF('consultant-gross'!D:D,eslam.data!AO1647,'consultant-gross'!F:F)</f>
        <v>18228071.688399699</v>
      </c>
      <c r="AF1647" s="14">
        <f>SUMIF('consultant-gross'!D:D,eslam.data!AO1647,'consultant-gross'!G:G)</f>
        <v>228353712.87410969</v>
      </c>
      <c r="AG1647" s="14">
        <f>SUMIF('consultant-net'!D:D,eslam.data!AO1647,'consultant-net'!F:F)</f>
        <v>12833527.964826673</v>
      </c>
      <c r="AH1647" s="2" t="str">
        <f>VLOOKUP(A1647,'eslam-to-invoicing'!A:B,2,0)</f>
        <v>EMAAR-PKG#53-UPTOWN</v>
      </c>
      <c r="AO1647" s="2" t="str">
        <f t="shared" si="192"/>
        <v>Uptown PK #5326</v>
      </c>
      <c r="AP1647" s="2" t="str">
        <f t="shared" si="193"/>
        <v>EMAAR-PKG#53-UPTOWN26</v>
      </c>
    </row>
    <row r="1648" spans="1:42" hidden="1" x14ac:dyDescent="0.3">
      <c r="A1648" s="6" t="s">
        <v>11</v>
      </c>
      <c r="B1648" s="6">
        <f>VLOOKUP(A1648,Sheet1!A:B,2,0)</f>
        <v>1</v>
      </c>
      <c r="C1648" s="6">
        <v>27</v>
      </c>
      <c r="D1648" s="25"/>
      <c r="E1648" s="2">
        <v>11525442.334672229</v>
      </c>
      <c r="F1648" s="26">
        <f>SUMIF('data-from-invoicing'!D:D,eslam.data!AP1648,'data-from-invoicing'!E:E)</f>
        <v>0</v>
      </c>
      <c r="G1648" s="2">
        <f t="shared" si="190"/>
        <v>-11525442.334672229</v>
      </c>
      <c r="H1648" s="23"/>
      <c r="I1648" s="2">
        <f>SUMIF('collection only'!D:D,eslam.data!AO1648,'collection only'!E:E)</f>
        <v>9593936.7945266366</v>
      </c>
      <c r="J1648" s="26">
        <f>SUMIF('data-from-invoicing'!D:D,eslam.data!AP1648,'data-from-invoicing'!F:F)</f>
        <v>0</v>
      </c>
      <c r="K1648" s="2">
        <f t="shared" si="191"/>
        <v>-9593936.7945266366</v>
      </c>
      <c r="O1648" s="23"/>
      <c r="P1648" s="2">
        <v>9723398.7945266366</v>
      </c>
      <c r="Q1648" s="1">
        <v>43069</v>
      </c>
      <c r="R1648" s="1">
        <v>43079</v>
      </c>
      <c r="S1648" s="1">
        <v>43095</v>
      </c>
      <c r="T1648">
        <v>40</v>
      </c>
      <c r="U1648" s="1">
        <v>43135</v>
      </c>
      <c r="V1648" s="1">
        <v>43108</v>
      </c>
      <c r="W1648" s="2">
        <v>240340912.32736611</v>
      </c>
      <c r="X1648" s="2">
        <v>8309746.4179632142</v>
      </c>
      <c r="AD1648" s="2">
        <v>1307409.221579439</v>
      </c>
      <c r="AE1648" s="14">
        <f>SUMIF('consultant-gross'!D:D,eslam.data!AO1648,'consultant-gross'!F:F)</f>
        <v>11525442.334672235</v>
      </c>
      <c r="AF1648" s="14">
        <f>SUMIF('consultant-gross'!D:D,eslam.data!AO1648,'consultant-gross'!G:G)</f>
        <v>240340912.32736605</v>
      </c>
      <c r="AG1648" s="14">
        <f>SUMIF('consultant-net'!D:D,eslam.data!AO1648,'consultant-net'!F:F)</f>
        <v>9723398.7945266366</v>
      </c>
      <c r="AH1648" s="2" t="str">
        <f>VLOOKUP(A1648,'eslam-to-invoicing'!A:B,2,0)</f>
        <v>EMAAR-PKG#53-UPTOWN</v>
      </c>
      <c r="AO1648" s="2" t="str">
        <f t="shared" si="192"/>
        <v>Uptown PK #5327</v>
      </c>
      <c r="AP1648" s="2" t="str">
        <f t="shared" si="193"/>
        <v>EMAAR-PKG#53-UPTOWN27</v>
      </c>
    </row>
    <row r="1649" spans="1:42" hidden="1" x14ac:dyDescent="0.3">
      <c r="A1649" s="6" t="s">
        <v>11</v>
      </c>
      <c r="B1649" s="6">
        <f>VLOOKUP(A1649,Sheet1!A:B,2,0)</f>
        <v>1</v>
      </c>
      <c r="C1649" s="6">
        <v>28</v>
      </c>
      <c r="D1649" s="25"/>
      <c r="E1649" s="2">
        <v>13381649.89394021</v>
      </c>
      <c r="F1649" s="26">
        <f>SUMIF('data-from-invoicing'!D:D,eslam.data!AP1649,'data-from-invoicing'!E:E)</f>
        <v>0</v>
      </c>
      <c r="G1649" s="2">
        <f t="shared" si="190"/>
        <v>-13381649.89394021</v>
      </c>
      <c r="H1649" s="23"/>
      <c r="I1649" s="2">
        <f>SUMIF('collection only'!D:D,eslam.data!AO1649,'collection only'!E:E)</f>
        <v>13320601.43</v>
      </c>
      <c r="J1649" s="26">
        <f>SUMIF('data-from-invoicing'!D:D,eslam.data!AP1649,'data-from-invoicing'!F:F)</f>
        <v>0</v>
      </c>
      <c r="K1649" s="2">
        <f t="shared" si="191"/>
        <v>-13320601.43</v>
      </c>
      <c r="O1649" s="23"/>
      <c r="P1649" s="2">
        <v>13380241.705680789</v>
      </c>
      <c r="Q1649" s="1">
        <v>43100</v>
      </c>
      <c r="R1649" s="1">
        <v>43110</v>
      </c>
      <c r="S1649" s="1">
        <v>43116</v>
      </c>
      <c r="T1649">
        <v>40</v>
      </c>
      <c r="U1649" s="1">
        <v>43156</v>
      </c>
      <c r="V1649" s="1">
        <v>43146</v>
      </c>
      <c r="W1649" s="2">
        <v>253722562.22130629</v>
      </c>
      <c r="X1649" s="2">
        <v>4669320.1679853452</v>
      </c>
      <c r="AD1649" s="2">
        <v>1464327.5815794391</v>
      </c>
      <c r="AE1649" s="14">
        <f>SUMIF('consultant-gross'!D:D,eslam.data!AO1649,'consultant-gross'!F:F)</f>
        <v>13381649.893940214</v>
      </c>
      <c r="AF1649" s="14">
        <f>SUMIF('consultant-gross'!D:D,eslam.data!AO1649,'consultant-gross'!G:G)</f>
        <v>253722562.22130629</v>
      </c>
      <c r="AG1649" s="14">
        <f>SUMIF('consultant-net'!D:D,eslam.data!AO1649,'consultant-net'!F:F)</f>
        <v>7567160.0656808019</v>
      </c>
      <c r="AH1649" s="2" t="str">
        <f>VLOOKUP(A1649,'eslam-to-invoicing'!A:B,2,0)</f>
        <v>EMAAR-PKG#53-UPTOWN</v>
      </c>
      <c r="AO1649" s="2" t="str">
        <f t="shared" si="192"/>
        <v>Uptown PK #5328</v>
      </c>
      <c r="AP1649" s="2" t="str">
        <f t="shared" si="193"/>
        <v>EMAAR-PKG#53-UPTOWN28</v>
      </c>
    </row>
    <row r="1650" spans="1:42" hidden="1" x14ac:dyDescent="0.3">
      <c r="A1650" s="6" t="s">
        <v>11</v>
      </c>
      <c r="B1650" s="6">
        <f>VLOOKUP(A1650,Sheet1!A:B,2,0)</f>
        <v>1</v>
      </c>
      <c r="C1650" s="6">
        <v>29</v>
      </c>
      <c r="D1650" s="25"/>
      <c r="E1650" s="2">
        <v>17500846.41720615</v>
      </c>
      <c r="F1650" s="26">
        <f>SUMIF('data-from-invoicing'!D:D,eslam.data!AP1650,'data-from-invoicing'!E:E)</f>
        <v>0</v>
      </c>
      <c r="G1650" s="2">
        <f t="shared" si="190"/>
        <v>-17500846.41720615</v>
      </c>
      <c r="H1650" s="23"/>
      <c r="I1650" s="2">
        <f>SUMIF('collection only'!D:D,eslam.data!AO1650,'collection only'!E:E)</f>
        <v>10942287.560000001</v>
      </c>
      <c r="J1650" s="26">
        <f>SUMIF('data-from-invoicing'!D:D,eslam.data!AP1650,'data-from-invoicing'!F:F)</f>
        <v>0</v>
      </c>
      <c r="K1650" s="2">
        <f t="shared" si="191"/>
        <v>-10942287.560000001</v>
      </c>
      <c r="O1650" s="23"/>
      <c r="P1650" s="2">
        <v>11043112.62309527</v>
      </c>
      <c r="Q1650" s="1">
        <v>43131</v>
      </c>
      <c r="R1650" s="1">
        <v>43141</v>
      </c>
      <c r="S1650" s="1">
        <v>43146</v>
      </c>
      <c r="T1650">
        <v>40</v>
      </c>
      <c r="U1650" s="1">
        <v>43186</v>
      </c>
      <c r="V1650" s="1">
        <v>43165</v>
      </c>
      <c r="W1650" s="2">
        <v>271223408.63851237</v>
      </c>
      <c r="X1650" s="2">
        <v>3636537.0679492601</v>
      </c>
      <c r="AD1650" s="2">
        <v>1444327.5815794391</v>
      </c>
      <c r="AE1650" s="14">
        <f>SUMIF('consultant-gross'!D:D,eslam.data!AO1650,'consultant-gross'!F:F)</f>
        <v>17114848.124706153</v>
      </c>
      <c r="AF1650" s="14">
        <f>SUMIF('consultant-gross'!D:D,eslam.data!AO1650,'consultant-gross'!G:G)</f>
        <v>270837410.34601241</v>
      </c>
      <c r="AG1650" s="14">
        <f>SUMIF('consultant-net'!D:D,eslam.data!AO1650,'consultant-net'!F:F)</f>
        <v>10749580.833946735</v>
      </c>
      <c r="AH1650" s="2" t="str">
        <f>VLOOKUP(A1650,'eslam-to-invoicing'!A:B,2,0)</f>
        <v>EMAAR-PKG#53-UPTOWN</v>
      </c>
      <c r="AO1650" s="2" t="str">
        <f t="shared" si="192"/>
        <v>Uptown PK #5329</v>
      </c>
      <c r="AP1650" s="2" t="str">
        <f t="shared" si="193"/>
        <v>EMAAR-PKG#53-UPTOWN29</v>
      </c>
    </row>
    <row r="1651" spans="1:42" hidden="1" x14ac:dyDescent="0.3">
      <c r="A1651" s="6" t="s">
        <v>11</v>
      </c>
      <c r="B1651" s="6">
        <f>VLOOKUP(A1651,Sheet1!A:B,2,0)</f>
        <v>1</v>
      </c>
      <c r="C1651" s="6">
        <v>30</v>
      </c>
      <c r="D1651" s="25"/>
      <c r="E1651" s="2">
        <v>15321007.87335626</v>
      </c>
      <c r="F1651" s="26">
        <f>SUMIF('data-from-invoicing'!D:D,eslam.data!AP1651,'data-from-invoicing'!E:E)</f>
        <v>0</v>
      </c>
      <c r="G1651" s="2">
        <f t="shared" si="190"/>
        <v>-15321007.87335626</v>
      </c>
      <c r="H1651" s="23"/>
      <c r="I1651" s="2">
        <f>SUMIF('collection only'!D:D,eslam.data!AO1651,'collection only'!E:E)</f>
        <v>11348802.26</v>
      </c>
      <c r="J1651" s="26">
        <f>SUMIF('data-from-invoicing'!D:D,eslam.data!AP1651,'data-from-invoicing'!F:F)</f>
        <v>0</v>
      </c>
      <c r="K1651" s="2">
        <f t="shared" si="191"/>
        <v>-11348802.26</v>
      </c>
      <c r="O1651" s="23"/>
      <c r="P1651" s="2">
        <v>11437376.046721371</v>
      </c>
      <c r="Q1651" s="1">
        <v>43159</v>
      </c>
      <c r="R1651" s="1">
        <v>43169</v>
      </c>
      <c r="S1651" s="1">
        <v>43176</v>
      </c>
      <c r="T1651">
        <v>40</v>
      </c>
      <c r="U1651" s="1">
        <v>43216</v>
      </c>
      <c r="V1651" s="1">
        <v>43194</v>
      </c>
      <c r="W1651" s="2">
        <v>286544416.49970359</v>
      </c>
      <c r="X1651" s="2">
        <v>2782555.800103032</v>
      </c>
      <c r="AD1651" s="2">
        <v>3125936.1270340849</v>
      </c>
      <c r="AE1651" s="14">
        <f>SUMIF('consultant-gross'!D:D,eslam.data!AO1651,'consultant-gross'!F:F)</f>
        <v>15380090.623356257</v>
      </c>
      <c r="AF1651" s="14">
        <f>SUMIF('consultant-gross'!D:D,eslam.data!AO1651,'consultant-gross'!G:G)</f>
        <v>286603499.24970359</v>
      </c>
      <c r="AG1651" s="14">
        <f>SUMIF('consultant-net'!D:D,eslam.data!AO1651,'consultant-net'!F:F)</f>
        <v>9526356.8076893687</v>
      </c>
      <c r="AH1651" s="2" t="str">
        <f>VLOOKUP(A1651,'eslam-to-invoicing'!A:B,2,0)</f>
        <v>EMAAR-PKG#53-UPTOWN</v>
      </c>
      <c r="AO1651" s="2" t="str">
        <f t="shared" si="192"/>
        <v>Uptown PK #5330</v>
      </c>
      <c r="AP1651" s="2" t="str">
        <f t="shared" si="193"/>
        <v>EMAAR-PKG#53-UPTOWN30</v>
      </c>
    </row>
    <row r="1652" spans="1:42" hidden="1" x14ac:dyDescent="0.3">
      <c r="A1652" s="6" t="s">
        <v>11</v>
      </c>
      <c r="B1652" s="6">
        <f>VLOOKUP(A1652,Sheet1!A:B,2,0)</f>
        <v>1</v>
      </c>
      <c r="C1652" s="6">
        <v>31</v>
      </c>
      <c r="D1652" s="25"/>
      <c r="E1652" s="2">
        <v>11220346.210296391</v>
      </c>
      <c r="F1652" s="26">
        <f>SUMIF('data-from-invoicing'!D:D,eslam.data!AP1652,'data-from-invoicing'!E:E)</f>
        <v>17457747.57</v>
      </c>
      <c r="G1652" s="2">
        <f t="shared" si="190"/>
        <v>6237401.3597036097</v>
      </c>
      <c r="H1652" s="23"/>
      <c r="I1652" s="2">
        <f>SUMIF('collection only'!D:D,eslam.data!AO1652,'collection only'!E:E)</f>
        <v>7033824.8300000001</v>
      </c>
      <c r="J1652" s="26">
        <f>SUMIF('data-from-invoicing'!D:D,eslam.data!AP1652,'data-from-invoicing'!F:F)</f>
        <v>11753104.210000001</v>
      </c>
      <c r="K1652" s="2">
        <f t="shared" si="191"/>
        <v>4719279.3800000008</v>
      </c>
      <c r="O1652" s="23"/>
      <c r="P1652" s="2">
        <v>7091661.8099999996</v>
      </c>
      <c r="Q1652" s="1">
        <v>43190</v>
      </c>
      <c r="R1652" s="1">
        <v>43200</v>
      </c>
      <c r="S1652" s="1">
        <v>43208</v>
      </c>
      <c r="T1652">
        <v>40</v>
      </c>
      <c r="U1652" s="1">
        <v>43248</v>
      </c>
      <c r="V1652" s="1">
        <v>43240</v>
      </c>
      <c r="W1652" s="2">
        <v>297764762.70999998</v>
      </c>
      <c r="X1652" s="2">
        <v>1008898.49</v>
      </c>
      <c r="AD1652" s="2">
        <v>4001808.9906703481</v>
      </c>
      <c r="AE1652" s="14">
        <f>SUMIF('consultant-gross'!D:D,eslam.data!AO1652,'consultant-gross'!F:F)</f>
        <v>10847277.713164091</v>
      </c>
      <c r="AF1652" s="14">
        <f>SUMIF('consultant-gross'!D:D,eslam.data!AO1652,'consultant-gross'!G:G)</f>
        <v>297391694.21286768</v>
      </c>
      <c r="AG1652" s="14">
        <f>SUMIF('consultant-net'!D:D,eslam.data!AO1652,'consultant-net'!F:F)</f>
        <v>6774937.5373426974</v>
      </c>
      <c r="AH1652" s="2" t="str">
        <f>VLOOKUP(A1652,'eslam-to-invoicing'!A:B,2,0)</f>
        <v>EMAAR-PKG#53-UPTOWN</v>
      </c>
      <c r="AO1652" s="2" t="str">
        <f t="shared" si="192"/>
        <v>Uptown PK #5331</v>
      </c>
      <c r="AP1652" s="2" t="str">
        <f t="shared" si="193"/>
        <v>EMAAR-PKG#53-UPTOWN31</v>
      </c>
    </row>
    <row r="1653" spans="1:42" hidden="1" x14ac:dyDescent="0.3">
      <c r="A1653" s="6" t="s">
        <v>11</v>
      </c>
      <c r="B1653" s="6">
        <f>VLOOKUP(A1653,Sheet1!A:B,2,0)</f>
        <v>1</v>
      </c>
      <c r="C1653" s="6">
        <v>32</v>
      </c>
      <c r="D1653" s="25"/>
      <c r="E1653" s="2">
        <v>4916024.5036740899</v>
      </c>
      <c r="F1653" s="26">
        <f>SUMIF('data-from-invoicing'!D:D,eslam.data!AP1653,'data-from-invoicing'!E:E)</f>
        <v>4777477.68</v>
      </c>
      <c r="G1653" s="2">
        <f t="shared" si="190"/>
        <v>-138546.82367409021</v>
      </c>
      <c r="H1653" s="23"/>
      <c r="I1653" s="2">
        <f>SUMIF('collection only'!D:D,eslam.data!AO1653,'collection only'!E:E)</f>
        <v>2358051.13</v>
      </c>
      <c r="J1653" s="26">
        <f>SUMIF('data-from-invoicing'!D:D,eslam.data!AP1653,'data-from-invoicing'!F:F)</f>
        <v>2883132.62</v>
      </c>
      <c r="K1653" s="2">
        <f t="shared" si="191"/>
        <v>525081.49000000022</v>
      </c>
      <c r="O1653" s="23"/>
      <c r="P1653" s="2">
        <v>2387351.5744119291</v>
      </c>
      <c r="Q1653" s="1">
        <v>43220</v>
      </c>
      <c r="R1653" s="1">
        <v>43230</v>
      </c>
      <c r="S1653" s="1">
        <v>43237</v>
      </c>
      <c r="T1653">
        <v>40</v>
      </c>
      <c r="U1653" s="1">
        <v>43277</v>
      </c>
      <c r="V1653" s="1">
        <v>43249</v>
      </c>
      <c r="W1653" s="2">
        <v>302680787.21367413</v>
      </c>
      <c r="X1653" s="2">
        <v>878601.91708958172</v>
      </c>
      <c r="AD1653" s="2">
        <v>4488322.2906703483</v>
      </c>
      <c r="AE1653" s="14">
        <f>SUMIF('consultant-gross'!D:D,eslam.data!AO1653,'consultant-gross'!F:F)</f>
        <v>4916024.5036740899</v>
      </c>
      <c r="AF1653" s="14">
        <f>SUMIF('consultant-gross'!D:D,eslam.data!AO1653,'consultant-gross'!G:G)</f>
        <v>302680787.21367407</v>
      </c>
      <c r="AG1653" s="14">
        <f>SUMIF('consultant-net'!D:D,eslam.data!AO1653,'consultant-net'!F:F)</f>
        <v>2387351.5744119287</v>
      </c>
      <c r="AH1653" s="2" t="str">
        <f>VLOOKUP(A1653,'eslam-to-invoicing'!A:B,2,0)</f>
        <v>EMAAR-PKG#53-UPTOWN</v>
      </c>
      <c r="AO1653" s="2" t="str">
        <f t="shared" si="192"/>
        <v>Uptown PK #5332</v>
      </c>
      <c r="AP1653" s="2" t="str">
        <f t="shared" si="193"/>
        <v>EMAAR-PKG#53-UPTOWN32</v>
      </c>
    </row>
    <row r="1654" spans="1:42" hidden="1" x14ac:dyDescent="0.3">
      <c r="A1654" s="6" t="s">
        <v>11</v>
      </c>
      <c r="B1654" s="6">
        <f>VLOOKUP(A1654,Sheet1!A:B,2,0)</f>
        <v>1</v>
      </c>
      <c r="C1654" s="6">
        <v>33</v>
      </c>
      <c r="D1654" s="25"/>
      <c r="E1654" s="2">
        <v>3312628.1623259778</v>
      </c>
      <c r="F1654" s="26">
        <f>SUMIF('data-from-invoicing'!D:D,eslam.data!AP1654,'data-from-invoicing'!E:E)</f>
        <v>3219269.97</v>
      </c>
      <c r="G1654" s="2">
        <f t="shared" si="190"/>
        <v>-93358.192325977609</v>
      </c>
      <c r="H1654" s="23"/>
      <c r="I1654" s="2">
        <f>SUMIF('collection only'!D:D,eslam.data!AO1654,'collection only'!E:E)</f>
        <v>2690853.59</v>
      </c>
      <c r="J1654" s="26">
        <f>SUMIF('data-from-invoicing'!D:D,eslam.data!AP1654,'data-from-invoicing'!F:F)</f>
        <v>2214577.5</v>
      </c>
      <c r="K1654" s="2">
        <f t="shared" si="191"/>
        <v>-476276.08999999985</v>
      </c>
      <c r="O1654" s="23"/>
      <c r="P1654" s="2">
        <v>2709512.38</v>
      </c>
      <c r="Q1654" s="1">
        <v>43251</v>
      </c>
      <c r="R1654" s="1">
        <v>43266</v>
      </c>
      <c r="S1654" s="1">
        <v>43275</v>
      </c>
      <c r="T1654">
        <v>40</v>
      </c>
      <c r="U1654" s="1">
        <v>43315</v>
      </c>
      <c r="V1654" s="1">
        <v>43291</v>
      </c>
      <c r="W1654" s="2">
        <v>305993415.37599999</v>
      </c>
      <c r="X1654" s="2">
        <v>613573.28</v>
      </c>
      <c r="AD1654" s="2">
        <v>4562822.2906703483</v>
      </c>
      <c r="AE1654" s="14">
        <f>SUMIF('consultant-gross'!D:D,eslam.data!AO1654,'consultant-gross'!F:F)</f>
        <v>3312628.1575558782</v>
      </c>
      <c r="AF1654" s="14">
        <f>SUMIF('consultant-gross'!D:D,eslam.data!AO1654,'consultant-gross'!G:G)</f>
        <v>305993415.37122995</v>
      </c>
      <c r="AG1654" s="14">
        <f>SUMIF('consultant-net'!D:D,eslam.data!AO1654,'consultant-net'!F:F)</f>
        <v>3964599.8563791513</v>
      </c>
      <c r="AH1654" s="2" t="str">
        <f>VLOOKUP(A1654,'eslam-to-invoicing'!A:B,2,0)</f>
        <v>EMAAR-PKG#53-UPTOWN</v>
      </c>
      <c r="AO1654" s="2" t="str">
        <f t="shared" si="192"/>
        <v>Uptown PK #5333</v>
      </c>
      <c r="AP1654" s="2" t="str">
        <f t="shared" si="193"/>
        <v>EMAAR-PKG#53-UPTOWN33</v>
      </c>
    </row>
    <row r="1655" spans="1:42" hidden="1" x14ac:dyDescent="0.3">
      <c r="A1655" s="6" t="s">
        <v>11</v>
      </c>
      <c r="B1655" s="6">
        <f>VLOOKUP(A1655,Sheet1!A:B,2,0)</f>
        <v>1</v>
      </c>
      <c r="C1655" s="6">
        <v>34</v>
      </c>
      <c r="D1655" s="25"/>
      <c r="E1655" s="2">
        <v>73574.69225692749</v>
      </c>
      <c r="F1655" s="26">
        <f>SUMIF('data-from-invoicing'!D:D,eslam.data!AP1655,'data-from-invoicing'!E:E)</f>
        <v>62924.2</v>
      </c>
      <c r="G1655" s="2">
        <f t="shared" si="190"/>
        <v>-10650.492256927493</v>
      </c>
      <c r="H1655" s="23"/>
      <c r="I1655" s="2">
        <f>SUMIF('collection only'!D:D,eslam.data!AO1655,'collection only'!E:E)</f>
        <v>1431626.0807167888</v>
      </c>
      <c r="J1655" s="26">
        <f>SUMIF('data-from-invoicing'!D:D,eslam.data!AP1655,'data-from-invoicing'!F:F)</f>
        <v>1344501.4</v>
      </c>
      <c r="K1655" s="2">
        <f t="shared" si="191"/>
        <v>-87124.680716788862</v>
      </c>
      <c r="O1655" s="23"/>
      <c r="P1655" s="2">
        <v>1431626.080716789</v>
      </c>
      <c r="Q1655" s="1">
        <v>43281</v>
      </c>
      <c r="R1655" s="1">
        <v>43291</v>
      </c>
      <c r="S1655" s="1">
        <v>43298</v>
      </c>
      <c r="T1655">
        <v>40</v>
      </c>
      <c r="U1655" s="1">
        <v>43338</v>
      </c>
      <c r="V1655" s="1">
        <v>43307</v>
      </c>
      <c r="W1655" s="2">
        <v>306066990.06825697</v>
      </c>
      <c r="X1655" s="2">
        <v>613573.28329544095</v>
      </c>
      <c r="AD1655" s="2">
        <v>4285977.930670348</v>
      </c>
      <c r="AE1655" s="14">
        <f>SUMIF('consultant-gross'!D:D,eslam.data!AO1655,'consultant-gross'!F:F)</f>
        <v>73574.69225692749</v>
      </c>
      <c r="AF1655" s="14">
        <f>SUMIF('consultant-gross'!D:D,eslam.data!AO1655,'consultant-gross'!G:G)</f>
        <v>306066990.06825697</v>
      </c>
      <c r="AG1655" s="14">
        <f>SUMIF('consultant-net'!D:D,eslam.data!AO1655,'consultant-net'!F:F)</f>
        <v>1431626.0807167888</v>
      </c>
      <c r="AH1655" s="2" t="str">
        <f>VLOOKUP(A1655,'eslam-to-invoicing'!A:B,2,0)</f>
        <v>EMAAR-PKG#53-UPTOWN</v>
      </c>
      <c r="AO1655" s="2" t="str">
        <f t="shared" si="192"/>
        <v>Uptown PK #5334</v>
      </c>
      <c r="AP1655" s="2" t="str">
        <f t="shared" si="193"/>
        <v>EMAAR-PKG#53-UPTOWN34</v>
      </c>
    </row>
    <row r="1656" spans="1:42" hidden="1" x14ac:dyDescent="0.3">
      <c r="A1656" s="6" t="s">
        <v>11</v>
      </c>
      <c r="B1656" s="6">
        <f>VLOOKUP(A1656,Sheet1!A:B,2,0)</f>
        <v>1</v>
      </c>
      <c r="C1656" s="6">
        <v>35</v>
      </c>
      <c r="D1656" s="25"/>
      <c r="E1656" s="2">
        <v>3416261.3696286678</v>
      </c>
      <c r="F1656" s="26">
        <f>SUMIF('data-from-invoicing'!D:D,eslam.data!AP1656,'data-from-invoicing'!E:E)</f>
        <v>3328558.25</v>
      </c>
      <c r="G1656" s="2">
        <f t="shared" si="190"/>
        <v>-87703.119628667831</v>
      </c>
      <c r="H1656" s="23"/>
      <c r="I1656" s="2">
        <f>SUMIF('collection only'!D:D,eslam.data!AO1656,'collection only'!E:E)</f>
        <v>2466454.7599999998</v>
      </c>
      <c r="J1656" s="26">
        <f>SUMIF('data-from-invoicing'!D:D,eslam.data!AP1656,'data-from-invoicing'!F:F)</f>
        <v>2331143.9900000002</v>
      </c>
      <c r="K1656" s="2">
        <f t="shared" si="191"/>
        <v>-135310.76999999955</v>
      </c>
      <c r="O1656" s="23"/>
      <c r="P1656" s="2">
        <v>2488623.0127404332</v>
      </c>
      <c r="Q1656" s="1">
        <v>43312</v>
      </c>
      <c r="R1656" s="1">
        <v>43322</v>
      </c>
      <c r="S1656" s="1">
        <v>43328</v>
      </c>
      <c r="T1656">
        <v>40</v>
      </c>
      <c r="U1656" s="1">
        <v>43368</v>
      </c>
      <c r="V1656" s="1">
        <v>43355</v>
      </c>
      <c r="W1656" s="2">
        <v>309483251.43788558</v>
      </c>
      <c r="X1656" s="2">
        <v>385285.64860000001</v>
      </c>
      <c r="AD1656" s="2">
        <v>4958858.9290909087</v>
      </c>
      <c r="AE1656" s="14">
        <f>SUMIF('consultant-gross'!D:D,eslam.data!AO1656,'consultant-gross'!F:F)</f>
        <v>3416261.3696286678</v>
      </c>
      <c r="AF1656" s="14">
        <f>SUMIF('consultant-gross'!D:D,eslam.data!AO1656,'consultant-gross'!G:G)</f>
        <v>309483251.43788564</v>
      </c>
      <c r="AG1656" s="14">
        <f>SUMIF('consultant-net'!D:D,eslam.data!AO1656,'consultant-net'!F:F)</f>
        <v>2488623.0127404332</v>
      </c>
      <c r="AH1656" s="2" t="str">
        <f>VLOOKUP(A1656,'eslam-to-invoicing'!A:B,2,0)</f>
        <v>EMAAR-PKG#53-UPTOWN</v>
      </c>
      <c r="AO1656" s="2" t="str">
        <f t="shared" si="192"/>
        <v>Uptown PK #5335</v>
      </c>
      <c r="AP1656" s="2" t="str">
        <f t="shared" si="193"/>
        <v>EMAAR-PKG#53-UPTOWN35</v>
      </c>
    </row>
    <row r="1657" spans="1:42" hidden="1" x14ac:dyDescent="0.3">
      <c r="A1657" s="6" t="s">
        <v>11</v>
      </c>
      <c r="B1657" s="6">
        <f>VLOOKUP(A1657,Sheet1!A:B,2,0)</f>
        <v>1</v>
      </c>
      <c r="C1657" s="6">
        <v>36</v>
      </c>
      <c r="D1657" s="25"/>
      <c r="E1657" s="2">
        <v>2041348.5871143939</v>
      </c>
      <c r="F1657" s="26">
        <f>SUMIF('data-from-invoicing'!D:D,eslam.data!AP1657,'data-from-invoicing'!E:E)</f>
        <v>1983817.89</v>
      </c>
      <c r="G1657" s="2">
        <f t="shared" si="190"/>
        <v>-57530.697114394046</v>
      </c>
      <c r="H1657" s="23"/>
      <c r="I1657" s="2">
        <f>SUMIF('collection only'!D:D,eslam.data!AO1657,'collection only'!E:E)</f>
        <v>2490213.39</v>
      </c>
      <c r="J1657" s="26">
        <f>SUMIF('data-from-invoicing'!D:D,eslam.data!AP1657,'data-from-invoicing'!F:F)</f>
        <v>3652834.8365000002</v>
      </c>
      <c r="K1657" s="2">
        <f t="shared" si="191"/>
        <v>1162621.4465000001</v>
      </c>
      <c r="O1657" s="23"/>
      <c r="P1657" s="2">
        <v>2502552.38</v>
      </c>
      <c r="Q1657" s="1">
        <v>43343</v>
      </c>
      <c r="R1657" s="1">
        <v>43353</v>
      </c>
      <c r="S1657" s="1">
        <v>43362</v>
      </c>
      <c r="T1657">
        <v>40</v>
      </c>
      <c r="U1657" s="1">
        <v>43402</v>
      </c>
      <c r="V1657" s="1">
        <v>43393</v>
      </c>
      <c r="W1657" s="2">
        <v>311524600.02499998</v>
      </c>
      <c r="X1657" s="2">
        <v>359304.44500000001</v>
      </c>
      <c r="AD1657" s="2">
        <v>4948858.9290909087</v>
      </c>
      <c r="AE1657" s="14">
        <f>SUMIF('consultant-gross'!D:D,eslam.data!AO1657,'consultant-gross'!F:F)</f>
        <v>2041348.59421736</v>
      </c>
      <c r="AF1657" s="14">
        <f>SUMIF('consultant-gross'!D:D,eslam.data!AO1657,'consultant-gross'!G:G)</f>
        <v>311524600.032103</v>
      </c>
      <c r="AG1657" s="14">
        <f>SUMIF('consultant-net'!D:D,eslam.data!AO1657,'consultant-net'!F:F)</f>
        <v>4689979.7630767822</v>
      </c>
      <c r="AH1657" s="2" t="str">
        <f>VLOOKUP(A1657,'eslam-to-invoicing'!A:B,2,0)</f>
        <v>EMAAR-PKG#53-UPTOWN</v>
      </c>
      <c r="AO1657" s="2" t="str">
        <f t="shared" si="192"/>
        <v>Uptown PK #5336</v>
      </c>
      <c r="AP1657" s="2" t="str">
        <f t="shared" si="193"/>
        <v>EMAAR-PKG#53-UPTOWN36</v>
      </c>
    </row>
    <row r="1658" spans="1:42" hidden="1" x14ac:dyDescent="0.3">
      <c r="A1658" s="6" t="s">
        <v>11</v>
      </c>
      <c r="B1658" s="6">
        <f>VLOOKUP(A1658,Sheet1!A:B,2,0)</f>
        <v>1</v>
      </c>
      <c r="C1658" s="6">
        <v>37</v>
      </c>
      <c r="D1658" s="25"/>
      <c r="E1658" s="2">
        <v>1273110.6826965809</v>
      </c>
      <c r="F1658" s="26">
        <f>SUMIF('data-from-invoicing'!D:D,eslam.data!AP1658,'data-from-invoicing'!E:E)</f>
        <v>0</v>
      </c>
      <c r="G1658" s="2">
        <f t="shared" si="190"/>
        <v>-1273110.6826965809</v>
      </c>
      <c r="H1658" s="23"/>
      <c r="I1658" s="2">
        <f>SUMIF('collection only'!D:D,eslam.data!AO1658,'collection only'!E:E)</f>
        <v>1746850.68</v>
      </c>
      <c r="J1658" s="26">
        <f>SUMIF('data-from-invoicing'!D:D,eslam.data!AP1658,'data-from-invoicing'!F:F)</f>
        <v>0</v>
      </c>
      <c r="K1658" s="2">
        <f t="shared" si="191"/>
        <v>-1746850.68</v>
      </c>
      <c r="O1658" s="23"/>
      <c r="P1658" s="2">
        <v>1753673.2424011829</v>
      </c>
      <c r="Q1658" s="1">
        <v>43373</v>
      </c>
      <c r="R1658" s="1">
        <v>43383</v>
      </c>
      <c r="S1658" s="1">
        <v>43395</v>
      </c>
      <c r="T1658">
        <v>40</v>
      </c>
      <c r="U1658" s="1">
        <v>43435</v>
      </c>
      <c r="V1658" s="1">
        <v>43450</v>
      </c>
      <c r="W1658" s="2">
        <v>312797710.70769662</v>
      </c>
      <c r="X1658" s="2">
        <v>200543.77</v>
      </c>
      <c r="AD1658" s="2">
        <v>5687765.7472727271</v>
      </c>
      <c r="AE1658" s="14">
        <f>SUMIF('consultant-gross'!D:D,eslam.data!AO1658,'consultant-gross'!F:F)</f>
        <v>1273110.6826965809</v>
      </c>
      <c r="AF1658" s="14">
        <f>SUMIF('consultant-gross'!D:D,eslam.data!AO1658,'consultant-gross'!G:G)</f>
        <v>312797710.70769662</v>
      </c>
      <c r="AG1658" s="14">
        <f>SUMIF('consultant-net'!D:D,eslam.data!AO1658,'consultant-net'!F:F)</f>
        <v>1753673.2424011827</v>
      </c>
      <c r="AH1658" s="2" t="str">
        <f>VLOOKUP(A1658,'eslam-to-invoicing'!A:B,2,0)</f>
        <v>EMAAR-PKG#53-UPTOWN</v>
      </c>
      <c r="AO1658" s="2" t="str">
        <f t="shared" si="192"/>
        <v>Uptown PK #5337</v>
      </c>
      <c r="AP1658" s="2" t="str">
        <f t="shared" si="193"/>
        <v>EMAAR-PKG#53-UPTOWN37</v>
      </c>
    </row>
    <row r="1659" spans="1:42" hidden="1" x14ac:dyDescent="0.3">
      <c r="A1659" s="6" t="s">
        <v>11</v>
      </c>
      <c r="B1659" s="6">
        <f>VLOOKUP(A1659,Sheet1!A:B,2,0)</f>
        <v>1</v>
      </c>
      <c r="C1659" s="6">
        <v>38</v>
      </c>
      <c r="D1659" s="25"/>
      <c r="E1659" s="2">
        <v>747405.61430335045</v>
      </c>
      <c r="F1659" s="26">
        <f>SUMIF('data-from-invoicing'!D:D,eslam.data!AP1659,'data-from-invoicing'!E:E)</f>
        <v>944067.24</v>
      </c>
      <c r="G1659" s="2">
        <f t="shared" si="190"/>
        <v>196661.62569664954</v>
      </c>
      <c r="H1659" s="23"/>
      <c r="I1659" s="2">
        <f>SUMIF('collection only'!D:D,eslam.data!AO1659,'collection only'!E:E)</f>
        <v>1902092.11</v>
      </c>
      <c r="J1659" s="26">
        <f>SUMIF('data-from-invoicing'!D:D,eslam.data!AP1659,'data-from-invoicing'!F:F)</f>
        <v>3125949.8020000001</v>
      </c>
      <c r="K1659" s="2">
        <f t="shared" si="191"/>
        <v>1223857.692</v>
      </c>
      <c r="O1659" s="23"/>
      <c r="P1659" s="2">
        <v>1048789.58</v>
      </c>
      <c r="Q1659" s="1">
        <v>43496</v>
      </c>
      <c r="R1659" s="1">
        <v>43480</v>
      </c>
      <c r="S1659" s="1">
        <v>43481</v>
      </c>
      <c r="T1659">
        <v>40</v>
      </c>
      <c r="U1659" s="1">
        <v>43521</v>
      </c>
      <c r="V1659" s="1">
        <v>43514</v>
      </c>
      <c r="W1659" s="2">
        <v>313545116.32200003</v>
      </c>
      <c r="X1659" s="2">
        <v>200543.77</v>
      </c>
      <c r="AD1659" s="2">
        <v>6192106.3872727267</v>
      </c>
      <c r="AE1659" s="14">
        <f>SUMIF('consultant-gross'!D:D,eslam.data!AO1659,'consultant-gross'!F:F)</f>
        <v>747405.61430335045</v>
      </c>
      <c r="AF1659" s="14">
        <f>SUMIF('consultant-gross'!D:D,eslam.data!AO1659,'consultant-gross'!G:G)</f>
        <v>313545116.32199997</v>
      </c>
      <c r="AG1659" s="14">
        <f>SUMIF('consultant-net'!D:D,eslam.data!AO1659,'consultant-net'!F:F)</f>
        <v>1048789.58</v>
      </c>
      <c r="AH1659" s="2" t="str">
        <f>VLOOKUP(A1659,'eslam-to-invoicing'!A:B,2,0)</f>
        <v>EMAAR-PKG#53-UPTOWN</v>
      </c>
      <c r="AO1659" s="2" t="str">
        <f t="shared" si="192"/>
        <v>Uptown PK #5338</v>
      </c>
      <c r="AP1659" s="2" t="str">
        <f t="shared" si="193"/>
        <v>EMAAR-PKG#53-UPTOWN38</v>
      </c>
    </row>
    <row r="1660" spans="1:42" hidden="1" x14ac:dyDescent="0.3">
      <c r="A1660" s="6" t="s">
        <v>11</v>
      </c>
      <c r="B1660" s="6">
        <f>VLOOKUP(A1660,Sheet1!A:B,2,0)</f>
        <v>1</v>
      </c>
      <c r="C1660" s="6">
        <v>39</v>
      </c>
      <c r="D1660" s="25"/>
      <c r="E1660" s="2">
        <v>32300.995737910271</v>
      </c>
      <c r="F1660" s="26">
        <f>SUMIF('data-from-invoicing'!D:D,eslam.data!AP1660,'data-from-invoicing'!E:E)</f>
        <v>0</v>
      </c>
      <c r="G1660" s="2">
        <f t="shared" si="190"/>
        <v>-32300.995737910271</v>
      </c>
      <c r="H1660" s="23"/>
      <c r="I1660" s="2">
        <f>SUMIF('collection only'!D:D,eslam.data!AO1660,'collection only'!E:E)</f>
        <v>943725.79</v>
      </c>
      <c r="J1660" s="26">
        <f>SUMIF('data-from-invoicing'!D:D,eslam.data!AP1660,'data-from-invoicing'!F:F)</f>
        <v>0</v>
      </c>
      <c r="K1660" s="2">
        <f t="shared" si="191"/>
        <v>-943725.79</v>
      </c>
      <c r="O1660" s="23"/>
      <c r="P1660" s="2">
        <v>929614.03012084961</v>
      </c>
      <c r="Q1660" s="1">
        <v>43555</v>
      </c>
      <c r="R1660" s="1">
        <v>43565</v>
      </c>
      <c r="S1660" s="1">
        <v>43566</v>
      </c>
      <c r="T1660">
        <v>40</v>
      </c>
      <c r="U1660" s="1">
        <v>43606</v>
      </c>
      <c r="V1660" s="1">
        <v>43576</v>
      </c>
      <c r="W1660" s="2">
        <v>313577417.31773788</v>
      </c>
      <c r="X1660" s="2">
        <v>200543.77</v>
      </c>
      <c r="AD1660" s="2">
        <v>5191842.6872727266</v>
      </c>
      <c r="AE1660" s="14">
        <f>SUMIF('consultant-gross'!D:D,eslam.data!AO1660,'consultant-gross'!F:F)</f>
        <v>32300.995737910271</v>
      </c>
      <c r="AF1660" s="14">
        <f>SUMIF('consultant-gross'!D:D,eslam.data!AO1660,'consultant-gross'!G:G)</f>
        <v>313577417.31773788</v>
      </c>
      <c r="AG1660" s="14">
        <f>SUMIF('consultant-net'!D:D,eslam.data!AO1660,'consultant-net'!F:F)</f>
        <v>929614.03012084961</v>
      </c>
      <c r="AH1660" s="2" t="str">
        <f>VLOOKUP(A1660,'eslam-to-invoicing'!A:B,2,0)</f>
        <v>EMAAR-PKG#53-UPTOWN</v>
      </c>
      <c r="AO1660" s="2" t="str">
        <f t="shared" si="192"/>
        <v>Uptown PK #5339</v>
      </c>
      <c r="AP1660" s="2" t="str">
        <f t="shared" si="193"/>
        <v>EMAAR-PKG#53-UPTOWN39</v>
      </c>
    </row>
    <row r="1661" spans="1:42" hidden="1" x14ac:dyDescent="0.3">
      <c r="A1661" s="6" t="s">
        <v>11</v>
      </c>
      <c r="B1661" s="6">
        <f>VLOOKUP(A1661,Sheet1!A:B,2,0)</f>
        <v>1</v>
      </c>
      <c r="C1661" s="6">
        <v>40</v>
      </c>
      <c r="D1661" s="25"/>
      <c r="E1661" s="2">
        <v>52815.002262115479</v>
      </c>
      <c r="F1661" s="26">
        <f>SUMIF('data-from-invoicing'!D:D,eslam.data!AP1661,'data-from-invoicing'!E:E)</f>
        <v>51326.53</v>
      </c>
      <c r="G1661" s="2">
        <f t="shared" si="190"/>
        <v>-1488.4722621154797</v>
      </c>
      <c r="H1661" s="23"/>
      <c r="I1661" s="2">
        <f>SUMIF('collection only'!D:D,eslam.data!AO1661,'collection only'!E:E)</f>
        <v>1435222.17</v>
      </c>
      <c r="J1661" s="26">
        <f>SUMIF('data-from-invoicing'!D:D,eslam.data!AP1661,'data-from-invoicing'!F:F)</f>
        <v>11242137.74</v>
      </c>
      <c r="K1661" s="2">
        <f t="shared" si="191"/>
        <v>9806915.5700000003</v>
      </c>
      <c r="O1661" s="23"/>
      <c r="P1661" s="2">
        <v>1435222.17</v>
      </c>
      <c r="Q1661" s="1">
        <v>43616</v>
      </c>
      <c r="R1661" s="1">
        <v>43631</v>
      </c>
      <c r="S1661" s="1">
        <v>43634</v>
      </c>
      <c r="T1661">
        <v>40</v>
      </c>
      <c r="U1661" s="1">
        <v>43674</v>
      </c>
      <c r="V1661" s="1">
        <v>43662</v>
      </c>
      <c r="W1661" s="2">
        <v>313630232.31999999</v>
      </c>
      <c r="X1661" s="2">
        <v>200543.77</v>
      </c>
      <c r="AD1661" s="2">
        <v>0</v>
      </c>
      <c r="AE1661" s="14">
        <f>SUMIF('consultant-gross'!D:D,eslam.data!AO1661,'consultant-gross'!F:F)</f>
        <v>52815.002262115479</v>
      </c>
      <c r="AF1661" s="14">
        <f>SUMIF('consultant-gross'!D:D,eslam.data!AO1661,'consultant-gross'!G:G)</f>
        <v>313630232.31999999</v>
      </c>
      <c r="AG1661" s="14">
        <f>SUMIF('consultant-net'!D:D,eslam.data!AO1661,'consultant-net'!F:F)</f>
        <v>1435222.17</v>
      </c>
      <c r="AH1661" s="2" t="str">
        <f>VLOOKUP(A1661,'eslam-to-invoicing'!A:B,2,0)</f>
        <v>EMAAR-PKG#53-UPTOWN</v>
      </c>
      <c r="AO1661" s="2" t="str">
        <f t="shared" si="192"/>
        <v>Uptown PK #5340</v>
      </c>
      <c r="AP1661" s="2" t="str">
        <f t="shared" si="193"/>
        <v>EMAAR-PKG#53-UPTOWN40</v>
      </c>
    </row>
    <row r="1662" spans="1:42" x14ac:dyDescent="0.3">
      <c r="A1662" s="6" t="s">
        <v>11</v>
      </c>
      <c r="B1662" s="6">
        <f>VLOOKUP(A1662,Sheet1!A:B,2,0)</f>
        <v>1</v>
      </c>
      <c r="C1662" s="6">
        <v>41</v>
      </c>
      <c r="D1662" s="25"/>
      <c r="E1662" s="2">
        <v>0</v>
      </c>
      <c r="F1662" s="26">
        <f>SUMIF('data-from-invoicing'!D:D,eslam.data!AP1662,'data-from-invoicing'!E:E)</f>
        <v>0</v>
      </c>
      <c r="G1662" s="2">
        <f t="shared" si="190"/>
        <v>0</v>
      </c>
      <c r="H1662" s="23"/>
      <c r="I1662" s="2">
        <f>SUMIF('collection only'!D:D,eslam.data!AO1662,'collection only'!E:E)</f>
        <v>4202366.45</v>
      </c>
      <c r="J1662" s="26">
        <f>SUMIF('data-from-invoicing'!D:D,eslam.data!AP1662,'data-from-invoicing'!F:F)</f>
        <v>0</v>
      </c>
      <c r="K1662" s="2">
        <f t="shared" si="191"/>
        <v>-4202366.45</v>
      </c>
      <c r="O1662" s="23"/>
      <c r="P1662" s="2">
        <v>4202366.45</v>
      </c>
      <c r="Q1662" s="1">
        <v>43708</v>
      </c>
      <c r="R1662" s="1">
        <v>43692</v>
      </c>
      <c r="S1662" s="1">
        <v>43697</v>
      </c>
      <c r="T1662">
        <v>40</v>
      </c>
      <c r="U1662" s="1">
        <v>43737</v>
      </c>
      <c r="V1662" s="1">
        <v>43697</v>
      </c>
      <c r="W1662" s="2">
        <v>313630232.31999999</v>
      </c>
      <c r="X1662" s="2">
        <v>200543.77</v>
      </c>
      <c r="AD1662" s="2">
        <v>0</v>
      </c>
      <c r="AE1662" s="14">
        <f>SUMIF('consultant-gross'!D:D,eslam.data!AO1662,'consultant-gross'!F:F)</f>
        <v>0</v>
      </c>
      <c r="AF1662" s="14">
        <f>SUMIF('consultant-gross'!D:D,eslam.data!AO1662,'consultant-gross'!G:G)</f>
        <v>0</v>
      </c>
      <c r="AG1662" s="14">
        <f>SUMIF('consultant-net'!D:D,eslam.data!AO1662,'consultant-net'!F:F)</f>
        <v>4202366.45</v>
      </c>
      <c r="AH1662" s="2" t="str">
        <f>VLOOKUP(A1662,'eslam-to-invoicing'!A:B,2,0)</f>
        <v>EMAAR-PKG#53-UPTOWN</v>
      </c>
      <c r="AO1662" s="2" t="str">
        <f t="shared" si="192"/>
        <v>Uptown PK #5341</v>
      </c>
      <c r="AP1662" s="2" t="str">
        <f t="shared" si="193"/>
        <v>EMAAR-PKG#53-UPTOWN41</v>
      </c>
    </row>
    <row r="1663" spans="1:42" hidden="1" x14ac:dyDescent="0.3">
      <c r="A1663" s="6" t="s">
        <v>11</v>
      </c>
      <c r="B1663" s="6">
        <f>VLOOKUP(A1663,Sheet1!A:B,2,0)</f>
        <v>1</v>
      </c>
      <c r="C1663" s="6">
        <v>42</v>
      </c>
      <c r="D1663" s="25"/>
      <c r="E1663" s="2">
        <v>4356349.9399999976</v>
      </c>
      <c r="F1663" s="26">
        <f>SUMIF('data-from-invoicing'!D:D,eslam.data!AP1663,'data-from-invoicing'!E:E)</f>
        <v>0</v>
      </c>
      <c r="G1663" s="2">
        <f t="shared" si="190"/>
        <v>-4356349.9399999976</v>
      </c>
      <c r="H1663" s="23"/>
      <c r="I1663" s="2">
        <f>SUMIF('collection only'!D:D,eslam.data!AO1663,'collection only'!E:E)</f>
        <v>1380970.95</v>
      </c>
      <c r="J1663" s="26">
        <f>SUMIF('data-from-invoicing'!D:D,eslam.data!AP1663,'data-from-invoicing'!F:F)</f>
        <v>0</v>
      </c>
      <c r="K1663" s="2">
        <f t="shared" si="191"/>
        <v>-1380970.95</v>
      </c>
      <c r="O1663" s="23"/>
      <c r="P1663" s="2">
        <v>1380970.95</v>
      </c>
      <c r="Q1663" s="1">
        <v>43830</v>
      </c>
      <c r="R1663" s="1">
        <v>43814</v>
      </c>
      <c r="S1663" s="1">
        <v>43818</v>
      </c>
      <c r="T1663">
        <v>40</v>
      </c>
      <c r="U1663" s="1">
        <v>43858</v>
      </c>
      <c r="V1663" s="1">
        <v>43856</v>
      </c>
      <c r="W1663" s="2">
        <v>317986582.25999999</v>
      </c>
      <c r="X1663" s="2">
        <v>200543.77</v>
      </c>
      <c r="AD1663" s="2">
        <v>0</v>
      </c>
      <c r="AE1663" s="14">
        <f>SUMIF('consultant-gross'!D:D,eslam.data!AO1663,'consultant-gross'!F:F)</f>
        <v>0</v>
      </c>
      <c r="AF1663" s="14">
        <f>SUMIF('consultant-gross'!D:D,eslam.data!AO1663,'consultant-gross'!G:G)</f>
        <v>0</v>
      </c>
      <c r="AG1663" s="14">
        <f>SUMIF('consultant-net'!D:D,eslam.data!AO1663,'consultant-net'!F:F)</f>
        <v>0</v>
      </c>
      <c r="AH1663" s="2" t="str">
        <f>VLOOKUP(A1663,'eslam-to-invoicing'!A:B,2,0)</f>
        <v>EMAAR-PKG#53-UPTOWN</v>
      </c>
      <c r="AO1663" s="2" t="str">
        <f t="shared" si="192"/>
        <v>Uptown PK #5342</v>
      </c>
      <c r="AP1663" s="2" t="str">
        <f t="shared" si="193"/>
        <v>EMAAR-PKG#53-UPTOWN42</v>
      </c>
    </row>
    <row r="1664" spans="1:42" hidden="1" x14ac:dyDescent="0.3">
      <c r="A1664" s="6" t="s">
        <v>11</v>
      </c>
      <c r="B1664" s="6">
        <f>VLOOKUP(A1664,Sheet1!A:B,2,0)</f>
        <v>1</v>
      </c>
      <c r="C1664" s="6">
        <v>43</v>
      </c>
      <c r="D1664" s="25"/>
      <c r="E1664" s="2">
        <v>3411373.5600000019</v>
      </c>
      <c r="F1664" s="26">
        <f>SUMIF('data-from-invoicing'!D:D,eslam.data!AP1664,'data-from-invoicing'!E:E)</f>
        <v>0</v>
      </c>
      <c r="G1664" s="2">
        <f t="shared" si="190"/>
        <v>-3411373.5600000019</v>
      </c>
      <c r="H1664" s="23"/>
      <c r="I1664" s="2">
        <f>SUMIF('collection only'!D:D,eslam.data!AO1664,'collection only'!E:E)</f>
        <v>4834138.97</v>
      </c>
      <c r="J1664" s="26">
        <f>SUMIF('data-from-invoicing'!D:D,eslam.data!AP1664,'data-from-invoicing'!F:F)</f>
        <v>0</v>
      </c>
      <c r="K1664" s="2">
        <f t="shared" si="191"/>
        <v>-4834138.97</v>
      </c>
      <c r="O1664" s="23"/>
      <c r="P1664" s="2">
        <v>3747539.31</v>
      </c>
      <c r="Q1664" s="1">
        <v>43890</v>
      </c>
      <c r="R1664" s="1">
        <v>43886</v>
      </c>
      <c r="S1664" s="1">
        <v>43900</v>
      </c>
      <c r="T1664">
        <v>40</v>
      </c>
      <c r="U1664" s="1">
        <v>43940</v>
      </c>
      <c r="V1664" s="1">
        <v>43936</v>
      </c>
      <c r="W1664" s="2">
        <v>321397955.81999999</v>
      </c>
      <c r="X1664" s="2">
        <v>200543.77</v>
      </c>
      <c r="AD1664" s="2">
        <v>0</v>
      </c>
      <c r="AE1664" s="14">
        <f>SUMIF('consultant-gross'!D:D,eslam.data!AO1664,'consultant-gross'!F:F)</f>
        <v>0</v>
      </c>
      <c r="AF1664" s="14">
        <f>SUMIF('consultant-gross'!D:D,eslam.data!AO1664,'consultant-gross'!G:G)</f>
        <v>0</v>
      </c>
      <c r="AG1664" s="14">
        <f>SUMIF('consultant-net'!D:D,eslam.data!AO1664,'consultant-net'!F:F)</f>
        <v>0</v>
      </c>
      <c r="AH1664" s="2" t="str">
        <f>VLOOKUP(A1664,'eslam-to-invoicing'!A:B,2,0)</f>
        <v>EMAAR-PKG#53-UPTOWN</v>
      </c>
      <c r="AO1664" s="2" t="str">
        <f t="shared" si="192"/>
        <v>Uptown PK #5343</v>
      </c>
      <c r="AP1664" s="2" t="str">
        <f t="shared" si="193"/>
        <v>EMAAR-PKG#53-UPTOWN43</v>
      </c>
    </row>
    <row r="1665" spans="1:42" x14ac:dyDescent="0.3">
      <c r="A1665" s="6" t="s">
        <v>10</v>
      </c>
      <c r="B1665" s="6">
        <f>VLOOKUP(A1665,Sheet1!A:B,2,0)</f>
        <v>1</v>
      </c>
      <c r="C1665" s="6">
        <v>7</v>
      </c>
      <c r="D1665" s="25"/>
      <c r="F1665" s="26">
        <f>SUMIF('data-from-invoicing'!D:D,eslam.data!AP1665,'data-from-invoicing'!E:E)</f>
        <v>0</v>
      </c>
      <c r="G1665" s="2">
        <f t="shared" si="190"/>
        <v>0</v>
      </c>
      <c r="H1665" s="23"/>
      <c r="I1665" s="2">
        <f>SUMIF('collection only'!D:D,eslam.data!AO1665,'collection only'!E:E)</f>
        <v>1684908.09</v>
      </c>
      <c r="J1665" s="26">
        <f>SUMIF('data-from-invoicing'!D:D,eslam.data!AP1665,'data-from-invoicing'!F:F)</f>
        <v>0</v>
      </c>
      <c r="K1665" s="2">
        <f t="shared" si="191"/>
        <v>-1684908.09</v>
      </c>
      <c r="O1665" s="23"/>
      <c r="P1665" s="2">
        <v>1684908.08</v>
      </c>
      <c r="Q1665" s="1">
        <v>43008</v>
      </c>
      <c r="R1665" s="1">
        <v>43008</v>
      </c>
      <c r="S1665" s="1">
        <v>43012</v>
      </c>
      <c r="T1665">
        <v>40</v>
      </c>
      <c r="U1665" s="1">
        <v>43052</v>
      </c>
      <c r="V1665" s="1">
        <v>43026</v>
      </c>
      <c r="W1665" s="2">
        <v>18419996.59</v>
      </c>
      <c r="X1665" s="2">
        <v>0</v>
      </c>
      <c r="AD1665" s="2">
        <v>136775.69</v>
      </c>
      <c r="AE1665" s="14">
        <f>SUMIF('consultant-gross'!D:D,eslam.data!AO1665,'consultant-gross'!F:F)</f>
        <v>0</v>
      </c>
      <c r="AF1665" s="14">
        <f>SUMIF('consultant-gross'!D:D,eslam.data!AO1665,'consultant-gross'!G:G)</f>
        <v>0</v>
      </c>
      <c r="AG1665" s="14">
        <f>SUMIF('consultant-net'!D:D,eslam.data!AO1665,'consultant-net'!F:F)</f>
        <v>0</v>
      </c>
      <c r="AH1665" s="2" t="str">
        <f>VLOOKUP(A1665,'eslam-to-invoicing'!A:B,2,0)</f>
        <v>EMAAR-PKG#62-UPTOWN</v>
      </c>
      <c r="AO1665" s="2" t="str">
        <f t="shared" si="192"/>
        <v>Uptown PK #627</v>
      </c>
      <c r="AP1665" s="2" t="str">
        <f t="shared" si="193"/>
        <v>EMAAR-PKG#62-UPTOWN7</v>
      </c>
    </row>
    <row r="1666" spans="1:42" hidden="1" x14ac:dyDescent="0.3">
      <c r="A1666" s="6" t="s">
        <v>10</v>
      </c>
      <c r="B1666" s="6">
        <f>VLOOKUP(A1666,Sheet1!A:B,2,0)</f>
        <v>1</v>
      </c>
      <c r="C1666" s="6">
        <v>8</v>
      </c>
      <c r="D1666" s="25"/>
      <c r="E1666" s="2">
        <v>4024169.6400000011</v>
      </c>
      <c r="F1666" s="26">
        <f>SUMIF('data-from-invoicing'!D:D,eslam.data!AP1666,'data-from-invoicing'!E:E)</f>
        <v>0</v>
      </c>
      <c r="G1666" s="2">
        <f t="shared" si="190"/>
        <v>-4024169.6400000011</v>
      </c>
      <c r="H1666" s="23"/>
      <c r="I1666" s="2">
        <f>SUMIF('collection only'!D:D,eslam.data!AO1666,'collection only'!E:E)</f>
        <v>2970870.89</v>
      </c>
      <c r="J1666" s="26">
        <f>SUMIF('data-from-invoicing'!D:D,eslam.data!AP1666,'data-from-invoicing'!F:F)</f>
        <v>0</v>
      </c>
      <c r="K1666" s="2">
        <f t="shared" si="191"/>
        <v>-2970870.89</v>
      </c>
      <c r="O1666" s="23"/>
      <c r="P1666" s="2">
        <v>2970870.89</v>
      </c>
      <c r="Q1666" s="1">
        <v>43039</v>
      </c>
      <c r="R1666" s="1">
        <v>43039</v>
      </c>
      <c r="S1666" s="1">
        <v>43041</v>
      </c>
      <c r="T1666">
        <v>40</v>
      </c>
      <c r="U1666" s="1">
        <v>43081</v>
      </c>
      <c r="V1666" s="1">
        <v>43053</v>
      </c>
      <c r="W1666" s="2">
        <v>22444166.23</v>
      </c>
      <c r="X1666" s="2">
        <v>1403336.04</v>
      </c>
      <c r="AD1666" s="2">
        <v>169833.53</v>
      </c>
      <c r="AE1666" s="14">
        <f>SUMIF('consultant-gross'!D:D,eslam.data!AO1666,'consultant-gross'!F:F)</f>
        <v>4024169.6400000006</v>
      </c>
      <c r="AF1666" s="14">
        <f>SUMIF('consultant-gross'!D:D,eslam.data!AO1666,'consultant-gross'!G:G)</f>
        <v>22444166.23</v>
      </c>
      <c r="AG1666" s="14">
        <f>SUMIF('consultant-net'!D:D,eslam.data!AO1666,'consultant-net'!F:F)</f>
        <v>2970870.89</v>
      </c>
      <c r="AH1666" s="2" t="str">
        <f>VLOOKUP(A1666,'eslam-to-invoicing'!A:B,2,0)</f>
        <v>EMAAR-PKG#62-UPTOWN</v>
      </c>
      <c r="AO1666" s="2" t="str">
        <f t="shared" si="192"/>
        <v>Uptown PK #628</v>
      </c>
      <c r="AP1666" s="2" t="str">
        <f t="shared" si="193"/>
        <v>EMAAR-PKG#62-UPTOWN8</v>
      </c>
    </row>
    <row r="1667" spans="1:42" hidden="1" x14ac:dyDescent="0.3">
      <c r="A1667" s="6" t="s">
        <v>10</v>
      </c>
      <c r="B1667" s="6">
        <f>VLOOKUP(A1667,Sheet1!A:B,2,0)</f>
        <v>1</v>
      </c>
      <c r="C1667" s="6">
        <v>9</v>
      </c>
      <c r="D1667" s="25"/>
      <c r="E1667" s="2">
        <v>3353637.0280000009</v>
      </c>
      <c r="F1667" s="26">
        <f>SUMIF('data-from-invoicing'!D:D,eslam.data!AP1667,'data-from-invoicing'!E:E)</f>
        <v>0</v>
      </c>
      <c r="G1667" s="2">
        <f t="shared" si="190"/>
        <v>-3353637.0280000009</v>
      </c>
      <c r="H1667" s="23"/>
      <c r="I1667" s="2">
        <f>SUMIF('collection only'!D:D,eslam.data!AO1667,'collection only'!E:E)</f>
        <v>2124952.16</v>
      </c>
      <c r="J1667" s="26">
        <f>SUMIF('data-from-invoicing'!D:D,eslam.data!AP1667,'data-from-invoicing'!F:F)</f>
        <v>0</v>
      </c>
      <c r="K1667" s="2">
        <f t="shared" si="191"/>
        <v>-2124952.16</v>
      </c>
      <c r="O1667" s="23"/>
      <c r="P1667" s="2">
        <v>2124952.16</v>
      </c>
      <c r="Q1667" s="1">
        <v>43069</v>
      </c>
      <c r="R1667" s="1">
        <v>43069</v>
      </c>
      <c r="S1667" s="1">
        <v>43073</v>
      </c>
      <c r="T1667">
        <v>40</v>
      </c>
      <c r="U1667" s="1">
        <v>43113</v>
      </c>
      <c r="V1667" s="1">
        <v>43090</v>
      </c>
      <c r="W1667" s="2">
        <v>25797803.258000001</v>
      </c>
      <c r="X1667" s="2">
        <v>1883218.402</v>
      </c>
      <c r="AD1667" s="2">
        <v>193475.95</v>
      </c>
      <c r="AE1667" s="14">
        <f>SUMIF('consultant-gross'!D:D,eslam.data!AO1667,'consultant-gross'!F:F)</f>
        <v>3353637.0280000009</v>
      </c>
      <c r="AF1667" s="14">
        <f>SUMIF('consultant-gross'!D:D,eslam.data!AO1667,'consultant-gross'!G:G)</f>
        <v>25797803.258000001</v>
      </c>
      <c r="AG1667" s="14">
        <f>SUMIF('consultant-net'!D:D,eslam.data!AO1667,'consultant-net'!F:F)</f>
        <v>2124952.16</v>
      </c>
      <c r="AH1667" s="2" t="str">
        <f>VLOOKUP(A1667,'eslam-to-invoicing'!A:B,2,0)</f>
        <v>EMAAR-PKG#62-UPTOWN</v>
      </c>
      <c r="AO1667" s="2" t="str">
        <f t="shared" si="192"/>
        <v>Uptown PK #629</v>
      </c>
      <c r="AP1667" s="2" t="str">
        <f t="shared" si="193"/>
        <v>EMAAR-PKG#62-UPTOWN9</v>
      </c>
    </row>
    <row r="1668" spans="1:42" hidden="1" x14ac:dyDescent="0.3">
      <c r="A1668" s="6" t="s">
        <v>10</v>
      </c>
      <c r="B1668" s="6">
        <f>VLOOKUP(A1668,Sheet1!A:B,2,0)</f>
        <v>1</v>
      </c>
      <c r="C1668" s="6">
        <v>10</v>
      </c>
      <c r="D1668" s="25"/>
      <c r="E1668" s="2">
        <v>3315629.904999997</v>
      </c>
      <c r="F1668" s="26">
        <f>SUMIF('data-from-invoicing'!D:D,eslam.data!AP1668,'data-from-invoicing'!E:E)</f>
        <v>0</v>
      </c>
      <c r="G1668" s="2">
        <f t="shared" si="190"/>
        <v>-3315629.904999997</v>
      </c>
      <c r="H1668" s="23"/>
      <c r="I1668" s="2">
        <f>SUMIF('collection only'!D:D,eslam.data!AO1668,'collection only'!E:E)</f>
        <v>2207449.91</v>
      </c>
      <c r="J1668" s="26">
        <f>SUMIF('data-from-invoicing'!D:D,eslam.data!AP1668,'data-from-invoicing'!F:F)</f>
        <v>0</v>
      </c>
      <c r="K1668" s="2">
        <f t="shared" si="191"/>
        <v>-2207449.91</v>
      </c>
      <c r="O1668" s="23"/>
      <c r="P1668" s="2">
        <v>2207449.91</v>
      </c>
      <c r="Q1668" s="1">
        <v>43100</v>
      </c>
      <c r="R1668" s="1">
        <v>43096</v>
      </c>
      <c r="S1668" s="1">
        <v>43099</v>
      </c>
      <c r="T1668">
        <v>40</v>
      </c>
      <c r="U1668" s="1">
        <v>43139</v>
      </c>
      <c r="V1668" s="1">
        <v>43118</v>
      </c>
      <c r="W1668" s="2">
        <v>29113433.162999999</v>
      </c>
      <c r="X1668" s="2">
        <v>2376274.3769999999</v>
      </c>
      <c r="AD1668" s="2">
        <v>216794.47</v>
      </c>
      <c r="AE1668" s="14">
        <f>SUMIF('consultant-gross'!D:D,eslam.data!AO1668,'consultant-gross'!F:F)</f>
        <v>3315629.9049999975</v>
      </c>
      <c r="AF1668" s="14">
        <f>SUMIF('consultant-gross'!D:D,eslam.data!AO1668,'consultant-gross'!G:G)</f>
        <v>29113433.162999999</v>
      </c>
      <c r="AG1668" s="14">
        <f>SUMIF('consultant-net'!D:D,eslam.data!AO1668,'consultant-net'!F:F)</f>
        <v>2207449.91</v>
      </c>
      <c r="AH1668" s="2" t="str">
        <f>VLOOKUP(A1668,'eslam-to-invoicing'!A:B,2,0)</f>
        <v>EMAAR-PKG#62-UPTOWN</v>
      </c>
      <c r="AO1668" s="2" t="str">
        <f t="shared" si="192"/>
        <v>Uptown PK #6210</v>
      </c>
      <c r="AP1668" s="2" t="str">
        <f t="shared" si="193"/>
        <v>EMAAR-PKG#62-UPTOWN10</v>
      </c>
    </row>
    <row r="1669" spans="1:42" hidden="1" x14ac:dyDescent="0.3">
      <c r="A1669" s="6" t="s">
        <v>10</v>
      </c>
      <c r="B1669" s="6">
        <f>VLOOKUP(A1669,Sheet1!A:B,2,0)</f>
        <v>1</v>
      </c>
      <c r="C1669" s="6">
        <v>11</v>
      </c>
      <c r="D1669" s="25"/>
      <c r="E1669" s="2">
        <v>3273536.5770000028</v>
      </c>
      <c r="F1669" s="26">
        <f>SUMIF('data-from-invoicing'!D:D,eslam.data!AP1669,'data-from-invoicing'!E:E)</f>
        <v>0</v>
      </c>
      <c r="G1669" s="2">
        <f t="shared" si="190"/>
        <v>-3273536.5770000028</v>
      </c>
      <c r="H1669" s="23"/>
      <c r="I1669" s="2">
        <f>SUMIF('collection only'!D:D,eslam.data!AO1669,'collection only'!E:E)</f>
        <v>1524280.94</v>
      </c>
      <c r="J1669" s="26">
        <f>SUMIF('data-from-invoicing'!D:D,eslam.data!AP1669,'data-from-invoicing'!F:F)</f>
        <v>0</v>
      </c>
      <c r="K1669" s="2">
        <f t="shared" si="191"/>
        <v>-1524280.94</v>
      </c>
      <c r="O1669" s="23"/>
      <c r="P1669" s="2">
        <v>1524280.94</v>
      </c>
      <c r="Q1669" s="1">
        <v>43131</v>
      </c>
      <c r="R1669" s="1">
        <v>43131</v>
      </c>
      <c r="S1669" s="1">
        <v>43134</v>
      </c>
      <c r="T1669">
        <v>40</v>
      </c>
      <c r="U1669" s="1">
        <v>43174</v>
      </c>
      <c r="V1669" s="1">
        <v>43146</v>
      </c>
      <c r="W1669" s="2">
        <v>32386969.739999998</v>
      </c>
      <c r="X1669" s="2">
        <v>1872928.9681230001</v>
      </c>
      <c r="AD1669" s="2">
        <v>233754.86</v>
      </c>
      <c r="AE1669" s="14">
        <f>SUMIF('consultant-gross'!D:D,eslam.data!AO1669,'consultant-gross'!F:F)</f>
        <v>3260036.5784609094</v>
      </c>
      <c r="AF1669" s="14">
        <f>SUMIF('consultant-gross'!D:D,eslam.data!AO1669,'consultant-gross'!G:G)</f>
        <v>32373469.741460908</v>
      </c>
      <c r="AG1669" s="14">
        <f>SUMIF('consultant-net'!D:D,eslam.data!AO1669,'consultant-net'!F:F)</f>
        <v>1516852.7459610133</v>
      </c>
      <c r="AH1669" s="2" t="str">
        <f>VLOOKUP(A1669,'eslam-to-invoicing'!A:B,2,0)</f>
        <v>EMAAR-PKG#62-UPTOWN</v>
      </c>
      <c r="AO1669" s="2" t="str">
        <f t="shared" si="192"/>
        <v>Uptown PK #6211</v>
      </c>
      <c r="AP1669" s="2" t="str">
        <f t="shared" si="193"/>
        <v>EMAAR-PKG#62-UPTOWN11</v>
      </c>
    </row>
    <row r="1670" spans="1:42" hidden="1" x14ac:dyDescent="0.3">
      <c r="A1670" s="6" t="s">
        <v>10</v>
      </c>
      <c r="B1670" s="6">
        <f>VLOOKUP(A1670,Sheet1!A:B,2,0)</f>
        <v>1</v>
      </c>
      <c r="C1670" s="6">
        <v>12</v>
      </c>
      <c r="D1670" s="25"/>
      <c r="E1670" s="2">
        <v>2806216.2910000011</v>
      </c>
      <c r="F1670" s="26">
        <f>SUMIF('data-from-invoicing'!D:D,eslam.data!AP1670,'data-from-invoicing'!E:E)</f>
        <v>0</v>
      </c>
      <c r="G1670" s="2">
        <f t="shared" si="190"/>
        <v>-2806216.2910000011</v>
      </c>
      <c r="H1670" s="23"/>
      <c r="I1670" s="2">
        <f>SUMIF('collection only'!D:D,eslam.data!AO1670,'collection only'!E:E)</f>
        <v>1565019.14</v>
      </c>
      <c r="J1670" s="26">
        <f>SUMIF('data-from-invoicing'!D:D,eslam.data!AP1670,'data-from-invoicing'!F:F)</f>
        <v>0</v>
      </c>
      <c r="K1670" s="2">
        <f t="shared" si="191"/>
        <v>-1565019.14</v>
      </c>
      <c r="O1670" s="23"/>
      <c r="P1670" s="2">
        <v>1565019.15</v>
      </c>
      <c r="Q1670" s="1">
        <v>43159</v>
      </c>
      <c r="R1670" s="1">
        <v>43159</v>
      </c>
      <c r="S1670" s="1">
        <v>43160</v>
      </c>
      <c r="T1670">
        <v>40</v>
      </c>
      <c r="U1670" s="1">
        <v>43200</v>
      </c>
      <c r="V1670" s="1">
        <v>43177</v>
      </c>
      <c r="W1670" s="2">
        <v>35193186.031000003</v>
      </c>
      <c r="X1670" s="2">
        <v>1983635.4990000001</v>
      </c>
      <c r="AD1670" s="2">
        <v>291613.59999999998</v>
      </c>
      <c r="AE1670" s="14">
        <f>SUMIF('consultant-gross'!D:D,eslam.data!AO1670,'consultant-gross'!F:F)</f>
        <v>2806216.2910000011</v>
      </c>
      <c r="AF1670" s="14">
        <f>SUMIF('consultant-gross'!D:D,eslam.data!AO1670,'consultant-gross'!G:G)</f>
        <v>35193186.031000003</v>
      </c>
      <c r="AG1670" s="14">
        <f>SUMIF('consultant-net'!D:D,eslam.data!AO1670,'consultant-net'!F:F)</f>
        <v>1565019.15</v>
      </c>
      <c r="AH1670" s="2" t="str">
        <f>VLOOKUP(A1670,'eslam-to-invoicing'!A:B,2,0)</f>
        <v>EMAAR-PKG#62-UPTOWN</v>
      </c>
      <c r="AO1670" s="2" t="str">
        <f t="shared" si="192"/>
        <v>Uptown PK #6212</v>
      </c>
      <c r="AP1670" s="2" t="str">
        <f t="shared" si="193"/>
        <v>EMAAR-PKG#62-UPTOWN12</v>
      </c>
    </row>
    <row r="1671" spans="1:42" hidden="1" x14ac:dyDescent="0.3">
      <c r="A1671" s="6" t="s">
        <v>10</v>
      </c>
      <c r="B1671" s="6">
        <f>VLOOKUP(A1671,Sheet1!A:B,2,0)</f>
        <v>1</v>
      </c>
      <c r="C1671" s="6">
        <v>13</v>
      </c>
      <c r="D1671" s="25"/>
      <c r="E1671" s="2">
        <v>6967775.6539999992</v>
      </c>
      <c r="F1671" s="26">
        <f>SUMIF('data-from-invoicing'!D:D,eslam.data!AP1671,'data-from-invoicing'!E:E)</f>
        <v>0</v>
      </c>
      <c r="G1671" s="2">
        <f t="shared" si="190"/>
        <v>-6967775.6539999992</v>
      </c>
      <c r="H1671" s="23"/>
      <c r="I1671" s="2">
        <f>SUMIF('collection only'!D:D,eslam.data!AO1671,'collection only'!E:E)</f>
        <v>2219134.0299999998</v>
      </c>
      <c r="J1671" s="26">
        <f>SUMIF('data-from-invoicing'!D:D,eslam.data!AP1671,'data-from-invoicing'!F:F)</f>
        <v>0</v>
      </c>
      <c r="K1671" s="2">
        <f t="shared" si="191"/>
        <v>-2219134.0299999998</v>
      </c>
      <c r="O1671" s="23"/>
      <c r="P1671" s="2">
        <v>2219134.0299999998</v>
      </c>
      <c r="Q1671" s="1">
        <v>43190</v>
      </c>
      <c r="R1671" s="1">
        <v>43190</v>
      </c>
      <c r="S1671" s="1">
        <v>43192</v>
      </c>
      <c r="T1671">
        <v>40</v>
      </c>
      <c r="U1671" s="1">
        <v>43232</v>
      </c>
      <c r="V1671" s="1">
        <v>43228</v>
      </c>
      <c r="W1671" s="2">
        <v>42160961.685000002</v>
      </c>
      <c r="X1671" s="2">
        <v>301154.88500000001</v>
      </c>
      <c r="AD1671" s="2">
        <v>1040317.09</v>
      </c>
      <c r="AE1671" s="14">
        <f>SUMIF('consultant-gross'!D:D,eslam.data!AO1671,'consultant-gross'!F:F)</f>
        <v>6967775.6499999985</v>
      </c>
      <c r="AF1671" s="14">
        <f>SUMIF('consultant-gross'!D:D,eslam.data!AO1671,'consultant-gross'!G:G)</f>
        <v>42160961.681000002</v>
      </c>
      <c r="AG1671" s="14">
        <f>SUMIF('consultant-net'!D:D,eslam.data!AO1671,'consultant-net'!F:F)</f>
        <v>3417923.56</v>
      </c>
      <c r="AH1671" s="2" t="str">
        <f>VLOOKUP(A1671,'eslam-to-invoicing'!A:B,2,0)</f>
        <v>EMAAR-PKG#62-UPTOWN</v>
      </c>
      <c r="AO1671" s="2" t="str">
        <f t="shared" si="192"/>
        <v>Uptown PK #6213</v>
      </c>
      <c r="AP1671" s="2" t="str">
        <f t="shared" si="193"/>
        <v>EMAAR-PKG#62-UPTOWN13</v>
      </c>
    </row>
    <row r="1672" spans="1:42" hidden="1" x14ac:dyDescent="0.3">
      <c r="A1672" s="6" t="s">
        <v>10</v>
      </c>
      <c r="B1672" s="6">
        <f>VLOOKUP(A1672,Sheet1!A:B,2,0)</f>
        <v>1</v>
      </c>
      <c r="C1672" s="6">
        <v>14</v>
      </c>
      <c r="D1672" s="25"/>
      <c r="E1672" s="2">
        <v>3891325.4449999998</v>
      </c>
      <c r="F1672" s="26">
        <f>SUMIF('data-from-invoicing'!D:D,eslam.data!AP1672,'data-from-invoicing'!E:E)</f>
        <v>3683223.04</v>
      </c>
      <c r="G1672" s="2">
        <f t="shared" si="190"/>
        <v>-208102.4049999998</v>
      </c>
      <c r="H1672" s="23"/>
      <c r="I1672" s="2">
        <f>SUMIF('collection only'!D:D,eslam.data!AO1672,'collection only'!E:E)</f>
        <v>854854.29</v>
      </c>
      <c r="J1672" s="26">
        <f>SUMIF('data-from-invoicing'!D:D,eslam.data!AP1672,'data-from-invoicing'!F:F)</f>
        <v>815558.87</v>
      </c>
      <c r="K1672" s="2">
        <f t="shared" si="191"/>
        <v>-39295.420000000042</v>
      </c>
      <c r="O1672" s="23"/>
      <c r="P1672" s="2">
        <v>854854.3</v>
      </c>
      <c r="Q1672" s="1">
        <v>43220</v>
      </c>
      <c r="R1672" s="1">
        <v>43228</v>
      </c>
      <c r="S1672" s="1">
        <v>43228</v>
      </c>
      <c r="T1672">
        <v>40</v>
      </c>
      <c r="U1672" s="1">
        <v>43268</v>
      </c>
      <c r="V1672" s="1">
        <v>43277</v>
      </c>
      <c r="W1672" s="2">
        <v>46052287.130000003</v>
      </c>
      <c r="X1672" s="2">
        <v>0</v>
      </c>
      <c r="AD1672" s="2">
        <v>2182913.11</v>
      </c>
      <c r="AE1672" s="14">
        <f>SUMIF('consultant-gross'!D:D,eslam.data!AO1672,'consultant-gross'!F:F)</f>
        <v>0</v>
      </c>
      <c r="AF1672" s="14">
        <f>SUMIF('consultant-gross'!D:D,eslam.data!AO1672,'consultant-gross'!G:G)</f>
        <v>0</v>
      </c>
      <c r="AG1672" s="14">
        <f>SUMIF('consultant-net'!D:D,eslam.data!AO1672,'consultant-net'!F:F)</f>
        <v>0</v>
      </c>
      <c r="AH1672" s="2" t="str">
        <f>VLOOKUP(A1672,'eslam-to-invoicing'!A:B,2,0)</f>
        <v>EMAAR-PKG#62-UPTOWN</v>
      </c>
      <c r="AO1672" s="2" t="str">
        <f t="shared" si="192"/>
        <v>Uptown PK #6214</v>
      </c>
      <c r="AP1672" s="2" t="str">
        <f t="shared" si="193"/>
        <v>EMAAR-PKG#62-UPTOWN14</v>
      </c>
    </row>
    <row r="1673" spans="1:42" hidden="1" x14ac:dyDescent="0.3">
      <c r="A1673" s="6" t="s">
        <v>10</v>
      </c>
      <c r="B1673" s="6">
        <f>VLOOKUP(A1673,Sheet1!A:B,2,0)</f>
        <v>1</v>
      </c>
      <c r="C1673" s="6">
        <v>15</v>
      </c>
      <c r="D1673" s="25"/>
      <c r="E1673" s="2">
        <v>1266868.5099999979</v>
      </c>
      <c r="F1673" s="26">
        <f>SUMIF('data-from-invoicing'!D:D,eslam.data!AP1673,'data-from-invoicing'!E:E)</f>
        <v>1329599.07</v>
      </c>
      <c r="G1673" s="2">
        <f t="shared" si="190"/>
        <v>62730.560000002151</v>
      </c>
      <c r="H1673" s="23"/>
      <c r="I1673" s="2">
        <f>SUMIF('collection only'!D:D,eslam.data!AO1673,'collection only'!E:E)</f>
        <v>2299870.9900000002</v>
      </c>
      <c r="J1673" s="26">
        <f>SUMIF('data-from-invoicing'!D:D,eslam.data!AP1673,'data-from-invoicing'!F:F)</f>
        <v>5710409.5734999999</v>
      </c>
      <c r="K1673" s="2">
        <f t="shared" si="191"/>
        <v>3410538.5834999997</v>
      </c>
      <c r="O1673" s="23"/>
      <c r="P1673" s="2">
        <v>2299870.9700000002</v>
      </c>
      <c r="Q1673" s="1">
        <v>43312</v>
      </c>
      <c r="R1673" s="1">
        <v>43305</v>
      </c>
      <c r="S1673" s="1">
        <v>43326</v>
      </c>
      <c r="T1673">
        <v>40</v>
      </c>
      <c r="U1673" s="1">
        <v>43366</v>
      </c>
      <c r="V1673" s="1">
        <v>43349</v>
      </c>
      <c r="W1673" s="2">
        <v>47319155.640000001</v>
      </c>
      <c r="X1673" s="2">
        <v>0</v>
      </c>
      <c r="AD1673" s="2">
        <v>2396855.11</v>
      </c>
      <c r="AE1673" s="14">
        <f>SUMIF('consultant-gross'!D:D,eslam.data!AO1673,'consultant-gross'!F:F)</f>
        <v>1266868.5099999979</v>
      </c>
      <c r="AF1673" s="14">
        <f>SUMIF('consultant-gross'!D:D,eslam.data!AO1673,'consultant-gross'!G:G)</f>
        <v>47319155.640000001</v>
      </c>
      <c r="AG1673" s="14">
        <f>SUMIF('consultant-net'!D:D,eslam.data!AO1673,'consultant-net'!F:F)</f>
        <v>2299870.9700000002</v>
      </c>
      <c r="AH1673" s="2" t="str">
        <f>VLOOKUP(A1673,'eslam-to-invoicing'!A:B,2,0)</f>
        <v>EMAAR-PKG#62-UPTOWN</v>
      </c>
      <c r="AO1673" s="2" t="str">
        <f t="shared" si="192"/>
        <v>Uptown PK #6215</v>
      </c>
      <c r="AP1673" s="2" t="str">
        <f t="shared" si="193"/>
        <v>EMAAR-PKG#62-UPTOWN15</v>
      </c>
    </row>
    <row r="1674" spans="1:42" hidden="1" x14ac:dyDescent="0.3">
      <c r="A1674" s="6" t="s">
        <v>10</v>
      </c>
      <c r="B1674" s="6">
        <f>VLOOKUP(A1674,Sheet1!A:B,2,0)</f>
        <v>1</v>
      </c>
      <c r="C1674" s="6">
        <v>16</v>
      </c>
      <c r="D1674" s="25"/>
      <c r="E1674" s="2">
        <v>-245868.21999999881</v>
      </c>
      <c r="F1674" s="26">
        <f>SUMIF('data-from-invoicing'!D:D,eslam.data!AP1674,'data-from-invoicing'!E:E)</f>
        <v>0</v>
      </c>
      <c r="G1674" s="2">
        <f t="shared" si="190"/>
        <v>245868.21999999881</v>
      </c>
      <c r="H1674" s="23"/>
      <c r="I1674" s="2">
        <f>SUMIF('collection only'!D:D,eslam.data!AO1674,'collection only'!E:E)</f>
        <v>931895.88</v>
      </c>
      <c r="J1674" s="26">
        <f>SUMIF('data-from-invoicing'!D:D,eslam.data!AP1674,'data-from-invoicing'!F:F)</f>
        <v>0</v>
      </c>
      <c r="K1674" s="2">
        <f t="shared" si="191"/>
        <v>-931895.88</v>
      </c>
      <c r="O1674" s="23"/>
      <c r="P1674" s="2">
        <v>931895.88</v>
      </c>
      <c r="Q1674" s="1">
        <v>43373</v>
      </c>
      <c r="R1674" s="1">
        <v>43376</v>
      </c>
      <c r="S1674" s="1">
        <v>43377</v>
      </c>
      <c r="T1674">
        <v>40</v>
      </c>
      <c r="U1674" s="1">
        <v>43417</v>
      </c>
      <c r="V1674" s="1">
        <v>43429</v>
      </c>
      <c r="W1674" s="2">
        <v>47073287.420000002</v>
      </c>
      <c r="AD1674" s="2">
        <v>1241550.872</v>
      </c>
      <c r="AE1674" s="14">
        <f>SUMIF('consultant-gross'!D:D,eslam.data!AO1674,'consultant-gross'!F:F)</f>
        <v>-245868.21999999881</v>
      </c>
      <c r="AF1674" s="14">
        <f>SUMIF('consultant-gross'!D:D,eslam.data!AO1674,'consultant-gross'!G:G)</f>
        <v>47073287.420000002</v>
      </c>
      <c r="AG1674" s="14">
        <f>SUMIF('consultant-net'!D:D,eslam.data!AO1674,'consultant-net'!F:F)</f>
        <v>931895.88</v>
      </c>
      <c r="AH1674" s="2" t="str">
        <f>VLOOKUP(A1674,'eslam-to-invoicing'!A:B,2,0)</f>
        <v>EMAAR-PKG#62-UPTOWN</v>
      </c>
      <c r="AO1674" s="2" t="str">
        <f t="shared" si="192"/>
        <v>Uptown PK #6216</v>
      </c>
      <c r="AP1674" s="2" t="str">
        <f t="shared" si="193"/>
        <v>EMAAR-PKG#62-UPTOWN16</v>
      </c>
    </row>
    <row r="1675" spans="1:42" x14ac:dyDescent="0.3">
      <c r="A1675" s="6" t="s">
        <v>10</v>
      </c>
      <c r="B1675" s="6">
        <f>VLOOKUP(A1675,Sheet1!A:B,2,0)</f>
        <v>1</v>
      </c>
      <c r="C1675" s="6">
        <v>17</v>
      </c>
      <c r="D1675" s="25"/>
      <c r="E1675" s="2">
        <v>0</v>
      </c>
      <c r="F1675" s="26">
        <f>SUMIF('data-from-invoicing'!D:D,eslam.data!AP1675,'data-from-invoicing'!E:E)</f>
        <v>0</v>
      </c>
      <c r="G1675" s="2">
        <f t="shared" ref="G1675:G1738" si="194">F1675-E1675</f>
        <v>0</v>
      </c>
      <c r="H1675" s="23"/>
      <c r="I1675" s="2">
        <f>SUMIF('collection only'!D:D,eslam.data!AO1675,'collection only'!E:E)</f>
        <v>419078.79</v>
      </c>
      <c r="J1675" s="26">
        <f>SUMIF('data-from-invoicing'!D:D,eslam.data!AP1675,'data-from-invoicing'!F:F)</f>
        <v>0</v>
      </c>
      <c r="K1675" s="2">
        <f t="shared" ref="K1675:K1738" si="195">J1675-I1675</f>
        <v>-419078.79</v>
      </c>
      <c r="O1675" s="23"/>
      <c r="P1675" s="2">
        <v>419078.79</v>
      </c>
      <c r="Q1675" s="1">
        <v>43555</v>
      </c>
      <c r="R1675" s="1">
        <v>43549</v>
      </c>
      <c r="S1675" s="1">
        <v>43548</v>
      </c>
      <c r="T1675">
        <v>40</v>
      </c>
      <c r="U1675" s="1">
        <v>43588</v>
      </c>
      <c r="V1675" s="1">
        <v>43566</v>
      </c>
      <c r="W1675" s="2">
        <v>47073287.420000002</v>
      </c>
      <c r="AD1675" s="2">
        <v>928608.27397600003</v>
      </c>
      <c r="AE1675" s="14">
        <f>SUMIF('consultant-gross'!D:D,eslam.data!AO1675,'consultant-gross'!F:F)</f>
        <v>0</v>
      </c>
      <c r="AF1675" s="14">
        <f>SUMIF('consultant-gross'!D:D,eslam.data!AO1675,'consultant-gross'!G:G)</f>
        <v>0</v>
      </c>
      <c r="AG1675" s="14">
        <f>SUMIF('consultant-net'!D:D,eslam.data!AO1675,'consultant-net'!F:F)</f>
        <v>0</v>
      </c>
      <c r="AH1675" s="2" t="str">
        <f>VLOOKUP(A1675,'eslam-to-invoicing'!A:B,2,0)</f>
        <v>EMAAR-PKG#62-UPTOWN</v>
      </c>
      <c r="AO1675" s="2" t="str">
        <f t="shared" ref="AO1675:AO1685" si="196">A1675&amp;C1675</f>
        <v>Uptown PK #6217</v>
      </c>
      <c r="AP1675" s="2" t="str">
        <f t="shared" ref="AP1675:AP1685" si="197">AH1675&amp;C1675</f>
        <v>EMAAR-PKG#62-UPTOWN17</v>
      </c>
    </row>
    <row r="1676" spans="1:42" x14ac:dyDescent="0.3">
      <c r="A1676" s="6" t="s">
        <v>10</v>
      </c>
      <c r="B1676" s="6">
        <f>VLOOKUP(A1676,Sheet1!A:B,2,0)</f>
        <v>1</v>
      </c>
      <c r="C1676" s="6">
        <v>18</v>
      </c>
      <c r="D1676" s="25"/>
      <c r="E1676" s="2">
        <v>0</v>
      </c>
      <c r="F1676" s="26">
        <f>SUMIF('data-from-invoicing'!D:D,eslam.data!AP1676,'data-from-invoicing'!E:E)</f>
        <v>0</v>
      </c>
      <c r="G1676" s="2">
        <f t="shared" si="194"/>
        <v>0</v>
      </c>
      <c r="H1676" s="23"/>
      <c r="I1676" s="2">
        <f>SUMIF('collection only'!D:D,eslam.data!AO1676,'collection only'!E:E)</f>
        <v>864260.36</v>
      </c>
      <c r="J1676" s="26">
        <f>SUMIF('data-from-invoicing'!D:D,eslam.data!AP1676,'data-from-invoicing'!F:F)</f>
        <v>0</v>
      </c>
      <c r="K1676" s="2">
        <f t="shared" si="195"/>
        <v>-864260.36</v>
      </c>
      <c r="O1676" s="23"/>
      <c r="P1676" s="2">
        <v>864260.36</v>
      </c>
      <c r="Q1676" s="1">
        <v>43738</v>
      </c>
      <c r="R1676" s="1">
        <v>43747</v>
      </c>
      <c r="S1676" s="1">
        <v>43747</v>
      </c>
      <c r="T1676">
        <v>40</v>
      </c>
      <c r="U1676" s="1">
        <v>43787</v>
      </c>
      <c r="V1676" s="1">
        <v>43772</v>
      </c>
      <c r="W1676" s="2">
        <v>47073287.420000002</v>
      </c>
      <c r="AD1676" s="2">
        <v>987399.24</v>
      </c>
      <c r="AE1676" s="14">
        <f>SUMIF('consultant-gross'!D:D,eslam.data!AO1676,'consultant-gross'!F:F)</f>
        <v>0</v>
      </c>
      <c r="AF1676" s="14">
        <f>SUMIF('consultant-gross'!D:D,eslam.data!AO1676,'consultant-gross'!G:G)</f>
        <v>0</v>
      </c>
      <c r="AG1676" s="14">
        <f>SUMIF('consultant-net'!D:D,eslam.data!AO1676,'consultant-net'!F:F)</f>
        <v>0</v>
      </c>
      <c r="AH1676" s="2" t="str">
        <f>VLOOKUP(A1676,'eslam-to-invoicing'!A:B,2,0)</f>
        <v>EMAAR-PKG#62-UPTOWN</v>
      </c>
      <c r="AO1676" s="2" t="str">
        <f t="shared" si="196"/>
        <v>Uptown PK #6218</v>
      </c>
      <c r="AP1676" s="2" t="str">
        <f t="shared" si="197"/>
        <v>EMAAR-PKG#62-UPTOWN18</v>
      </c>
    </row>
    <row r="1677" spans="1:42" hidden="1" x14ac:dyDescent="0.3">
      <c r="A1677" s="6" t="s">
        <v>10</v>
      </c>
      <c r="B1677" s="6">
        <f>VLOOKUP(A1677,Sheet1!A:B,2,0)</f>
        <v>1</v>
      </c>
      <c r="C1677" s="6">
        <v>19</v>
      </c>
      <c r="D1677" s="25"/>
      <c r="E1677" s="2">
        <v>22437</v>
      </c>
      <c r="F1677" s="26">
        <f>SUMIF('data-from-invoicing'!D:D,eslam.data!AP1677,'data-from-invoicing'!E:E)</f>
        <v>1831902.3</v>
      </c>
      <c r="G1677" s="2">
        <f t="shared" si="194"/>
        <v>1809465.3</v>
      </c>
      <c r="H1677" s="23"/>
      <c r="I1677" s="2">
        <f>SUMIF('collection only'!D:D,eslam.data!AO1677,'collection only'!E:E)</f>
        <v>1416810.93</v>
      </c>
      <c r="J1677" s="26">
        <f>SUMIF('data-from-invoicing'!D:D,eslam.data!AP1677,'data-from-invoicing'!F:F)</f>
        <v>1275390.4550000001</v>
      </c>
      <c r="K1677" s="2">
        <f t="shared" si="195"/>
        <v>-141420.47499999986</v>
      </c>
      <c r="O1677" s="23"/>
      <c r="P1677" s="2">
        <v>1195853.8799999999</v>
      </c>
      <c r="Q1677" s="1">
        <v>43830</v>
      </c>
      <c r="R1677" s="1">
        <v>43817</v>
      </c>
      <c r="S1677" s="1">
        <v>43818</v>
      </c>
      <c r="T1677">
        <v>40</v>
      </c>
      <c r="U1677" s="1">
        <v>43858</v>
      </c>
      <c r="V1677" s="1">
        <v>44031</v>
      </c>
      <c r="W1677" s="2">
        <v>47095724.420000002</v>
      </c>
      <c r="AD1677" s="2">
        <v>990172.52</v>
      </c>
      <c r="AE1677" s="14">
        <f>SUMIF('consultant-gross'!D:D,eslam.data!AO1677,'consultant-gross'!F:F)</f>
        <v>22437</v>
      </c>
      <c r="AF1677" s="14">
        <f>SUMIF('consultant-gross'!D:D,eslam.data!AO1677,'consultant-gross'!G:G)</f>
        <v>47095724.420000002</v>
      </c>
      <c r="AG1677" s="14">
        <f>SUMIF('consultant-net'!D:D,eslam.data!AO1677,'consultant-net'!F:F)</f>
        <v>1195853.8799999999</v>
      </c>
      <c r="AH1677" s="2" t="str">
        <f>VLOOKUP(A1677,'eslam-to-invoicing'!A:B,2,0)</f>
        <v>EMAAR-PKG#62-UPTOWN</v>
      </c>
      <c r="AO1677" s="2" t="str">
        <f t="shared" si="196"/>
        <v>Uptown PK #6219</v>
      </c>
      <c r="AP1677" s="2" t="str">
        <f t="shared" si="197"/>
        <v>EMAAR-PKG#62-UPTOWN19</v>
      </c>
    </row>
    <row r="1678" spans="1:42" hidden="1" x14ac:dyDescent="0.3">
      <c r="A1678" s="6" t="s">
        <v>105</v>
      </c>
      <c r="B1678" s="6">
        <f>VLOOKUP(A1678,Sheet1!A:B,2,0)</f>
        <v>1</v>
      </c>
      <c r="C1678" s="6">
        <v>1</v>
      </c>
      <c r="D1678" s="25"/>
      <c r="E1678" s="2">
        <v>3078932.9</v>
      </c>
      <c r="F1678" s="26">
        <f>SUMIF('data-from-invoicing'!D:D,eslam.data!AP1678,'data-from-invoicing'!E:E)</f>
        <v>64486200.859999999</v>
      </c>
      <c r="G1678" s="2">
        <f t="shared" si="194"/>
        <v>61407267.960000001</v>
      </c>
      <c r="H1678" s="23"/>
      <c r="I1678" s="2">
        <f>SUMIF('collection only'!D:D,eslam.data!AO1678,'collection only'!E:E)</f>
        <v>22733360.899999999</v>
      </c>
      <c r="J1678" s="26">
        <f>SUMIF('data-from-invoicing'!D:D,eslam.data!AP1678,'data-from-invoicing'!F:F)</f>
        <v>22733362.34</v>
      </c>
      <c r="K1678" s="2">
        <f t="shared" si="195"/>
        <v>1.4400000013411045</v>
      </c>
      <c r="L1678" s="2">
        <v>19000000</v>
      </c>
      <c r="O1678" s="23"/>
      <c r="P1678" s="2">
        <v>33029517.899999999</v>
      </c>
      <c r="Q1678" s="1">
        <v>44895</v>
      </c>
      <c r="R1678" s="1">
        <v>44895</v>
      </c>
      <c r="S1678" s="1">
        <v>44906</v>
      </c>
      <c r="T1678">
        <v>30</v>
      </c>
      <c r="U1678" s="1">
        <v>44936</v>
      </c>
      <c r="V1678" s="1">
        <v>44913</v>
      </c>
      <c r="W1678" s="2">
        <v>3078932.9</v>
      </c>
      <c r="X1678" s="2">
        <v>33200100</v>
      </c>
      <c r="AD1678" s="2">
        <v>0</v>
      </c>
      <c r="AE1678" s="14">
        <f>SUMIF('consultant-gross'!D:D,eslam.data!AO1678,'consultant-gross'!F:F)</f>
        <v>3078932.9</v>
      </c>
      <c r="AF1678" s="14">
        <f>SUMIF('consultant-gross'!D:D,eslam.data!AO1678,'consultant-gross'!G:G)</f>
        <v>3078932.9</v>
      </c>
      <c r="AG1678" s="14">
        <f>SUMIF('consultant-net'!D:D,eslam.data!AO1678,'consultant-net'!F:F)</f>
        <v>33029517.899999999</v>
      </c>
      <c r="AH1678" s="2" t="str">
        <f>VLOOKUP(A1678,'eslam-to-invoicing'!A:B,2,0)</f>
        <v>Wadi Halfa Port</v>
      </c>
      <c r="AO1678" s="2" t="str">
        <f t="shared" si="196"/>
        <v>Wady Halfa1</v>
      </c>
      <c r="AP1678" s="2" t="str">
        <f t="shared" si="197"/>
        <v>Wadi Halfa Port1</v>
      </c>
    </row>
    <row r="1679" spans="1:42" hidden="1" x14ac:dyDescent="0.3">
      <c r="A1679" s="6" t="s">
        <v>105</v>
      </c>
      <c r="B1679" s="6">
        <f>VLOOKUP(A1679,Sheet1!A:B,2,0)</f>
        <v>1</v>
      </c>
      <c r="C1679" s="6">
        <v>2</v>
      </c>
      <c r="D1679" s="25"/>
      <c r="E1679" s="2">
        <v>23601516.100000001</v>
      </c>
      <c r="F1679" s="26">
        <f>SUMIF('data-from-invoicing'!D:D,eslam.data!AP1679,'data-from-invoicing'!E:E)</f>
        <v>11905090.1</v>
      </c>
      <c r="G1679" s="2">
        <f t="shared" si="194"/>
        <v>-11696426.000000002</v>
      </c>
      <c r="H1679" s="23"/>
      <c r="I1679" s="2">
        <f>SUMIF('collection only'!D:D,eslam.data!AO1679,'collection only'!E:E)</f>
        <v>8196261.8499999996</v>
      </c>
      <c r="J1679" s="26">
        <f>SUMIF('data-from-invoicing'!D:D,eslam.data!AP1679,'data-from-invoicing'!F:F)</f>
        <v>8196261.4500000002</v>
      </c>
      <c r="K1679" s="2">
        <f t="shared" si="195"/>
        <v>-0.39999999944120646</v>
      </c>
      <c r="L1679" s="2">
        <v>11000000</v>
      </c>
      <c r="O1679" s="23"/>
      <c r="P1679" s="2">
        <v>11905091.98</v>
      </c>
      <c r="Q1679" s="1">
        <v>44957</v>
      </c>
      <c r="R1679" s="1">
        <v>44957</v>
      </c>
      <c r="S1679" s="1">
        <v>44965</v>
      </c>
      <c r="T1679">
        <v>30</v>
      </c>
      <c r="U1679" s="1">
        <v>44995</v>
      </c>
      <c r="V1679" s="1">
        <v>44971</v>
      </c>
      <c r="W1679" s="2">
        <v>26680449</v>
      </c>
      <c r="X1679" s="2">
        <v>18254159</v>
      </c>
      <c r="AD1679" s="2">
        <v>0</v>
      </c>
      <c r="AE1679" s="14">
        <f>SUMIF('consultant-gross'!D:D,eslam.data!AO1679,'consultant-gross'!F:F)</f>
        <v>23601516.100000001</v>
      </c>
      <c r="AF1679" s="14">
        <f>SUMIF('consultant-gross'!D:D,eslam.data!AO1679,'consultant-gross'!G:G)</f>
        <v>26680449</v>
      </c>
      <c r="AG1679" s="14">
        <f>SUMIF('consultant-net'!D:D,eslam.data!AO1679,'consultant-net'!F:F)</f>
        <v>11905091.98</v>
      </c>
      <c r="AH1679" s="2" t="str">
        <f>VLOOKUP(A1679,'eslam-to-invoicing'!A:B,2,0)</f>
        <v>Wadi Halfa Port</v>
      </c>
      <c r="AO1679" s="2" t="str">
        <f t="shared" si="196"/>
        <v>Wady Halfa2</v>
      </c>
      <c r="AP1679" s="2" t="str">
        <f t="shared" si="197"/>
        <v>Wadi Halfa Port2</v>
      </c>
    </row>
    <row r="1680" spans="1:42" hidden="1" x14ac:dyDescent="0.3">
      <c r="A1680" s="6" t="s">
        <v>105</v>
      </c>
      <c r="B1680" s="6">
        <f>VLOOKUP(A1680,Sheet1!A:B,2,0)</f>
        <v>1</v>
      </c>
      <c r="C1680" s="6">
        <v>3</v>
      </c>
      <c r="D1680" s="25"/>
      <c r="E1680" s="2">
        <v>17962793.18</v>
      </c>
      <c r="F1680" s="26">
        <f>SUMIF('data-from-invoicing'!D:D,eslam.data!AP1680,'data-from-invoicing'!E:E)</f>
        <v>4077802.86</v>
      </c>
      <c r="G1680" s="2">
        <f t="shared" si="194"/>
        <v>-13884990.32</v>
      </c>
      <c r="H1680" s="23"/>
      <c r="I1680" s="2">
        <f>SUMIF('collection only'!D:D,eslam.data!AO1680,'collection only'!E:E)</f>
        <v>2807166.9</v>
      </c>
      <c r="J1680" s="26">
        <f>SUMIF('data-from-invoicing'!D:D,eslam.data!AP1680,'data-from-invoicing'!F:F)</f>
        <v>2807168.5814</v>
      </c>
      <c r="K1680" s="2">
        <f t="shared" si="195"/>
        <v>1.6814000001177192</v>
      </c>
      <c r="O1680" s="23"/>
      <c r="P1680" s="2">
        <v>14516628.581</v>
      </c>
      <c r="Q1680" s="1">
        <v>44985</v>
      </c>
      <c r="R1680" s="1">
        <v>44985</v>
      </c>
      <c r="S1680" s="1">
        <v>45001</v>
      </c>
      <c r="T1680">
        <v>30</v>
      </c>
      <c r="U1680" s="1">
        <v>45031</v>
      </c>
      <c r="V1680" s="1">
        <v>45001</v>
      </c>
      <c r="W1680" s="2">
        <v>44643242.18</v>
      </c>
      <c r="X1680" s="2">
        <v>4370481.5599999996</v>
      </c>
      <c r="AD1680" s="2">
        <v>0</v>
      </c>
      <c r="AE1680" s="14">
        <f>SUMIF('consultant-gross'!D:D,eslam.data!AO1680,'consultant-gross'!F:F)</f>
        <v>17962793.18</v>
      </c>
      <c r="AF1680" s="14">
        <f>SUMIF('consultant-gross'!D:D,eslam.data!AO1680,'consultant-gross'!G:G)</f>
        <v>44643242.18</v>
      </c>
      <c r="AG1680" s="14">
        <f>SUMIF('consultant-net'!D:D,eslam.data!AO1680,'consultant-net'!F:F)</f>
        <v>14516628.581</v>
      </c>
      <c r="AH1680" s="2" t="str">
        <f>VLOOKUP(A1680,'eslam-to-invoicing'!A:B,2,0)</f>
        <v>Wadi Halfa Port</v>
      </c>
      <c r="AO1680" s="2" t="str">
        <f t="shared" si="196"/>
        <v>Wady Halfa3</v>
      </c>
      <c r="AP1680" s="2" t="str">
        <f t="shared" si="197"/>
        <v>Wadi Halfa Port3</v>
      </c>
    </row>
    <row r="1681" spans="1:42" hidden="1" x14ac:dyDescent="0.3">
      <c r="A1681" s="6" t="s">
        <v>105</v>
      </c>
      <c r="B1681" s="6">
        <f>VLOOKUP(A1681,Sheet1!A:B,2,0)</f>
        <v>1</v>
      </c>
      <c r="C1681" s="6">
        <v>4</v>
      </c>
      <c r="D1681" s="25"/>
      <c r="E1681" s="2">
        <v>8749053.2199999988</v>
      </c>
      <c r="F1681" s="26">
        <f>SUMIF('data-from-invoicing'!D:D,eslam.data!AP1681,'data-from-invoicing'!E:E)</f>
        <v>4379885.32</v>
      </c>
      <c r="G1681" s="2">
        <f t="shared" si="194"/>
        <v>-4369167.8999999985</v>
      </c>
      <c r="H1681" s="23"/>
      <c r="I1681" s="2">
        <f>SUMIF('collection only'!D:D,eslam.data!AO1681,'collection only'!E:E)</f>
        <v>3015154.3</v>
      </c>
      <c r="J1681" s="26">
        <f>SUMIF('data-from-invoicing'!D:D,eslam.data!AP1681,'data-from-invoicing'!F:F)</f>
        <v>3015154.5667999997</v>
      </c>
      <c r="K1681" s="2">
        <f t="shared" si="195"/>
        <v>0.26679999986663461</v>
      </c>
      <c r="O1681" s="23"/>
      <c r="P1681" s="2">
        <v>3679103.55</v>
      </c>
      <c r="Q1681" s="1">
        <v>45016</v>
      </c>
      <c r="R1681" s="1">
        <v>45026</v>
      </c>
      <c r="S1681" s="1">
        <v>45026</v>
      </c>
      <c r="T1681">
        <v>30</v>
      </c>
      <c r="U1681" s="1">
        <v>45056</v>
      </c>
      <c r="V1681" s="1">
        <v>45054</v>
      </c>
      <c r="W1681" s="2">
        <v>53392295.399999999</v>
      </c>
      <c r="AD1681" s="2">
        <v>0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Wadi Halfa Port</v>
      </c>
      <c r="AO1681" s="2" t="str">
        <f t="shared" si="196"/>
        <v>Wady Halfa4</v>
      </c>
      <c r="AP1681" s="2" t="str">
        <f t="shared" si="197"/>
        <v>Wadi Halfa Port4</v>
      </c>
    </row>
    <row r="1682" spans="1:42" hidden="1" x14ac:dyDescent="0.3">
      <c r="A1682" s="6" t="s">
        <v>105</v>
      </c>
      <c r="B1682" s="6">
        <f>VLOOKUP(A1682,Sheet1!A:B,2,0)</f>
        <v>1</v>
      </c>
      <c r="C1682" s="6">
        <v>5</v>
      </c>
      <c r="D1682" s="25"/>
      <c r="F1682" s="26">
        <f>SUMIF('data-from-invoicing'!D:D,eslam.data!AP1682,'data-from-invoicing'!E:E)</f>
        <v>10144199.039999999</v>
      </c>
      <c r="G1682" s="2">
        <f t="shared" si="194"/>
        <v>10144199.039999999</v>
      </c>
      <c r="H1682" s="23"/>
      <c r="I1682" s="2">
        <f>SUMIF('collection only'!D:D,eslam.data!AO1682,'collection only'!E:E)</f>
        <v>2984537.1</v>
      </c>
      <c r="J1682" s="26">
        <f>SUMIF('data-from-invoicing'!D:D,eslam.data!AP1682,'data-from-invoicing'!F:F)</f>
        <v>2984537.1</v>
      </c>
      <c r="K1682" s="2">
        <f t="shared" si="195"/>
        <v>0</v>
      </c>
      <c r="O1682" s="23"/>
      <c r="Q1682" s="1">
        <v>45382</v>
      </c>
      <c r="R1682" s="1">
        <v>45366</v>
      </c>
      <c r="S1682" s="1">
        <v>45366</v>
      </c>
      <c r="T1682">
        <v>30</v>
      </c>
      <c r="U1682" s="1">
        <v>45396</v>
      </c>
      <c r="AD1682" s="2">
        <v>0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Wadi Halfa Port</v>
      </c>
      <c r="AO1682" s="2" t="str">
        <f t="shared" si="196"/>
        <v>Wady Halfa5</v>
      </c>
      <c r="AP1682" s="2" t="str">
        <f t="shared" si="197"/>
        <v>Wadi Halfa Port5</v>
      </c>
    </row>
    <row r="1683" spans="1:42" hidden="1" x14ac:dyDescent="0.3">
      <c r="A1683" s="6" t="s">
        <v>113</v>
      </c>
      <c r="B1683" s="6">
        <f>VLOOKUP(A1683,Sheet1!A:B,2,0)</f>
        <v>1</v>
      </c>
      <c r="C1683" s="6">
        <v>1</v>
      </c>
      <c r="D1683" s="25"/>
      <c r="E1683" s="2">
        <v>762742.21</v>
      </c>
      <c r="F1683" s="26">
        <f>SUMIF('data-from-invoicing'!D:D,eslam.data!AP1683,'data-from-invoicing'!E:E)</f>
        <v>0</v>
      </c>
      <c r="G1683" s="2">
        <f t="shared" si="194"/>
        <v>-762742.21</v>
      </c>
      <c r="H1683" s="23"/>
      <c r="I1683" s="2">
        <f>SUMIF('collection only'!D:D,eslam.data!AO1683,'collection only'!E:E)</f>
        <v>418218.39</v>
      </c>
      <c r="J1683" s="26">
        <f>SUMIF('data-from-invoicing'!D:D,eslam.data!AP1683,'data-from-invoicing'!F:F)</f>
        <v>0</v>
      </c>
      <c r="K1683" s="2">
        <f t="shared" si="195"/>
        <v>-418218.39</v>
      </c>
      <c r="O1683" s="23"/>
      <c r="P1683" s="2">
        <v>792870.53</v>
      </c>
      <c r="Q1683" s="1">
        <v>45230</v>
      </c>
      <c r="R1683" s="1">
        <v>45230</v>
      </c>
      <c r="S1683" s="1">
        <v>45229</v>
      </c>
      <c r="T1683">
        <v>42</v>
      </c>
      <c r="U1683" s="1">
        <v>45271</v>
      </c>
      <c r="V1683" s="1">
        <v>45232</v>
      </c>
      <c r="W1683" s="2">
        <v>762742.21</v>
      </c>
      <c r="AD1683" s="2">
        <v>0</v>
      </c>
      <c r="AE1683" s="14">
        <f>SUMIF('consultant-gross'!D:D,eslam.data!AO1683,'consultant-gross'!F:F)</f>
        <v>0</v>
      </c>
      <c r="AF1683" s="14">
        <f>SUMIF('consultant-gross'!D:D,eslam.data!AO1683,'consultant-gross'!G:G)</f>
        <v>0</v>
      </c>
      <c r="AG1683" s="14">
        <f>SUMIF('consultant-net'!D:D,eslam.data!AO1683,'consultant-net'!F:F)</f>
        <v>0</v>
      </c>
      <c r="AH1683" s="2">
        <f>VLOOKUP(A1683,'eslam-to-invoicing'!A:B,2,0)</f>
        <v>0</v>
      </c>
      <c r="AO1683" s="2" t="str">
        <f t="shared" si="196"/>
        <v>Western Fence1</v>
      </c>
      <c r="AP1683" s="2" t="str">
        <f t="shared" si="197"/>
        <v>01</v>
      </c>
    </row>
    <row r="1684" spans="1:42" hidden="1" x14ac:dyDescent="0.3">
      <c r="A1684" s="6" t="s">
        <v>47</v>
      </c>
      <c r="B1684" s="6">
        <f>VLOOKUP(A1684,Sheet1!A:B,2,0)</f>
        <v>0</v>
      </c>
      <c r="C1684" s="6">
        <v>1</v>
      </c>
      <c r="D1684" s="25"/>
      <c r="E1684" s="2">
        <v>191006.802</v>
      </c>
      <c r="F1684" s="26">
        <f>SUMIF('data-from-invoicing'!D:D,eslam.data!AP1684,'data-from-invoicing'!E:E)</f>
        <v>0</v>
      </c>
      <c r="G1684" s="2">
        <f t="shared" si="194"/>
        <v>-191006.802</v>
      </c>
      <c r="H1684" s="23"/>
      <c r="I1684" s="2">
        <f>SUMIF('collection only'!D:D,eslam.data!AO1684,'collection only'!E:E)</f>
        <v>505797</v>
      </c>
      <c r="J1684" s="26">
        <f>SUMIF('data-from-invoicing'!D:D,eslam.data!AP1684,'data-from-invoicing'!F:F)</f>
        <v>0</v>
      </c>
      <c r="K1684" s="2">
        <f t="shared" si="195"/>
        <v>-505797</v>
      </c>
      <c r="O1684" s="23"/>
      <c r="P1684" s="2">
        <v>505797.14</v>
      </c>
      <c r="Q1684" s="1">
        <v>43769</v>
      </c>
      <c r="R1684" s="1">
        <v>43766</v>
      </c>
      <c r="S1684" s="1">
        <v>43766</v>
      </c>
      <c r="T1684">
        <v>30</v>
      </c>
      <c r="U1684" s="1">
        <v>43796</v>
      </c>
      <c r="V1684" s="1">
        <v>43776</v>
      </c>
      <c r="W1684" s="2">
        <v>191006.802</v>
      </c>
      <c r="X1684" s="2">
        <v>410791.49800000002</v>
      </c>
      <c r="AD1684" s="2">
        <v>0</v>
      </c>
      <c r="AE1684" s="14">
        <f>SUMIF('consultant-gross'!D:D,eslam.data!AO1684,'consultant-gross'!F:F)</f>
        <v>0</v>
      </c>
      <c r="AF1684" s="14">
        <f>SUMIF('consultant-gross'!D:D,eslam.data!AO1684,'consultant-gross'!G:G)</f>
        <v>0</v>
      </c>
      <c r="AG1684" s="14">
        <f>SUMIF('consultant-net'!D:D,eslam.data!AO1684,'consultant-net'!F:F)</f>
        <v>0</v>
      </c>
      <c r="AH1684" s="2">
        <f>VLOOKUP(A1684,'eslam-to-invoicing'!A:B,2,0)</f>
        <v>0</v>
      </c>
      <c r="AO1684" s="2" t="str">
        <f t="shared" si="196"/>
        <v>Zayed Park1</v>
      </c>
      <c r="AP1684" s="2" t="str">
        <f t="shared" si="197"/>
        <v>01</v>
      </c>
    </row>
    <row r="1685" spans="1:42" hidden="1" x14ac:dyDescent="0.3">
      <c r="A1685" s="6" t="s">
        <v>47</v>
      </c>
      <c r="B1685" s="6">
        <f>VLOOKUP(A1685,Sheet1!A:B,2,0)</f>
        <v>0</v>
      </c>
      <c r="C1685" s="6">
        <v>2</v>
      </c>
      <c r="D1685" s="25"/>
      <c r="E1685" s="2">
        <v>842290.97400000005</v>
      </c>
      <c r="F1685" s="26">
        <f>SUMIF('data-from-invoicing'!D:D,eslam.data!AP1685,'data-from-invoicing'!E:E)</f>
        <v>0</v>
      </c>
      <c r="G1685" s="2">
        <f t="shared" si="194"/>
        <v>-842290.97400000005</v>
      </c>
      <c r="H1685" s="23"/>
      <c r="I1685" s="2">
        <f>SUMIF('collection only'!D:D,eslam.data!AO1685,'collection only'!E:E)</f>
        <v>264423.21000000002</v>
      </c>
      <c r="J1685" s="26">
        <f>SUMIF('data-from-invoicing'!D:D,eslam.data!AP1685,'data-from-invoicing'!F:F)</f>
        <v>0</v>
      </c>
      <c r="K1685" s="2">
        <f t="shared" si="195"/>
        <v>-264423.21000000002</v>
      </c>
      <c r="O1685" s="23"/>
      <c r="P1685" s="2">
        <v>352690.39</v>
      </c>
      <c r="Q1685" s="1">
        <v>43830</v>
      </c>
      <c r="R1685" s="1">
        <v>43830</v>
      </c>
      <c r="S1685" s="1">
        <v>43841</v>
      </c>
      <c r="T1685">
        <v>30</v>
      </c>
      <c r="U1685" s="1">
        <v>43871</v>
      </c>
      <c r="V1685" s="1">
        <v>44095</v>
      </c>
      <c r="W1685" s="2">
        <v>1033297.776</v>
      </c>
      <c r="AD1685" s="2">
        <v>0</v>
      </c>
      <c r="AE1685" s="14">
        <f>SUMIF('consultant-gross'!D:D,eslam.data!AO1685,'consultant-gross'!F:F)</f>
        <v>0</v>
      </c>
      <c r="AF1685" s="14">
        <f>SUMIF('consultant-gross'!D:D,eslam.data!AO1685,'consultant-gross'!G:G)</f>
        <v>0</v>
      </c>
      <c r="AG1685" s="14">
        <f>SUMIF('consultant-net'!D:D,eslam.data!AO1685,'consultant-net'!F:F)</f>
        <v>0</v>
      </c>
      <c r="AH1685" s="2">
        <f>VLOOKUP(A1685,'eslam-to-invoicing'!A:B,2,0)</f>
        <v>0</v>
      </c>
      <c r="AO1685" s="2" t="str">
        <f t="shared" si="196"/>
        <v>Zayed Park2</v>
      </c>
      <c r="AP1685" s="2" t="str">
        <f t="shared" si="197"/>
        <v>02</v>
      </c>
    </row>
    <row r="1690" spans="1:42" x14ac:dyDescent="0.3">
      <c r="E1690" s="8">
        <f t="shared" ref="E1690:AD1690" si="198">SUBTOTAL(9,E2:E1685)</f>
        <v>5288618959.604557</v>
      </c>
      <c r="F1690" s="8">
        <f t="shared" si="198"/>
        <v>5288618919.9122</v>
      </c>
      <c r="G1690" s="8">
        <f t="shared" si="198"/>
        <v>-39.692355366067744</v>
      </c>
      <c r="H1690" s="8"/>
      <c r="I1690" s="8">
        <f>SUBTOTAL(9,I2:I1685)</f>
        <v>5639658039.9570103</v>
      </c>
      <c r="J1690" s="8">
        <f t="shared" si="198"/>
        <v>4128897585.8736978</v>
      </c>
      <c r="K1690" s="8">
        <f t="shared" si="198"/>
        <v>-1510760454.0833206</v>
      </c>
      <c r="L1690" s="8">
        <f t="shared" si="198"/>
        <v>561928952.24000001</v>
      </c>
      <c r="M1690" s="8">
        <f t="shared" si="198"/>
        <v>560769847.86300004</v>
      </c>
      <c r="N1690" s="8">
        <f t="shared" si="198"/>
        <v>38776787.149999999</v>
      </c>
      <c r="O1690" s="8"/>
      <c r="P1690" s="8">
        <f>SUBTOTAL(9,P2:P1685)</f>
        <v>4298988161.634635</v>
      </c>
      <c r="W1690" s="8"/>
      <c r="X1690" s="8">
        <f t="shared" si="198"/>
        <v>3065519564.5593963</v>
      </c>
      <c r="Y1690" s="8">
        <f t="shared" si="198"/>
        <v>3791633950.770381</v>
      </c>
      <c r="Z1690" s="8">
        <f t="shared" si="198"/>
        <v>28005542.079999998</v>
      </c>
      <c r="AA1690" s="8">
        <f t="shared" si="198"/>
        <v>2995673164.3453288</v>
      </c>
      <c r="AB1690" s="8">
        <f t="shared" si="198"/>
        <v>1133228442.2814431</v>
      </c>
      <c r="AC1690" s="8">
        <f t="shared" si="198"/>
        <v>1110883990.191443</v>
      </c>
      <c r="AD1690" s="8">
        <f t="shared" si="198"/>
        <v>400814712.27488232</v>
      </c>
      <c r="AE1690" s="16"/>
      <c r="AF1690" s="16"/>
      <c r="AG1690" s="16"/>
      <c r="AH1690" s="8"/>
      <c r="AI1690" s="16"/>
      <c r="AJ1690" s="8"/>
      <c r="AK1690" s="8"/>
      <c r="AO1690" s="8">
        <f>SUBTOTAL(9,AO2:AO1685)</f>
        <v>0</v>
      </c>
      <c r="AP1690" s="8"/>
    </row>
  </sheetData>
  <autoFilter ref="A1:AK1685" xr:uid="{00000000-0001-0000-0000-000000000000}">
    <filterColumn colId="6">
      <filters>
        <filter val="0"/>
        <filter val="1"/>
        <filter val="-1"/>
        <filter val="10"/>
        <filter val="11"/>
        <filter val="-11"/>
        <filter val="3"/>
        <filter val="-60"/>
        <filter val="8"/>
      </filters>
    </filterColumn>
  </autoFilter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32" activePane="bottomLeft" state="frozen"/>
      <selection pane="bottomLeft" sqref="A1:A104857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978" activePane="bottomLeft" state="frozen"/>
      <selection pane="bottomLeft" activeCell="B990" sqref="B990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25.218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B6" sqref="B6"/>
    </sheetView>
  </sheetViews>
  <sheetFormatPr defaultRowHeight="14.4" x14ac:dyDescent="0.3"/>
  <cols>
    <col min="1" max="1" width="26.77734375" customWidth="1"/>
    <col min="2" max="2" width="16.77734375" customWidth="1"/>
  </cols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Sheet1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2024-12-22T08:05:16Z</dcterms:modified>
</cp:coreProperties>
</file>