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rowadmodern-my.sharepoint.com/personal/omar_essam_rowad-rme_com/Documents/x004 Data Science/03.rme.db/00.repo/rme.db/05.cleaning/06.eslam/"/>
    </mc:Choice>
  </mc:AlternateContent>
  <xr:revisionPtr revIDLastSave="19" documentId="8_{2A9D2352-BCBB-44C9-9644-9D256C2CFCF6}" xr6:coauthVersionLast="47" xr6:coauthVersionMax="47" xr10:uidLastSave="{FCB56F4E-9DDB-4D73-B760-D757855E9432}"/>
  <bookViews>
    <workbookView xWindow="-108" yWindow="-108" windowWidth="23256" windowHeight="12576" xr2:uid="{79098011-1F6A-4F45-B886-03818DD74E2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1" l="1"/>
  <c r="K23" i="1"/>
  <c r="H24" i="1"/>
  <c r="K24" i="1" s="1"/>
  <c r="K25" i="1"/>
  <c r="K26" i="1"/>
  <c r="G27" i="1"/>
  <c r="K27" i="1"/>
  <c r="K61" i="1"/>
  <c r="K60" i="1"/>
  <c r="K59" i="1"/>
  <c r="K58" i="1"/>
  <c r="H57" i="1"/>
  <c r="K57" i="1" s="1"/>
  <c r="K56" i="1"/>
  <c r="G56" i="1"/>
  <c r="K55" i="1"/>
  <c r="K54" i="1"/>
  <c r="G54" i="1"/>
  <c r="K53" i="1"/>
  <c r="G53" i="1"/>
  <c r="K52" i="1"/>
  <c r="G52" i="1"/>
  <c r="H51" i="1"/>
  <c r="K51" i="1" s="1"/>
  <c r="K50" i="1"/>
  <c r="G50" i="1"/>
  <c r="K49" i="1"/>
  <c r="K48" i="1"/>
  <c r="G48" i="1"/>
  <c r="K47" i="1"/>
  <c r="G47" i="1"/>
  <c r="K46" i="1"/>
  <c r="G46" i="1"/>
  <c r="K45" i="1"/>
  <c r="G45" i="1"/>
  <c r="K44" i="1"/>
  <c r="G44" i="1"/>
  <c r="K37" i="1"/>
  <c r="G37" i="1"/>
  <c r="K36" i="1"/>
  <c r="G36" i="1"/>
  <c r="K35" i="1"/>
  <c r="G35" i="1"/>
  <c r="K34" i="1"/>
  <c r="G34" i="1"/>
  <c r="K33" i="1"/>
  <c r="G33" i="1"/>
  <c r="K32" i="1"/>
  <c r="G32" i="1"/>
  <c r="K31" i="1"/>
  <c r="G31" i="1"/>
  <c r="K30" i="1"/>
  <c r="G30" i="1"/>
  <c r="K29" i="1"/>
  <c r="G29" i="1"/>
  <c r="K28" i="1"/>
  <c r="G28" i="1"/>
  <c r="K38" i="1" l="1"/>
  <c r="K62" i="1" s="1"/>
  <c r="F64" i="1" s="1"/>
  <c r="L64" i="1" s="1"/>
</calcChain>
</file>

<file path=xl/sharedStrings.xml><?xml version="1.0" encoding="utf-8"?>
<sst xmlns="http://schemas.openxmlformats.org/spreadsheetml/2006/main" count="365" uniqueCount="149">
  <si>
    <t>ORG_ID</t>
  </si>
  <si>
    <t>CASH_RECEIPT_ID</t>
  </si>
  <si>
    <t>PROJECT_NUMBER</t>
  </si>
  <si>
    <t>PROJECT_NAME</t>
  </si>
  <si>
    <t>CUSTOMER_TRX_ID</t>
  </si>
  <si>
    <t>PAYMENT_SCHEDULE_ID</t>
  </si>
  <si>
    <t>ATTRIBUTE1</t>
  </si>
  <si>
    <t>AMOUNT_APPLIED</t>
  </si>
  <si>
    <t>TOTAL_AMOUNT_APPLIED</t>
  </si>
  <si>
    <t>CUSTOMER_NO</t>
  </si>
  <si>
    <t>CUSTOMER_NAME</t>
  </si>
  <si>
    <t>COMMENTS</t>
  </si>
  <si>
    <t>inv no extracted from COMMENTS</t>
  </si>
  <si>
    <t>inv status extracted from COMMENTS</t>
  </si>
  <si>
    <t>INV_NUM</t>
  </si>
  <si>
    <t>inv no extracted from INV_NUM</t>
  </si>
  <si>
    <t>VAT</t>
  </si>
  <si>
    <t>INV_TYPE</t>
  </si>
  <si>
    <t>INV_CLASS</t>
  </si>
  <si>
    <t>INVOICE_DATE</t>
  </si>
  <si>
    <t>CURRENCY</t>
  </si>
  <si>
    <t>RATE</t>
  </si>
  <si>
    <t>AMOUNT_DUE_REMAINING</t>
  </si>
  <si>
    <t>AMOUNT_EXECLUDED_VAT</t>
  </si>
  <si>
    <t>AMOUNT_INCLUDED_VAT</t>
  </si>
  <si>
    <t>WITH_HOLDING_TAX</t>
  </si>
  <si>
    <t>STAMPS</t>
  </si>
  <si>
    <t>RETENTION</t>
  </si>
  <si>
    <t>SOCIAL</t>
  </si>
  <si>
    <t>MATERIAL_ON_SITE</t>
  </si>
  <si>
    <t>Gross Without MOS</t>
  </si>
  <si>
    <t>OTHER_IN_SYSTEM</t>
  </si>
  <si>
    <t>OTHER_CONDITIONS</t>
  </si>
  <si>
    <t>TOTAL_ADJUSTMENT_AMOUNT</t>
  </si>
  <si>
    <t>DUE_DATE_DFF</t>
  </si>
  <si>
    <t>PROJECT_OWNER</t>
  </si>
  <si>
    <t>D0035</t>
  </si>
  <si>
    <t>Abas El Akkad Bridge</t>
  </si>
  <si>
    <t>Collection</t>
  </si>
  <si>
    <t>23018</t>
  </si>
  <si>
    <t>Rowad Modern Engineering</t>
  </si>
  <si>
    <t>Collection from customer "RME" on Marassi Project.</t>
  </si>
  <si>
    <t>FPC</t>
  </si>
  <si>
    <t>Projects Invoice 3D-local</t>
  </si>
  <si>
    <t>INV</t>
  </si>
  <si>
    <t>2020-09-23</t>
  </si>
  <si>
    <t>EGP</t>
  </si>
  <si>
    <t>2020-09-01</t>
  </si>
  <si>
    <t>General</t>
  </si>
  <si>
    <t>T0010</t>
  </si>
  <si>
    <t>Abbas El Akkad Bridge</t>
  </si>
  <si>
    <t>سداد مستخلصات رواد الهندسة</t>
  </si>
  <si>
    <t>inv(1)300620</t>
  </si>
  <si>
    <t>Projects Invoice</t>
  </si>
  <si>
    <t>2020-06-30</t>
  </si>
  <si>
    <t/>
  </si>
  <si>
    <t>Netting</t>
  </si>
  <si>
    <t>استلام الدفعات من قيمة المستخلصات والتى تم خصمها من الحساب الجاري حى 30/6/20202</t>
  </si>
  <si>
    <t>Deduction</t>
  </si>
  <si>
    <t>D0035-OB-Dec-2020/Cr</t>
  </si>
  <si>
    <t>Regular Credit Memo</t>
  </si>
  <si>
    <t>CM</t>
  </si>
  <si>
    <t>2020-12-31</t>
  </si>
  <si>
    <t>IPC#1</t>
  </si>
  <si>
    <t>2020-06-29</t>
  </si>
  <si>
    <t>قيمة رد التامين النهائي لمشروع كوبري عباس العقاد</t>
  </si>
  <si>
    <t>Return</t>
  </si>
  <si>
    <t>D0035-OB-Dec-2020</t>
  </si>
  <si>
    <t xml:space="preserve">رقم البند </t>
  </si>
  <si>
    <t>نوع العمل</t>
  </si>
  <si>
    <t>الفئة</t>
  </si>
  <si>
    <t xml:space="preserve">الوحده </t>
  </si>
  <si>
    <t>الكمية طبقا للتعاقد</t>
  </si>
  <si>
    <t>مقدار العمل السابق اجراؤه</t>
  </si>
  <si>
    <t>مقدار الأعمال التي تمت في خلال هذه المدة</t>
  </si>
  <si>
    <t>جملة مقدار الأعمال التي تمت الي الان</t>
  </si>
  <si>
    <t>جار أم نهائي</t>
  </si>
  <si>
    <t>جملة قيمة الأعمال التي تمت الي الان</t>
  </si>
  <si>
    <t>استقطاع أو حجز</t>
  </si>
  <si>
    <t>جنيه</t>
  </si>
  <si>
    <t>قرش</t>
  </si>
  <si>
    <t>تكسير خرسانة عادية و نقل المخلفات للمقالب العمومية</t>
  </si>
  <si>
    <t>م3</t>
  </si>
  <si>
    <t>جاري</t>
  </si>
  <si>
    <t>تكسير خرسانة مسلحة و نقل المخلفات للمقالب العمومية</t>
  </si>
  <si>
    <t xml:space="preserve"> بالعدد نقل ماكينة الخوازيق الى موقع دقها  ثم فكها ونقلها خارج الموقع بعد الانتهاء من كافة الاعمال والسعر يشمل المعدات والاوناش والازمه للفك والتركيب بالموقع ومكان تخزينها والبند شامل مما جميعه طبقا لاصول الصناعه والرسومات والمواصفات وتعليمات المهندس المشرف.</t>
  </si>
  <si>
    <t>عدد</t>
  </si>
  <si>
    <t xml:space="preserve">بالمتر المكعب حفر استكشافى قبل تنفيذ الاعمال و الفئة تشمل كل ما يلزم لنهو العمل طبقا للشروط و المواصفات و تعليمات المهندس المباشر . </t>
  </si>
  <si>
    <t>بالمتر الطولى أعمال  خوازيق على قواعد بقطر 120 سم وحمل تشغيل 450 طن فى جميع انواع التربة عدا الصخرية محفورة ومصبوبة فى مواقعها على الأرض الطبيعية وتصب بخرسانة مسلحة ويتم تصميم الخلطة الخرسانية والخلط والدك الميكانيكى على الاتقل إجهاد الكسر عن 400 كجم / سم2 بعد 28 يوم من الصب ومحتوى اسمنت  بورتلاندى عادى لا يقل عن 400 كجم / م3 والفئة  لا تشمل صلب التسليح ونقل ناتج الحفر الى المقالب العمومية و الفئة تشمل تكسير رؤوس الخوازيق على ان تتم الاعمال طبقا لاصول الصناعة وتعليمات المهندس المشرف</t>
  </si>
  <si>
    <t>م.ط</t>
  </si>
  <si>
    <t>بالمتر الطولى أعمال  خوازيق على قواعد بقطر 80 سم بنظام C F A جميع انواع التربة عدا الصخرية محفورة ومصبوبة فى مواقعها على الأرض الطبيعية وتصب بخرسانة مسلحة ويتم تصميم الخلطة الخرسانية والخلط والدك الميكانيكى على الاتقل إجهاد الكسر عن 400 كجم / سم2 بعد 28 يوم من الصب ومحتوى اسمنت  بورتلاندى عادى لا يقل عن 400 كجم / م3 والفئة  لا تشمل صلب التسليح ونقل ناتج الحفر الى المقالب العمومية و الفئة تشمل تكسير رؤوس الخوازيق على ان تتم الاعمال طبقا لاصول الصناعة وتعليمات المهندس المشرف</t>
  </si>
  <si>
    <t>بالعدد تنفيذ تجربة تحميل على خازوق عامل قطر 120 سم  والبند يشمل كل ما يلزم لنهو العمل نهواً كاملاً وطبقاً للكود المصري والمواصفات الفنية واصول الصناعة وتعليمات المهندس المشرف</t>
  </si>
  <si>
    <t>بالعدد تنفيذ تجربة تحميل على خازوق عامل قطر 100 سم والبند يشمل كل ما يلزم لنهو العمل نهواً كاملاً وطبقاً للكود المصري والمواصفات الفنية واصول الصناعة وتعليمات المهندس المشرف</t>
  </si>
  <si>
    <t>بالمتر المكعب حفر ميكانيكى بين الخوازيق المصبوبة للقواعد المسلحة بالعمق المطلوب فى جميع انواع التربة عدا الصخرية لزوم الاساسات حيث يصل عمق الحفر الى المنسوب الصالح للتأسيس حسب الابعاد والمقاسات الموضحه بالرسومات التنفيذيه بالاضافه الى 1 م رفرفه والسعر يشمل سند جوانب الحفر وازالة اى عوائق تعترضه ونزح مياة الرشح والبند شامل مما جميعه طبقا لاصول الصناعه والرسومات والمواصفات وتعليمات المهندس المشرف</t>
  </si>
  <si>
    <t>بالمتر المكعب توريد وردم رمال نظيفه للردم حول الاساسات للكوبري طبقا للرسومات التنفيذية ووحسب تعليمات المهندس المشرف والسعر يشمل الردم على طبقات لا يزيد سمك الطبقه عن 25 سم مع الرش بالمياه والدمك جيدا باستخدام الات الدمك الميكانيكيه للوصول الى اقصى كثافة جافة والسعر يشمل عمل الاختبارات الازمه طبقا لتعليمات المهندس المشرف ونهو السطح العلوى للردم طبقا للرسومات التنفيذيه وكل ما يلزم لنهو العمل نهوا كاملا طبقا لاصول الصناعه والرسومات وتعليمات المهندس المشرف.</t>
  </si>
  <si>
    <t xml:space="preserve">بالمتر المكعب خرسانة عادية للأساسات وبلاطة الانتقال والحوائط الساندة بحيث لا تقل رتبة الخرسانة العادية بعد 28 يوم عن 250كجم / سم2 و لا يقل محتوى الاسمنت عن 360 كجم/م3 خرسانة ، و الاسمنت المستخدم من النوع البورتلاندى العادى. </t>
  </si>
  <si>
    <t>بالمترالمكعب توريد وصب ودمك خرسانة مسلحة لزوم الأساسات و البلاطات الانتقالية وكافة العناصر الإنشائية المدفونة بإجهاد كسر قياسي قدره 400 كجم / سم2 بعد مضي 28 يوم من تاريخ الصب مع استخدام أسمنت بورتلاندى عادى بحنوى لا يقل عن 425 كجم/م3 والبند يشمل أعمال الصندقة والمعالجة وتسوية السطح طبقاً للأبعاد التصميمية وجميع ما يلزم لنهو العمل طبقاً للمواصفات والبند  ولا يشمل حديد التسليح.</t>
  </si>
  <si>
    <t xml:space="preserve">بالمتر المكعب خرسانة مسلحة الأعمدة كسر قياسي قدره 450 كجم / سم2 بعد مضي 28 يوم من تاريخ الصب مع استخدام أسمنت بورتلاندى عادى بمحتوى لا يقل عن 470 كجم/م3 على أن يكون سطح الأعمدة النهائي أملس  و السعر لا يشمل صلب التسليح . </t>
  </si>
  <si>
    <t xml:space="preserve">بالمتر المكعب خرسانة مسلحة للحوائط كسر قياسي قدره 450 كجم / سم2 بعد مضي 28 يوم من تاريخ الصب مع استخدام أسمنت بورتلاندى عادى بمحتوى لا يقل عن 470 كجم/م3 على أن يكون سطح النهائي أملس  و السعر لا يشمل صلب التسليح . </t>
  </si>
  <si>
    <t>بالمتر المكعب خرسانه مسلحه للهامات أعلى الأعمدة ذو كسر قياسي قدره 450 كجم / سم2 بعد مضي 28 يوم من تاريخ الصب مع استخدام أسمنت بورتلاندى عادى محتوى لا يقل عن  470 كجم/م3 مع استخدام نوع مناسب من الفورم اثناء الصب للحصول علي سطح املس تماما - و السعر لا يشمل حديد التسليح</t>
  </si>
  <si>
    <t>اجمالي صفحة 1</t>
  </si>
  <si>
    <t>بالمتر المكعب خرسانه مسلحه للكمرات سابقة الصب ذو كسر قياسي قدره 500 كجم / سم2 بعد مضي 28 يوم من تاريخ الصب مع استخدام أسمنت بورتلاندى عادى محتوى لا يقل عن  500 كجم/م3 مع استخدام نوع مناسب من الفورم اثناء الصب للحصول علي سطح املس تماما - و السعر لا يشمل حديد التسليح</t>
  </si>
  <si>
    <t>بالمتر المكعب خرسانه مسلحه للاسقف أعلى الكمرات سابقة الصب ذو كسر قياسي قدره 500 كجم / سم2 بعد مضي 28 يوم من تاريخ الصب مع استخدام أسمنت بورتلاندى عادى محتوى لا يقل عن  450 كجم/م3 مع استخدام نوع مناسب من الشدات اثناء الصب للحصول علي سطح املس تماما - و السعر لا يشمل حديد التسليح</t>
  </si>
  <si>
    <t>بالمتر المكعب خرسانه مسلحه للاسقف أعلى الباكية المعدنية كسر قياسي قدره 500 كجم / سم2 بعد مضي 28 يوم من تاريخ الصب مع استخدام أسمنت بورتلاندى عادى محتوى لا يقل عن  450 كجم/م3 مع استخدام نوع مناسب من الشدات اثناء الصب للحصول علي سطح املس تماما - و السعر لا يشمل حديد التسليح</t>
  </si>
  <si>
    <t>بالمتر المكعب خرسانه مسلحه للكمر الرابط بين الكمرات سابقة الصب ( DIAPHRAM ) ذو كسر قياسي قدره 500 كجم / سم2 بعد مضي 28 يوم من تاريخ الصب مع استخدام أسمنت بورتلاندى عادى محتوى لا يقل عن  500 كجم/م3 مع استخدام نوع مناسب من الشدات اثناء الصب للحصول علي سطح املس تماما - و السعر لا يشمل حديد التسليح</t>
  </si>
  <si>
    <t>بالمتر المربع عمل طبقه عازله من البيوتومين والدهان وجهان على البارد والسعر يشمل كل مايلزم لنهو العمل نهوا كاملا وذلك طبقا لاصول الصناعه وتعليمات المهندس المشرف وعلى المقاول اعتماد كافة المواد قبل التنفيذ وكل مايلزم لنهو العمل نهوا كاملا والقياس هندسى وطبقا لاصول الصناعه وتعليمات المهندس المشرف</t>
  </si>
  <si>
    <t>م2</t>
  </si>
  <si>
    <t xml:space="preserve">بالطن توريد وتركيب كمر معدنى لزوم الباكية المعدنية و السعر يشمل توريد  المواد و التقطيع طبقا للرسومات و عمل الوصلات التي لم ترد برسومات العطاء ، و السعر يشمل أيضا الهالك و الاختبارات و كل ما يلزم لنهو العمل طبقا للمواصفات . </t>
  </si>
  <si>
    <t>طن</t>
  </si>
  <si>
    <t xml:space="preserve">بالطن توريد و رص كابلات لزوم كمرات سابقة الإجهاد و السعر يشمل توريد  المواد و التقطيع طبقا للرسومات و عمل الوصلات التي لم ترد برسومات العطاء ، و السعر يشمل أيضا الهالك و الاختبارات و كل ما يلزم لنهو العمل طبقا للمواصفات . </t>
  </si>
  <si>
    <t xml:space="preserve">بالطن توريد و رص صلب تسليح ( 40 / 60 )  و السعر يشمل توريد  المواد و التقطيع طبقا للرسومات و عمل الوصلات التي لم ترد برسومات العطاء ، و السعر يشمل أيضا الهالك و الاختبارات و كل ما يلزم لنهو العمل طبقا للمواصفات . </t>
  </si>
  <si>
    <t>حاجز خرسانى نيوجيرسى من الخرسانة المسلحة SINGLE  FAIR FACE  م  1.1 ارتفاع متوسط عرض 60 سم حتى 20 سم</t>
  </si>
  <si>
    <t>حاجز خرسانى نيوجيرسى من الخرسانة المسلحة DOUBLE  FAIR FACE  م  1.1 ارتفاع متوسط عرض 60 سم حتى 20 سم</t>
  </si>
  <si>
    <t xml:space="preserve">بالعدد توريد و تركيب ركائز نيوبرين من النوع Type C4 مقاس 350*450*127 للكمر سابق الصب </t>
  </si>
  <si>
    <t>بالعدد</t>
  </si>
  <si>
    <t xml:space="preserve">بالعدد توريد و تركيب ركائز نيوبرين من النوع Type C2 مقاس 400*500*221  </t>
  </si>
  <si>
    <t xml:space="preserve">بالمتر الطولى توريد وعمل فواصل تمدد في أرضية الكوبرى من THERMAL JOINT وتحقق التشكلات الموضحة بالرسومات وكل ما يلزم طبقا للمواصفات الفنية والسعر يشمل التوريد وتركيب جميع الأجزاء وذلك لفاصل ذات تمدد بقيمة (+/-)25مم والسعر يشمل كل ما يلزم طبقا لاصول الصناعة والرسومات والمواصفات وتعليمات المهندس المشرف . </t>
  </si>
  <si>
    <t>بالمتر المربع توريد وعمل دهانات اسمنتيه اكلريك مانعة لثانى اكسيد الكربون لعزل جسم الكوبرى وعمل كل ما يلزم لنهو العمل نهوا كاملا والبند شامل مما جميعه طبقا لاصول الصناعه والرسومات والمواصفات وتعليمات المهندس المشرف على ان يتم اعتماد الخامات قبل التواريخ</t>
  </si>
  <si>
    <t>بالعدد عمل تجربة اختبار تحميل طبقا للمواصفات يتم تحميل الأحمال الخاصة باختبار الباكية الواحدة وفقا للرسومات المرفقة و السعر يشمل جميع أدوات القياس اللازمة و عمل الاختبارات على الباكية الواحدة و تقديم التقرير النهائى لاختبار التحميل معتمد من كلية الهندسة جامعة القاهرة أو عين شمس و البند يشمل كل ما يلزم لنهو الأعمال طبقا للمواصفات و أصول الصناعة و تعليمات المهندس المشرف</t>
  </si>
  <si>
    <t>بالعدد غرفة تجميع صرف مطر ( Gutter Rain ) داخل بلاطة الكوبرى بالأبعاد طبقا للرسومات الهندسية و السعر يشمل عزل الغرف بنواد غير قابلة لتسريب المياه و توريد و تركيب غطاء من الحديد المصبعات كما هو موضح بالرسومات و وصلة المواسير من الزهر الرمادى إلى عمود الصرف طبقا لتعليمات المهندس المشرف.</t>
  </si>
  <si>
    <t>بالمتر الطولى مواسير ( بى فى سى 6 بوصة ) لزوم تحويلات أعمال الكهرباء من المحول الرئيسى و البند يشمل أعمال الحفر و تسوية الموقع بعد تركيب المواسير و ذلك طبقا لأصول الصناعة و تعليمات المهندس المشرف.</t>
  </si>
  <si>
    <t>اجمالي صفحة 1 وصفحة 2</t>
  </si>
  <si>
    <t>SUMMERY</t>
  </si>
  <si>
    <t xml:space="preserve">  BOQ  INVOICE </t>
  </si>
  <si>
    <t>ELECTRICAL
WORKS</t>
  </si>
  <si>
    <t>PILES PRICE
 DIFFERENCE</t>
  </si>
  <si>
    <t>MOBLIZATION</t>
  </si>
  <si>
    <t>S-C PRICE
 DIFFERENCES</t>
  </si>
  <si>
    <t>TOTAL</t>
  </si>
  <si>
    <t>STATUS</t>
  </si>
  <si>
    <t>APPROVED</t>
  </si>
  <si>
    <t>0128</t>
  </si>
  <si>
    <t>BridgeNasr Rd w Abbas El-Akkad</t>
  </si>
  <si>
    <t>6009</t>
  </si>
  <si>
    <t>Armed Forces</t>
  </si>
  <si>
    <t>خصم حديد واسمنت ك عباس العقاد</t>
  </si>
  <si>
    <t>ABASELAQAD-IPC1FINAL</t>
  </si>
  <si>
    <t>2020-12-09</t>
  </si>
  <si>
    <t>2021-02-18</t>
  </si>
  <si>
    <t>Omar Sobhe Mohamd Mahana, Mr.</t>
  </si>
  <si>
    <t>AbasAlaqad2 IPCFinal</t>
  </si>
  <si>
    <t>2021-09-12</t>
  </si>
  <si>
    <t>رد تأمين نهائى كوبرى عباس- مقايسة استكمال</t>
  </si>
  <si>
    <t>On Account</t>
  </si>
  <si>
    <t>دفعة حى الوزارات</t>
  </si>
  <si>
    <t>م1 كوبرى عباس العقاد-مقايسة الاستكمال</t>
  </si>
  <si>
    <t xml:space="preserve">دفعة مقدمة كوبرى عباس العقاد
</t>
  </si>
  <si>
    <t>Advance Payment - On Account</t>
  </si>
  <si>
    <t>م 1 كوبرى عباس العقاد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</si>
</sst>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
    <numFmt numFmtId="166" formatCode="0.0000"/>
    <numFmt numFmtId="167" formatCode="0.00000"/>
  </numFmts>
  <fonts count="9" x14ac:knownFonts="1">
    <font>
      <sz val="11"/>
      <color theme="1"/>
      <name val="Aptos Narrow"/>
      <family val="2"/>
      <scheme val="minor"/>
    </font>
    <font>
      <b/>
      <sz val="11"/>
      <name val="Calibri"/>
      <family val="2"/>
      <charset val="204"/>
    </font>
    <font>
      <sz val="11"/>
      <color theme="1"/>
      <name val="Aptos Narrow"/>
      <family val="2"/>
      <scheme val="minor"/>
    </font>
    <font>
      <sz val="11"/>
      <color theme="1"/>
      <name val="Aptos Narrow"/>
      <family val="2"/>
      <charset val="178"/>
      <scheme val="minor"/>
    </font>
    <font>
      <b/>
      <sz val="11"/>
      <color theme="1"/>
      <name val="Sakkal Majalla"/>
    </font>
    <font>
      <b/>
      <sz val="11"/>
      <color theme="1" tint="4.9989318521683403E-2"/>
      <name val="Sakkal Majalla"/>
    </font>
    <font>
      <b/>
      <sz val="11"/>
      <name val="Sakkal Majalla"/>
    </font>
    <font>
      <sz val="11"/>
      <color theme="1"/>
      <name val="Sakkal Majalla"/>
    </font>
    <font>
      <b/>
      <sz val="11"/>
      <name val="Calibri"/>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FF00"/>
        <bgColor indexed="64"/>
      </patternFill>
    </fill>
  </fills>
  <borders count="2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43" fontId="2" fillId="0" borderId="0" applyFont="0" applyFill="0" applyBorder="0" applyAlignment="0" applyProtection="0"/>
    <xf numFmtId="0" fontId="3" fillId="0" borderId="0"/>
  </cellStyleXfs>
  <cellXfs count="96">
    <xf numFmtId="0" fontId="0" fillId="0" borderId="0" xfId="0"/>
    <xf numFmtId="3" fontId="1" fillId="4" borderId="1" xfId="0" applyNumberFormat="1" applyFont="1" applyFill="1" applyBorder="1"/>
    <xf numFmtId="0" fontId="0" fillId="0" borderId="1" xfId="0" applyBorder="1"/>
    <xf numFmtId="3" fontId="0" fillId="0" borderId="1" xfId="0" applyNumberFormat="1" applyBorder="1"/>
    <xf numFmtId="0" fontId="4" fillId="0" borderId="2" xfId="0" applyFont="1" applyBorder="1" applyAlignment="1">
      <alignment horizontal="center" vertical="center" wrapText="1" readingOrder="2"/>
    </xf>
    <xf numFmtId="0" fontId="4" fillId="0" borderId="2" xfId="0" applyFont="1" applyBorder="1" applyAlignment="1">
      <alignment vertical="center" wrapText="1" readingOrder="2"/>
    </xf>
    <xf numFmtId="0" fontId="4" fillId="0" borderId="2" xfId="0" applyFont="1" applyBorder="1" applyAlignment="1">
      <alignment horizontal="center" vertical="center" readingOrder="2"/>
    </xf>
    <xf numFmtId="0" fontId="5" fillId="0" borderId="2" xfId="0" applyFont="1" applyBorder="1" applyAlignment="1">
      <alignment vertical="center"/>
    </xf>
    <xf numFmtId="0" fontId="4" fillId="0" borderId="2" xfId="0" applyFont="1" applyBorder="1" applyAlignment="1">
      <alignment vertical="center" readingOrder="2"/>
    </xf>
    <xf numFmtId="0" fontId="6" fillId="0" borderId="2" xfId="0" applyFont="1" applyBorder="1" applyAlignment="1">
      <alignment horizontal="center" vertical="center" readingOrder="2"/>
    </xf>
    <xf numFmtId="4" fontId="4" fillId="0" borderId="2" xfId="0" applyNumberFormat="1" applyFont="1" applyBorder="1" applyAlignment="1">
      <alignment horizontal="center" vertical="center" readingOrder="2"/>
    </xf>
    <xf numFmtId="0" fontId="4" fillId="0" borderId="3" xfId="0" applyFont="1" applyBorder="1" applyAlignment="1">
      <alignment horizontal="center" vertical="center" readingOrder="2"/>
    </xf>
    <xf numFmtId="0" fontId="4" fillId="0" borderId="3" xfId="0" applyFont="1" applyBorder="1" applyAlignment="1">
      <alignment vertical="center" wrapText="1" readingOrder="2"/>
    </xf>
    <xf numFmtId="1" fontId="4" fillId="0" borderId="3" xfId="1" applyNumberFormat="1" applyFont="1" applyFill="1" applyBorder="1" applyAlignment="1">
      <alignment vertical="center" readingOrder="2"/>
    </xf>
    <xf numFmtId="0" fontId="4" fillId="0" borderId="3" xfId="0" applyFont="1" applyBorder="1" applyAlignment="1">
      <alignment vertical="center"/>
    </xf>
    <xf numFmtId="0" fontId="6" fillId="0" borderId="4" xfId="0" applyFont="1" applyBorder="1" applyAlignment="1">
      <alignment horizontal="center" vertical="center" readingOrder="2"/>
    </xf>
    <xf numFmtId="1" fontId="4" fillId="0" borderId="5" xfId="0" applyNumberFormat="1" applyFont="1" applyBorder="1" applyAlignment="1">
      <alignment vertical="center" readingOrder="2"/>
    </xf>
    <xf numFmtId="2" fontId="4" fillId="0" borderId="5" xfId="0" applyNumberFormat="1" applyFont="1" applyBorder="1" applyAlignment="1">
      <alignment horizontal="center" vertical="center" readingOrder="2"/>
    </xf>
    <xf numFmtId="1" fontId="4" fillId="0" borderId="5" xfId="0" applyNumberFormat="1" applyFont="1" applyBorder="1" applyAlignment="1">
      <alignment horizontal="center" vertical="center" readingOrder="2"/>
    </xf>
    <xf numFmtId="0" fontId="4" fillId="0" borderId="5" xfId="0" applyFont="1" applyBorder="1" applyAlignment="1">
      <alignment horizontal="center" vertical="center" readingOrder="2"/>
    </xf>
    <xf numFmtId="3" fontId="4" fillId="0" borderId="5" xfId="1" applyNumberFormat="1" applyFont="1" applyFill="1" applyBorder="1" applyAlignment="1">
      <alignment horizontal="center" vertical="center" readingOrder="2"/>
    </xf>
    <xf numFmtId="0" fontId="4" fillId="0" borderId="1" xfId="0" applyFont="1" applyBorder="1" applyAlignment="1">
      <alignment horizontal="center" vertical="center" readingOrder="2"/>
    </xf>
    <xf numFmtId="0" fontId="4" fillId="0" borderId="1" xfId="0" applyFont="1" applyBorder="1" applyAlignment="1">
      <alignment vertical="center" wrapText="1" readingOrder="2"/>
    </xf>
    <xf numFmtId="1" fontId="4" fillId="0" borderId="1" xfId="1" applyNumberFormat="1" applyFont="1" applyFill="1" applyBorder="1" applyAlignment="1">
      <alignment vertical="center" readingOrder="2"/>
    </xf>
    <xf numFmtId="0" fontId="4" fillId="0" borderId="1" xfId="0" applyFont="1" applyBorder="1" applyAlignment="1">
      <alignment vertical="center"/>
    </xf>
    <xf numFmtId="0" fontId="6" fillId="0" borderId="6" xfId="0" applyFont="1" applyBorder="1" applyAlignment="1">
      <alignment horizontal="center" vertical="center" readingOrder="2"/>
    </xf>
    <xf numFmtId="1" fontId="4" fillId="0" borderId="1" xfId="0" applyNumberFormat="1" applyFont="1" applyBorder="1" applyAlignment="1">
      <alignment vertical="center" readingOrder="2"/>
    </xf>
    <xf numFmtId="2" fontId="4" fillId="0" borderId="1" xfId="0" applyNumberFormat="1" applyFont="1" applyBorder="1" applyAlignment="1">
      <alignment vertical="center" readingOrder="2"/>
    </xf>
    <xf numFmtId="0" fontId="4" fillId="0" borderId="1" xfId="0" applyFont="1" applyBorder="1" applyAlignment="1">
      <alignment vertical="center" readingOrder="2"/>
    </xf>
    <xf numFmtId="3" fontId="4" fillId="0" borderId="1" xfId="1" applyNumberFormat="1" applyFont="1" applyFill="1" applyBorder="1" applyAlignment="1">
      <alignment vertical="center" readingOrder="2"/>
    </xf>
    <xf numFmtId="0" fontId="4" fillId="0" borderId="1" xfId="0" applyFont="1" applyBorder="1" applyAlignment="1">
      <alignment horizontal="right" vertical="center" wrapText="1" readingOrder="2"/>
    </xf>
    <xf numFmtId="1" fontId="4" fillId="5" borderId="1" xfId="1" applyNumberFormat="1" applyFont="1" applyFill="1" applyBorder="1" applyAlignment="1">
      <alignment horizontal="center" vertical="center" readingOrder="2"/>
    </xf>
    <xf numFmtId="0" fontId="4" fillId="0" borderId="1" xfId="0" applyFont="1" applyBorder="1" applyAlignment="1">
      <alignment horizontal="center" vertical="center"/>
    </xf>
    <xf numFmtId="1" fontId="4" fillId="0" borderId="1" xfId="0" applyNumberFormat="1" applyFont="1" applyBorder="1" applyAlignment="1">
      <alignment horizontal="center" vertical="center" readingOrder="2"/>
    </xf>
    <xf numFmtId="3" fontId="4" fillId="0" borderId="1" xfId="1" applyNumberFormat="1" applyFont="1" applyFill="1" applyBorder="1" applyAlignment="1">
      <alignment horizontal="center" vertical="center" readingOrder="2"/>
    </xf>
    <xf numFmtId="0" fontId="4" fillId="0" borderId="7" xfId="0" applyFont="1" applyBorder="1" applyAlignment="1">
      <alignment horizontal="center" vertical="center" readingOrder="2"/>
    </xf>
    <xf numFmtId="0" fontId="4" fillId="0" borderId="7" xfId="0" applyFont="1" applyBorder="1" applyAlignment="1">
      <alignment horizontal="right" vertical="center" wrapText="1" readingOrder="2"/>
    </xf>
    <xf numFmtId="1" fontId="4" fillId="0" borderId="7" xfId="1" applyNumberFormat="1" applyFont="1" applyFill="1" applyBorder="1" applyAlignment="1">
      <alignment horizontal="center" vertical="center" readingOrder="2"/>
    </xf>
    <xf numFmtId="0" fontId="4" fillId="0" borderId="7" xfId="0" applyFont="1" applyBorder="1" applyAlignment="1">
      <alignment horizontal="center" vertical="center"/>
    </xf>
    <xf numFmtId="0" fontId="6" fillId="0" borderId="8" xfId="0" applyFont="1" applyBorder="1" applyAlignment="1">
      <alignment horizontal="center" vertical="center" readingOrder="2"/>
    </xf>
    <xf numFmtId="164" fontId="4" fillId="0" borderId="1" xfId="0" applyNumberFormat="1" applyFont="1" applyBorder="1" applyAlignment="1">
      <alignment horizontal="center" vertical="center" readingOrder="2"/>
    </xf>
    <xf numFmtId="1" fontId="4" fillId="0" borderId="1" xfId="1" applyNumberFormat="1" applyFont="1" applyFill="1" applyBorder="1" applyAlignment="1">
      <alignment horizontal="center" vertical="center" readingOrder="2"/>
    </xf>
    <xf numFmtId="165" fontId="4" fillId="0" borderId="1" xfId="0" applyNumberFormat="1" applyFont="1" applyBorder="1" applyAlignment="1">
      <alignment horizontal="center" vertical="center" readingOrder="2"/>
    </xf>
    <xf numFmtId="0" fontId="4" fillId="0" borderId="9" xfId="0" applyFont="1" applyBorder="1" applyAlignment="1">
      <alignment horizontal="center" vertical="center" readingOrder="2"/>
    </xf>
    <xf numFmtId="0" fontId="4" fillId="0" borderId="9" xfId="0" applyFont="1" applyBorder="1" applyAlignment="1">
      <alignment horizontal="right" vertical="center" wrapText="1" readingOrder="2"/>
    </xf>
    <xf numFmtId="1" fontId="4" fillId="0" borderId="9" xfId="1" applyNumberFormat="1" applyFont="1" applyFill="1" applyBorder="1" applyAlignment="1">
      <alignment horizontal="center" vertical="center" readingOrder="2"/>
    </xf>
    <xf numFmtId="0" fontId="4" fillId="0" borderId="9" xfId="0" applyFont="1" applyBorder="1" applyAlignment="1">
      <alignment horizontal="center" vertical="center"/>
    </xf>
    <xf numFmtId="0" fontId="6" fillId="0" borderId="10" xfId="0" applyFont="1" applyBorder="1" applyAlignment="1">
      <alignment horizontal="center" vertical="center" readingOrder="2"/>
    </xf>
    <xf numFmtId="1" fontId="4" fillId="0" borderId="9" xfId="0" applyNumberFormat="1" applyFont="1" applyBorder="1" applyAlignment="1">
      <alignment horizontal="center" vertical="center" readingOrder="2"/>
    </xf>
    <xf numFmtId="165" fontId="4" fillId="0" borderId="9" xfId="0" applyNumberFormat="1" applyFont="1" applyBorder="1" applyAlignment="1">
      <alignment horizontal="center" vertical="center" readingOrder="2"/>
    </xf>
    <xf numFmtId="3" fontId="4" fillId="0" borderId="9" xfId="1" applyNumberFormat="1" applyFont="1" applyFill="1" applyBorder="1" applyAlignment="1">
      <alignment horizontal="center" vertical="center" readingOrder="2"/>
    </xf>
    <xf numFmtId="0" fontId="4" fillId="0" borderId="11" xfId="0" applyFont="1" applyBorder="1" applyAlignment="1">
      <alignment vertical="center" readingOrder="2"/>
    </xf>
    <xf numFmtId="0" fontId="4" fillId="0" borderId="12" xfId="0" applyFont="1" applyBorder="1" applyAlignment="1">
      <alignment vertical="center" readingOrder="2"/>
    </xf>
    <xf numFmtId="0" fontId="4" fillId="0" borderId="13" xfId="0" applyFont="1" applyBorder="1" applyAlignment="1">
      <alignment vertical="center" readingOrder="2"/>
    </xf>
    <xf numFmtId="3" fontId="4" fillId="0" borderId="2" xfId="1" applyNumberFormat="1" applyFont="1" applyFill="1" applyBorder="1" applyAlignment="1">
      <alignment horizontal="center" vertical="center" readingOrder="2"/>
    </xf>
    <xf numFmtId="0" fontId="4" fillId="0" borderId="12" xfId="0" applyFont="1" applyBorder="1" applyAlignment="1">
      <alignment readingOrder="2"/>
    </xf>
    <xf numFmtId="0" fontId="4" fillId="0" borderId="0" xfId="0" applyFont="1" applyAlignment="1">
      <alignment vertical="center" readingOrder="2"/>
    </xf>
    <xf numFmtId="0" fontId="7" fillId="0" borderId="0" xfId="0" applyFont="1"/>
    <xf numFmtId="4" fontId="7" fillId="0" borderId="0" xfId="0" applyNumberFormat="1" applyFont="1"/>
    <xf numFmtId="0" fontId="5" fillId="0" borderId="2" xfId="0" applyFont="1" applyBorder="1" applyAlignment="1">
      <alignment horizontal="right" vertical="center"/>
    </xf>
    <xf numFmtId="1" fontId="4" fillId="0" borderId="7" xfId="0" applyNumberFormat="1" applyFont="1" applyBorder="1" applyAlignment="1">
      <alignment horizontal="center" vertical="center" readingOrder="2"/>
    </xf>
    <xf numFmtId="165" fontId="4" fillId="0" borderId="7" xfId="0" applyNumberFormat="1" applyFont="1" applyBorder="1" applyAlignment="1">
      <alignment horizontal="center" vertical="center" readingOrder="2"/>
    </xf>
    <xf numFmtId="3" fontId="4" fillId="0" borderId="7" xfId="1" applyNumberFormat="1" applyFont="1" applyFill="1" applyBorder="1" applyAlignment="1">
      <alignment horizontal="center" vertical="center" readingOrder="2"/>
    </xf>
    <xf numFmtId="164" fontId="4" fillId="0" borderId="7" xfId="0" applyNumberFormat="1" applyFont="1" applyBorder="1" applyAlignment="1">
      <alignment horizontal="center" vertical="center" readingOrder="2"/>
    </xf>
    <xf numFmtId="166" fontId="4" fillId="0" borderId="1" xfId="0" applyNumberFormat="1" applyFont="1" applyBorder="1" applyAlignment="1">
      <alignment horizontal="center" vertical="center" readingOrder="2"/>
    </xf>
    <xf numFmtId="3" fontId="4" fillId="0" borderId="14" xfId="1" applyNumberFormat="1" applyFont="1" applyFill="1" applyBorder="1" applyAlignment="1">
      <alignment horizontal="center" vertical="center" readingOrder="2"/>
    </xf>
    <xf numFmtId="0" fontId="4" fillId="0" borderId="14" xfId="0" applyFont="1" applyBorder="1" applyAlignment="1">
      <alignment horizontal="center" vertical="center" readingOrder="2"/>
    </xf>
    <xf numFmtId="1" fontId="4" fillId="5" borderId="9" xfId="1" applyNumberFormat="1" applyFont="1" applyFill="1" applyBorder="1" applyAlignment="1">
      <alignment horizontal="center" vertical="center" readingOrder="2"/>
    </xf>
    <xf numFmtId="0" fontId="4" fillId="0" borderId="15" xfId="0" applyFont="1" applyBorder="1" applyAlignment="1">
      <alignment vertical="center" readingOrder="2"/>
    </xf>
    <xf numFmtId="0" fontId="4" fillId="0" borderId="16" xfId="0" applyFont="1" applyBorder="1" applyAlignment="1">
      <alignment vertical="center" readingOrder="2"/>
    </xf>
    <xf numFmtId="4" fontId="4" fillId="0" borderId="17" xfId="1" applyNumberFormat="1" applyFont="1" applyFill="1" applyBorder="1" applyAlignment="1">
      <alignment horizontal="center" vertical="center" readingOrder="2"/>
    </xf>
    <xf numFmtId="0" fontId="4" fillId="0" borderId="18" xfId="0" applyFont="1" applyBorder="1" applyAlignment="1">
      <alignment readingOrder="2"/>
    </xf>
    <xf numFmtId="0" fontId="4" fillId="5" borderId="19" xfId="2" applyFont="1" applyFill="1" applyBorder="1" applyAlignment="1">
      <alignment vertical="center" readingOrder="2"/>
    </xf>
    <xf numFmtId="0" fontId="4" fillId="5" borderId="5" xfId="2" applyFont="1" applyFill="1" applyBorder="1" applyAlignment="1">
      <alignment vertical="center" readingOrder="2"/>
    </xf>
    <xf numFmtId="165" fontId="4" fillId="5" borderId="5" xfId="2" applyNumberFormat="1" applyFont="1" applyFill="1" applyBorder="1" applyAlignment="1">
      <alignment vertical="center" readingOrder="2"/>
    </xf>
    <xf numFmtId="165" fontId="4" fillId="5" borderId="5" xfId="2" applyNumberFormat="1" applyFont="1" applyFill="1" applyBorder="1" applyAlignment="1">
      <alignment horizontal="center" vertical="center" wrapText="1" readingOrder="2"/>
    </xf>
    <xf numFmtId="165" fontId="4" fillId="5" borderId="20" xfId="2" applyNumberFormat="1" applyFont="1" applyFill="1" applyBorder="1" applyAlignment="1">
      <alignment vertical="center" readingOrder="2"/>
    </xf>
    <xf numFmtId="165" fontId="4" fillId="5" borderId="21" xfId="2" applyNumberFormat="1" applyFont="1" applyFill="1" applyBorder="1" applyAlignment="1">
      <alignment vertical="center" readingOrder="2"/>
    </xf>
    <xf numFmtId="0" fontId="4" fillId="5" borderId="6" xfId="2" applyFont="1" applyFill="1" applyBorder="1" applyAlignment="1">
      <alignment vertical="center" readingOrder="2"/>
    </xf>
    <xf numFmtId="0" fontId="4" fillId="5" borderId="1" xfId="2" applyFont="1" applyFill="1" applyBorder="1" applyAlignment="1">
      <alignment vertical="center" readingOrder="2"/>
    </xf>
    <xf numFmtId="1" fontId="4" fillId="5" borderId="1" xfId="2" applyNumberFormat="1" applyFont="1" applyFill="1" applyBorder="1" applyAlignment="1">
      <alignment horizontal="center" vertical="center" readingOrder="2"/>
    </xf>
    <xf numFmtId="1" fontId="4" fillId="5" borderId="22" xfId="2" applyNumberFormat="1" applyFont="1" applyFill="1" applyBorder="1" applyAlignment="1">
      <alignment vertical="center" readingOrder="2"/>
    </xf>
    <xf numFmtId="1" fontId="4" fillId="5" borderId="23" xfId="2" applyNumberFormat="1" applyFont="1" applyFill="1" applyBorder="1" applyAlignment="1">
      <alignment vertical="center" readingOrder="2"/>
    </xf>
    <xf numFmtId="3" fontId="4" fillId="5" borderId="1" xfId="2" applyNumberFormat="1" applyFont="1" applyFill="1" applyBorder="1" applyAlignment="1">
      <alignment horizontal="center" vertical="center" readingOrder="2"/>
    </xf>
    <xf numFmtId="167" fontId="4" fillId="5" borderId="1" xfId="2" applyNumberFormat="1" applyFont="1" applyFill="1" applyBorder="1" applyAlignment="1">
      <alignment vertical="center" readingOrder="2"/>
    </xf>
    <xf numFmtId="0" fontId="4" fillId="5" borderId="24" xfId="2" applyFont="1" applyFill="1" applyBorder="1" applyAlignment="1">
      <alignment vertical="center" readingOrder="2"/>
    </xf>
    <xf numFmtId="0" fontId="4" fillId="5" borderId="14" xfId="2" applyFont="1" applyFill="1" applyBorder="1" applyAlignment="1">
      <alignment vertical="center" readingOrder="2"/>
    </xf>
    <xf numFmtId="2" fontId="4" fillId="5" borderId="14" xfId="2" applyNumberFormat="1" applyFont="1" applyFill="1" applyBorder="1" applyAlignment="1">
      <alignment horizontal="center" vertical="center" readingOrder="2"/>
    </xf>
    <xf numFmtId="2" fontId="4" fillId="5" borderId="25" xfId="2" applyNumberFormat="1" applyFont="1" applyFill="1" applyBorder="1" applyAlignment="1">
      <alignment vertical="center" readingOrder="2"/>
    </xf>
    <xf numFmtId="2" fontId="4" fillId="5" borderId="26" xfId="2" applyNumberFormat="1" applyFont="1" applyFill="1" applyBorder="1" applyAlignment="1">
      <alignment vertical="center" readingOrder="2"/>
    </xf>
    <xf numFmtId="165" fontId="4" fillId="0" borderId="14" xfId="2" applyNumberFormat="1" applyFont="1" applyBorder="1" applyAlignment="1">
      <alignment vertical="center" readingOrder="2"/>
    </xf>
    <xf numFmtId="0" fontId="8" fillId="0" borderId="1" xfId="0" applyFont="1" applyBorder="1"/>
    <xf numFmtId="0" fontId="8" fillId="2" borderId="1" xfId="0" applyFont="1" applyFill="1" applyBorder="1"/>
    <xf numFmtId="0" fontId="8" fillId="3" borderId="1" xfId="0" applyFont="1" applyFill="1" applyBorder="1"/>
    <xf numFmtId="3" fontId="8" fillId="3" borderId="1" xfId="0" applyNumberFormat="1" applyFont="1" applyFill="1" applyBorder="1"/>
    <xf numFmtId="0" fontId="8" fillId="4" borderId="1" xfId="0" applyFont="1" applyFill="1" applyBorder="1"/>
  </cellXfs>
  <cellStyles count="3">
    <cellStyle name="Comma" xfId="1" builtinId="3"/>
    <cellStyle name="Normal" xfId="0" builtinId="0"/>
    <cellStyle name="Normal 3" xfId="2" xr:uid="{53045E7E-A0DF-4B81-BF0E-C2A8AB651D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32131-0A2E-4698-81BF-88E07C563253}">
  <dimension ref="A1:AJ76"/>
  <sheetViews>
    <sheetView tabSelected="1" workbookViewId="0">
      <selection activeCell="C10" sqref="C10"/>
    </sheetView>
  </sheetViews>
  <sheetFormatPr defaultRowHeight="14.4" x14ac:dyDescent="0.3"/>
  <cols>
    <col min="1" max="1" width="9" bestFit="1" customWidth="1"/>
    <col min="3" max="3" width="14.21875" bestFit="1" customWidth="1"/>
    <col min="5" max="5" width="12" bestFit="1" customWidth="1"/>
    <col min="6" max="6" width="20.6640625" bestFit="1" customWidth="1"/>
    <col min="7" max="8" width="19.5546875" bestFit="1" customWidth="1"/>
    <col min="9" max="9" width="18.5546875" customWidth="1"/>
    <col min="11" max="11" width="27.88671875" bestFit="1" customWidth="1"/>
    <col min="12" max="12" width="32.5546875" bestFit="1" customWidth="1"/>
    <col min="24" max="24" width="30.21875" customWidth="1"/>
  </cols>
  <sheetData>
    <row r="1" spans="1:36" x14ac:dyDescent="0.3">
      <c r="A1" s="91" t="s">
        <v>0</v>
      </c>
      <c r="B1" s="91" t="s">
        <v>1</v>
      </c>
      <c r="C1" s="91" t="s">
        <v>2</v>
      </c>
      <c r="D1" s="92" t="s">
        <v>3</v>
      </c>
      <c r="E1" s="91" t="s">
        <v>4</v>
      </c>
      <c r="F1" s="91" t="s">
        <v>5</v>
      </c>
      <c r="G1" s="93" t="s">
        <v>6</v>
      </c>
      <c r="H1" s="94" t="s">
        <v>7</v>
      </c>
      <c r="I1" s="94" t="s">
        <v>8</v>
      </c>
      <c r="J1" s="91" t="s">
        <v>9</v>
      </c>
      <c r="K1" s="91" t="s">
        <v>10</v>
      </c>
      <c r="L1" s="92" t="s">
        <v>11</v>
      </c>
      <c r="M1" s="95" t="s">
        <v>12</v>
      </c>
      <c r="N1" s="95" t="s">
        <v>13</v>
      </c>
      <c r="O1" s="92" t="s">
        <v>14</v>
      </c>
      <c r="P1" s="95" t="s">
        <v>15</v>
      </c>
      <c r="Q1" s="91" t="s">
        <v>16</v>
      </c>
      <c r="R1" s="91" t="s">
        <v>17</v>
      </c>
      <c r="S1" s="91" t="s">
        <v>18</v>
      </c>
      <c r="T1" s="91" t="s">
        <v>19</v>
      </c>
      <c r="U1" s="91" t="s">
        <v>20</v>
      </c>
      <c r="V1" s="91" t="s">
        <v>21</v>
      </c>
      <c r="W1" s="91" t="s">
        <v>22</v>
      </c>
      <c r="X1" s="94" t="s">
        <v>23</v>
      </c>
      <c r="Y1" s="91" t="s">
        <v>24</v>
      </c>
      <c r="Z1" s="91" t="s">
        <v>25</v>
      </c>
      <c r="AA1" s="91" t="s">
        <v>26</v>
      </c>
      <c r="AB1" s="91" t="s">
        <v>27</v>
      </c>
      <c r="AC1" s="91" t="s">
        <v>28</v>
      </c>
      <c r="AD1" s="94" t="s">
        <v>29</v>
      </c>
      <c r="AE1" s="1" t="s">
        <v>30</v>
      </c>
      <c r="AF1" s="91" t="s">
        <v>31</v>
      </c>
      <c r="AG1" s="91" t="s">
        <v>32</v>
      </c>
      <c r="AH1" s="91" t="s">
        <v>33</v>
      </c>
      <c r="AI1" s="91" t="s">
        <v>34</v>
      </c>
      <c r="AJ1" s="91" t="s">
        <v>35</v>
      </c>
    </row>
    <row r="2" spans="1:36" x14ac:dyDescent="0.3">
      <c r="A2" s="2">
        <v>870</v>
      </c>
      <c r="B2" s="2">
        <v>197541</v>
      </c>
      <c r="C2" s="2" t="s">
        <v>36</v>
      </c>
      <c r="D2" s="2" t="s">
        <v>37</v>
      </c>
      <c r="E2" s="2">
        <v>288776</v>
      </c>
      <c r="F2" s="2">
        <v>285742</v>
      </c>
      <c r="G2" s="2" t="s">
        <v>38</v>
      </c>
      <c r="H2" s="3">
        <v>109010</v>
      </c>
      <c r="I2" s="3">
        <v>109010</v>
      </c>
      <c r="J2" s="2" t="s">
        <v>39</v>
      </c>
      <c r="K2" s="2" t="s">
        <v>40</v>
      </c>
      <c r="L2" s="2" t="s">
        <v>41</v>
      </c>
      <c r="M2" s="2"/>
      <c r="N2" s="2"/>
      <c r="O2" s="2" t="s">
        <v>42</v>
      </c>
      <c r="P2" s="2"/>
      <c r="Q2" s="2">
        <v>0</v>
      </c>
      <c r="R2" s="2" t="s">
        <v>43</v>
      </c>
      <c r="S2" s="2" t="s">
        <v>44</v>
      </c>
      <c r="T2" s="2" t="s">
        <v>45</v>
      </c>
      <c r="U2" s="2" t="s">
        <v>46</v>
      </c>
      <c r="V2" s="2">
        <v>1</v>
      </c>
      <c r="W2" s="2">
        <v>0</v>
      </c>
      <c r="X2" s="3">
        <v>370000</v>
      </c>
      <c r="Y2" s="2">
        <v>0</v>
      </c>
      <c r="Z2" s="2">
        <v>-3700</v>
      </c>
      <c r="AA2" s="2">
        <v>0</v>
      </c>
      <c r="AB2" s="2">
        <v>0</v>
      </c>
      <c r="AC2" s="2">
        <v>0</v>
      </c>
      <c r="AD2" s="3">
        <v>0</v>
      </c>
      <c r="AE2" s="3">
        <v>370000</v>
      </c>
      <c r="AF2" s="2">
        <v>0</v>
      </c>
      <c r="AG2" s="2">
        <v>-257290</v>
      </c>
      <c r="AH2" s="2">
        <v>-260990</v>
      </c>
      <c r="AI2" s="2" t="s">
        <v>47</v>
      </c>
      <c r="AJ2" s="2" t="s">
        <v>48</v>
      </c>
    </row>
    <row r="3" spans="1:36" x14ac:dyDescent="0.3">
      <c r="A3" s="2">
        <v>1039</v>
      </c>
      <c r="B3" s="2">
        <v>322397</v>
      </c>
      <c r="C3" s="2" t="s">
        <v>49</v>
      </c>
      <c r="D3" s="2" t="s">
        <v>50</v>
      </c>
      <c r="E3" s="2">
        <v>261775</v>
      </c>
      <c r="F3" s="2">
        <v>260729</v>
      </c>
      <c r="G3" s="2" t="s">
        <v>38</v>
      </c>
      <c r="H3" s="3">
        <v>40001.5</v>
      </c>
      <c r="I3" s="3">
        <v>788429.56</v>
      </c>
      <c r="J3" s="2" t="s">
        <v>39</v>
      </c>
      <c r="K3" s="2" t="s">
        <v>40</v>
      </c>
      <c r="L3" s="2" t="s">
        <v>51</v>
      </c>
      <c r="M3" s="2"/>
      <c r="N3" s="2"/>
      <c r="O3" s="2" t="s">
        <v>52</v>
      </c>
      <c r="P3" s="2">
        <v>1</v>
      </c>
      <c r="Q3" s="2">
        <v>0</v>
      </c>
      <c r="R3" s="2" t="s">
        <v>53</v>
      </c>
      <c r="S3" s="2" t="s">
        <v>44</v>
      </c>
      <c r="T3" s="2" t="s">
        <v>54</v>
      </c>
      <c r="U3" s="2" t="s">
        <v>46</v>
      </c>
      <c r="V3" s="2">
        <v>1</v>
      </c>
      <c r="W3" s="2">
        <v>0</v>
      </c>
      <c r="X3" s="3">
        <v>800030</v>
      </c>
      <c r="Y3" s="2">
        <v>800030</v>
      </c>
      <c r="Z3" s="2">
        <v>-8000.3</v>
      </c>
      <c r="AA3" s="2">
        <v>0</v>
      </c>
      <c r="AB3" s="2">
        <v>0</v>
      </c>
      <c r="AC3" s="2">
        <v>0</v>
      </c>
      <c r="AD3" s="3">
        <v>0</v>
      </c>
      <c r="AE3" s="3">
        <v>800030</v>
      </c>
      <c r="AF3" s="2">
        <v>0</v>
      </c>
      <c r="AG3" s="2">
        <v>-3600.14</v>
      </c>
      <c r="AH3" s="2">
        <v>-11600.44</v>
      </c>
      <c r="AI3" s="2" t="s">
        <v>55</v>
      </c>
      <c r="AJ3" s="2" t="s">
        <v>48</v>
      </c>
    </row>
    <row r="4" spans="1:36" x14ac:dyDescent="0.3">
      <c r="A4" s="2">
        <v>83</v>
      </c>
      <c r="B4" s="2">
        <v>221683</v>
      </c>
      <c r="C4" s="2" t="s">
        <v>131</v>
      </c>
      <c r="D4" s="2" t="s">
        <v>132</v>
      </c>
      <c r="E4" s="2">
        <v>318806</v>
      </c>
      <c r="F4" s="2">
        <v>314841</v>
      </c>
      <c r="G4" s="2" t="s">
        <v>56</v>
      </c>
      <c r="H4" s="3">
        <v>61465690</v>
      </c>
      <c r="I4" s="3">
        <v>88369955</v>
      </c>
      <c r="J4" s="2" t="s">
        <v>133</v>
      </c>
      <c r="K4" s="2" t="s">
        <v>134</v>
      </c>
      <c r="L4" s="2" t="s">
        <v>135</v>
      </c>
      <c r="M4" s="2"/>
      <c r="N4" s="2" t="s">
        <v>58</v>
      </c>
      <c r="O4" s="2" t="s">
        <v>136</v>
      </c>
      <c r="P4" s="2">
        <v>1</v>
      </c>
      <c r="Q4" s="2">
        <v>5311858.6665000003</v>
      </c>
      <c r="R4" s="2" t="s">
        <v>43</v>
      </c>
      <c r="S4" s="2" t="s">
        <v>44</v>
      </c>
      <c r="T4" s="2" t="s">
        <v>137</v>
      </c>
      <c r="U4" s="2" t="s">
        <v>46</v>
      </c>
      <c r="V4" s="2">
        <v>1</v>
      </c>
      <c r="W4" s="2">
        <v>0</v>
      </c>
      <c r="X4" s="3">
        <v>106237173.33</v>
      </c>
      <c r="Y4" s="2">
        <v>111549031.9965</v>
      </c>
      <c r="Z4" s="2">
        <v>-1062371.73</v>
      </c>
      <c r="AA4" s="2">
        <v>-6220339</v>
      </c>
      <c r="AB4" s="2">
        <v>0</v>
      </c>
      <c r="AC4" s="2">
        <v>-5577451.5999999996</v>
      </c>
      <c r="AD4" s="3">
        <v>0</v>
      </c>
      <c r="AE4" s="3">
        <v>106237173.33</v>
      </c>
      <c r="AF4" s="2">
        <v>0</v>
      </c>
      <c r="AG4" s="2">
        <v>-10318914.6665</v>
      </c>
      <c r="AH4" s="2">
        <v>-23179076.9965</v>
      </c>
      <c r="AI4" s="2" t="s">
        <v>138</v>
      </c>
      <c r="AJ4" s="2" t="s">
        <v>139</v>
      </c>
    </row>
    <row r="5" spans="1:36" x14ac:dyDescent="0.3">
      <c r="A5" s="2">
        <v>83</v>
      </c>
      <c r="B5" s="2">
        <v>633502</v>
      </c>
      <c r="C5" s="2" t="s">
        <v>131</v>
      </c>
      <c r="D5" s="2" t="s">
        <v>132</v>
      </c>
      <c r="E5" s="2">
        <v>594108</v>
      </c>
      <c r="F5" s="2">
        <v>696395</v>
      </c>
      <c r="G5" s="2" t="s">
        <v>38</v>
      </c>
      <c r="H5" s="3">
        <v>0.01</v>
      </c>
      <c r="I5" s="3">
        <v>17530640.010000002</v>
      </c>
      <c r="J5" s="2" t="s">
        <v>133</v>
      </c>
      <c r="K5" s="2" t="s">
        <v>134</v>
      </c>
      <c r="L5" s="2" t="s">
        <v>55</v>
      </c>
      <c r="M5" s="2"/>
      <c r="N5" s="2"/>
      <c r="O5" s="2" t="s">
        <v>140</v>
      </c>
      <c r="P5" s="2"/>
      <c r="Q5" s="2">
        <v>936052.81350000005</v>
      </c>
      <c r="R5" s="2" t="s">
        <v>43</v>
      </c>
      <c r="S5" s="2" t="s">
        <v>44</v>
      </c>
      <c r="T5" s="2" t="s">
        <v>141</v>
      </c>
      <c r="U5" s="2" t="s">
        <v>46</v>
      </c>
      <c r="V5" s="2">
        <v>1</v>
      </c>
      <c r="W5" s="2">
        <v>8.8000000000000007</v>
      </c>
      <c r="X5" s="3">
        <v>18721056.27</v>
      </c>
      <c r="Y5" s="2">
        <v>19657109.083500002</v>
      </c>
      <c r="Z5" s="2">
        <v>-187210.56</v>
      </c>
      <c r="AA5" s="2">
        <v>-1003196.9</v>
      </c>
      <c r="AB5" s="2">
        <v>0</v>
      </c>
      <c r="AC5" s="2">
        <v>0</v>
      </c>
      <c r="AD5" s="3">
        <v>0</v>
      </c>
      <c r="AE5" s="3">
        <v>18721056.27</v>
      </c>
      <c r="AF5" s="2">
        <v>0</v>
      </c>
      <c r="AG5" s="2">
        <v>-936052.81350000005</v>
      </c>
      <c r="AH5" s="2">
        <v>-2126460.2735000001</v>
      </c>
      <c r="AI5" s="2" t="s">
        <v>55</v>
      </c>
      <c r="AJ5" s="2" t="s">
        <v>139</v>
      </c>
    </row>
    <row r="6" spans="1:36" x14ac:dyDescent="0.3">
      <c r="A6" s="2">
        <v>83</v>
      </c>
      <c r="B6" s="2">
        <v>1142009</v>
      </c>
      <c r="C6" s="2" t="s">
        <v>131</v>
      </c>
      <c r="D6" s="2" t="s">
        <v>132</v>
      </c>
      <c r="E6" s="2">
        <v>594108</v>
      </c>
      <c r="F6" s="2">
        <v>696395</v>
      </c>
      <c r="G6" s="2" t="s">
        <v>38</v>
      </c>
      <c r="H6" s="3">
        <v>985480</v>
      </c>
      <c r="I6" s="3">
        <v>17530640.010000002</v>
      </c>
      <c r="J6" s="2" t="s">
        <v>133</v>
      </c>
      <c r="K6" s="2" t="s">
        <v>134</v>
      </c>
      <c r="L6" s="2" t="s">
        <v>142</v>
      </c>
      <c r="M6" s="2"/>
      <c r="N6" s="2" t="s">
        <v>66</v>
      </c>
      <c r="O6" s="2" t="s">
        <v>140</v>
      </c>
      <c r="P6" s="2"/>
      <c r="Q6" s="2">
        <v>936052.81350000005</v>
      </c>
      <c r="R6" s="2" t="s">
        <v>43</v>
      </c>
      <c r="S6" s="2" t="s">
        <v>44</v>
      </c>
      <c r="T6" s="2" t="s">
        <v>141</v>
      </c>
      <c r="U6" s="2" t="s">
        <v>46</v>
      </c>
      <c r="V6" s="2">
        <v>1</v>
      </c>
      <c r="W6" s="2">
        <v>8.8000000000000007</v>
      </c>
      <c r="X6" s="3">
        <v>18721056.27</v>
      </c>
      <c r="Y6" s="2">
        <v>19657109.083500002</v>
      </c>
      <c r="Z6" s="2">
        <v>-187210.56</v>
      </c>
      <c r="AA6" s="2">
        <v>-1003196.9</v>
      </c>
      <c r="AB6" s="2">
        <v>0</v>
      </c>
      <c r="AC6" s="2">
        <v>0</v>
      </c>
      <c r="AD6" s="3">
        <v>0</v>
      </c>
      <c r="AE6" s="3">
        <v>18721056.27</v>
      </c>
      <c r="AF6" s="2">
        <v>0</v>
      </c>
      <c r="AG6" s="2">
        <v>-936052.81350000005</v>
      </c>
      <c r="AH6" s="2">
        <v>-2126460.2735000001</v>
      </c>
      <c r="AI6" s="2" t="s">
        <v>55</v>
      </c>
      <c r="AJ6" s="2" t="s">
        <v>139</v>
      </c>
    </row>
    <row r="7" spans="1:36" x14ac:dyDescent="0.3">
      <c r="A7" s="2">
        <v>83</v>
      </c>
      <c r="B7" s="2">
        <v>94508</v>
      </c>
      <c r="C7" s="2" t="s">
        <v>131</v>
      </c>
      <c r="D7" s="2" t="s">
        <v>132</v>
      </c>
      <c r="E7" s="2">
        <v>594108</v>
      </c>
      <c r="F7" s="2">
        <v>696395</v>
      </c>
      <c r="G7" s="2" t="s">
        <v>143</v>
      </c>
      <c r="H7" s="3">
        <v>9800000</v>
      </c>
      <c r="I7" s="3">
        <v>17530640.010000002</v>
      </c>
      <c r="J7" s="2" t="s">
        <v>133</v>
      </c>
      <c r="K7" s="2" t="s">
        <v>134</v>
      </c>
      <c r="L7" s="2" t="s">
        <v>144</v>
      </c>
      <c r="M7" s="2"/>
      <c r="N7" s="2" t="s">
        <v>143</v>
      </c>
      <c r="O7" s="2" t="s">
        <v>140</v>
      </c>
      <c r="P7" s="2"/>
      <c r="Q7" s="2">
        <v>936052.81350000005</v>
      </c>
      <c r="R7" s="2" t="s">
        <v>43</v>
      </c>
      <c r="S7" s="2" t="s">
        <v>44</v>
      </c>
      <c r="T7" s="2" t="s">
        <v>141</v>
      </c>
      <c r="U7" s="2" t="s">
        <v>46</v>
      </c>
      <c r="V7" s="2">
        <v>1</v>
      </c>
      <c r="W7" s="2">
        <v>8.8000000000000007</v>
      </c>
      <c r="X7" s="3">
        <v>18721056.27</v>
      </c>
      <c r="Y7" s="2">
        <v>19657109.083500002</v>
      </c>
      <c r="Z7" s="2">
        <v>-187210.56</v>
      </c>
      <c r="AA7" s="2">
        <v>-1003196.9</v>
      </c>
      <c r="AB7" s="2">
        <v>0</v>
      </c>
      <c r="AC7" s="2">
        <v>0</v>
      </c>
      <c r="AD7" s="3">
        <v>0</v>
      </c>
      <c r="AE7" s="3">
        <v>18721056.27</v>
      </c>
      <c r="AF7" s="2">
        <v>0</v>
      </c>
      <c r="AG7" s="2">
        <v>-936052.81350000005</v>
      </c>
      <c r="AH7" s="2">
        <v>-2126460.2735000001</v>
      </c>
      <c r="AI7" s="2" t="s">
        <v>55</v>
      </c>
      <c r="AJ7" s="2" t="s">
        <v>139</v>
      </c>
    </row>
    <row r="8" spans="1:36" x14ac:dyDescent="0.3">
      <c r="A8" s="2">
        <v>1039</v>
      </c>
      <c r="B8" s="2">
        <v>160317</v>
      </c>
      <c r="C8" s="2" t="s">
        <v>49</v>
      </c>
      <c r="D8" s="2" t="s">
        <v>50</v>
      </c>
      <c r="E8" s="2">
        <v>261775</v>
      </c>
      <c r="F8" s="2">
        <v>260729</v>
      </c>
      <c r="G8" s="2" t="s">
        <v>56</v>
      </c>
      <c r="H8" s="3">
        <v>708426.56</v>
      </c>
      <c r="I8" s="3">
        <v>788429.56</v>
      </c>
      <c r="J8" s="2" t="s">
        <v>39</v>
      </c>
      <c r="K8" s="2" t="s">
        <v>40</v>
      </c>
      <c r="L8" s="2" t="s">
        <v>57</v>
      </c>
      <c r="M8" s="2"/>
      <c r="N8" s="2" t="s">
        <v>58</v>
      </c>
      <c r="O8" s="2" t="s">
        <v>52</v>
      </c>
      <c r="P8" s="2">
        <v>1</v>
      </c>
      <c r="Q8" s="2">
        <v>0</v>
      </c>
      <c r="R8" s="2" t="s">
        <v>53</v>
      </c>
      <c r="S8" s="2" t="s">
        <v>44</v>
      </c>
      <c r="T8" s="2" t="s">
        <v>54</v>
      </c>
      <c r="U8" s="2" t="s">
        <v>46</v>
      </c>
      <c r="V8" s="2">
        <v>1</v>
      </c>
      <c r="W8" s="2">
        <v>0</v>
      </c>
      <c r="X8" s="3">
        <v>800030</v>
      </c>
      <c r="Y8" s="2">
        <v>800030</v>
      </c>
      <c r="Z8" s="2">
        <v>-8000.3</v>
      </c>
      <c r="AA8" s="2">
        <v>0</v>
      </c>
      <c r="AB8" s="2">
        <v>0</v>
      </c>
      <c r="AC8" s="2">
        <v>0</v>
      </c>
      <c r="AD8" s="3">
        <v>0</v>
      </c>
      <c r="AE8" s="3">
        <v>800030</v>
      </c>
      <c r="AF8" s="2">
        <v>0</v>
      </c>
      <c r="AG8" s="2">
        <v>-3600.14</v>
      </c>
      <c r="AH8" s="2">
        <v>-11600.44</v>
      </c>
      <c r="AI8" s="2" t="s">
        <v>55</v>
      </c>
      <c r="AJ8" s="2" t="s">
        <v>48</v>
      </c>
    </row>
    <row r="9" spans="1:36" x14ac:dyDescent="0.3">
      <c r="A9" s="2">
        <v>83</v>
      </c>
      <c r="B9" s="2">
        <v>1118985</v>
      </c>
      <c r="C9" s="2" t="s">
        <v>131</v>
      </c>
      <c r="D9" s="2" t="s">
        <v>132</v>
      </c>
      <c r="E9" s="2">
        <v>594108</v>
      </c>
      <c r="F9" s="2">
        <v>696395</v>
      </c>
      <c r="G9" s="2" t="s">
        <v>38</v>
      </c>
      <c r="H9" s="3">
        <v>6745160</v>
      </c>
      <c r="I9" s="3">
        <v>17530640.010000002</v>
      </c>
      <c r="J9" s="2" t="s">
        <v>133</v>
      </c>
      <c r="K9" s="2" t="s">
        <v>134</v>
      </c>
      <c r="L9" s="2" t="s">
        <v>145</v>
      </c>
      <c r="M9" s="2">
        <v>1</v>
      </c>
      <c r="N9" s="2"/>
      <c r="O9" s="2" t="s">
        <v>140</v>
      </c>
      <c r="P9" s="2"/>
      <c r="Q9" s="2">
        <v>936052.81350000005</v>
      </c>
      <c r="R9" s="2" t="s">
        <v>43</v>
      </c>
      <c r="S9" s="2" t="s">
        <v>44</v>
      </c>
      <c r="T9" s="2" t="s">
        <v>141</v>
      </c>
      <c r="U9" s="2" t="s">
        <v>46</v>
      </c>
      <c r="V9" s="2">
        <v>1</v>
      </c>
      <c r="W9" s="2">
        <v>8.8000000000000007</v>
      </c>
      <c r="X9" s="3">
        <v>18721056.27</v>
      </c>
      <c r="Y9" s="2">
        <v>19657109.083500002</v>
      </c>
      <c r="Z9" s="2">
        <v>-187210.56</v>
      </c>
      <c r="AA9" s="2">
        <v>-1003196.9</v>
      </c>
      <c r="AB9" s="2">
        <v>0</v>
      </c>
      <c r="AC9" s="2">
        <v>0</v>
      </c>
      <c r="AD9" s="3">
        <v>0</v>
      </c>
      <c r="AE9" s="3">
        <v>18721056.27</v>
      </c>
      <c r="AF9" s="2">
        <v>0</v>
      </c>
      <c r="AG9" s="2">
        <v>-936052.81350000005</v>
      </c>
      <c r="AH9" s="2">
        <v>-2126460.2735000001</v>
      </c>
      <c r="AI9" s="2" t="s">
        <v>55</v>
      </c>
      <c r="AJ9" s="2" t="s">
        <v>139</v>
      </c>
    </row>
    <row r="10" spans="1:36" x14ac:dyDescent="0.3">
      <c r="A10" s="2">
        <v>870</v>
      </c>
      <c r="B10" s="2" t="s">
        <v>55</v>
      </c>
      <c r="C10" s="2" t="s">
        <v>36</v>
      </c>
      <c r="D10" s="2" t="s">
        <v>37</v>
      </c>
      <c r="E10" s="2">
        <v>337955</v>
      </c>
      <c r="F10" s="2">
        <v>336068</v>
      </c>
      <c r="G10" s="2" t="s">
        <v>55</v>
      </c>
      <c r="H10" s="3" t="s">
        <v>55</v>
      </c>
      <c r="I10" s="3" t="s">
        <v>55</v>
      </c>
      <c r="J10" s="2" t="s">
        <v>39</v>
      </c>
      <c r="K10" s="2" t="s">
        <v>40</v>
      </c>
      <c r="L10" s="2" t="s">
        <v>55</v>
      </c>
      <c r="M10" s="2"/>
      <c r="N10" s="2"/>
      <c r="O10" s="2" t="s">
        <v>59</v>
      </c>
      <c r="P10" s="2">
        <v>2020</v>
      </c>
      <c r="Q10" s="2">
        <v>0</v>
      </c>
      <c r="R10" s="2" t="s">
        <v>60</v>
      </c>
      <c r="S10" s="2" t="s">
        <v>61</v>
      </c>
      <c r="T10" s="2" t="s">
        <v>62</v>
      </c>
      <c r="U10" s="2" t="s">
        <v>46</v>
      </c>
      <c r="V10" s="2">
        <v>1</v>
      </c>
      <c r="W10" s="2">
        <v>0</v>
      </c>
      <c r="X10" s="3">
        <v>0</v>
      </c>
      <c r="Y10" s="2">
        <v>0</v>
      </c>
      <c r="Z10" s="2">
        <v>0</v>
      </c>
      <c r="AA10" s="2">
        <v>0</v>
      </c>
      <c r="AB10" s="2">
        <v>0</v>
      </c>
      <c r="AC10" s="2">
        <v>0</v>
      </c>
      <c r="AD10" s="3">
        <v>0</v>
      </c>
      <c r="AE10" s="3">
        <v>0</v>
      </c>
      <c r="AF10" s="2">
        <v>0</v>
      </c>
      <c r="AG10" s="2">
        <v>0</v>
      </c>
      <c r="AH10" s="2">
        <v>0</v>
      </c>
      <c r="AI10" s="2" t="s">
        <v>55</v>
      </c>
      <c r="AJ10" s="2" t="s">
        <v>48</v>
      </c>
    </row>
    <row r="11" spans="1:36" x14ac:dyDescent="0.3">
      <c r="A11" s="2">
        <v>83</v>
      </c>
      <c r="B11" s="2">
        <v>140094</v>
      </c>
      <c r="C11" s="2" t="s">
        <v>131</v>
      </c>
      <c r="D11" s="2" t="s">
        <v>132</v>
      </c>
      <c r="E11" s="2">
        <v>318806</v>
      </c>
      <c r="F11" s="2">
        <v>314841</v>
      </c>
      <c r="G11" s="2" t="s">
        <v>143</v>
      </c>
      <c r="H11" s="3">
        <v>20000000</v>
      </c>
      <c r="I11" s="3">
        <v>88369955</v>
      </c>
      <c r="J11" s="2" t="s">
        <v>133</v>
      </c>
      <c r="K11" s="2" t="s">
        <v>134</v>
      </c>
      <c r="L11" s="2" t="s">
        <v>146</v>
      </c>
      <c r="M11" s="2"/>
      <c r="N11" s="2" t="s">
        <v>147</v>
      </c>
      <c r="O11" s="2" t="s">
        <v>136</v>
      </c>
      <c r="P11" s="2">
        <v>1</v>
      </c>
      <c r="Q11" s="2">
        <v>5311858.6665000003</v>
      </c>
      <c r="R11" s="2" t="s">
        <v>43</v>
      </c>
      <c r="S11" s="2" t="s">
        <v>44</v>
      </c>
      <c r="T11" s="2" t="s">
        <v>137</v>
      </c>
      <c r="U11" s="2" t="s">
        <v>46</v>
      </c>
      <c r="V11" s="2">
        <v>1</v>
      </c>
      <c r="W11" s="2">
        <v>0</v>
      </c>
      <c r="X11" s="3">
        <v>106237173.33</v>
      </c>
      <c r="Y11" s="2">
        <v>111549031.9965</v>
      </c>
      <c r="Z11" s="2">
        <v>-1062371.73</v>
      </c>
      <c r="AA11" s="2">
        <v>-6220339</v>
      </c>
      <c r="AB11" s="2">
        <v>0</v>
      </c>
      <c r="AC11" s="2">
        <v>-5577451.5999999996</v>
      </c>
      <c r="AD11" s="3">
        <v>0</v>
      </c>
      <c r="AE11" s="3">
        <v>106237173.33</v>
      </c>
      <c r="AF11" s="2">
        <v>0</v>
      </c>
      <c r="AG11" s="2">
        <v>-10318914.6665</v>
      </c>
      <c r="AH11" s="2">
        <v>-23179076.9965</v>
      </c>
      <c r="AI11" s="2" t="s">
        <v>138</v>
      </c>
      <c r="AJ11" s="2" t="s">
        <v>139</v>
      </c>
    </row>
    <row r="12" spans="1:36" x14ac:dyDescent="0.3">
      <c r="A12" s="2">
        <v>870</v>
      </c>
      <c r="B12" s="2">
        <v>160308</v>
      </c>
      <c r="C12" s="2" t="s">
        <v>36</v>
      </c>
      <c r="D12" s="2" t="s">
        <v>37</v>
      </c>
      <c r="E12" s="2">
        <v>256783</v>
      </c>
      <c r="F12" s="2">
        <v>254730</v>
      </c>
      <c r="G12" s="2" t="s">
        <v>56</v>
      </c>
      <c r="H12" s="3">
        <v>1013190.75</v>
      </c>
      <c r="I12" s="3">
        <v>1013190.75</v>
      </c>
      <c r="J12" s="2" t="s">
        <v>39</v>
      </c>
      <c r="K12" s="2" t="s">
        <v>40</v>
      </c>
      <c r="L12" s="2" t="s">
        <v>55</v>
      </c>
      <c r="M12" s="2"/>
      <c r="N12" s="2"/>
      <c r="O12" s="2" t="s">
        <v>63</v>
      </c>
      <c r="P12" s="2">
        <v>1</v>
      </c>
      <c r="Q12" s="2">
        <v>0</v>
      </c>
      <c r="R12" s="2" t="s">
        <v>43</v>
      </c>
      <c r="S12" s="2" t="s">
        <v>44</v>
      </c>
      <c r="T12" s="2" t="s">
        <v>64</v>
      </c>
      <c r="U12" s="2" t="s">
        <v>46</v>
      </c>
      <c r="V12" s="2">
        <v>1</v>
      </c>
      <c r="W12" s="2">
        <v>0</v>
      </c>
      <c r="X12" s="3">
        <v>1023425</v>
      </c>
      <c r="Y12" s="2">
        <v>0</v>
      </c>
      <c r="Z12" s="2">
        <v>-10234.25</v>
      </c>
      <c r="AA12" s="2">
        <v>0</v>
      </c>
      <c r="AB12" s="2">
        <v>0</v>
      </c>
      <c r="AC12" s="2">
        <v>0</v>
      </c>
      <c r="AD12" s="3">
        <v>0</v>
      </c>
      <c r="AE12" s="3">
        <v>1023425</v>
      </c>
      <c r="AF12" s="2">
        <v>0</v>
      </c>
      <c r="AG12" s="2">
        <v>0</v>
      </c>
      <c r="AH12" s="2">
        <v>-10234.25</v>
      </c>
      <c r="AI12" s="2" t="s">
        <v>54</v>
      </c>
      <c r="AJ12" s="2" t="s">
        <v>48</v>
      </c>
    </row>
    <row r="13" spans="1:36" x14ac:dyDescent="0.3">
      <c r="A13" s="2">
        <v>83</v>
      </c>
      <c r="B13" s="2">
        <v>319190</v>
      </c>
      <c r="C13" s="2" t="s">
        <v>131</v>
      </c>
      <c r="D13" s="2" t="s">
        <v>132</v>
      </c>
      <c r="E13" s="2">
        <v>318806</v>
      </c>
      <c r="F13" s="2">
        <v>314841</v>
      </c>
      <c r="G13" s="2" t="s">
        <v>38</v>
      </c>
      <c r="H13" s="3">
        <v>6904265</v>
      </c>
      <c r="I13" s="3">
        <v>88369955</v>
      </c>
      <c r="J13" s="2" t="s">
        <v>133</v>
      </c>
      <c r="K13" s="2" t="s">
        <v>134</v>
      </c>
      <c r="L13" s="2" t="s">
        <v>148</v>
      </c>
      <c r="M13" s="2">
        <v>1</v>
      </c>
      <c r="N13" s="2"/>
      <c r="O13" s="2" t="s">
        <v>136</v>
      </c>
      <c r="P13" s="2">
        <v>1</v>
      </c>
      <c r="Q13" s="2">
        <v>5311858.6665000003</v>
      </c>
      <c r="R13" s="2" t="s">
        <v>43</v>
      </c>
      <c r="S13" s="2" t="s">
        <v>44</v>
      </c>
      <c r="T13" s="2" t="s">
        <v>137</v>
      </c>
      <c r="U13" s="2" t="s">
        <v>46</v>
      </c>
      <c r="V13" s="2">
        <v>1</v>
      </c>
      <c r="W13" s="2">
        <v>0</v>
      </c>
      <c r="X13" s="3">
        <v>106237173.33</v>
      </c>
      <c r="Y13" s="2">
        <v>111549031.9965</v>
      </c>
      <c r="Z13" s="2">
        <v>-1062371.73</v>
      </c>
      <c r="AA13" s="2">
        <v>-6220339</v>
      </c>
      <c r="AB13" s="2">
        <v>0</v>
      </c>
      <c r="AC13" s="2">
        <v>-5577451.5999999996</v>
      </c>
      <c r="AD13" s="3">
        <v>0</v>
      </c>
      <c r="AE13" s="3">
        <v>106237173.33</v>
      </c>
      <c r="AF13" s="2">
        <v>0</v>
      </c>
      <c r="AG13" s="2">
        <v>-10318914.6665</v>
      </c>
      <c r="AH13" s="2">
        <v>-23179076.9965</v>
      </c>
      <c r="AI13" s="2" t="s">
        <v>138</v>
      </c>
      <c r="AJ13" s="2" t="s">
        <v>139</v>
      </c>
    </row>
    <row r="14" spans="1:36" x14ac:dyDescent="0.3">
      <c r="A14" s="2">
        <v>1039</v>
      </c>
      <c r="B14" s="2">
        <v>2138186</v>
      </c>
      <c r="C14" s="2" t="s">
        <v>49</v>
      </c>
      <c r="D14" s="2" t="s">
        <v>50</v>
      </c>
      <c r="E14" s="2">
        <v>261775</v>
      </c>
      <c r="F14" s="2">
        <v>260729</v>
      </c>
      <c r="G14" s="2" t="s">
        <v>38</v>
      </c>
      <c r="H14" s="3">
        <v>40001.5</v>
      </c>
      <c r="I14" s="3">
        <v>788429.56</v>
      </c>
      <c r="J14" s="2" t="s">
        <v>39</v>
      </c>
      <c r="K14" s="2" t="s">
        <v>40</v>
      </c>
      <c r="L14" s="2" t="s">
        <v>65</v>
      </c>
      <c r="M14" s="2"/>
      <c r="N14" s="2" t="s">
        <v>66</v>
      </c>
      <c r="O14" s="2" t="s">
        <v>52</v>
      </c>
      <c r="P14" s="2">
        <v>1</v>
      </c>
      <c r="Q14" s="2">
        <v>0</v>
      </c>
      <c r="R14" s="2" t="s">
        <v>53</v>
      </c>
      <c r="S14" s="2" t="s">
        <v>44</v>
      </c>
      <c r="T14" s="2" t="s">
        <v>54</v>
      </c>
      <c r="U14" s="2" t="s">
        <v>46</v>
      </c>
      <c r="V14" s="2">
        <v>1</v>
      </c>
      <c r="W14" s="2">
        <v>0</v>
      </c>
      <c r="X14" s="3">
        <v>800030</v>
      </c>
      <c r="Y14" s="2">
        <v>800030</v>
      </c>
      <c r="Z14" s="2">
        <v>-8000.3</v>
      </c>
      <c r="AA14" s="2">
        <v>0</v>
      </c>
      <c r="AB14" s="2">
        <v>0</v>
      </c>
      <c r="AC14" s="2">
        <v>0</v>
      </c>
      <c r="AD14" s="3">
        <v>0</v>
      </c>
      <c r="AE14" s="3">
        <v>800030</v>
      </c>
      <c r="AF14" s="2">
        <v>0</v>
      </c>
      <c r="AG14" s="2">
        <v>-3600.14</v>
      </c>
      <c r="AH14" s="2">
        <v>-11600.44</v>
      </c>
      <c r="AI14" s="2" t="s">
        <v>55</v>
      </c>
      <c r="AJ14" s="2" t="s">
        <v>48</v>
      </c>
    </row>
    <row r="15" spans="1:36" x14ac:dyDescent="0.3">
      <c r="A15" s="2">
        <v>870</v>
      </c>
      <c r="B15" s="2" t="s">
        <v>55</v>
      </c>
      <c r="C15" s="2" t="s">
        <v>36</v>
      </c>
      <c r="D15" s="2" t="s">
        <v>37</v>
      </c>
      <c r="E15" s="2">
        <v>337885</v>
      </c>
      <c r="F15" s="2">
        <v>336067</v>
      </c>
      <c r="G15" s="2" t="s">
        <v>55</v>
      </c>
      <c r="H15" s="3">
        <v>1393425</v>
      </c>
      <c r="I15" s="3">
        <v>1393425</v>
      </c>
      <c r="J15" s="2" t="s">
        <v>39</v>
      </c>
      <c r="K15" s="2" t="s">
        <v>40</v>
      </c>
      <c r="L15" s="2" t="s">
        <v>55</v>
      </c>
      <c r="M15" s="2"/>
      <c r="N15" s="2"/>
      <c r="O15" s="2" t="s">
        <v>67</v>
      </c>
      <c r="P15" s="2">
        <v>2020</v>
      </c>
      <c r="Q15" s="2">
        <v>0</v>
      </c>
      <c r="R15" s="2" t="s">
        <v>43</v>
      </c>
      <c r="S15" s="2" t="s">
        <v>44</v>
      </c>
      <c r="T15" s="2" t="s">
        <v>62</v>
      </c>
      <c r="U15" s="2" t="s">
        <v>46</v>
      </c>
      <c r="V15" s="2">
        <v>1</v>
      </c>
      <c r="W15" s="2">
        <v>0</v>
      </c>
      <c r="X15" s="3">
        <v>1393425</v>
      </c>
      <c r="Y15" s="2">
        <v>0</v>
      </c>
      <c r="Z15" s="2">
        <v>0</v>
      </c>
      <c r="AA15" s="2">
        <v>0</v>
      </c>
      <c r="AB15" s="2">
        <v>0</v>
      </c>
      <c r="AC15" s="2">
        <v>0</v>
      </c>
      <c r="AD15" s="3">
        <v>0</v>
      </c>
      <c r="AE15" s="3">
        <v>1393425</v>
      </c>
      <c r="AF15" s="2">
        <v>0</v>
      </c>
      <c r="AG15" s="2">
        <v>0</v>
      </c>
      <c r="AH15" s="2">
        <v>0</v>
      </c>
      <c r="AI15" s="2" t="s">
        <v>55</v>
      </c>
      <c r="AJ15" s="2" t="s">
        <v>48</v>
      </c>
    </row>
    <row r="16" spans="1:36" x14ac:dyDescent="0.3">
      <c r="A16" s="2"/>
      <c r="B16" s="2"/>
      <c r="C16" s="2"/>
      <c r="D16" s="2"/>
      <c r="E16" s="2"/>
      <c r="F16" s="2"/>
      <c r="G16" s="2"/>
      <c r="H16" s="3"/>
      <c r="I16" s="3"/>
      <c r="J16" s="2"/>
      <c r="K16" s="2"/>
      <c r="L16" s="2"/>
      <c r="M16" s="2"/>
      <c r="N16" s="2"/>
      <c r="O16" s="2"/>
      <c r="P16" s="2"/>
      <c r="Q16" s="2"/>
      <c r="R16" s="2"/>
      <c r="S16" s="2"/>
      <c r="T16" s="2"/>
      <c r="U16" s="2"/>
      <c r="V16" s="2"/>
      <c r="W16" s="2"/>
      <c r="X16" s="3"/>
      <c r="Y16" s="2"/>
      <c r="Z16" s="2"/>
      <c r="AA16" s="2"/>
      <c r="AB16" s="2"/>
      <c r="AC16" s="2"/>
      <c r="AD16" s="3"/>
      <c r="AE16" s="3"/>
      <c r="AF16" s="2"/>
      <c r="AG16" s="2"/>
      <c r="AH16" s="2"/>
      <c r="AI16" s="2"/>
      <c r="AJ16" s="2"/>
    </row>
    <row r="19" spans="1:12" ht="15" thickBot="1" x14ac:dyDescent="0.35"/>
    <row r="20" spans="1:12" ht="16.2" customHeight="1" thickBot="1" x14ac:dyDescent="0.35">
      <c r="A20" s="4" t="s">
        <v>68</v>
      </c>
      <c r="B20" s="4" t="s">
        <v>69</v>
      </c>
      <c r="C20" s="4" t="s">
        <v>70</v>
      </c>
      <c r="D20" s="4" t="s">
        <v>71</v>
      </c>
      <c r="E20" s="4" t="s">
        <v>72</v>
      </c>
      <c r="F20" s="4" t="s">
        <v>73</v>
      </c>
      <c r="G20" s="4" t="s">
        <v>74</v>
      </c>
      <c r="H20" s="4" t="s">
        <v>75</v>
      </c>
      <c r="I20" s="4" t="s">
        <v>76</v>
      </c>
      <c r="J20" s="5" t="s">
        <v>77</v>
      </c>
      <c r="K20" s="5"/>
      <c r="L20" s="5" t="s">
        <v>78</v>
      </c>
    </row>
    <row r="21" spans="1:12" ht="16.2" customHeight="1" thickBot="1" x14ac:dyDescent="0.35">
      <c r="A21" s="6"/>
      <c r="B21" s="7"/>
      <c r="C21" s="8" t="s">
        <v>79</v>
      </c>
      <c r="D21" s="8"/>
      <c r="E21" s="9"/>
      <c r="F21" s="8"/>
      <c r="G21" s="6"/>
      <c r="H21" s="6"/>
      <c r="I21" s="6"/>
      <c r="J21" s="6" t="s">
        <v>80</v>
      </c>
      <c r="K21" s="10" t="s">
        <v>79</v>
      </c>
      <c r="L21" s="6" t="s">
        <v>80</v>
      </c>
    </row>
    <row r="22" spans="1:12" ht="16.2" customHeight="1" x14ac:dyDescent="0.3">
      <c r="A22" s="11">
        <v>1</v>
      </c>
      <c r="B22" s="12" t="s">
        <v>81</v>
      </c>
      <c r="C22" s="13">
        <v>55</v>
      </c>
      <c r="D22" s="14" t="s">
        <v>82</v>
      </c>
      <c r="E22" s="15">
        <v>100</v>
      </c>
      <c r="F22" s="16">
        <v>0</v>
      </c>
      <c r="G22" s="17"/>
      <c r="H22" s="18"/>
      <c r="I22" s="19" t="s">
        <v>83</v>
      </c>
      <c r="J22" s="19"/>
      <c r="K22" s="20">
        <f>C22*H22</f>
        <v>0</v>
      </c>
      <c r="L22" s="11"/>
    </row>
    <row r="23" spans="1:12" ht="16.2" customHeight="1" x14ac:dyDescent="0.3">
      <c r="A23" s="21">
        <v>2</v>
      </c>
      <c r="B23" s="22" t="s">
        <v>84</v>
      </c>
      <c r="C23" s="23">
        <v>120</v>
      </c>
      <c r="D23" s="24" t="s">
        <v>82</v>
      </c>
      <c r="E23" s="25">
        <v>100</v>
      </c>
      <c r="F23" s="26">
        <v>0</v>
      </c>
      <c r="G23" s="27"/>
      <c r="H23" s="26"/>
      <c r="I23" s="28" t="s">
        <v>83</v>
      </c>
      <c r="J23" s="28"/>
      <c r="K23" s="29">
        <f t="shared" ref="K23:K37" si="0">C23*H23</f>
        <v>0</v>
      </c>
      <c r="L23" s="28"/>
    </row>
    <row r="24" spans="1:12" ht="16.2" customHeight="1" x14ac:dyDescent="0.3">
      <c r="A24" s="21">
        <v>3</v>
      </c>
      <c r="B24" s="30" t="s">
        <v>85</v>
      </c>
      <c r="C24" s="23">
        <v>144450</v>
      </c>
      <c r="D24" s="24" t="s">
        <v>86</v>
      </c>
      <c r="E24" s="25">
        <v>2</v>
      </c>
      <c r="F24" s="26">
        <v>0</v>
      </c>
      <c r="G24" s="26">
        <v>7</v>
      </c>
      <c r="H24" s="26">
        <f>G24+F24</f>
        <v>7</v>
      </c>
      <c r="I24" s="28" t="s">
        <v>83</v>
      </c>
      <c r="J24" s="28"/>
      <c r="K24" s="29">
        <f t="shared" si="0"/>
        <v>1011150</v>
      </c>
      <c r="L24" s="21"/>
    </row>
    <row r="25" spans="1:12" ht="16.2" customHeight="1" x14ac:dyDescent="0.3">
      <c r="A25" s="21"/>
      <c r="B25" s="30" t="s">
        <v>85</v>
      </c>
      <c r="C25" s="31">
        <v>62500</v>
      </c>
      <c r="D25" s="32" t="s">
        <v>86</v>
      </c>
      <c r="E25" s="25"/>
      <c r="F25" s="33">
        <v>0</v>
      </c>
      <c r="G25" s="33">
        <v>2</v>
      </c>
      <c r="H25" s="33">
        <v>2</v>
      </c>
      <c r="I25" s="21" t="s">
        <v>83</v>
      </c>
      <c r="J25" s="21"/>
      <c r="K25" s="34">
        <f t="shared" si="0"/>
        <v>125000</v>
      </c>
      <c r="L25" s="21"/>
    </row>
    <row r="26" spans="1:12" ht="16.2" customHeight="1" x14ac:dyDescent="0.3">
      <c r="A26" s="35">
        <v>4</v>
      </c>
      <c r="B26" s="36" t="s">
        <v>87</v>
      </c>
      <c r="C26" s="37">
        <v>81</v>
      </c>
      <c r="D26" s="38" t="s">
        <v>82</v>
      </c>
      <c r="E26" s="39">
        <v>1360</v>
      </c>
      <c r="F26" s="33">
        <v>0</v>
      </c>
      <c r="G26" s="40">
        <v>1700</v>
      </c>
      <c r="H26" s="40">
        <v>1700</v>
      </c>
      <c r="I26" s="21" t="s">
        <v>83</v>
      </c>
      <c r="J26" s="21"/>
      <c r="K26" s="34">
        <f t="shared" si="0"/>
        <v>137700</v>
      </c>
      <c r="L26" s="35"/>
    </row>
    <row r="27" spans="1:12" ht="16.2" customHeight="1" x14ac:dyDescent="0.3">
      <c r="A27" s="21">
        <v>5</v>
      </c>
      <c r="B27" s="30" t="s">
        <v>88</v>
      </c>
      <c r="C27" s="41">
        <v>3294</v>
      </c>
      <c r="D27" s="32" t="s">
        <v>89</v>
      </c>
      <c r="E27" s="25">
        <v>2380</v>
      </c>
      <c r="F27" s="33">
        <v>0</v>
      </c>
      <c r="G27" s="42">
        <f t="shared" ref="G27:G37" si="1">H27-F27</f>
        <v>2640.7</v>
      </c>
      <c r="H27" s="42">
        <v>2640.7</v>
      </c>
      <c r="I27" s="21" t="s">
        <v>83</v>
      </c>
      <c r="J27" s="21"/>
      <c r="K27" s="34">
        <f t="shared" si="0"/>
        <v>8698465.7999999989</v>
      </c>
      <c r="L27" s="21"/>
    </row>
    <row r="28" spans="1:12" ht="16.2" customHeight="1" x14ac:dyDescent="0.3">
      <c r="A28" s="21"/>
      <c r="B28" s="30" t="s">
        <v>90</v>
      </c>
      <c r="C28" s="31">
        <v>1200</v>
      </c>
      <c r="D28" s="32" t="s">
        <v>89</v>
      </c>
      <c r="E28" s="25"/>
      <c r="F28" s="33">
        <v>0</v>
      </c>
      <c r="G28" s="42">
        <f t="shared" si="1"/>
        <v>1516.5</v>
      </c>
      <c r="H28" s="42">
        <v>1516.5</v>
      </c>
      <c r="I28" s="21" t="s">
        <v>83</v>
      </c>
      <c r="J28" s="21"/>
      <c r="K28" s="34">
        <f>C28*H28</f>
        <v>1819800</v>
      </c>
      <c r="L28" s="21"/>
    </row>
    <row r="29" spans="1:12" ht="16.2" customHeight="1" x14ac:dyDescent="0.3">
      <c r="A29" s="21">
        <v>7</v>
      </c>
      <c r="B29" s="30" t="s">
        <v>91</v>
      </c>
      <c r="C29" s="41">
        <v>160500</v>
      </c>
      <c r="D29" s="32" t="s">
        <v>86</v>
      </c>
      <c r="E29" s="25">
        <v>1</v>
      </c>
      <c r="F29" s="33">
        <v>0</v>
      </c>
      <c r="G29" s="42">
        <f t="shared" si="1"/>
        <v>0</v>
      </c>
      <c r="H29" s="42">
        <v>0</v>
      </c>
      <c r="I29" s="21" t="s">
        <v>83</v>
      </c>
      <c r="J29" s="21"/>
      <c r="K29" s="34">
        <f t="shared" si="0"/>
        <v>0</v>
      </c>
      <c r="L29" s="21"/>
    </row>
    <row r="30" spans="1:12" ht="16.2" customHeight="1" x14ac:dyDescent="0.3">
      <c r="A30" s="21">
        <v>8</v>
      </c>
      <c r="B30" s="30" t="s">
        <v>92</v>
      </c>
      <c r="C30" s="41">
        <v>128400</v>
      </c>
      <c r="D30" s="32" t="s">
        <v>86</v>
      </c>
      <c r="E30" s="25">
        <v>1</v>
      </c>
      <c r="F30" s="33">
        <v>0</v>
      </c>
      <c r="G30" s="42">
        <f t="shared" si="1"/>
        <v>0</v>
      </c>
      <c r="H30" s="42">
        <v>0</v>
      </c>
      <c r="I30" s="21" t="s">
        <v>83</v>
      </c>
      <c r="J30" s="21"/>
      <c r="K30" s="34">
        <f t="shared" si="0"/>
        <v>0</v>
      </c>
      <c r="L30" s="21"/>
    </row>
    <row r="31" spans="1:12" ht="16.2" customHeight="1" x14ac:dyDescent="0.3">
      <c r="A31" s="21">
        <v>9</v>
      </c>
      <c r="B31" s="30" t="s">
        <v>93</v>
      </c>
      <c r="C31" s="41">
        <v>81</v>
      </c>
      <c r="D31" s="32" t="s">
        <v>82</v>
      </c>
      <c r="E31" s="25">
        <v>2140</v>
      </c>
      <c r="F31" s="33">
        <v>0</v>
      </c>
      <c r="G31" s="42">
        <f t="shared" si="1"/>
        <v>4560.22</v>
      </c>
      <c r="H31" s="42">
        <v>4560.22</v>
      </c>
      <c r="I31" s="21" t="s">
        <v>83</v>
      </c>
      <c r="J31" s="21"/>
      <c r="K31" s="34">
        <f t="shared" si="0"/>
        <v>369377.82</v>
      </c>
      <c r="L31" s="21"/>
    </row>
    <row r="32" spans="1:12" ht="16.2" customHeight="1" x14ac:dyDescent="0.3">
      <c r="A32" s="21">
        <v>10</v>
      </c>
      <c r="B32" s="30" t="s">
        <v>94</v>
      </c>
      <c r="C32" s="41">
        <v>70</v>
      </c>
      <c r="D32" s="32" t="s">
        <v>82</v>
      </c>
      <c r="E32" s="25">
        <v>326</v>
      </c>
      <c r="F32" s="33">
        <v>0</v>
      </c>
      <c r="G32" s="42">
        <f t="shared" si="1"/>
        <v>948.35</v>
      </c>
      <c r="H32" s="42">
        <v>948.35</v>
      </c>
      <c r="I32" s="21" t="s">
        <v>83</v>
      </c>
      <c r="J32" s="21"/>
      <c r="K32" s="34">
        <f t="shared" si="0"/>
        <v>66384.5</v>
      </c>
      <c r="L32" s="21"/>
    </row>
    <row r="33" spans="1:12" ht="16.2" customHeight="1" x14ac:dyDescent="0.3">
      <c r="A33" s="21">
        <v>11</v>
      </c>
      <c r="B33" s="30" t="s">
        <v>95</v>
      </c>
      <c r="C33" s="41">
        <v>883</v>
      </c>
      <c r="D33" s="32" t="s">
        <v>82</v>
      </c>
      <c r="E33" s="25">
        <v>114</v>
      </c>
      <c r="F33" s="33">
        <v>0</v>
      </c>
      <c r="G33" s="42">
        <f t="shared" si="1"/>
        <v>178.792</v>
      </c>
      <c r="H33" s="42">
        <v>178.792</v>
      </c>
      <c r="I33" s="21" t="s">
        <v>83</v>
      </c>
      <c r="J33" s="21"/>
      <c r="K33" s="34">
        <f t="shared" si="0"/>
        <v>157873.33600000001</v>
      </c>
      <c r="L33" s="21"/>
    </row>
    <row r="34" spans="1:12" ht="16.2" customHeight="1" x14ac:dyDescent="0.3">
      <c r="A34" s="21">
        <v>12</v>
      </c>
      <c r="B34" s="30" t="s">
        <v>96</v>
      </c>
      <c r="C34" s="41">
        <v>1836</v>
      </c>
      <c r="D34" s="32" t="s">
        <v>82</v>
      </c>
      <c r="E34" s="25">
        <v>1700</v>
      </c>
      <c r="F34" s="33">
        <v>0</v>
      </c>
      <c r="G34" s="42">
        <f t="shared" si="1"/>
        <v>2979.69</v>
      </c>
      <c r="H34" s="42">
        <v>2979.69</v>
      </c>
      <c r="I34" s="21" t="s">
        <v>83</v>
      </c>
      <c r="J34" s="21"/>
      <c r="K34" s="34">
        <f t="shared" si="0"/>
        <v>5470710.8399999999</v>
      </c>
      <c r="L34" s="21"/>
    </row>
    <row r="35" spans="1:12" ht="16.2" customHeight="1" x14ac:dyDescent="0.3">
      <c r="A35" s="21">
        <v>13</v>
      </c>
      <c r="B35" s="30" t="s">
        <v>97</v>
      </c>
      <c r="C35" s="41">
        <v>2075</v>
      </c>
      <c r="D35" s="32" t="s">
        <v>82</v>
      </c>
      <c r="E35" s="25">
        <v>670</v>
      </c>
      <c r="F35" s="33">
        <v>0</v>
      </c>
      <c r="G35" s="42">
        <f t="shared" si="1"/>
        <v>486.82</v>
      </c>
      <c r="H35" s="42">
        <v>486.82</v>
      </c>
      <c r="I35" s="21" t="s">
        <v>83</v>
      </c>
      <c r="J35" s="21"/>
      <c r="K35" s="34">
        <f t="shared" si="0"/>
        <v>1010151.5</v>
      </c>
      <c r="L35" s="21"/>
    </row>
    <row r="36" spans="1:12" ht="16.2" customHeight="1" x14ac:dyDescent="0.3">
      <c r="A36" s="21"/>
      <c r="B36" s="30" t="s">
        <v>98</v>
      </c>
      <c r="C36" s="31">
        <v>1458</v>
      </c>
      <c r="D36" s="32" t="s">
        <v>82</v>
      </c>
      <c r="E36" s="25"/>
      <c r="F36" s="33">
        <v>0</v>
      </c>
      <c r="G36" s="42">
        <f t="shared" si="1"/>
        <v>444.49</v>
      </c>
      <c r="H36" s="42">
        <v>444.49</v>
      </c>
      <c r="I36" s="21" t="s">
        <v>83</v>
      </c>
      <c r="J36" s="21"/>
      <c r="K36" s="34">
        <f>C36*H36</f>
        <v>648066.42000000004</v>
      </c>
      <c r="L36" s="21"/>
    </row>
    <row r="37" spans="1:12" ht="16.2" customHeight="1" thickBot="1" x14ac:dyDescent="0.35">
      <c r="A37" s="43">
        <v>14</v>
      </c>
      <c r="B37" s="44" t="s">
        <v>99</v>
      </c>
      <c r="C37" s="45">
        <v>2376</v>
      </c>
      <c r="D37" s="46" t="s">
        <v>82</v>
      </c>
      <c r="E37" s="47">
        <v>1712</v>
      </c>
      <c r="F37" s="48">
        <v>0</v>
      </c>
      <c r="G37" s="42">
        <f t="shared" si="1"/>
        <v>1548.93</v>
      </c>
      <c r="H37" s="49">
        <v>1548.93</v>
      </c>
      <c r="I37" s="43" t="s">
        <v>83</v>
      </c>
      <c r="J37" s="43"/>
      <c r="K37" s="50">
        <f t="shared" si="0"/>
        <v>3680257.68</v>
      </c>
      <c r="L37" s="43"/>
    </row>
    <row r="38" spans="1:12" ht="16.2" customHeight="1" thickBot="1" x14ac:dyDescent="0.55000000000000004">
      <c r="A38" s="51"/>
      <c r="B38" s="51"/>
      <c r="C38" s="51"/>
      <c r="D38" s="51"/>
      <c r="E38" s="52" t="s">
        <v>100</v>
      </c>
      <c r="F38" s="51"/>
      <c r="G38" s="51"/>
      <c r="H38" s="51"/>
      <c r="I38" s="51"/>
      <c r="J38" s="53"/>
      <c r="K38" s="54">
        <f>SUM(K22:K37)</f>
        <v>23194937.895999998</v>
      </c>
      <c r="L38" s="55"/>
    </row>
    <row r="39" spans="1:12" ht="16.2" customHeight="1" x14ac:dyDescent="0.3">
      <c r="A39" s="56"/>
      <c r="B39" s="56"/>
      <c r="C39" s="56"/>
      <c r="D39" s="56"/>
      <c r="E39" s="56"/>
      <c r="F39" s="56"/>
      <c r="G39" s="56"/>
      <c r="H39" s="56"/>
      <c r="I39" s="56"/>
      <c r="J39" s="56"/>
      <c r="K39" s="56"/>
      <c r="L39" s="56"/>
    </row>
    <row r="40" spans="1:12" ht="16.2" customHeight="1" x14ac:dyDescent="0.3">
      <c r="A40" s="56"/>
      <c r="B40" s="56"/>
      <c r="C40" s="56"/>
      <c r="D40" s="56"/>
      <c r="E40" s="56"/>
      <c r="F40" s="56"/>
      <c r="G40" s="56"/>
      <c r="H40" s="56"/>
      <c r="I40" s="56"/>
      <c r="J40" s="56"/>
      <c r="K40" s="56"/>
      <c r="L40" s="56"/>
    </row>
    <row r="41" spans="1:12" ht="16.2" customHeight="1" x14ac:dyDescent="0.3">
      <c r="A41" s="56"/>
      <c r="B41" s="56"/>
      <c r="C41" s="56"/>
      <c r="D41" s="56"/>
      <c r="E41" s="56"/>
      <c r="F41" s="56"/>
      <c r="G41" s="56"/>
      <c r="H41" s="56"/>
      <c r="I41" s="56"/>
      <c r="J41" s="56"/>
      <c r="K41" s="56"/>
      <c r="L41" s="56"/>
    </row>
    <row r="42" spans="1:12" ht="16.2" customHeight="1" thickBot="1" x14ac:dyDescent="0.55000000000000004">
      <c r="A42" s="57"/>
      <c r="B42" s="57"/>
      <c r="C42" s="57"/>
      <c r="D42" s="57"/>
      <c r="E42" s="57"/>
      <c r="F42" s="57"/>
      <c r="G42" s="57"/>
      <c r="H42" s="57"/>
      <c r="I42" s="57"/>
      <c r="J42" s="57"/>
      <c r="K42" s="58"/>
      <c r="L42" s="57"/>
    </row>
    <row r="43" spans="1:12" ht="16.2" customHeight="1" thickBot="1" x14ac:dyDescent="0.35">
      <c r="A43" s="6"/>
      <c r="B43" s="59"/>
      <c r="C43" s="6" t="s">
        <v>79</v>
      </c>
      <c r="D43" s="6"/>
      <c r="E43" s="9"/>
      <c r="F43" s="6"/>
      <c r="G43" s="6"/>
      <c r="H43" s="6"/>
      <c r="I43" s="6"/>
      <c r="J43" s="6" t="s">
        <v>80</v>
      </c>
      <c r="K43" s="10" t="s">
        <v>79</v>
      </c>
      <c r="L43" s="6" t="s">
        <v>80</v>
      </c>
    </row>
    <row r="44" spans="1:12" ht="16.2" customHeight="1" x14ac:dyDescent="0.3">
      <c r="A44" s="35">
        <v>15</v>
      </c>
      <c r="B44" s="36" t="s">
        <v>101</v>
      </c>
      <c r="C44" s="37">
        <v>3371</v>
      </c>
      <c r="D44" s="38" t="s">
        <v>82</v>
      </c>
      <c r="E44" s="39">
        <v>3136</v>
      </c>
      <c r="F44" s="60">
        <v>0</v>
      </c>
      <c r="G44" s="61">
        <f>H44-F44</f>
        <v>3411.59</v>
      </c>
      <c r="H44" s="61">
        <v>3411.59</v>
      </c>
      <c r="I44" s="35" t="s">
        <v>83</v>
      </c>
      <c r="J44" s="35"/>
      <c r="K44" s="62">
        <f t="shared" ref="K44:K60" si="2">C44*H44</f>
        <v>11500469.890000001</v>
      </c>
      <c r="L44" s="35"/>
    </row>
    <row r="45" spans="1:12" ht="16.2" customHeight="1" x14ac:dyDescent="0.3">
      <c r="A45" s="21">
        <v>16</v>
      </c>
      <c r="B45" s="30" t="s">
        <v>102</v>
      </c>
      <c r="C45" s="41">
        <v>2354</v>
      </c>
      <c r="D45" s="32" t="s">
        <v>82</v>
      </c>
      <c r="E45" s="25">
        <v>1880</v>
      </c>
      <c r="F45" s="33">
        <v>0</v>
      </c>
      <c r="G45" s="61">
        <f t="shared" ref="G45:G56" si="3">H45-F45</f>
        <v>1969.8</v>
      </c>
      <c r="H45" s="42">
        <v>1969.8</v>
      </c>
      <c r="I45" s="21" t="s">
        <v>83</v>
      </c>
      <c r="J45" s="21"/>
      <c r="K45" s="34">
        <f t="shared" si="2"/>
        <v>4636909.2</v>
      </c>
      <c r="L45" s="21"/>
    </row>
    <row r="46" spans="1:12" ht="16.2" customHeight="1" x14ac:dyDescent="0.3">
      <c r="A46" s="35">
        <v>17</v>
      </c>
      <c r="B46" s="30" t="s">
        <v>103</v>
      </c>
      <c r="C46" s="41">
        <v>2600</v>
      </c>
      <c r="D46" s="32" t="s">
        <v>82</v>
      </c>
      <c r="E46" s="25">
        <v>215</v>
      </c>
      <c r="F46" s="33">
        <v>0</v>
      </c>
      <c r="G46" s="61">
        <f t="shared" si="3"/>
        <v>0</v>
      </c>
      <c r="H46" s="42">
        <v>0</v>
      </c>
      <c r="I46" s="21" t="s">
        <v>83</v>
      </c>
      <c r="J46" s="21"/>
      <c r="K46" s="34">
        <f t="shared" si="2"/>
        <v>0</v>
      </c>
      <c r="L46" s="21"/>
    </row>
    <row r="47" spans="1:12" ht="16.2" customHeight="1" x14ac:dyDescent="0.3">
      <c r="A47" s="21">
        <v>18</v>
      </c>
      <c r="B47" s="30" t="s">
        <v>104</v>
      </c>
      <c r="C47" s="41">
        <v>2408</v>
      </c>
      <c r="D47" s="32" t="s">
        <v>82</v>
      </c>
      <c r="E47" s="25">
        <v>290</v>
      </c>
      <c r="F47" s="33">
        <v>0</v>
      </c>
      <c r="G47" s="61">
        <f t="shared" si="3"/>
        <v>299.58999999999997</v>
      </c>
      <c r="H47" s="42">
        <v>299.58999999999997</v>
      </c>
      <c r="I47" s="21" t="s">
        <v>83</v>
      </c>
      <c r="J47" s="21"/>
      <c r="K47" s="34">
        <f t="shared" si="2"/>
        <v>721412.72</v>
      </c>
      <c r="L47" s="21"/>
    </row>
    <row r="48" spans="1:12" ht="16.2" customHeight="1" x14ac:dyDescent="0.3">
      <c r="A48" s="35">
        <v>19</v>
      </c>
      <c r="B48" s="30" t="s">
        <v>105</v>
      </c>
      <c r="C48" s="41">
        <v>35</v>
      </c>
      <c r="D48" s="32" t="s">
        <v>106</v>
      </c>
      <c r="E48" s="25">
        <v>1840</v>
      </c>
      <c r="F48" s="33">
        <v>0</v>
      </c>
      <c r="G48" s="61">
        <f t="shared" si="3"/>
        <v>3233.86</v>
      </c>
      <c r="H48" s="42">
        <v>3233.86</v>
      </c>
      <c r="I48" s="21" t="s">
        <v>83</v>
      </c>
      <c r="J48" s="21"/>
      <c r="K48" s="34">
        <f t="shared" si="2"/>
        <v>113185.1</v>
      </c>
      <c r="L48" s="21"/>
    </row>
    <row r="49" spans="1:12" ht="16.2" customHeight="1" x14ac:dyDescent="0.3">
      <c r="A49" s="21">
        <v>20</v>
      </c>
      <c r="B49" s="30" t="s">
        <v>107</v>
      </c>
      <c r="C49" s="41">
        <v>30000</v>
      </c>
      <c r="D49" s="32" t="s">
        <v>108</v>
      </c>
      <c r="E49" s="25">
        <v>408</v>
      </c>
      <c r="F49" s="33">
        <v>0</v>
      </c>
      <c r="G49" s="61"/>
      <c r="H49" s="42"/>
      <c r="I49" s="21" t="s">
        <v>83</v>
      </c>
      <c r="J49" s="21"/>
      <c r="K49" s="34">
        <f t="shared" si="2"/>
        <v>0</v>
      </c>
      <c r="L49" s="21"/>
    </row>
    <row r="50" spans="1:12" ht="16.2" customHeight="1" x14ac:dyDescent="0.3">
      <c r="A50" s="35"/>
      <c r="B50" s="30" t="s">
        <v>109</v>
      </c>
      <c r="C50" s="31">
        <v>44940</v>
      </c>
      <c r="D50" s="32" t="s">
        <v>108</v>
      </c>
      <c r="E50" s="25"/>
      <c r="F50" s="33">
        <v>0</v>
      </c>
      <c r="G50" s="61">
        <f t="shared" si="3"/>
        <v>17.283999999999999</v>
      </c>
      <c r="H50" s="42">
        <v>17.283999999999999</v>
      </c>
      <c r="I50" s="21" t="s">
        <v>83</v>
      </c>
      <c r="J50" s="21"/>
      <c r="K50" s="34">
        <f>C50*H50</f>
        <v>776742.96</v>
      </c>
      <c r="L50" s="21"/>
    </row>
    <row r="51" spans="1:12" ht="16.2" customHeight="1" x14ac:dyDescent="0.3">
      <c r="A51" s="35">
        <v>21</v>
      </c>
      <c r="B51" s="30" t="s">
        <v>110</v>
      </c>
      <c r="C51" s="41">
        <v>18270</v>
      </c>
      <c r="D51" s="32" t="s">
        <v>108</v>
      </c>
      <c r="E51" s="25">
        <v>3100</v>
      </c>
      <c r="F51" s="33">
        <v>0</v>
      </c>
      <c r="G51" s="63">
        <v>4518.8249999999998</v>
      </c>
      <c r="H51" s="64">
        <f>F51+G51</f>
        <v>4518.8249999999998</v>
      </c>
      <c r="I51" s="21" t="s">
        <v>83</v>
      </c>
      <c r="J51" s="21"/>
      <c r="K51" s="34">
        <f t="shared" si="2"/>
        <v>82558932.75</v>
      </c>
      <c r="L51" s="21"/>
    </row>
    <row r="52" spans="1:12" ht="16.2" customHeight="1" x14ac:dyDescent="0.3">
      <c r="A52" s="21">
        <v>22</v>
      </c>
      <c r="B52" s="30" t="s">
        <v>111</v>
      </c>
      <c r="C52" s="41">
        <v>490</v>
      </c>
      <c r="D52" s="32" t="s">
        <v>89</v>
      </c>
      <c r="E52" s="25">
        <v>680</v>
      </c>
      <c r="F52" s="33">
        <v>0</v>
      </c>
      <c r="G52" s="61">
        <f t="shared" si="3"/>
        <v>0</v>
      </c>
      <c r="H52" s="42">
        <v>0</v>
      </c>
      <c r="I52" s="21" t="s">
        <v>83</v>
      </c>
      <c r="J52" s="21"/>
      <c r="K52" s="34">
        <f t="shared" si="2"/>
        <v>0</v>
      </c>
      <c r="L52" s="21"/>
    </row>
    <row r="53" spans="1:12" ht="16.2" customHeight="1" x14ac:dyDescent="0.3">
      <c r="A53" s="35">
        <v>23</v>
      </c>
      <c r="B53" s="30" t="s">
        <v>112</v>
      </c>
      <c r="C53" s="41">
        <v>640</v>
      </c>
      <c r="D53" s="32" t="s">
        <v>89</v>
      </c>
      <c r="E53" s="25">
        <v>340</v>
      </c>
      <c r="F53" s="33">
        <v>0</v>
      </c>
      <c r="G53" s="61">
        <f t="shared" si="3"/>
        <v>1739.84</v>
      </c>
      <c r="H53" s="42">
        <v>1739.84</v>
      </c>
      <c r="I53" s="21" t="s">
        <v>83</v>
      </c>
      <c r="J53" s="21"/>
      <c r="K53" s="34">
        <f t="shared" si="2"/>
        <v>1113497.5999999999</v>
      </c>
      <c r="L53" s="21"/>
    </row>
    <row r="54" spans="1:12" ht="16.2" customHeight="1" x14ac:dyDescent="0.3">
      <c r="A54" s="21">
        <v>24</v>
      </c>
      <c r="B54" s="30" t="s">
        <v>113</v>
      </c>
      <c r="C54" s="41">
        <v>7960</v>
      </c>
      <c r="D54" s="32" t="s">
        <v>114</v>
      </c>
      <c r="E54" s="25">
        <v>224</v>
      </c>
      <c r="F54" s="33">
        <v>0</v>
      </c>
      <c r="G54" s="61">
        <f t="shared" si="3"/>
        <v>238</v>
      </c>
      <c r="H54" s="42">
        <v>238</v>
      </c>
      <c r="I54" s="21" t="s">
        <v>83</v>
      </c>
      <c r="J54" s="21"/>
      <c r="K54" s="34">
        <f t="shared" si="2"/>
        <v>1894480</v>
      </c>
      <c r="L54" s="21"/>
    </row>
    <row r="55" spans="1:12" ht="16.2" customHeight="1" x14ac:dyDescent="0.3">
      <c r="A55" s="35">
        <v>25</v>
      </c>
      <c r="B55" s="30" t="s">
        <v>115</v>
      </c>
      <c r="C55" s="41">
        <v>19770</v>
      </c>
      <c r="D55" s="32" t="s">
        <v>114</v>
      </c>
      <c r="E55" s="25">
        <v>14</v>
      </c>
      <c r="F55" s="33">
        <v>0</v>
      </c>
      <c r="G55" s="61"/>
      <c r="H55" s="42"/>
      <c r="I55" s="21" t="s">
        <v>83</v>
      </c>
      <c r="J55" s="21"/>
      <c r="K55" s="34">
        <f t="shared" si="2"/>
        <v>0</v>
      </c>
      <c r="L55" s="21"/>
    </row>
    <row r="56" spans="1:12" ht="16.2" customHeight="1" x14ac:dyDescent="0.3">
      <c r="A56" s="21">
        <v>26</v>
      </c>
      <c r="B56" s="30" t="s">
        <v>116</v>
      </c>
      <c r="C56" s="41">
        <v>5885</v>
      </c>
      <c r="D56" s="32" t="s">
        <v>89</v>
      </c>
      <c r="E56" s="25">
        <v>350</v>
      </c>
      <c r="F56" s="33">
        <v>0</v>
      </c>
      <c r="G56" s="63">
        <f t="shared" si="3"/>
        <v>156</v>
      </c>
      <c r="H56" s="40">
        <v>156</v>
      </c>
      <c r="I56" s="21" t="s">
        <v>83</v>
      </c>
      <c r="J56" s="21"/>
      <c r="K56" s="34">
        <f t="shared" si="2"/>
        <v>918060</v>
      </c>
      <c r="L56" s="21"/>
    </row>
    <row r="57" spans="1:12" ht="16.2" customHeight="1" x14ac:dyDescent="0.3">
      <c r="A57" s="35">
        <v>27</v>
      </c>
      <c r="B57" s="30" t="s">
        <v>117</v>
      </c>
      <c r="C57" s="41">
        <v>85</v>
      </c>
      <c r="D57" s="32" t="s">
        <v>106</v>
      </c>
      <c r="E57" s="25">
        <v>22650</v>
      </c>
      <c r="F57" s="33">
        <v>0</v>
      </c>
      <c r="G57" s="61">
        <v>30110.024000000001</v>
      </c>
      <c r="H57" s="42">
        <f>F57+G57</f>
        <v>30110.024000000001</v>
      </c>
      <c r="I57" s="21" t="s">
        <v>83</v>
      </c>
      <c r="J57" s="21"/>
      <c r="K57" s="34">
        <f t="shared" si="2"/>
        <v>2559352.04</v>
      </c>
      <c r="L57" s="21"/>
    </row>
    <row r="58" spans="1:12" ht="16.2" customHeight="1" x14ac:dyDescent="0.3">
      <c r="A58" s="21">
        <v>28</v>
      </c>
      <c r="B58" s="30" t="s">
        <v>118</v>
      </c>
      <c r="C58" s="41">
        <v>53500</v>
      </c>
      <c r="D58" s="32" t="s">
        <v>114</v>
      </c>
      <c r="E58" s="25">
        <v>1</v>
      </c>
      <c r="F58" s="33">
        <v>0</v>
      </c>
      <c r="G58" s="60">
        <v>3</v>
      </c>
      <c r="H58" s="33">
        <v>3</v>
      </c>
      <c r="I58" s="21" t="s">
        <v>83</v>
      </c>
      <c r="J58" s="21"/>
      <c r="K58" s="34">
        <f t="shared" si="2"/>
        <v>160500</v>
      </c>
      <c r="L58" s="21"/>
    </row>
    <row r="59" spans="1:12" ht="16.2" customHeight="1" x14ac:dyDescent="0.3">
      <c r="A59" s="35">
        <v>29</v>
      </c>
      <c r="B59" s="30" t="s">
        <v>119</v>
      </c>
      <c r="C59" s="41">
        <v>4950</v>
      </c>
      <c r="D59" s="32" t="s">
        <v>114</v>
      </c>
      <c r="E59" s="25">
        <v>22</v>
      </c>
      <c r="F59" s="33">
        <v>0</v>
      </c>
      <c r="G59" s="60">
        <v>12</v>
      </c>
      <c r="H59" s="33">
        <v>12</v>
      </c>
      <c r="I59" s="21" t="s">
        <v>83</v>
      </c>
      <c r="J59" s="21"/>
      <c r="K59" s="34">
        <f t="shared" si="2"/>
        <v>59400</v>
      </c>
      <c r="L59" s="21"/>
    </row>
    <row r="60" spans="1:12" ht="16.2" customHeight="1" thickBot="1" x14ac:dyDescent="0.35">
      <c r="A60" s="43">
        <v>30</v>
      </c>
      <c r="B60" s="44" t="s">
        <v>120</v>
      </c>
      <c r="C60" s="45">
        <v>320</v>
      </c>
      <c r="D60" s="46" t="s">
        <v>89</v>
      </c>
      <c r="E60" s="47">
        <v>500</v>
      </c>
      <c r="F60" s="48">
        <v>0</v>
      </c>
      <c r="G60" s="61"/>
      <c r="H60" s="49"/>
      <c r="I60" s="43" t="s">
        <v>83</v>
      </c>
      <c r="J60" s="43"/>
      <c r="K60" s="65">
        <f t="shared" si="2"/>
        <v>0</v>
      </c>
      <c r="L60" s="66"/>
    </row>
    <row r="61" spans="1:12" ht="16.2" customHeight="1" thickBot="1" x14ac:dyDescent="0.35">
      <c r="A61" s="43"/>
      <c r="B61" s="44" t="s">
        <v>120</v>
      </c>
      <c r="C61" s="67">
        <v>150</v>
      </c>
      <c r="D61" s="46" t="s">
        <v>89</v>
      </c>
      <c r="E61" s="47"/>
      <c r="F61" s="48">
        <v>0</v>
      </c>
      <c r="G61" s="63">
        <v>43</v>
      </c>
      <c r="H61" s="48">
        <v>430</v>
      </c>
      <c r="I61" s="43" t="s">
        <v>83</v>
      </c>
      <c r="J61" s="43"/>
      <c r="K61" s="65">
        <f>C61*H61</f>
        <v>64500</v>
      </c>
      <c r="L61" s="66"/>
    </row>
    <row r="62" spans="1:12" ht="16.2" customHeight="1" thickBot="1" x14ac:dyDescent="0.55000000000000004">
      <c r="A62" s="51"/>
      <c r="B62" s="51"/>
      <c r="C62" s="68"/>
      <c r="D62" s="68"/>
      <c r="E62" s="52" t="s">
        <v>121</v>
      </c>
      <c r="F62" s="68"/>
      <c r="G62" s="68"/>
      <c r="H62" s="68"/>
      <c r="I62" s="68"/>
      <c r="J62" s="69"/>
      <c r="K62" s="70">
        <f>SUM(K44:K61)+K38</f>
        <v>130272380.156</v>
      </c>
      <c r="L62" s="71"/>
    </row>
    <row r="63" spans="1:12" ht="16.2" customHeight="1" x14ac:dyDescent="0.5">
      <c r="A63" s="57"/>
      <c r="B63" s="57"/>
      <c r="C63" s="72" t="s">
        <v>122</v>
      </c>
      <c r="D63" s="73"/>
      <c r="E63" s="57"/>
      <c r="F63" s="74" t="s">
        <v>123</v>
      </c>
      <c r="G63" s="75" t="s">
        <v>124</v>
      </c>
      <c r="H63" s="75" t="s">
        <v>125</v>
      </c>
      <c r="I63" s="76" t="s">
        <v>126</v>
      </c>
      <c r="J63" s="77"/>
      <c r="K63" s="75" t="s">
        <v>127</v>
      </c>
      <c r="L63" s="74" t="s">
        <v>128</v>
      </c>
    </row>
    <row r="64" spans="1:12" ht="16.2" customHeight="1" x14ac:dyDescent="0.5">
      <c r="A64" s="57"/>
      <c r="B64" s="57"/>
      <c r="C64" s="78" t="s">
        <v>128</v>
      </c>
      <c r="D64" s="79"/>
      <c r="E64" s="57"/>
      <c r="F64" s="80">
        <f>K62</f>
        <v>130272380.156</v>
      </c>
      <c r="G64" s="80">
        <v>993550</v>
      </c>
      <c r="H64" s="80"/>
      <c r="I64" s="81"/>
      <c r="J64" s="82"/>
      <c r="K64" s="83"/>
      <c r="L64" s="84">
        <f>F64+G64+H64+I64+K64</f>
        <v>131265930.156</v>
      </c>
    </row>
    <row r="65" spans="1:12" ht="16.2" customHeight="1" thickBot="1" x14ac:dyDescent="0.55000000000000004">
      <c r="A65" s="57"/>
      <c r="B65" s="57"/>
      <c r="C65" s="85" t="s">
        <v>129</v>
      </c>
      <c r="D65" s="86"/>
      <c r="E65" s="57"/>
      <c r="F65" s="87" t="s">
        <v>130</v>
      </c>
      <c r="G65" s="87" t="s">
        <v>130</v>
      </c>
      <c r="H65" s="87" t="s">
        <v>130</v>
      </c>
      <c r="I65" s="88" t="s">
        <v>130</v>
      </c>
      <c r="J65" s="89"/>
      <c r="K65" s="87" t="s">
        <v>130</v>
      </c>
      <c r="L65" s="90"/>
    </row>
    <row r="66" spans="1:12" ht="16.2" customHeight="1" x14ac:dyDescent="0.3"/>
    <row r="67" spans="1:12" ht="16.2" customHeight="1" x14ac:dyDescent="0.3"/>
    <row r="68" spans="1:12" ht="16.2" customHeight="1" x14ac:dyDescent="0.3"/>
    <row r="69" spans="1:12" ht="16.2" customHeight="1" x14ac:dyDescent="0.3"/>
    <row r="70" spans="1:12" ht="16.2" customHeight="1" x14ac:dyDescent="0.3"/>
    <row r="71" spans="1:12" ht="16.2" customHeight="1" x14ac:dyDescent="0.3"/>
    <row r="72" spans="1:12" ht="16.2" customHeight="1" x14ac:dyDescent="0.3"/>
    <row r="73" spans="1:12" ht="16.2" customHeight="1" x14ac:dyDescent="0.3"/>
    <row r="74" spans="1:12" ht="16.2" customHeight="1" x14ac:dyDescent="0.3"/>
    <row r="75" spans="1:12" ht="16.2" customHeight="1" x14ac:dyDescent="0.3"/>
    <row r="76" spans="1:12" ht="16.2"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Essam</dc:creator>
  <cp:lastModifiedBy>Omar Essam</cp:lastModifiedBy>
  <dcterms:created xsi:type="dcterms:W3CDTF">2024-12-24T13:41:09Z</dcterms:created>
  <dcterms:modified xsi:type="dcterms:W3CDTF">2024-12-24T13:59:00Z</dcterms:modified>
</cp:coreProperties>
</file>