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 DQ" sheetId="1" state="visible" r:id="rId1"/>
  </sheets>
  <externalReferences>
    <externalReference r:id="rId2"/>
  </externalReferences>
  <definedNames>
    <definedName name="_xlnm._FilterDatabase" localSheetId="0" hidden="1">' DQ'!$A$5:$G$541</definedName>
    <definedName name="_xlnm.Print_Titles" localSheetId="0">' DQ'!$2:$5</definedName>
    <definedName name="_xlnm.Print_Area" localSheetId="0">' DQ'!$A$264:$G$302</definedName>
  </definedNames>
  <calcPr calcId="191028" fullCalcOnLoad="1" fullPrecision="0"/>
</workbook>
</file>

<file path=xl/styles.xml><?xml version="1.0" encoding="utf-8"?>
<styleSheet xmlns="http://schemas.openxmlformats.org/spreadsheetml/2006/main">
  <numFmts count="5">
    <numFmt numFmtId="164" formatCode="_-* #,##0.00_-;\-* #,##0.00_-;_-* &quot;-&quot;_-;_-@_-"/>
    <numFmt numFmtId="165" formatCode="#,##0.000"/>
    <numFmt numFmtId="166" formatCode="_-* #,##0.00_-;\-* #,##0.00_-;_-* &quot;-&quot;??_-;_-@_-"/>
    <numFmt numFmtId="167" formatCode="_ * #,##0.00_)\ &quot;$&quot;_ ;_ * \(#,##0.00\)\ &quot;$&quot;_ ;_ * &quot;-&quot;??_)\ &quot;$&quot;_ ;_ @_ "/>
    <numFmt numFmtId="168" formatCode="_-* #,##0_-;\-* #,##0_-;_-* &quot;-&quot;_-;_-@_-"/>
  </numFmts>
  <fonts count="21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4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rgb="FFFF0000"/>
      <sz val="10"/>
    </font>
    <font>
      <name val="Arial"/>
      <family val="2"/>
      <sz val="10"/>
    </font>
    <font>
      <name val="Arial"/>
      <family val="2"/>
      <sz val="8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Calibri"/>
      <family val="2"/>
      <sz val="11"/>
      <scheme val="minor"/>
    </font>
    <font>
      <name val="Arial"/>
      <family val="2"/>
      <b val="1"/>
      <color rgb="FF00B0F0"/>
      <sz val="10"/>
    </font>
    <font>
      <name val="Arial"/>
      <family val="2"/>
      <color theme="1"/>
      <sz val="14"/>
    </font>
    <font>
      <name val="Arial"/>
      <family val="2"/>
      <b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8"/>
    </font>
    <font>
      <name val="Calibri"/>
      <family val="2"/>
      <b val="1"/>
      <color theme="1"/>
      <sz val="18"/>
      <scheme val="minor"/>
    </font>
    <font>
      <name val="Arial"/>
      <family val="2"/>
      <b val="1"/>
      <i val="1"/>
      <color rgb="FFFF0000"/>
      <sz val="10"/>
    </font>
    <font>
      <name val="Calibri"/>
      <family val="2"/>
      <sz val="8"/>
      <scheme val="minor"/>
    </font>
    <font>
      <name val="Arial"/>
      <family val="2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7">
    <xf numFmtId="0" fontId="9" fillId="0" borderId="0"/>
    <xf numFmtId="0" fontId="7" fillId="0" borderId="0" applyAlignment="1" applyProtection="1">
      <alignment vertical="top" wrapText="1"/>
      <protection locked="0" hidden="0"/>
    </xf>
    <xf numFmtId="0" fontId="8" fillId="0" borderId="0" applyAlignment="1" applyProtection="1">
      <alignment vertical="top" wrapText="1"/>
      <protection locked="0" hidden="0"/>
    </xf>
    <xf numFmtId="166" fontId="9" fillId="0" borderId="0"/>
    <xf numFmtId="0" fontId="7" fillId="0" borderId="0"/>
    <xf numFmtId="167" fontId="9" fillId="0" borderId="0"/>
    <xf numFmtId="168" fontId="9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1" fillId="0" borderId="4" applyAlignment="1" pivotButton="0" quotePrefix="0" xfId="0">
      <alignment horizontal="left"/>
    </xf>
    <xf numFmtId="0" fontId="4" fillId="0" borderId="2" applyAlignment="1" pivotButton="0" quotePrefix="0" xfId="0">
      <alignment horizontal="left"/>
    </xf>
    <xf numFmtId="0" fontId="1" fillId="0" borderId="6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0" fontId="7" fillId="0" borderId="4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0" fontId="4" fillId="0" borderId="23" applyAlignment="1" pivotButton="0" quotePrefix="0" xfId="0">
      <alignment horizontal="left" vertical="center"/>
    </xf>
    <xf numFmtId="0" fontId="1" fillId="0" borderId="29" applyAlignment="1" pivotButton="0" quotePrefix="0" xfId="0">
      <alignment horizontal="right" vertical="center"/>
    </xf>
    <xf numFmtId="0" fontId="1" fillId="0" borderId="29" applyAlignment="1" pivotButton="0" quotePrefix="0" xfId="0">
      <alignment horizontal="left" vertical="center"/>
    </xf>
    <xf numFmtId="0" fontId="1" fillId="0" borderId="29" applyAlignment="1" pivotButton="0" quotePrefix="0" xfId="0">
      <alignment horizontal="center" vertical="center"/>
    </xf>
    <xf numFmtId="0" fontId="1" fillId="0" borderId="30" applyAlignment="1" pivotButton="0" quotePrefix="0" xfId="0">
      <alignment horizontal="right" vertical="center"/>
    </xf>
    <xf numFmtId="0" fontId="1" fillId="0" borderId="23" applyAlignment="1" pivotButton="0" quotePrefix="0" xfId="0">
      <alignment horizontal="left"/>
    </xf>
    <xf numFmtId="0" fontId="4" fillId="0" borderId="22" applyAlignment="1" pivotButton="0" quotePrefix="0" xfId="0">
      <alignment horizontal="left"/>
    </xf>
    <xf numFmtId="0" fontId="10" fillId="0" borderId="23" applyAlignment="1" pivotButton="0" quotePrefix="0" xfId="0">
      <alignment horizontal="left"/>
    </xf>
    <xf numFmtId="0" fontId="1" fillId="0" borderId="33" applyAlignment="1" pivotButton="0" quotePrefix="0" xfId="0">
      <alignment horizontal="left" vertical="center"/>
    </xf>
    <xf numFmtId="0" fontId="1" fillId="0" borderId="23" applyAlignment="1" pivotButton="0" quotePrefix="0" xfId="0">
      <alignment horizontal="right" vertical="center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0" applyAlignment="1" pivotButton="0" quotePrefix="0" xfId="0">
      <alignment horizontal="left"/>
    </xf>
    <xf numFmtId="0" fontId="0" fillId="3" borderId="0" pivotButton="0" quotePrefix="0" xfId="0"/>
    <xf numFmtId="0" fontId="4" fillId="0" borderId="37" applyAlignment="1" pivotButton="0" quotePrefix="0" xfId="0">
      <alignment horizontal="left"/>
    </xf>
    <xf numFmtId="0" fontId="1" fillId="0" borderId="0" applyProtection="1" pivotButton="0" quotePrefix="0" xfId="0">
      <protection locked="0" hidden="0"/>
    </xf>
    <xf numFmtId="0" fontId="11" fillId="0" borderId="0" pivotButton="0" quotePrefix="0" xfId="0"/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/>
    </xf>
    <xf numFmtId="4" fontId="11" fillId="0" borderId="25" applyAlignment="1" pivotButton="0" quotePrefix="0" xfId="3">
      <alignment vertical="center"/>
    </xf>
    <xf numFmtId="0" fontId="4" fillId="2" borderId="36" applyAlignment="1" pivotButton="0" quotePrefix="0" xfId="0">
      <alignment horizontal="left" vertical="center"/>
    </xf>
    <xf numFmtId="0" fontId="4" fillId="2" borderId="18" applyAlignment="1" pivotButton="0" quotePrefix="0" xfId="0">
      <alignment horizontal="right" vertical="center"/>
    </xf>
    <xf numFmtId="0" fontId="4" fillId="0" borderId="18" applyAlignment="1" pivotButton="0" quotePrefix="0" xfId="0">
      <alignment horizontal="left" vertical="center"/>
    </xf>
    <xf numFmtId="0" fontId="4" fillId="0" borderId="18" applyAlignment="1" pivotButton="0" quotePrefix="0" xfId="0">
      <alignment horizontal="center" vertical="center"/>
    </xf>
    <xf numFmtId="0" fontId="4" fillId="0" borderId="18" applyAlignment="1" pivotButton="0" quotePrefix="0" xfId="0">
      <alignment horizontal="right" vertical="center"/>
    </xf>
    <xf numFmtId="0" fontId="10" fillId="0" borderId="18" applyAlignment="1" pivotButton="0" quotePrefix="0" xfId="0">
      <alignment horizontal="right" vertical="center"/>
    </xf>
    <xf numFmtId="0" fontId="4" fillId="0" borderId="19" applyAlignment="1" pivotButton="0" quotePrefix="0" xfId="0">
      <alignment horizontal="right" vertical="center"/>
    </xf>
    <xf numFmtId="0" fontId="4" fillId="0" borderId="43" applyAlignment="1" pivotButton="0" quotePrefix="0" xfId="0">
      <alignment horizontal="left"/>
    </xf>
    <xf numFmtId="0" fontId="1" fillId="0" borderId="17" applyAlignment="1" pivotButton="0" quotePrefix="0" xfId="0">
      <alignment horizontal="left"/>
    </xf>
    <xf numFmtId="0" fontId="1" fillId="0" borderId="4" applyAlignment="1" pivotButton="0" quotePrefix="0" xfId="0">
      <alignment horizontal="center"/>
    </xf>
    <xf numFmtId="0" fontId="4" fillId="0" borderId="44" applyAlignment="1" pivotButton="0" quotePrefix="0" xfId="0">
      <alignment horizontal="left"/>
    </xf>
    <xf numFmtId="49" fontId="1" fillId="0" borderId="23" applyAlignment="1" pivotButton="0" quotePrefix="0" xfId="0">
      <alignment horizontal="left"/>
    </xf>
    <xf numFmtId="0" fontId="1" fillId="0" borderId="4" pivotButton="0" quotePrefix="0" xfId="0"/>
    <xf numFmtId="0" fontId="1" fillId="0" borderId="0" applyAlignment="1" applyProtection="1" pivotButton="0" quotePrefix="0" xfId="0">
      <alignment horizontal="left"/>
      <protection locked="0" hidden="0"/>
    </xf>
    <xf numFmtId="4" fontId="1" fillId="0" borderId="21" applyAlignment="1" pivotButton="0" quotePrefix="0" xfId="0">
      <alignment horizontal="right"/>
    </xf>
    <xf numFmtId="4" fontId="1" fillId="0" borderId="19" applyAlignment="1" pivotButton="0" quotePrefix="0" xfId="0">
      <alignment horizontal="right"/>
    </xf>
    <xf numFmtId="0" fontId="1" fillId="0" borderId="32" applyAlignment="1" pivotButton="0" quotePrefix="0" xfId="0">
      <alignment horizontal="left"/>
    </xf>
    <xf numFmtId="0" fontId="1" fillId="0" borderId="27" applyAlignment="1" pivotButton="0" quotePrefix="0" xfId="0">
      <alignment horizontal="left"/>
    </xf>
    <xf numFmtId="4" fontId="1" fillId="0" borderId="28" applyAlignment="1" pivotButton="0" quotePrefix="0" xfId="0">
      <alignment horizontal="right"/>
    </xf>
    <xf numFmtId="4" fontId="7" fillId="0" borderId="28" applyAlignment="1" pivotButton="0" quotePrefix="0" xfId="0">
      <alignment horizontal="right"/>
    </xf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 vertical="center"/>
    </xf>
    <xf numFmtId="0" fontId="4" fillId="0" borderId="43" applyAlignment="1" pivotButton="0" quotePrefix="0" xfId="0">
      <alignment horizontal="left" vertical="center"/>
    </xf>
    <xf numFmtId="0" fontId="1" fillId="0" borderId="46" applyAlignment="1" pivotButton="0" quotePrefix="0" xfId="0">
      <alignment horizontal="left" vertical="center"/>
    </xf>
    <xf numFmtId="0" fontId="1" fillId="0" borderId="47" applyAlignment="1" pivotButton="0" quotePrefix="0" xfId="0">
      <alignment horizontal="left" vertical="center"/>
    </xf>
    <xf numFmtId="0" fontId="4" fillId="0" borderId="44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  <xf numFmtId="0" fontId="1" fillId="0" borderId="45" applyAlignment="1" pivotButton="0" quotePrefix="0" xfId="0">
      <alignment horizontal="left" vertical="center"/>
    </xf>
    <xf numFmtId="0" fontId="10" fillId="0" borderId="44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7" fillId="0" borderId="45" applyAlignment="1" pivotButton="0" quotePrefix="0" xfId="0">
      <alignment horizontal="left" vertical="center"/>
    </xf>
    <xf numFmtId="0" fontId="4" fillId="0" borderId="37" applyAlignment="1" pivotButton="0" quotePrefix="0" xfId="0">
      <alignment horizontal="left" vertical="center"/>
    </xf>
    <xf numFmtId="0" fontId="1" fillId="0" borderId="8" applyAlignment="1" pivotButton="0" quotePrefix="0" xfId="0">
      <alignment horizontal="left" vertical="center"/>
    </xf>
    <xf numFmtId="0" fontId="1" fillId="0" borderId="42" applyAlignment="1" pivotButton="0" quotePrefix="0" xfId="0">
      <alignment horizontal="left" vertical="center"/>
    </xf>
    <xf numFmtId="0" fontId="1" fillId="0" borderId="47" applyAlignment="1" pivotButton="0" quotePrefix="0" xfId="0">
      <alignment horizontal="right" vertical="center"/>
    </xf>
    <xf numFmtId="0" fontId="1" fillId="0" borderId="44" applyAlignment="1" pivotButton="0" quotePrefix="0" xfId="0">
      <alignment horizontal="left" vertical="center"/>
    </xf>
    <xf numFmtId="0" fontId="1" fillId="0" borderId="45" applyAlignment="1" pivotButton="0" quotePrefix="0" xfId="0">
      <alignment horizontal="right" vertical="center"/>
    </xf>
    <xf numFmtId="0" fontId="1" fillId="0" borderId="48" applyAlignment="1" pivotButton="0" quotePrefix="0" xfId="0">
      <alignment horizontal="left" vertical="center"/>
    </xf>
    <xf numFmtId="0" fontId="1" fillId="0" borderId="51" applyAlignment="1" pivotButton="0" quotePrefix="0" xfId="0">
      <alignment horizontal="left" vertical="center"/>
    </xf>
    <xf numFmtId="0" fontId="1" fillId="0" borderId="52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Continuous" vertical="center"/>
    </xf>
    <xf numFmtId="0" fontId="17" fillId="0" borderId="0" applyAlignment="1" pivotButton="0" quotePrefix="0" xfId="0">
      <alignment horizontal="centerContinuous" vertical="center"/>
    </xf>
    <xf numFmtId="164" fontId="18" fillId="0" borderId="33" applyAlignment="1" pivotButton="0" quotePrefix="0" xfId="6">
      <alignment horizontal="right" vertical="center"/>
    </xf>
    <xf numFmtId="164" fontId="14" fillId="0" borderId="47" applyAlignment="1" pivotButton="0" quotePrefix="0" xfId="6">
      <alignment horizontal="right" vertical="center"/>
    </xf>
    <xf numFmtId="164" fontId="14" fillId="0" borderId="45" applyAlignment="1" pivotButton="0" quotePrefix="0" xfId="6">
      <alignment horizontal="right" vertical="center"/>
    </xf>
    <xf numFmtId="164" fontId="15" fillId="0" borderId="45" applyAlignment="1" pivotButton="0" quotePrefix="0" xfId="6">
      <alignment horizontal="right" vertical="center"/>
    </xf>
    <xf numFmtId="164" fontId="1" fillId="0" borderId="45" applyAlignment="1" pivotButton="0" quotePrefix="0" xfId="6">
      <alignment horizontal="right" vertical="center"/>
    </xf>
    <xf numFmtId="164" fontId="14" fillId="0" borderId="52" applyAlignment="1" pivotButton="0" quotePrefix="0" xfId="6">
      <alignment horizontal="right" vertical="center"/>
    </xf>
    <xf numFmtId="0" fontId="1" fillId="4" borderId="23" applyAlignment="1" pivotButton="0" quotePrefix="0" xfId="0">
      <alignment horizontal="right" vertical="center"/>
    </xf>
    <xf numFmtId="0" fontId="1" fillId="4" borderId="33" applyAlignment="1" pivotButton="0" quotePrefix="0" xfId="0">
      <alignment horizontal="right" vertical="center"/>
    </xf>
    <xf numFmtId="0" fontId="1" fillId="4" borderId="33" applyAlignment="1" pivotButton="0" quotePrefix="0" xfId="0">
      <alignment horizontal="left" vertical="center"/>
    </xf>
    <xf numFmtId="0" fontId="1" fillId="0" borderId="8" applyAlignment="1" pivotButton="0" quotePrefix="0" xfId="0">
      <alignment horizontal="left"/>
    </xf>
    <xf numFmtId="0" fontId="7" fillId="0" borderId="8" applyAlignment="1" pivotButton="0" quotePrefix="0" xfId="0">
      <alignment horizontal="left"/>
    </xf>
    <xf numFmtId="0" fontId="1" fillId="0" borderId="42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7" fillId="0" borderId="25" applyAlignment="1" pivotButton="0" quotePrefix="0" xfId="0">
      <alignment horizontal="right"/>
    </xf>
    <xf numFmtId="4" fontId="1" fillId="0" borderId="26" applyAlignment="1" pivotButton="0" quotePrefix="0" xfId="0">
      <alignment horizontal="right"/>
    </xf>
    <xf numFmtId="0" fontId="7" fillId="0" borderId="13" applyAlignment="1" pivotButton="0" quotePrefix="0" xfId="0">
      <alignment horizontal="right"/>
    </xf>
    <xf numFmtId="4" fontId="1" fillId="0" borderId="14" applyAlignment="1" pivotButton="0" quotePrefix="0" xfId="0">
      <alignment horizontal="right"/>
    </xf>
    <xf numFmtId="0" fontId="7" fillId="0" borderId="15" applyAlignment="1" pivotButton="0" quotePrefix="0" xfId="0">
      <alignment horizontal="right"/>
    </xf>
    <xf numFmtId="4" fontId="1" fillId="0" borderId="16" applyAlignment="1" pivotButton="0" quotePrefix="0" xfId="0">
      <alignment horizontal="right"/>
    </xf>
    <xf numFmtId="0" fontId="1" fillId="0" borderId="29" applyAlignment="1" pivotButton="0" quotePrefix="0" xfId="0">
      <alignment horizontal="left"/>
    </xf>
    <xf numFmtId="0" fontId="7" fillId="0" borderId="29" applyAlignment="1" pivotButton="0" quotePrefix="0" xfId="0">
      <alignment horizontal="left"/>
    </xf>
    <xf numFmtId="0" fontId="1" fillId="0" borderId="30" applyAlignment="1" pivotButton="0" quotePrefix="0" xfId="0">
      <alignment horizontal="left"/>
    </xf>
    <xf numFmtId="0" fontId="1" fillId="0" borderId="41" applyAlignment="1" pivotButton="0" quotePrefix="0" xfId="0">
      <alignment horizontal="left"/>
    </xf>
    <xf numFmtId="0" fontId="7" fillId="0" borderId="11" applyAlignment="1" pivotButton="0" quotePrefix="0" xfId="0">
      <alignment horizontal="right"/>
    </xf>
    <xf numFmtId="4" fontId="1" fillId="0" borderId="12" applyAlignment="1" pivotButton="0" quotePrefix="0" xfId="0">
      <alignment horizontal="right"/>
    </xf>
    <xf numFmtId="0" fontId="1" fillId="0" borderId="40" applyAlignment="1" pivotButton="0" quotePrefix="0" xfId="0">
      <alignment horizontal="left"/>
    </xf>
    <xf numFmtId="0" fontId="7" fillId="0" borderId="5" applyAlignment="1" pivotButton="0" quotePrefix="0" xfId="0">
      <alignment horizontal="right"/>
    </xf>
    <xf numFmtId="0" fontId="7" fillId="0" borderId="10" applyAlignment="1" pivotButton="0" quotePrefix="0" xfId="0">
      <alignment horizontal="right"/>
    </xf>
    <xf numFmtId="0" fontId="1" fillId="0" borderId="3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1" fillId="0" borderId="45" applyAlignment="1" pivotButton="0" quotePrefix="0" xfId="0">
      <alignment horizontal="left"/>
    </xf>
    <xf numFmtId="0" fontId="1" fillId="0" borderId="20" applyAlignment="1" pivotButton="0" quotePrefix="0" xfId="0">
      <alignment horizontal="right"/>
    </xf>
    <xf numFmtId="4" fontId="1" fillId="0" borderId="35" applyAlignment="1" pivotButton="0" quotePrefix="0" xfId="0">
      <alignment horizontal="right"/>
    </xf>
    <xf numFmtId="0" fontId="1" fillId="0" borderId="46" applyAlignment="1" pivotButton="0" quotePrefix="0" xfId="0">
      <alignment horizontal="left"/>
    </xf>
    <xf numFmtId="0" fontId="1" fillId="0" borderId="47" applyAlignment="1" pivotButton="0" quotePrefix="0" xfId="0">
      <alignment horizontal="left"/>
    </xf>
    <xf numFmtId="0" fontId="7" fillId="0" borderId="44" applyAlignment="1" pivotButton="0" quotePrefix="0" xfId="0">
      <alignment horizontal="right"/>
    </xf>
    <xf numFmtId="0" fontId="7" fillId="0" borderId="48" applyAlignment="1" pivotButton="0" quotePrefix="0" xfId="0">
      <alignment horizontal="right"/>
    </xf>
    <xf numFmtId="0" fontId="7" fillId="0" borderId="36" applyAlignment="1" pivotButton="0" quotePrefix="0" xfId="0">
      <alignment horizontal="right"/>
    </xf>
    <xf numFmtId="0" fontId="1" fillId="0" borderId="22" applyAlignment="1" pivotButton="0" quotePrefix="0" xfId="0">
      <alignment horizontal="right"/>
    </xf>
    <xf numFmtId="4" fontId="1" fillId="0" borderId="34" applyAlignment="1" pivotButton="0" quotePrefix="0" xfId="0">
      <alignment horizontal="right"/>
    </xf>
    <xf numFmtId="0" fontId="1" fillId="0" borderId="11" applyAlignment="1" pivotButton="0" quotePrefix="0" xfId="0">
      <alignment horizontal="right"/>
    </xf>
    <xf numFmtId="49" fontId="1" fillId="0" borderId="29" applyAlignment="1" pivotButton="0" quotePrefix="0" xfId="0">
      <alignment horizontal="right"/>
    </xf>
    <xf numFmtId="49" fontId="1" fillId="0" borderId="31" applyAlignment="1" pivotButton="0" quotePrefix="0" xfId="0">
      <alignment horizontal="left"/>
    </xf>
    <xf numFmtId="49" fontId="1" fillId="0" borderId="31" applyAlignment="1" pivotButton="0" quotePrefix="0" xfId="0">
      <alignment horizontal="center"/>
    </xf>
    <xf numFmtId="4" fontId="1" fillId="0" borderId="31" applyAlignment="1" pivotButton="0" quotePrefix="0" xfId="0">
      <alignment horizontal="right"/>
    </xf>
    <xf numFmtId="165" fontId="7" fillId="0" borderId="32" applyAlignment="1" pivotButton="0" quotePrefix="0" xfId="0">
      <alignment horizontal="right"/>
    </xf>
    <xf numFmtId="4" fontId="7" fillId="0" borderId="13" applyAlignment="1" pivotButton="0" quotePrefix="0" xfId="0">
      <alignment horizontal="right"/>
    </xf>
    <xf numFmtId="4" fontId="7" fillId="0" borderId="10" applyAlignment="1" pivotButton="0" quotePrefix="0" xfId="0">
      <alignment horizontal="right"/>
    </xf>
    <xf numFmtId="4" fontId="7" fillId="0" borderId="29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4" fontId="7" fillId="0" borderId="26" applyAlignment="1" pivotButton="0" quotePrefix="0" xfId="0">
      <alignment horizontal="right"/>
    </xf>
    <xf numFmtId="4" fontId="7" fillId="0" borderId="14" applyAlignment="1" pivotButton="0" quotePrefix="0" xfId="0">
      <alignment horizontal="right"/>
    </xf>
    <xf numFmtId="49" fontId="7" fillId="0" borderId="50" applyAlignment="1" pivotButton="0" quotePrefix="0" xfId="0">
      <alignment horizontal="center"/>
    </xf>
    <xf numFmtId="0" fontId="7" fillId="0" borderId="30" applyAlignment="1" pivotButton="0" quotePrefix="0" xfId="0">
      <alignment horizontal="left"/>
    </xf>
    <xf numFmtId="49" fontId="7" fillId="0" borderId="49" applyAlignment="1" pivotButton="0" quotePrefix="0" xfId="0">
      <alignment horizontal="left" vertical="center" wrapText="1"/>
    </xf>
    <xf numFmtId="49" fontId="7" fillId="0" borderId="9" applyAlignment="1" pivotButton="0" quotePrefix="0" xfId="0">
      <alignment horizontal="left" vertical="center" wrapText="1"/>
    </xf>
    <xf numFmtId="49" fontId="7" fillId="0" borderId="38" applyAlignment="1" pivotButton="0" quotePrefix="0" xfId="0">
      <alignment horizontal="left" vertical="center" wrapText="1"/>
    </xf>
    <xf numFmtId="4" fontId="1" fillId="0" borderId="29" applyAlignment="1" pivotButton="0" quotePrefix="0" xfId="0">
      <alignment horizontal="left"/>
    </xf>
    <xf numFmtId="2" fontId="1" fillId="0" borderId="30" applyAlignment="1" pivotButton="0" quotePrefix="0" xfId="0">
      <alignment horizontal="left"/>
    </xf>
    <xf numFmtId="0" fontId="7" fillId="0" borderId="29" applyAlignment="1" pivotButton="0" quotePrefix="0" xfId="0">
      <alignment horizontal="right"/>
    </xf>
    <xf numFmtId="4" fontId="1" fillId="0" borderId="24" applyAlignment="1" pivotButton="0" quotePrefix="0" xfId="0">
      <alignment horizontal="right"/>
    </xf>
    <xf numFmtId="0" fontId="7" fillId="0" borderId="17" applyAlignment="1" pivotButton="0" quotePrefix="0" xfId="0">
      <alignment horizontal="right"/>
    </xf>
    <xf numFmtId="4" fontId="1" fillId="0" borderId="39" applyAlignment="1" pivotButton="0" quotePrefix="0" xfId="0">
      <alignment horizontal="right"/>
    </xf>
    <xf numFmtId="0" fontId="1" fillId="0" borderId="35" applyAlignment="1" pivotButton="0" quotePrefix="0" xfId="0">
      <alignment horizontal="left"/>
    </xf>
    <xf numFmtId="0" fontId="7" fillId="0" borderId="22" applyAlignment="1" pivotButton="0" quotePrefix="0" xfId="0">
      <alignment horizontal="right"/>
    </xf>
    <xf numFmtId="4" fontId="1" fillId="0" borderId="29" applyAlignment="1" pivotButton="0" quotePrefix="0" xfId="0">
      <alignment horizontal="right"/>
    </xf>
    <xf numFmtId="0" fontId="1" fillId="0" borderId="7" applyAlignment="1" pivotButton="0" quotePrefix="0" xfId="0">
      <alignment horizontal="left"/>
    </xf>
    <xf numFmtId="0" fontId="20" fillId="0" borderId="43" applyAlignment="1" pivotButton="0" quotePrefix="0" xfId="0">
      <alignment horizontal="left" vertical="center"/>
    </xf>
    <xf numFmtId="49" fontId="1" fillId="0" borderId="53" applyAlignment="1" pivotButton="0" quotePrefix="0" xfId="0">
      <alignment horizontal="center"/>
    </xf>
    <xf numFmtId="49" fontId="1" fillId="0" borderId="54" applyAlignment="1" pivotButton="0" quotePrefix="0" xfId="0">
      <alignment horizontal="right"/>
    </xf>
    <xf numFmtId="49" fontId="1" fillId="0" borderId="55" applyAlignment="1" pivotButton="0" quotePrefix="0" xfId="0">
      <alignment horizontal="left"/>
    </xf>
    <xf numFmtId="49" fontId="1" fillId="0" borderId="55" applyAlignment="1" pivotButton="0" quotePrefix="0" xfId="0">
      <alignment horizontal="center"/>
    </xf>
    <xf numFmtId="4" fontId="1" fillId="0" borderId="55" applyAlignment="1" pivotButton="0" quotePrefix="0" xfId="0">
      <alignment horizontal="right"/>
    </xf>
    <xf numFmtId="4" fontId="7" fillId="0" borderId="55" applyAlignment="1" pivotButton="0" quotePrefix="0" xfId="0">
      <alignment horizontal="right"/>
    </xf>
    <xf numFmtId="4" fontId="1" fillId="0" borderId="56" applyAlignment="1" pivotButton="0" quotePrefix="0" xfId="0">
      <alignment horizontal="right"/>
    </xf>
    <xf numFmtId="49" fontId="1" fillId="0" borderId="57" applyAlignment="1" pivotButton="0" quotePrefix="0" xfId="0">
      <alignment horizontal="center"/>
    </xf>
    <xf numFmtId="49" fontId="1" fillId="0" borderId="58" applyAlignment="1" pivotButton="0" quotePrefix="0" xfId="0">
      <alignment horizontal="right"/>
    </xf>
    <xf numFmtId="49" fontId="1" fillId="0" borderId="9" applyAlignment="1" pivotButton="0" quotePrefix="0" xfId="0">
      <alignment horizontal="left"/>
    </xf>
    <xf numFmtId="49" fontId="1" fillId="0" borderId="9" applyAlignment="1" pivotButton="0" quotePrefix="0" xfId="0">
      <alignment horizontal="center"/>
    </xf>
    <xf numFmtId="4" fontId="1" fillId="0" borderId="9" applyAlignment="1" pivotButton="0" quotePrefix="0" xfId="0">
      <alignment horizontal="right"/>
    </xf>
    <xf numFmtId="4" fontId="7" fillId="0" borderId="9" applyAlignment="1" pivotButton="0" quotePrefix="0" xfId="0">
      <alignment horizontal="right"/>
    </xf>
    <xf numFmtId="4" fontId="1" fillId="0" borderId="59" applyAlignment="1" pivotButton="0" quotePrefix="0" xfId="0">
      <alignment horizontal="right"/>
    </xf>
    <xf numFmtId="49" fontId="1" fillId="0" borderId="60" applyAlignment="1" pivotButton="0" quotePrefix="0" xfId="0">
      <alignment horizontal="center"/>
    </xf>
    <xf numFmtId="49" fontId="1" fillId="0" borderId="61" applyAlignment="1" pivotButton="0" quotePrefix="0" xfId="0">
      <alignment horizontal="right"/>
    </xf>
    <xf numFmtId="49" fontId="1" fillId="0" borderId="38" applyAlignment="1" pivotButton="0" quotePrefix="0" xfId="0">
      <alignment horizontal="left"/>
    </xf>
    <xf numFmtId="49" fontId="1" fillId="0" borderId="38" applyAlignment="1" pivotButton="0" quotePrefix="0" xfId="0">
      <alignment horizontal="center"/>
    </xf>
    <xf numFmtId="4" fontId="1" fillId="0" borderId="38" applyAlignment="1" pivotButton="0" quotePrefix="0" xfId="0">
      <alignment horizontal="right"/>
    </xf>
    <xf numFmtId="4" fontId="7" fillId="0" borderId="38" applyAlignment="1" pivotButton="0" quotePrefix="0" xfId="0">
      <alignment horizontal="right"/>
    </xf>
    <xf numFmtId="4" fontId="1" fillId="0" borderId="62" applyAlignment="1" pivotButton="0" quotePrefix="0" xfId="0">
      <alignment horizontal="right"/>
    </xf>
    <xf numFmtId="49" fontId="7" fillId="0" borderId="55" applyAlignment="1" pivotButton="0" quotePrefix="0" xfId="0">
      <alignment horizontal="left"/>
    </xf>
    <xf numFmtId="49" fontId="7" fillId="0" borderId="9" applyAlignment="1" pivotButton="0" quotePrefix="0" xfId="0">
      <alignment horizontal="left"/>
    </xf>
    <xf numFmtId="49" fontId="7" fillId="0" borderId="63" applyAlignment="1" pivotButton="0" quotePrefix="0" xfId="0">
      <alignment horizontal="left"/>
    </xf>
    <xf numFmtId="49" fontId="1" fillId="0" borderId="64" applyAlignment="1" pivotButton="0" quotePrefix="0" xfId="0">
      <alignment horizontal="left"/>
    </xf>
    <xf numFmtId="49" fontId="7" fillId="0" borderId="57" applyAlignment="1" pivotButton="0" quotePrefix="0" xfId="0">
      <alignment horizontal="center"/>
    </xf>
    <xf numFmtId="49" fontId="7" fillId="0" borderId="9" applyAlignment="1" pivotButton="0" quotePrefix="0" xfId="0">
      <alignment horizontal="center"/>
    </xf>
    <xf numFmtId="4" fontId="7" fillId="0" borderId="59" applyAlignment="1" pivotButton="0" quotePrefix="0" xfId="0">
      <alignment horizontal="right"/>
    </xf>
    <xf numFmtId="49" fontId="1" fillId="0" borderId="63" applyAlignment="1" pivotButton="0" quotePrefix="0" xfId="0">
      <alignment horizontal="center"/>
    </xf>
    <xf numFmtId="4" fontId="1" fillId="0" borderId="63" applyAlignment="1" pivotButton="0" quotePrefix="0" xfId="0">
      <alignment horizontal="right"/>
    </xf>
    <xf numFmtId="4" fontId="7" fillId="0" borderId="63" applyAlignment="1" pivotButton="0" quotePrefix="0" xfId="0">
      <alignment horizontal="right"/>
    </xf>
    <xf numFmtId="49" fontId="1" fillId="0" borderId="64" applyAlignment="1" pivotButton="0" quotePrefix="0" xfId="0">
      <alignment horizontal="center"/>
    </xf>
    <xf numFmtId="4" fontId="1" fillId="0" borderId="64" applyAlignment="1" pivotButton="0" quotePrefix="0" xfId="0">
      <alignment horizontal="right"/>
    </xf>
    <xf numFmtId="4" fontId="7" fillId="0" borderId="64" applyAlignment="1" pivotButton="0" quotePrefix="0" xfId="0">
      <alignment horizontal="right"/>
    </xf>
    <xf numFmtId="49" fontId="1" fillId="0" borderId="65" applyAlignment="1" pivotButton="0" quotePrefix="0" xfId="0">
      <alignment horizontal="center"/>
    </xf>
    <xf numFmtId="49" fontId="1" fillId="0" borderId="66" applyAlignment="1" pivotButton="0" quotePrefix="0" xfId="0">
      <alignment horizontal="right"/>
    </xf>
    <xf numFmtId="49" fontId="1" fillId="0" borderId="67" applyAlignment="1" pivotButton="0" quotePrefix="0" xfId="0">
      <alignment horizontal="left"/>
    </xf>
    <xf numFmtId="49" fontId="1" fillId="0" borderId="67" applyAlignment="1" pivotButton="0" quotePrefix="0" xfId="0">
      <alignment horizontal="center"/>
    </xf>
    <xf numFmtId="4" fontId="1" fillId="0" borderId="67" applyAlignment="1" applyProtection="1" pivotButton="0" quotePrefix="0" xfId="0">
      <alignment horizontal="right"/>
      <protection locked="0" hidden="0"/>
    </xf>
    <xf numFmtId="4" fontId="1" fillId="0" borderId="67" applyAlignment="1" pivotButton="0" quotePrefix="0" xfId="0">
      <alignment horizontal="right"/>
    </xf>
    <xf numFmtId="4" fontId="1" fillId="0" borderId="68" applyAlignment="1" pivotButton="0" quotePrefix="0" xfId="0">
      <alignment horizontal="right"/>
    </xf>
    <xf numFmtId="4" fontId="1" fillId="0" borderId="9" applyAlignment="1" applyProtection="1" pivotButton="0" quotePrefix="0" xfId="0">
      <alignment horizontal="right"/>
      <protection locked="0" hidden="0"/>
    </xf>
    <xf numFmtId="4" fontId="7" fillId="0" borderId="9" applyAlignment="1" applyProtection="1" pivotButton="0" quotePrefix="0" xfId="0">
      <alignment horizontal="right"/>
      <protection locked="0" hidden="0"/>
    </xf>
    <xf numFmtId="49" fontId="1" fillId="0" borderId="69" applyAlignment="1" pivotButton="0" quotePrefix="0" xfId="0">
      <alignment horizontal="right"/>
    </xf>
    <xf numFmtId="49" fontId="1" fillId="0" borderId="63" applyAlignment="1" pivotButton="0" quotePrefix="0" xfId="0">
      <alignment horizontal="left"/>
    </xf>
    <xf numFmtId="4" fontId="1" fillId="0" borderId="63" applyAlignment="1" applyProtection="1" pivotButton="0" quotePrefix="0" xfId="0">
      <alignment horizontal="right"/>
      <protection locked="0" hidden="0"/>
    </xf>
    <xf numFmtId="0" fontId="1" fillId="0" borderId="57" applyAlignment="1" pivotButton="0" quotePrefix="0" xfId="0">
      <alignment horizontal="center"/>
    </xf>
    <xf numFmtId="0" fontId="1" fillId="0" borderId="58" applyAlignment="1" pivotButton="0" quotePrefix="0" xfId="0">
      <alignment horizontal="right"/>
    </xf>
    <xf numFmtId="0" fontId="1" fillId="0" borderId="9" applyAlignment="1" pivotButton="0" quotePrefix="0" xfId="0">
      <alignment horizontal="center"/>
    </xf>
    <xf numFmtId="0" fontId="1" fillId="0" borderId="9" applyAlignment="1" pivotButton="0" quotePrefix="0" xfId="0">
      <alignment horizontal="right"/>
    </xf>
    <xf numFmtId="0" fontId="1" fillId="0" borderId="59" applyAlignment="1" pivotButton="0" quotePrefix="0" xfId="0">
      <alignment horizontal="right"/>
    </xf>
    <xf numFmtId="49" fontId="1" fillId="0" borderId="70" applyAlignment="1" pivotButton="0" quotePrefix="0" xfId="0">
      <alignment horizontal="right"/>
    </xf>
    <xf numFmtId="4" fontId="1" fillId="0" borderId="64" applyAlignment="1" applyProtection="1" pivotButton="0" quotePrefix="0" xfId="0">
      <alignment horizontal="right"/>
      <protection locked="0" hidden="0"/>
    </xf>
    <xf numFmtId="0" fontId="1" fillId="0" borderId="65" applyAlignment="1" pivotButton="0" quotePrefix="0" xfId="0">
      <alignment horizontal="right"/>
    </xf>
    <xf numFmtId="0" fontId="1" fillId="0" borderId="66" applyAlignment="1" pivotButton="0" quotePrefix="0" xfId="0">
      <alignment horizontal="right"/>
    </xf>
    <xf numFmtId="0" fontId="1" fillId="0" borderId="67" applyAlignment="1" pivotButton="0" quotePrefix="0" xfId="0">
      <alignment horizontal="center"/>
    </xf>
    <xf numFmtId="0" fontId="1" fillId="0" borderId="67" applyAlignment="1" pivotButton="0" quotePrefix="0" xfId="0">
      <alignment horizontal="right"/>
    </xf>
    <xf numFmtId="0" fontId="1" fillId="0" borderId="71" applyAlignment="1" pivotButton="0" quotePrefix="0" xfId="0">
      <alignment horizontal="right"/>
    </xf>
    <xf numFmtId="4" fontId="1" fillId="0" borderId="71" applyAlignment="1" pivotButton="0" quotePrefix="0" xfId="0">
      <alignment horizontal="right"/>
    </xf>
    <xf numFmtId="0" fontId="1" fillId="0" borderId="53" applyAlignment="1" pivotButton="0" quotePrefix="0" xfId="0">
      <alignment horizontal="center"/>
    </xf>
    <xf numFmtId="0" fontId="1" fillId="0" borderId="54" applyAlignment="1" pivotButton="0" quotePrefix="0" xfId="0">
      <alignment horizontal="right"/>
    </xf>
    <xf numFmtId="0" fontId="1" fillId="0" borderId="55" applyAlignment="1" pivotButton="0" quotePrefix="0" xfId="0">
      <alignment horizontal="center"/>
    </xf>
    <xf numFmtId="0" fontId="1" fillId="0" borderId="55" applyAlignment="1" pivotButton="0" quotePrefix="0" xfId="0">
      <alignment horizontal="right"/>
    </xf>
    <xf numFmtId="0" fontId="1" fillId="0" borderId="56" applyAlignment="1" pivotButton="0" quotePrefix="0" xfId="0">
      <alignment horizontal="right"/>
    </xf>
    <xf numFmtId="49" fontId="1" fillId="0" borderId="72" applyAlignment="1" pivotButton="0" quotePrefix="0" xfId="0">
      <alignment horizontal="center"/>
    </xf>
    <xf numFmtId="49" fontId="1" fillId="0" borderId="73" applyAlignment="1" pivotButton="0" quotePrefix="0" xfId="0">
      <alignment horizontal="right"/>
    </xf>
    <xf numFmtId="49" fontId="1" fillId="0" borderId="49" applyAlignment="1" pivotButton="0" quotePrefix="0" xfId="0">
      <alignment horizontal="left"/>
    </xf>
    <xf numFmtId="49" fontId="1" fillId="0" borderId="49" applyAlignment="1" pivotButton="0" quotePrefix="0" xfId="0">
      <alignment horizontal="center"/>
    </xf>
    <xf numFmtId="4" fontId="1" fillId="0" borderId="49" applyAlignment="1" applyProtection="1" pivotButton="0" quotePrefix="0" xfId="0">
      <alignment horizontal="right"/>
      <protection locked="0" hidden="0"/>
    </xf>
    <xf numFmtId="4" fontId="1" fillId="0" borderId="49" applyAlignment="1" pivotButton="0" quotePrefix="0" xfId="0">
      <alignment horizontal="right"/>
    </xf>
    <xf numFmtId="49" fontId="1" fillId="0" borderId="74" applyAlignment="1" pivotButton="0" quotePrefix="0" xfId="0">
      <alignment horizontal="right"/>
    </xf>
    <xf numFmtId="49" fontId="1" fillId="0" borderId="75" applyAlignment="1" pivotButton="0" quotePrefix="0" xfId="0">
      <alignment horizontal="left"/>
    </xf>
    <xf numFmtId="49" fontId="1" fillId="0" borderId="75" applyAlignment="1" pivotButton="0" quotePrefix="0" xfId="0">
      <alignment horizontal="center"/>
    </xf>
    <xf numFmtId="4" fontId="1" fillId="0" borderId="75" applyAlignment="1" pivotButton="0" quotePrefix="0" xfId="0">
      <alignment horizontal="right"/>
    </xf>
    <xf numFmtId="4" fontId="7" fillId="0" borderId="75" applyAlignment="1" pivotButton="0" quotePrefix="0" xfId="0">
      <alignment horizontal="right"/>
    </xf>
    <xf numFmtId="0" fontId="1" fillId="0" borderId="58" applyAlignment="1" pivotButton="0" quotePrefix="0" xfId="0">
      <alignment horizontal="center"/>
    </xf>
    <xf numFmtId="0" fontId="1" fillId="0" borderId="9" applyAlignment="1" pivotButton="0" quotePrefix="1" xfId="0">
      <alignment horizontal="center"/>
    </xf>
    <xf numFmtId="4" fontId="1" fillId="0" borderId="9" applyAlignment="1" pivotButton="0" quotePrefix="1" xfId="0">
      <alignment horizontal="center"/>
    </xf>
    <xf numFmtId="0" fontId="1" fillId="0" borderId="59" applyAlignment="1" pivotButton="0" quotePrefix="1" xfId="0">
      <alignment horizontal="center"/>
    </xf>
    <xf numFmtId="49" fontId="7" fillId="0" borderId="58" applyAlignment="1" pivotButton="0" quotePrefix="0" xfId="0">
      <alignment horizontal="right"/>
    </xf>
    <xf numFmtId="0" fontId="7" fillId="0" borderId="76" applyAlignment="1" applyProtection="1" pivotButton="0" quotePrefix="0" xfId="1">
      <alignment horizontal="left" vertical="top"/>
      <protection locked="0" hidden="0"/>
    </xf>
    <xf numFmtId="49" fontId="1" fillId="0" borderId="57" applyAlignment="1" pivotButton="0" quotePrefix="0" xfId="0">
      <alignment horizontal="center" vertical="center"/>
    </xf>
    <xf numFmtId="49" fontId="7" fillId="0" borderId="58" applyAlignment="1" pivotButton="0" quotePrefix="0" xfId="0">
      <alignment horizontal="right" vertical="center"/>
    </xf>
    <xf numFmtId="0" fontId="7" fillId="0" borderId="76" applyAlignment="1" applyProtection="1" pivotButton="0" quotePrefix="0" xfId="1">
      <alignment horizontal="left" vertical="center"/>
      <protection locked="0" hidden="0"/>
    </xf>
    <xf numFmtId="49" fontId="1" fillId="0" borderId="9" applyAlignment="1" pivotButton="0" quotePrefix="0" xfId="0">
      <alignment horizontal="center" vertical="center"/>
    </xf>
    <xf numFmtId="4" fontId="1" fillId="0" borderId="9" applyAlignment="1" pivotButton="0" quotePrefix="0" xfId="0">
      <alignment horizontal="right" vertical="center"/>
    </xf>
    <xf numFmtId="4" fontId="7" fillId="0" borderId="9" applyAlignment="1" pivotButton="0" quotePrefix="0" xfId="0">
      <alignment horizontal="right" vertical="center"/>
    </xf>
    <xf numFmtId="4" fontId="1" fillId="0" borderId="59" applyAlignment="1" pivotButton="0" quotePrefix="0" xfId="0">
      <alignment horizontal="right" vertical="center"/>
    </xf>
    <xf numFmtId="49" fontId="1" fillId="0" borderId="9" applyAlignment="1" pivotButton="0" quotePrefix="0" xfId="0">
      <alignment horizontal="left" wrapText="1"/>
    </xf>
    <xf numFmtId="0" fontId="1" fillId="0" borderId="61" applyAlignment="1" pivotButton="0" quotePrefix="0" xfId="0">
      <alignment horizontal="right"/>
    </xf>
    <xf numFmtId="4" fontId="7" fillId="0" borderId="49" applyAlignment="1" pivotButton="0" quotePrefix="0" xfId="0">
      <alignment horizontal="right"/>
    </xf>
    <xf numFmtId="0" fontId="1" fillId="0" borderId="63" applyAlignment="1" pivotButton="0" quotePrefix="0" xfId="0">
      <alignment horizontal="center"/>
    </xf>
    <xf numFmtId="49" fontId="7" fillId="0" borderId="38" applyAlignment="1" pivotButton="0" quotePrefix="0" xfId="0">
      <alignment horizontal="left" wrapText="1"/>
    </xf>
    <xf numFmtId="4" fontId="7" fillId="0" borderId="62" applyAlignment="1" pivotButton="0" quotePrefix="0" xfId="0">
      <alignment horizontal="right"/>
    </xf>
    <xf numFmtId="0" fontId="7" fillId="0" borderId="77" applyAlignment="1" pivotButton="0" quotePrefix="0" xfId="0">
      <alignment horizontal="right"/>
    </xf>
    <xf numFmtId="49" fontId="7" fillId="0" borderId="67" applyAlignment="1" pivotButton="0" quotePrefix="0" xfId="0">
      <alignment horizontal="left"/>
    </xf>
    <xf numFmtId="49" fontId="7" fillId="0" borderId="67" applyAlignment="1" pivotButton="0" quotePrefix="0" xfId="0">
      <alignment horizontal="center"/>
    </xf>
    <xf numFmtId="4" fontId="7" fillId="0" borderId="67" applyAlignment="1" applyProtection="1" pivotButton="0" quotePrefix="0" xfId="0">
      <alignment horizontal="right"/>
      <protection locked="0" hidden="0"/>
    </xf>
    <xf numFmtId="4" fontId="7" fillId="0" borderId="67" applyAlignment="1" pivotButton="0" quotePrefix="0" xfId="0">
      <alignment horizontal="right"/>
    </xf>
    <xf numFmtId="4" fontId="7" fillId="0" borderId="71" applyAlignment="1" pivotButton="0" quotePrefix="0" xfId="0">
      <alignment horizontal="right"/>
    </xf>
    <xf numFmtId="0" fontId="7" fillId="0" borderId="9" applyAlignment="1" pivotButton="0" quotePrefix="0" xfId="0">
      <alignment horizontal="right"/>
    </xf>
    <xf numFmtId="0" fontId="7" fillId="0" borderId="59" applyAlignment="1" pivotButton="0" quotePrefix="0" xfId="0">
      <alignment horizontal="right"/>
    </xf>
    <xf numFmtId="49" fontId="7" fillId="0" borderId="69" applyAlignment="1" pivotButton="0" quotePrefix="0" xfId="0">
      <alignment horizontal="right"/>
    </xf>
    <xf numFmtId="49" fontId="7" fillId="0" borderId="63" applyAlignment="1" pivotButton="0" quotePrefix="0" xfId="0">
      <alignment horizontal="center"/>
    </xf>
    <xf numFmtId="0" fontId="7" fillId="0" borderId="9" pivotButton="0" quotePrefix="0" xfId="0"/>
    <xf numFmtId="0" fontId="7" fillId="0" borderId="63" pivotButton="0" quotePrefix="0" xfId="0"/>
    <xf numFmtId="0" fontId="7" fillId="0" borderId="9" applyAlignment="1" pivotButton="0" quotePrefix="0" xfId="0">
      <alignment horizontal="left"/>
    </xf>
    <xf numFmtId="49" fontId="7" fillId="0" borderId="63" applyAlignment="1" pivotButton="0" quotePrefix="0" xfId="0">
      <alignment horizontal="left" wrapText="1"/>
    </xf>
    <xf numFmtId="4" fontId="10" fillId="0" borderId="9" applyAlignment="1" pivotButton="0" quotePrefix="0" xfId="0">
      <alignment horizontal="right"/>
    </xf>
    <xf numFmtId="49" fontId="7" fillId="0" borderId="64" applyAlignment="1" pivotButton="0" quotePrefix="0" xfId="0">
      <alignment horizontal="center"/>
    </xf>
    <xf numFmtId="49" fontId="7" fillId="0" borderId="61" applyAlignment="1" pivotButton="0" quotePrefix="0" xfId="0">
      <alignment horizontal="right"/>
    </xf>
    <xf numFmtId="0" fontId="7" fillId="0" borderId="38" applyAlignment="1" pivotButton="0" quotePrefix="0" xfId="0">
      <alignment horizontal="left"/>
    </xf>
    <xf numFmtId="49" fontId="7" fillId="0" borderId="38" applyAlignment="1" pivotButton="0" quotePrefix="0" xfId="0">
      <alignment horizontal="center"/>
    </xf>
    <xf numFmtId="49" fontId="7" fillId="0" borderId="53" applyAlignment="1" pivotButton="0" quotePrefix="0" xfId="0">
      <alignment horizontal="center"/>
    </xf>
    <xf numFmtId="49" fontId="7" fillId="0" borderId="54" applyAlignment="1" pivotButton="0" quotePrefix="0" xfId="0">
      <alignment horizontal="right"/>
    </xf>
    <xf numFmtId="49" fontId="7" fillId="0" borderId="55" applyAlignment="1" pivotButton="0" quotePrefix="0" xfId="0">
      <alignment horizontal="center"/>
    </xf>
    <xf numFmtId="0" fontId="7" fillId="0" borderId="63" applyAlignment="1" pivotButton="0" quotePrefix="0" xfId="0">
      <alignment horizontal="left"/>
    </xf>
    <xf numFmtId="0" fontId="7" fillId="0" borderId="57" applyAlignment="1" pivotButton="0" quotePrefix="0" xfId="0">
      <alignment horizontal="center"/>
    </xf>
    <xf numFmtId="0" fontId="7" fillId="0" borderId="58" applyAlignment="1" pivotButton="0" quotePrefix="0" xfId="0">
      <alignment horizontal="right"/>
    </xf>
    <xf numFmtId="0" fontId="7" fillId="0" borderId="9" applyAlignment="1" pivotButton="0" quotePrefix="0" xfId="0">
      <alignment horizontal="center"/>
    </xf>
    <xf numFmtId="0" fontId="7" fillId="0" borderId="69" applyAlignment="1" pivotButton="0" quotePrefix="0" xfId="0">
      <alignment horizontal="right"/>
    </xf>
    <xf numFmtId="0" fontId="7" fillId="0" borderId="63" applyAlignment="1" pivotButton="0" quotePrefix="0" xfId="0">
      <alignment horizontal="center"/>
    </xf>
    <xf numFmtId="0" fontId="1" fillId="0" borderId="63" applyAlignment="1" pivotButton="0" quotePrefix="0" xfId="0">
      <alignment horizontal="right"/>
    </xf>
    <xf numFmtId="49" fontId="7" fillId="0" borderId="60" applyAlignment="1" pivotButton="0" quotePrefix="0" xfId="0">
      <alignment horizontal="center"/>
    </xf>
    <xf numFmtId="49" fontId="7" fillId="0" borderId="38" applyAlignment="1" pivotButton="0" quotePrefix="0" xfId="0">
      <alignment horizontal="left"/>
    </xf>
    <xf numFmtId="165" fontId="1" fillId="0" borderId="38" applyAlignment="1" pivotButton="0" quotePrefix="0" xfId="0">
      <alignment horizontal="right"/>
    </xf>
    <xf numFmtId="49" fontId="7" fillId="0" borderId="78" applyAlignment="1" pivotButton="0" quotePrefix="0" xfId="0">
      <alignment horizontal="center"/>
    </xf>
    <xf numFmtId="49" fontId="7" fillId="0" borderId="49" applyAlignment="1" pivotButton="0" quotePrefix="0" xfId="0">
      <alignment horizontal="right"/>
    </xf>
    <xf numFmtId="49" fontId="7" fillId="0" borderId="49" applyAlignment="1" pivotButton="0" quotePrefix="0" xfId="0">
      <alignment horizontal="center"/>
    </xf>
    <xf numFmtId="2" fontId="7" fillId="0" borderId="49" applyAlignment="1" pivotButton="0" quotePrefix="0" xfId="0">
      <alignment horizontal="right"/>
    </xf>
    <xf numFmtId="4" fontId="7" fillId="0" borderId="68" applyAlignment="1" pivotButton="0" quotePrefix="0" xfId="0">
      <alignment horizontal="right"/>
    </xf>
    <xf numFmtId="49" fontId="7" fillId="0" borderId="79" applyAlignment="1" pivotButton="0" quotePrefix="0" xfId="0">
      <alignment horizontal="center"/>
    </xf>
    <xf numFmtId="49" fontId="7" fillId="0" borderId="9" applyAlignment="1" pivotButton="0" quotePrefix="0" xfId="0">
      <alignment horizontal="right"/>
    </xf>
    <xf numFmtId="2" fontId="7" fillId="0" borderId="9" applyAlignment="1" pivotButton="0" quotePrefix="0" xfId="0">
      <alignment horizontal="right"/>
    </xf>
    <xf numFmtId="49" fontId="7" fillId="0" borderId="9" applyAlignment="1" pivotButton="0" quotePrefix="0" xfId="0">
      <alignment horizontal="left" wrapText="1"/>
    </xf>
    <xf numFmtId="49" fontId="7" fillId="0" borderId="79" applyAlignment="1" pivotButton="0" quotePrefix="0" xfId="0">
      <alignment horizontal="center" vertical="center"/>
    </xf>
    <xf numFmtId="49" fontId="7" fillId="0" borderId="9" applyAlignment="1" pivotButton="0" quotePrefix="0" xfId="0">
      <alignment horizontal="right" vertical="center"/>
    </xf>
    <xf numFmtId="49" fontId="7" fillId="0" borderId="9" applyAlignment="1" pivotButton="0" quotePrefix="0" xfId="0">
      <alignment horizontal="center" vertical="center"/>
    </xf>
    <xf numFmtId="2" fontId="7" fillId="0" borderId="9" applyAlignment="1" pivotButton="0" quotePrefix="0" xfId="0">
      <alignment horizontal="right" vertical="center"/>
    </xf>
    <xf numFmtId="4" fontId="7" fillId="0" borderId="59" applyAlignment="1" pivotButton="0" quotePrefix="0" xfId="0">
      <alignment horizontal="right" vertical="center"/>
    </xf>
    <xf numFmtId="49" fontId="7" fillId="0" borderId="80" applyAlignment="1" pivotButton="0" quotePrefix="0" xfId="0">
      <alignment horizontal="center"/>
    </xf>
    <xf numFmtId="49" fontId="7" fillId="0" borderId="38" applyAlignment="1" pivotButton="0" quotePrefix="0" xfId="0">
      <alignment horizontal="right"/>
    </xf>
    <xf numFmtId="2" fontId="7" fillId="0" borderId="38" applyAlignment="1" pivotButton="0" quotePrefix="0" xfId="0">
      <alignment horizontal="right"/>
    </xf>
    <xf numFmtId="4" fontId="1" fillId="0" borderId="49" applyAlignment="1" pivotButton="0" quotePrefix="0" xfId="0">
      <alignment horizontal="center"/>
    </xf>
    <xf numFmtId="4" fontId="1" fillId="0" borderId="9" applyAlignment="1" pivotButton="0" quotePrefix="0" xfId="0">
      <alignment horizontal="center"/>
    </xf>
    <xf numFmtId="4" fontId="7" fillId="0" borderId="9" applyAlignment="1" pivotButton="0" quotePrefix="0" xfId="0">
      <alignment horizontal="center"/>
    </xf>
    <xf numFmtId="49" fontId="12" fillId="0" borderId="58" applyAlignment="1" pivotButton="0" quotePrefix="0" xfId="0">
      <alignment horizontal="right"/>
    </xf>
    <xf numFmtId="0" fontId="7" fillId="0" borderId="69" pivotButton="0" quotePrefix="0" xfId="0"/>
    <xf numFmtId="165" fontId="7" fillId="0" borderId="38" applyAlignment="1" pivotButton="0" quotePrefix="0" xfId="0">
      <alignment horizontal="right"/>
    </xf>
    <xf numFmtId="165" fontId="7" fillId="0" borderId="49" applyAlignment="1" pivotButton="0" quotePrefix="0" xfId="0">
      <alignment horizontal="right"/>
    </xf>
    <xf numFmtId="165" fontId="7" fillId="0" borderId="9" applyAlignment="1" pivotButton="0" quotePrefix="0" xfId="0">
      <alignment horizontal="right"/>
    </xf>
    <xf numFmtId="49" fontId="7" fillId="0" borderId="69" applyAlignment="1" pivotButton="0" quotePrefix="0" xfId="0">
      <alignment horizontal="center"/>
    </xf>
    <xf numFmtId="49" fontId="1" fillId="3" borderId="57" applyAlignment="1" pivotButton="0" quotePrefix="0" xfId="0">
      <alignment horizontal="center"/>
    </xf>
    <xf numFmtId="49" fontId="1" fillId="3" borderId="58" applyAlignment="1" pivotButton="0" quotePrefix="0" xfId="0">
      <alignment horizontal="right"/>
    </xf>
    <xf numFmtId="49" fontId="1" fillId="3" borderId="9" applyAlignment="1" pivotButton="0" quotePrefix="0" xfId="0">
      <alignment horizontal="left"/>
    </xf>
    <xf numFmtId="49" fontId="1" fillId="3" borderId="9" applyAlignment="1" pivotButton="0" quotePrefix="0" xfId="0">
      <alignment horizontal="center"/>
    </xf>
    <xf numFmtId="4" fontId="1" fillId="3" borderId="9" applyAlignment="1" applyProtection="1" pivotButton="0" quotePrefix="0" xfId="0">
      <alignment horizontal="right"/>
      <protection locked="0" hidden="0"/>
    </xf>
    <xf numFmtId="49" fontId="6" fillId="3" borderId="9" applyAlignment="1" pivotButton="0" quotePrefix="0" xfId="0">
      <alignment horizontal="center"/>
    </xf>
    <xf numFmtId="4" fontId="6" fillId="3" borderId="9" applyAlignment="1" pivotButton="0" quotePrefix="0" xfId="0">
      <alignment horizontal="right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14" fillId="3" borderId="45" applyAlignment="1" pivotButton="0" quotePrefix="0" xfId="6">
      <alignment horizontal="right" vertical="center"/>
    </xf>
    <xf numFmtId="164" fontId="14" fillId="3" borderId="42" applyAlignment="1" pivotButton="0" quotePrefix="0" xfId="6">
      <alignment horizontal="right" vertical="center"/>
    </xf>
    <xf numFmtId="165" fontId="7" fillId="0" borderId="32" applyAlignment="1" pivotButton="0" quotePrefix="0" xfId="0">
      <alignment horizontal="right"/>
    </xf>
    <xf numFmtId="165" fontId="1" fillId="0" borderId="38" applyAlignment="1" pivotButton="0" quotePrefix="0" xfId="0">
      <alignment horizontal="right"/>
    </xf>
    <xf numFmtId="165" fontId="7" fillId="0" borderId="38" applyAlignment="1" pivotButton="0" quotePrefix="0" xfId="0">
      <alignment horizontal="right"/>
    </xf>
    <xf numFmtId="165" fontId="7" fillId="0" borderId="49" applyAlignment="1" pivotButton="0" quotePrefix="0" xfId="0">
      <alignment horizontal="right"/>
    </xf>
    <xf numFmtId="165" fontId="7" fillId="0" borderId="9" applyAlignment="1" pivotButton="0" quotePrefix="0" xfId="0">
      <alignment horizontal="right"/>
    </xf>
    <xf numFmtId="164" fontId="18" fillId="0" borderId="33" applyAlignment="1" pivotButton="0" quotePrefix="0" xfId="6">
      <alignment horizontal="right" vertical="center"/>
    </xf>
    <xf numFmtId="164" fontId="14" fillId="0" borderId="47" applyAlignment="1" pivotButton="0" quotePrefix="0" xfId="6">
      <alignment horizontal="right" vertical="center"/>
    </xf>
    <xf numFmtId="164" fontId="14" fillId="0" borderId="45" applyAlignment="1" pivotButton="0" quotePrefix="0" xfId="6">
      <alignment horizontal="right" vertical="center"/>
    </xf>
    <xf numFmtId="164" fontId="14" fillId="3" borderId="45" applyAlignment="1" pivotButton="0" quotePrefix="0" xfId="6">
      <alignment horizontal="right" vertical="center"/>
    </xf>
    <xf numFmtId="164" fontId="15" fillId="0" borderId="45" applyAlignment="1" pivotButton="0" quotePrefix="0" xfId="6">
      <alignment horizontal="right" vertical="center"/>
    </xf>
    <xf numFmtId="164" fontId="14" fillId="3" borderId="42" applyAlignment="1" pivotButton="0" quotePrefix="0" xfId="6">
      <alignment horizontal="right" vertical="center"/>
    </xf>
    <xf numFmtId="164" fontId="1" fillId="0" borderId="45" applyAlignment="1" pivotButton="0" quotePrefix="0" xfId="6">
      <alignment horizontal="right" vertical="center"/>
    </xf>
    <xf numFmtId="164" fontId="14" fillId="0" borderId="52" applyAlignment="1" pivotButton="0" quotePrefix="0" xfId="6">
      <alignment horizontal="right" vertical="center"/>
    </xf>
  </cellXfs>
  <cellStyles count="7">
    <cellStyle name="Normal" xfId="0" builtinId="0"/>
    <cellStyle name="Normal 2" xfId="1"/>
    <cellStyle name="Normal 2 2" xfId="2"/>
    <cellStyle name="Comma" xfId="3" builtinId="3"/>
    <cellStyle name="Normal 2 3" xfId="4"/>
    <cellStyle name="Monétaire 2" xfId="5"/>
    <cellStyle name="Comma [0]" xfId="6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DQ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Q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569"/>
  <sheetViews>
    <sheetView tabSelected="1" topLeftCell="A149" zoomScale="115" zoomScaleNormal="115" zoomScaleSheetLayoutView="140" workbookViewId="0">
      <selection activeCell="C159" sqref="C159"/>
    </sheetView>
  </sheetViews>
  <sheetFormatPr baseColWidth="8" defaultColWidth="11.44140625" defaultRowHeight="14.4"/>
  <cols>
    <col width="7" customWidth="1" min="1" max="1"/>
    <col width="8.88671875" customWidth="1" min="2" max="2"/>
    <col width="53.21875" customWidth="1" min="3" max="3"/>
    <col width="17.33203125" customWidth="1" min="5" max="5"/>
    <col width="20.21875" bestFit="1" customWidth="1" style="26" min="6" max="6"/>
    <col width="23.88671875" customWidth="1" min="7" max="7"/>
  </cols>
  <sheetData>
    <row r="1" ht="18" customHeight="1">
      <c r="A1" s="1" t="inlineStr"/>
      <c r="B1" s="1" t="n"/>
      <c r="C1" s="303" t="inlineStr">
        <is>
          <t xml:space="preserve"> Quantitative Detail</t>
        </is>
      </c>
      <c r="D1" s="304" t="n"/>
      <c r="E1" s="304" t="n"/>
      <c r="F1" s="304" t="n"/>
      <c r="G1" s="1" t="n"/>
    </row>
    <row r="2" ht="15.6" customHeight="1">
      <c r="A2" s="1" t="n"/>
      <c r="B2" s="54" t="inlineStr">
        <is>
          <t xml:space="preserve"> Business :</t>
        </is>
      </c>
      <c r="C2" s="2" t="n"/>
      <c r="D2" s="3" t="n"/>
      <c r="E2" s="1" t="n"/>
      <c r="F2" s="30" t="n"/>
      <c r="G2" s="1" t="n"/>
    </row>
    <row r="3">
      <c r="A3" s="2" t="n"/>
      <c r="B3" s="1" t="n"/>
      <c r="C3" s="28" t="n"/>
      <c r="D3" s="3" t="n"/>
      <c r="E3" s="28" t="n"/>
      <c r="F3" s="30" t="n"/>
      <c r="G3" s="1" t="n"/>
    </row>
    <row r="4" ht="15" customHeight="1" thickBot="1">
      <c r="A4" s="4" t="inlineStr">
        <is>
          <t>Object of the file: Abidjan Transport Project - Boulevard Giscard d'Estaing</t>
        </is>
      </c>
      <c r="B4" s="1" t="n"/>
      <c r="C4" s="2" t="n"/>
      <c r="D4" s="3" t="n"/>
      <c r="E4" s="1" t="n"/>
      <c r="F4" s="30" t="n"/>
      <c r="G4" s="29" t="inlineStr">
        <is>
          <t>Amount in Dollars</t>
        </is>
      </c>
    </row>
    <row r="5" ht="20.1" customFormat="1" customHeight="1" s="27">
      <c r="A5" s="33" t="inlineStr">
        <is>
          <t xml:space="preserve"> Price no.</t>
        </is>
      </c>
      <c r="B5" s="34" t="n"/>
      <c r="C5" s="35" t="inlineStr">
        <is>
          <t xml:space="preserve"> Designation</t>
        </is>
      </c>
      <c r="D5" s="36" t="inlineStr">
        <is>
          <t>Unit</t>
        </is>
      </c>
      <c r="E5" s="37" t="inlineStr">
        <is>
          <t>United Price. excluding tax</t>
        </is>
      </c>
      <c r="F5" s="38" t="inlineStr">
        <is>
          <t>Quantity</t>
        </is>
      </c>
      <c r="G5" s="39" t="inlineStr">
        <is>
          <t>Amount excluding tax</t>
        </is>
      </c>
    </row>
    <row r="6" ht="20.1" customFormat="1" customHeight="1" s="46" thickBot="1">
      <c r="A6" s="24" t="inlineStr">
        <is>
          <t>Family A GENERAL</t>
        </is>
      </c>
      <c r="B6" s="84" t="n"/>
      <c r="C6" s="84" t="n"/>
      <c r="D6" s="84" t="n"/>
      <c r="E6" s="84" t="n"/>
      <c r="F6" s="85" t="n"/>
      <c r="G6" s="86" t="n"/>
    </row>
    <row r="7" ht="16.2" customFormat="1" customHeight="1" s="25">
      <c r="A7" s="144" t="inlineStr">
        <is>
          <t>At</t>
        </is>
      </c>
      <c r="B7" s="145" t="inlineStr">
        <is>
          <t xml:space="preserve"> 1.00</t>
        </is>
      </c>
      <c r="C7" s="146" t="inlineStr">
        <is>
          <t xml:space="preserve"> Construction Facilities</t>
        </is>
      </c>
      <c r="D7" s="147" t="inlineStr">
        <is>
          <t>Ft</t>
        </is>
      </c>
      <c r="E7" s="148" t="n">
        <v>2271315.59</v>
      </c>
      <c r="F7" s="149" t="n">
        <v>1</v>
      </c>
      <c r="G7" s="150">
        <f>If(Round(F7*Round(E7,2),2)=0," ",Round(F7*Round(E7,2),2))</f>
        <v/>
      </c>
      <c r="H7" s="25" t="inlineStr">
        <is>
          <t>Flat Rate</t>
        </is>
      </c>
    </row>
    <row r="8" ht="16.2" customFormat="1" customHeight="1" s="25">
      <c r="A8" s="151" t="inlineStr">
        <is>
          <t>At</t>
        </is>
      </c>
      <c r="B8" s="152" t="inlineStr">
        <is>
          <t>2.00</t>
        </is>
      </c>
      <c r="C8" s="153" t="inlineStr">
        <is>
          <t xml:space="preserve"> Site Laboratory</t>
        </is>
      </c>
      <c r="D8" s="154" t="inlineStr">
        <is>
          <t>Ft</t>
        </is>
      </c>
      <c r="E8" s="155" t="n">
        <v>189598.66</v>
      </c>
      <c r="F8" s="156" t="n">
        <v>1</v>
      </c>
      <c r="G8" s="157">
        <f>If(Round(F8*Round(E8,2),2)=0," ",Round(F8*Round(E8,2),2))</f>
        <v/>
      </c>
    </row>
    <row r="9" ht="16.2" customFormat="1" customHeight="1" s="25">
      <c r="A9" s="151" t="inlineStr">
        <is>
          <t>At</t>
        </is>
      </c>
      <c r="B9" s="152" t="inlineStr">
        <is>
          <t xml:space="preserve"> 2.01</t>
        </is>
      </c>
      <c r="C9" s="153" t="inlineStr">
        <is>
          <t xml:space="preserve"> Prior Reconnaissance And Geotechnical Monitoring</t>
        </is>
      </c>
      <c r="D9" s="154" t="inlineStr">
        <is>
          <t>Ft</t>
        </is>
      </c>
      <c r="E9" s="155" t="n">
        <v>3095.91</v>
      </c>
      <c r="F9" s="156" t="n">
        <v>1</v>
      </c>
      <c r="G9" s="157">
        <f>If(Round(F9*Round(E9,2),2)=0," ",Round(F9*Round(E9,2),2))</f>
        <v/>
      </c>
    </row>
    <row r="10" ht="16.2" customFormat="1" customHeight="1" s="25">
      <c r="A10" s="151" t="inlineStr">
        <is>
          <t>At</t>
        </is>
      </c>
      <c r="B10" s="152" t="inlineStr">
        <is>
          <t xml:space="preserve"> 3.01</t>
        </is>
      </c>
      <c r="C10" s="153" t="inlineStr">
        <is>
          <t>Site Layout And Topographic Monitoring</t>
        </is>
      </c>
      <c r="D10" s="154" t="inlineStr">
        <is>
          <t>Ft</t>
        </is>
      </c>
      <c r="E10" s="155" t="n">
        <v>110298.62</v>
      </c>
      <c r="F10" s="156" t="n">
        <v>1</v>
      </c>
      <c r="G10" s="157">
        <f>If(Round(F10*Round(E10,2),2)=0," ",Round(F10*Round(E10,2),2))</f>
        <v/>
      </c>
    </row>
    <row r="11" ht="16.2" customFormat="1" customHeight="1" s="25">
      <c r="A11" s="151" t="inlineStr">
        <is>
          <t>At</t>
        </is>
      </c>
      <c r="B11" s="152" t="inlineStr">
        <is>
          <t xml:space="preserve"> 7.01</t>
        </is>
      </c>
      <c r="C11" s="153" t="inlineStr">
        <is>
          <t xml:space="preserve"> Quality Assurance Plan</t>
        </is>
      </c>
      <c r="D11" s="154" t="inlineStr">
        <is>
          <t>Ft</t>
        </is>
      </c>
      <c r="E11" s="155" t="n">
        <v>137812.2</v>
      </c>
      <c r="F11" s="156" t="n">
        <v>1</v>
      </c>
      <c r="G11" s="157">
        <f>If(Round(F11*Round(E11,2),2)=0," ",Round(F11*Round(E11,2),2))</f>
        <v/>
      </c>
    </row>
    <row r="12" ht="16.2" customFormat="1" customHeight="1" s="25">
      <c r="A12" s="151" t="inlineStr">
        <is>
          <t>At</t>
        </is>
      </c>
      <c r="B12" s="152" t="inlineStr">
        <is>
          <t xml:space="preserve"> 7.02</t>
        </is>
      </c>
      <c r="C12" s="153" t="inlineStr">
        <is>
          <t xml:space="preserve"> Quality Manager</t>
        </is>
      </c>
      <c r="D12" s="154" t="inlineStr">
        <is>
          <t>Month</t>
        </is>
      </c>
      <c r="E12" s="155" t="n">
        <v>11177.33</v>
      </c>
      <c r="F12" s="156" t="n">
        <v>23</v>
      </c>
      <c r="G12" s="157">
        <f>If(Round(F12*Round(E12,2),2)=0," ",Round(F12*Round(E12,2),2))</f>
        <v/>
      </c>
    </row>
    <row r="13" ht="16.2" customFormat="1" customHeight="1" s="25">
      <c r="A13" s="151" t="inlineStr">
        <is>
          <t>At</t>
        </is>
      </c>
      <c r="B13" s="152" t="inlineStr">
        <is>
          <t xml:space="preserve"> 7.03</t>
        </is>
      </c>
      <c r="C13" s="153" t="inlineStr">
        <is>
          <t xml:space="preserve"> External Control / Quality Management</t>
        </is>
      </c>
      <c r="D13" s="154" t="inlineStr">
        <is>
          <t>Ft</t>
        </is>
      </c>
      <c r="E13" s="155" t="n">
        <v>43079.47</v>
      </c>
      <c r="F13" s="156" t="n">
        <v>1</v>
      </c>
      <c r="G13" s="157">
        <f>If(Round(F13*Round(E13,2),2)=0," ",Round(F13*Round(E13,2),2))</f>
        <v/>
      </c>
    </row>
    <row r="14" ht="16.2" customFormat="1" customHeight="1" s="25">
      <c r="A14" s="151" t="inlineStr">
        <is>
          <t>At</t>
        </is>
      </c>
      <c r="B14" s="152" t="inlineStr">
        <is>
          <t xml:space="preserve"> 10.01</t>
        </is>
      </c>
      <c r="C14" s="153" t="inlineStr">
        <is>
          <t xml:space="preserve"> Operational Files Under Operation Site (Desc-O)</t>
        </is>
      </c>
      <c r="D14" s="154" t="inlineStr">
        <is>
          <t>Ft</t>
        </is>
      </c>
      <c r="E14" s="155" t="n">
        <v>234646.5</v>
      </c>
      <c r="F14" s="156" t="n">
        <v>1</v>
      </c>
      <c r="G14" s="157">
        <f>If(Round(F14*Round(E14,2),2)=0," ",Round(F14*Round(E14,2),2))</f>
        <v/>
      </c>
    </row>
    <row r="15" ht="16.2" customFormat="1" customHeight="1" s="25" thickBot="1">
      <c r="A15" s="158" t="inlineStr">
        <is>
          <t>At</t>
        </is>
      </c>
      <c r="B15" s="159" t="inlineStr">
        <is>
          <t xml:space="preserve"> 11.01</t>
        </is>
      </c>
      <c r="C15" s="160" t="inlineStr">
        <is>
          <t xml:space="preserve"> As-Built Documents</t>
        </is>
      </c>
      <c r="D15" s="161" t="inlineStr">
        <is>
          <t>Ft</t>
        </is>
      </c>
      <c r="E15" s="162" t="n">
        <v>12590</v>
      </c>
      <c r="F15" s="163" t="n">
        <v>1</v>
      </c>
      <c r="G15" s="164">
        <f>If(Round(F15*Round(E15,2),2)=0," ",Round(F15*Round(E15,2),2))</f>
        <v/>
      </c>
    </row>
    <row r="16" ht="16.2" customHeight="1">
      <c r="A16" s="22" t="inlineStr">
        <is>
          <t xml:space="preserve"> Totals Family A</t>
        </is>
      </c>
      <c r="B16" s="87" t="n"/>
      <c r="C16" s="88" t="n"/>
      <c r="D16" s="88" t="n"/>
      <c r="E16" s="88" t="n"/>
      <c r="F16" s="89" t="inlineStr">
        <is>
          <t xml:space="preserve"> Amount excl. VAT:</t>
        </is>
      </c>
      <c r="G16" s="90">
        <f>If(Sum($G7:$G$15)=0," ",Sum($G7:$G$15))</f>
        <v/>
      </c>
    </row>
    <row r="17" ht="16.2" customHeight="1">
      <c r="A17" s="22" t="inlineStr">
        <is>
          <t xml:space="preserve"> VAT rate in %: 0</t>
        </is>
      </c>
      <c r="B17" s="88" t="n"/>
      <c r="C17" s="88" t="n"/>
      <c r="D17" s="88" t="n"/>
      <c r="E17" s="88" t="n"/>
      <c r="F17" s="91" t="inlineStr">
        <is>
          <t xml:space="preserve"> VAT amount :</t>
        </is>
      </c>
      <c r="G17" s="92">
        <f>0</f>
        <v/>
      </c>
    </row>
    <row r="18" ht="16.2" customHeight="1" thickBot="1">
      <c r="A18" s="22" t="n"/>
      <c r="B18" s="88" t="n"/>
      <c r="C18" s="88" t="n"/>
      <c r="D18" s="88" t="n"/>
      <c r="E18" s="88" t="n"/>
      <c r="F18" s="93" t="inlineStr">
        <is>
          <t xml:space="preserve"> Amount including VAT:</t>
        </is>
      </c>
      <c r="G18" s="94">
        <f>If(G16=" "," ",G16+G17)</f>
        <v/>
      </c>
    </row>
    <row r="19" ht="16.2" customFormat="1" customHeight="1" s="46" thickBot="1">
      <c r="A19" s="8" t="inlineStr">
        <is>
          <t>Abis family ENVIRONMENTAL AND SOCIAL REQUIREMENTS</t>
        </is>
      </c>
      <c r="B19" s="95" t="n"/>
      <c r="C19" s="95" t="n"/>
      <c r="D19" s="95" t="n"/>
      <c r="E19" s="95" t="n"/>
      <c r="F19" s="96" t="n"/>
      <c r="G19" s="97" t="n"/>
    </row>
    <row r="20" ht="16.2" customFormat="1" customHeight="1" s="25">
      <c r="A20" s="144" t="inlineStr">
        <is>
          <t>Abis</t>
        </is>
      </c>
      <c r="B20" s="145" t="inlineStr">
        <is>
          <t xml:space="preserve"> 8.01</t>
        </is>
      </c>
      <c r="C20" s="165" t="inlineStr">
        <is>
          <t xml:space="preserve"> Environmental And Social Worksite Management Plan (Pges-C)</t>
        </is>
      </c>
      <c r="D20" s="147" t="inlineStr">
        <is>
          <t>Ft</t>
        </is>
      </c>
      <c r="E20" s="149" t="n"/>
      <c r="F20" s="149" t="n">
        <v>1</v>
      </c>
      <c r="G20" s="150">
        <f>If(Round(F20*Round(E20,2),2)=0," ",Round(F20*Round(E20,2),2))</f>
        <v/>
      </c>
    </row>
    <row r="21" ht="16.2" customFormat="1" customHeight="1" s="25">
      <c r="A21" s="151" t="inlineStr">
        <is>
          <t>Abis</t>
        </is>
      </c>
      <c r="B21" s="152" t="inlineStr">
        <is>
          <t xml:space="preserve"> 8.02</t>
        </is>
      </c>
      <c r="C21" s="153" t="inlineStr">
        <is>
          <t xml:space="preserve"> Waste Management Plan</t>
        </is>
      </c>
      <c r="D21" s="154" t="inlineStr">
        <is>
          <t>Ft</t>
        </is>
      </c>
      <c r="E21" s="156" t="n">
        <v>297877.34</v>
      </c>
      <c r="F21" s="156" t="n">
        <v>1</v>
      </c>
      <c r="G21" s="157">
        <f>If(Round(F21*Round(E21,2),2)=0," ",Round(F21*Round(E21,2),2))</f>
        <v/>
      </c>
    </row>
    <row r="22" ht="16.2" customFormat="1" customHeight="1" s="25">
      <c r="A22" s="151" t="inlineStr">
        <is>
          <t>Abis</t>
        </is>
      </c>
      <c r="B22" s="152" t="inlineStr">
        <is>
          <t xml:space="preserve"> 8.03</t>
        </is>
      </c>
      <c r="C22" s="166" t="inlineStr">
        <is>
          <t xml:space="preserve"> Other Plans Associated With The Esmp-C</t>
        </is>
      </c>
      <c r="D22" s="154" t="inlineStr">
        <is>
          <t>Ft</t>
        </is>
      </c>
      <c r="E22" s="156" t="n"/>
      <c r="F22" s="156" t="n">
        <v>1</v>
      </c>
      <c r="G22" s="157">
        <f>If(Round(F22*Round(E22,2),2)=0," ",Round(F22*Round(E22,2),2))</f>
        <v/>
      </c>
    </row>
    <row r="23" ht="16.2" customFormat="1" customHeight="1" s="25">
      <c r="A23" s="151" t="inlineStr">
        <is>
          <t>Abis</t>
        </is>
      </c>
      <c r="B23" s="152" t="inlineStr">
        <is>
          <t>8.04</t>
        </is>
      </c>
      <c r="C23" s="167" t="inlineStr">
        <is>
          <t xml:space="preserve"> Site Environmental And Social Safeguards Manager (Rses-C)</t>
        </is>
      </c>
      <c r="D23" s="154" t="inlineStr">
        <is>
          <t>Month</t>
        </is>
      </c>
      <c r="E23" s="156" t="n">
        <v>10469.55</v>
      </c>
      <c r="F23" s="156" t="n">
        <v>23</v>
      </c>
      <c r="G23" s="157">
        <f>If(Round(F23*Round(E23,2),2)=0," ",Round(F23*Round(E23,2),2))</f>
        <v/>
      </c>
      <c r="H23" s="25" t="inlineStr">
        <is>
          <t>month</t>
        </is>
      </c>
    </row>
    <row r="24" ht="16.2" customFormat="1" customHeight="1" s="25">
      <c r="A24" s="151" t="inlineStr">
        <is>
          <t>Abis</t>
        </is>
      </c>
      <c r="B24" s="152" t="inlineStr">
        <is>
          <t xml:space="preserve"> 8.05</t>
        </is>
      </c>
      <c r="C24" s="167" t="inlineStr">
        <is>
          <t xml:space="preserve"> Environmental And Social Site Manager</t>
        </is>
      </c>
      <c r="D24" s="154" t="inlineStr">
        <is>
          <t>Month</t>
        </is>
      </c>
      <c r="E24" s="156" t="n">
        <v>3565.63</v>
      </c>
      <c r="F24" s="156" t="n">
        <v>23</v>
      </c>
      <c r="G24" s="157">
        <f>If(Round(F24*Round(E24,2),2)=0," ",Round(F24*Round(E24,2),2))</f>
        <v/>
      </c>
    </row>
    <row r="25" ht="16.2" customFormat="1" customHeight="1" s="25">
      <c r="A25" s="151" t="inlineStr">
        <is>
          <t>Abis</t>
        </is>
      </c>
      <c r="B25" s="152" t="inlineStr">
        <is>
          <t xml:space="preserve"> 8.09</t>
        </is>
      </c>
      <c r="C25" s="167" t="inlineStr">
        <is>
          <t xml:space="preserve"> Implementation Of Environmental And Social Measures</t>
        </is>
      </c>
      <c r="D25" s="154" t="inlineStr">
        <is>
          <t>Ft</t>
        </is>
      </c>
      <c r="E25" s="156" t="n">
        <v>162442.37</v>
      </c>
      <c r="F25" s="156" t="n">
        <v>1</v>
      </c>
      <c r="G25" s="157">
        <f>If(Round(F25*Round(E25,2),2)=0," ",Round(F25*Round(E25,2),2))</f>
        <v/>
      </c>
    </row>
    <row r="26" ht="16.2" customFormat="1" customHeight="1" s="25">
      <c r="A26" s="151" t="inlineStr">
        <is>
          <t>Abis</t>
        </is>
      </c>
      <c r="B26" s="152" t="inlineStr">
        <is>
          <t xml:space="preserve"> 9.01</t>
        </is>
      </c>
      <c r="C26" s="167" t="inlineStr">
        <is>
          <t>Special Health And Safety Plan (Ppss)</t>
        </is>
      </c>
      <c r="D26" s="154" t="inlineStr">
        <is>
          <t>Ft</t>
        </is>
      </c>
      <c r="E26" s="156" t="n"/>
      <c r="F26" s="156" t="n">
        <v>1</v>
      </c>
      <c r="G26" s="157">
        <f>If(Round(F26*Round(E26,2),2)=0," ",Round(F26*Round(E26,2),2))</f>
        <v/>
      </c>
    </row>
    <row r="27" ht="16.2" customFormat="1" customHeight="1" s="25">
      <c r="A27" s="151" t="inlineStr">
        <is>
          <t>Abis</t>
        </is>
      </c>
      <c r="B27" s="152" t="inlineStr">
        <is>
          <t xml:space="preserve"> 9.02</t>
        </is>
      </c>
      <c r="C27" s="167" t="inlineStr">
        <is>
          <t xml:space="preserve"> Site Health Safety Manager</t>
        </is>
      </c>
      <c r="D27" s="154" t="inlineStr">
        <is>
          <t>Month</t>
        </is>
      </c>
      <c r="E27" s="156" t="n">
        <v>3565.63</v>
      </c>
      <c r="F27" s="156" t="n">
        <v>23</v>
      </c>
      <c r="G27" s="157">
        <f>If(Round(F27*Round(E27,2),2)=0," ",Round(F27*Round(E27,2),2))</f>
        <v/>
      </c>
    </row>
    <row r="28" ht="16.2" customFormat="1" customHeight="1" s="25" thickBot="1">
      <c r="A28" s="158" t="inlineStr">
        <is>
          <t>Abis</t>
        </is>
      </c>
      <c r="B28" s="159" t="inlineStr">
        <is>
          <t xml:space="preserve"> 9.03</t>
        </is>
      </c>
      <c r="C28" s="168" t="inlineStr">
        <is>
          <t xml:space="preserve"> Implementation Of Health And Safety Measures</t>
        </is>
      </c>
      <c r="D28" s="161" t="inlineStr">
        <is>
          <t>Ft</t>
        </is>
      </c>
      <c r="E28" s="163" t="n">
        <v>205286.76</v>
      </c>
      <c r="F28" s="163" t="n">
        <v>1</v>
      </c>
      <c r="G28" s="164">
        <f>If(Round(F28*Round(E28,2),2)=0," ",Round(F28*Round(E28,2),2))</f>
        <v/>
      </c>
    </row>
    <row r="29">
      <c r="A29" s="5" t="inlineStr">
        <is>
          <t xml:space="preserve"> Abis Family Totals</t>
        </is>
      </c>
      <c r="B29" s="88" t="n"/>
      <c r="C29" s="88" t="n"/>
      <c r="D29" s="88" t="n"/>
      <c r="E29" s="88" t="n"/>
      <c r="F29" s="89" t="inlineStr">
        <is>
          <t xml:space="preserve"> Amount excl. VAT:</t>
        </is>
      </c>
      <c r="G29" s="90">
        <f>If(Sum($G$20:$G28)=0," ",Sum($G$20:$G28))</f>
        <v/>
      </c>
    </row>
    <row r="30">
      <c r="A30" s="5" t="inlineStr">
        <is>
          <t xml:space="preserve"> VAT rate in %: 0</t>
        </is>
      </c>
      <c r="B30" s="88" t="n"/>
      <c r="C30" s="88" t="n"/>
      <c r="D30" s="88" t="n"/>
      <c r="E30" s="88" t="n"/>
      <c r="F30" s="91" t="inlineStr">
        <is>
          <t xml:space="preserve"> VAT amount :</t>
        </is>
      </c>
      <c r="G30" s="92">
        <f>0</f>
        <v/>
      </c>
    </row>
    <row r="31" ht="15" customHeight="1" thickBot="1">
      <c r="A31" s="5" t="n"/>
      <c r="B31" s="88" t="n"/>
      <c r="C31" s="88" t="n"/>
      <c r="D31" s="88" t="n"/>
      <c r="E31" s="88" t="n"/>
      <c r="F31" s="93" t="inlineStr">
        <is>
          <t xml:space="preserve"> Amount including VAT:</t>
        </is>
      </c>
      <c r="G31" s="94">
        <f>If(G29=" "," ",G29+G30)</f>
        <v/>
      </c>
    </row>
    <row r="32" ht="15" customHeight="1" thickBot="1">
      <c r="A32" s="8" t="inlineStr">
        <is>
          <t>Family C CLEARANCE OF ROW</t>
        </is>
      </c>
      <c r="B32" s="95" t="n"/>
      <c r="C32" s="95" t="n"/>
      <c r="D32" s="95" t="n"/>
      <c r="E32" s="95" t="n"/>
      <c r="F32" s="96" t="n"/>
      <c r="G32" s="97" t="n"/>
    </row>
    <row r="33">
      <c r="A33" s="144" t="inlineStr">
        <is>
          <t>Vs</t>
        </is>
      </c>
      <c r="B33" s="145" t="inlineStr">
        <is>
          <t xml:space="preserve"> 1.00</t>
        </is>
      </c>
      <c r="C33" s="146" t="inlineStr">
        <is>
          <t xml:space="preserve"> Clearance Of Row</t>
        </is>
      </c>
      <c r="D33" s="147" t="inlineStr">
        <is>
          <t>M2</t>
        </is>
      </c>
      <c r="E33" s="148" t="n">
        <v>0.8100000000000001</v>
      </c>
      <c r="F33" s="149" t="n">
        <v>56150</v>
      </c>
      <c r="G33" s="150">
        <f>If(Round(F33*Round(E33,2),2)=0," ",Round(F33*Round(E33,2),2))</f>
        <v/>
      </c>
    </row>
    <row r="34">
      <c r="A34" s="151" t="inlineStr">
        <is>
          <t>Vs</t>
        </is>
      </c>
      <c r="B34" s="152" t="inlineStr">
        <is>
          <t>2.01</t>
        </is>
      </c>
      <c r="C34" s="153" t="inlineStr">
        <is>
          <t xml:space="preserve"> FELLING STUPPING D ≤ 0.5m</t>
        </is>
      </c>
      <c r="D34" s="154" t="inlineStr">
        <is>
          <t>M2</t>
        </is>
      </c>
      <c r="E34" s="155" t="n">
        <v>276.09</v>
      </c>
      <c r="F34" s="156" t="n">
        <v>60.9</v>
      </c>
      <c r="G34" s="157">
        <f>If(Round(F34*Round(E34,2),2)=0," ",Round(F34*Round(E34,2),2))</f>
        <v/>
      </c>
    </row>
    <row r="35">
      <c r="A35" s="151" t="inlineStr">
        <is>
          <t>Vs</t>
        </is>
      </c>
      <c r="B35" s="152" t="inlineStr">
        <is>
          <t>2.02</t>
        </is>
      </c>
      <c r="C35" s="153" t="inlineStr">
        <is>
          <t xml:space="preserve"> FELLING STUPPING D &gt; 0.5m</t>
        </is>
      </c>
      <c r="D35" s="154" t="inlineStr">
        <is>
          <t>U</t>
        </is>
      </c>
      <c r="E35" s="155" t="n">
        <v>414.12</v>
      </c>
      <c r="F35" s="156" t="n">
        <v>15</v>
      </c>
      <c r="G35" s="157">
        <f>If(Round(F35*Round(E35,2),2)=0," ",Round(F35*Round(E35,2),2))</f>
        <v/>
      </c>
    </row>
    <row r="36">
      <c r="A36" s="151" t="inlineStr">
        <is>
          <t>Vs</t>
        </is>
      </c>
      <c r="B36" s="152" t="inlineStr">
        <is>
          <t xml:space="preserve"> 3.01</t>
        </is>
      </c>
      <c r="C36" s="153" t="inlineStr">
        <is>
          <t xml:space="preserve"> Fence/Post Removal Of All Types</t>
        </is>
      </c>
      <c r="D36" s="154" t="inlineStr">
        <is>
          <t>Ml</t>
        </is>
      </c>
      <c r="E36" s="155" t="n">
        <v>62.75</v>
      </c>
      <c r="F36" s="156" t="n">
        <v>80</v>
      </c>
      <c r="G36" s="157">
        <f>If(Round(F36*Round(E36,2),2)=0," ",Round(F36*Round(E36,2),2))</f>
        <v/>
      </c>
    </row>
    <row r="37">
      <c r="A37" s="151" t="inlineStr">
        <is>
          <t>Vs</t>
        </is>
      </c>
      <c r="B37" s="152" t="inlineStr">
        <is>
          <t xml:space="preserve"> 3.08</t>
        </is>
      </c>
      <c r="C37" s="153" t="inlineStr">
        <is>
          <t xml:space="preserve"> Sidewalk Demolition</t>
        </is>
      </c>
      <c r="D37" s="154" t="inlineStr">
        <is>
          <t>M2</t>
        </is>
      </c>
      <c r="E37" s="155" t="n">
        <v>6.66</v>
      </c>
      <c r="F37" s="156" t="n">
        <v>17520</v>
      </c>
      <c r="G37" s="157">
        <f>If(Round(F37*Round(E37,2),2)=0," ",Round(F37*Round(E37,2),2))</f>
        <v/>
      </c>
    </row>
    <row r="38">
      <c r="A38" s="151" t="inlineStr">
        <is>
          <t>Vs</t>
        </is>
      </c>
      <c r="B38" s="152" t="inlineStr">
        <is>
          <t xml:space="preserve"> 4.04</t>
        </is>
      </c>
      <c r="C38" s="153" t="inlineStr">
        <is>
          <t xml:space="preserve"> Beacon Removal Of All Types</t>
        </is>
      </c>
      <c r="D38" s="154" t="inlineStr">
        <is>
          <t>U</t>
        </is>
      </c>
      <c r="E38" s="155" t="n">
        <v>14.82</v>
      </c>
      <c r="F38" s="156" t="n">
        <v>67</v>
      </c>
      <c r="G38" s="157">
        <f>If(Round(F38*Round(E38,2),2)=0," ",Round(F38*Round(E38,2),2))</f>
        <v/>
      </c>
    </row>
    <row r="39">
      <c r="A39" s="151" t="inlineStr">
        <is>
          <t>Vs</t>
        </is>
      </c>
      <c r="B39" s="152" t="inlineStr">
        <is>
          <t xml:space="preserve"> 4.05</t>
        </is>
      </c>
      <c r="C39" s="153" t="inlineStr">
        <is>
          <t xml:space="preserve"> Removing Police Signs</t>
        </is>
      </c>
      <c r="D39" s="154" t="inlineStr">
        <is>
          <t>Ens</t>
        </is>
      </c>
      <c r="E39" s="155" t="n">
        <v>9.68</v>
      </c>
      <c r="F39" s="156" t="n">
        <v>4</v>
      </c>
      <c r="G39" s="157">
        <f>If(Round(F39*Round(E39,2),2)=0," ",Round(F39*Round(E39,2),2))</f>
        <v/>
      </c>
      <c r="H39" t="inlineStr">
        <is>
          <t>Set</t>
        </is>
      </c>
    </row>
    <row r="40">
      <c r="A40" s="151" t="inlineStr">
        <is>
          <t>Vs</t>
        </is>
      </c>
      <c r="B40" s="152" t="inlineStr">
        <is>
          <t xml:space="preserve"> 4.06</t>
        </is>
      </c>
      <c r="C40" s="153" t="inlineStr">
        <is>
          <t xml:space="preserve"> PANEL REMOVAL AREA ≤ 2 m2</t>
        </is>
      </c>
      <c r="D40" s="154" t="inlineStr">
        <is>
          <t>Ens</t>
        </is>
      </c>
      <c r="E40" s="155" t="n">
        <v>12.1</v>
      </c>
      <c r="F40" s="156" t="n">
        <v>20</v>
      </c>
      <c r="G40" s="157">
        <f>If(Round(F40*Round(E40,2),2)=0," ",Round(F40*Round(E40,2),2))</f>
        <v/>
      </c>
    </row>
    <row r="41">
      <c r="A41" s="151" t="inlineStr">
        <is>
          <t>Vs</t>
        </is>
      </c>
      <c r="B41" s="152" t="inlineStr">
        <is>
          <t xml:space="preserve"> 4.07</t>
        </is>
      </c>
      <c r="C41" s="153" t="inlineStr">
        <is>
          <t xml:space="preserve"> SURFACE PANEL REMOVAL &gt; 2 m2</t>
        </is>
      </c>
      <c r="D41" s="154" t="inlineStr">
        <is>
          <t>Ens</t>
        </is>
      </c>
      <c r="E41" s="155" t="n">
        <v>19.35</v>
      </c>
      <c r="F41" s="156" t="n">
        <v>4</v>
      </c>
      <c r="G41" s="157">
        <f>If(Round(F41*Round(E41,2),2)=0," ",Round(F41*Round(E41,2),2))</f>
        <v/>
      </c>
    </row>
    <row r="42" customFormat="1" s="23">
      <c r="A42" s="169" t="inlineStr">
        <is>
          <t>Vs</t>
        </is>
      </c>
      <c r="B42" s="152" t="inlineStr">
        <is>
          <t xml:space="preserve"> 5.01</t>
        </is>
      </c>
      <c r="C42" s="166" t="inlineStr">
        <is>
          <t xml:space="preserve"> Reinforced Concrete Demolition</t>
        </is>
      </c>
      <c r="D42" s="170" t="inlineStr">
        <is>
          <t>M3</t>
        </is>
      </c>
      <c r="E42" s="155" t="n">
        <v>122.49</v>
      </c>
      <c r="F42" s="156" t="n">
        <v>100</v>
      </c>
      <c r="G42" s="171">
        <f>If(Round(F42*Round(E42,2),2)=0," ",Round(F42*Round(E42,2),2))</f>
        <v/>
      </c>
    </row>
    <row r="43" customFormat="1" s="23">
      <c r="A43" s="169" t="inlineStr">
        <is>
          <t>Vs</t>
        </is>
      </c>
      <c r="B43" s="152" t="inlineStr">
        <is>
          <t xml:space="preserve"> 5.02</t>
        </is>
      </c>
      <c r="C43" s="153" t="inlineStr">
        <is>
          <t xml:space="preserve"> Demolition Of Unreinforced Concrete Structures</t>
        </is>
      </c>
      <c r="D43" s="170" t="inlineStr">
        <is>
          <t>M3</t>
        </is>
      </c>
      <c r="E43" s="155" t="n">
        <v>48.19</v>
      </c>
      <c r="F43" s="156" t="n">
        <v>20</v>
      </c>
      <c r="G43" s="171">
        <f>If(Round(F43*Round(E43,2),2)=0," ",Round(F43*Round(E43,2),2))</f>
        <v/>
      </c>
    </row>
    <row r="44">
      <c r="A44" s="151" t="inlineStr">
        <is>
          <t>Vs</t>
        </is>
      </c>
      <c r="B44" s="152" t="inlineStr">
        <is>
          <t xml:space="preserve"> 5.03</t>
        </is>
      </c>
      <c r="C44" s="153" t="inlineStr">
        <is>
          <t xml:space="preserve"> Manhole Demolition Any Type</t>
        </is>
      </c>
      <c r="D44" s="172" t="inlineStr">
        <is>
          <t>U</t>
        </is>
      </c>
      <c r="E44" s="173" t="n">
        <v>30.62</v>
      </c>
      <c r="F44" s="174" t="n">
        <v>66</v>
      </c>
      <c r="G44" s="157">
        <f>If(Round(F44*Round(E44,2),2)=0," ",Round(F44*Round(E44,2),2))</f>
        <v/>
      </c>
    </row>
    <row r="45">
      <c r="A45" s="151" t="inlineStr">
        <is>
          <t>Vs</t>
        </is>
      </c>
      <c r="B45" s="152" t="inlineStr">
        <is>
          <t xml:space="preserve"> 5.04</t>
        </is>
      </c>
      <c r="C45" s="153" t="inlineStr">
        <is>
          <t xml:space="preserve"> Demolition Room Networks</t>
        </is>
      </c>
      <c r="D45" s="154" t="inlineStr">
        <is>
          <t>U</t>
        </is>
      </c>
      <c r="E45" s="155" t="n">
        <v>44.07</v>
      </c>
      <c r="F45" s="156" t="n">
        <v>1</v>
      </c>
      <c r="G45" s="157">
        <f>If(Round(F45*Round(E45,2),2)=0," ",Round(F45*Round(E45,2),2))</f>
        <v/>
      </c>
    </row>
    <row r="46">
      <c r="A46" s="151" t="inlineStr">
        <is>
          <t>Vs</t>
        </is>
      </c>
      <c r="B46" s="152" t="inlineStr">
        <is>
          <t xml:space="preserve"> 5.05</t>
        </is>
      </c>
      <c r="C46" s="153" t="inlineStr">
        <is>
          <t xml:space="preserve"> Concrete Pipe Demolition</t>
        </is>
      </c>
      <c r="D46" s="154" t="inlineStr">
        <is>
          <t>Ml</t>
        </is>
      </c>
      <c r="E46" s="155" t="n">
        <v>78.44</v>
      </c>
      <c r="F46" s="156" t="n">
        <v>550</v>
      </c>
      <c r="G46" s="157">
        <f>If(Round(F46*Round(E46,2),2)=0," ",Round(F46*Round(E46,2),2))</f>
        <v/>
      </c>
    </row>
    <row r="47">
      <c r="A47" s="169" t="inlineStr">
        <is>
          <t>Vs</t>
        </is>
      </c>
      <c r="B47" s="152" t="inlineStr">
        <is>
          <t>5.08</t>
        </is>
      </c>
      <c r="C47" s="153" t="inlineStr">
        <is>
          <t xml:space="preserve"> Gutter Demolition</t>
        </is>
      </c>
      <c r="D47" s="170" t="inlineStr">
        <is>
          <t>Ml</t>
        </is>
      </c>
      <c r="E47" s="155" t="n">
        <v>52.29</v>
      </c>
      <c r="F47" s="156" t="n">
        <v>5600</v>
      </c>
      <c r="G47" s="171">
        <f>If(Round(F47*Round(E47,2),2)=0," ",Round(F47*Round(E47,2),2))</f>
        <v/>
      </c>
    </row>
    <row r="48">
      <c r="A48" s="151" t="inlineStr">
        <is>
          <t>Vs</t>
        </is>
      </c>
      <c r="B48" s="152" t="inlineStr">
        <is>
          <t>5.10</t>
        </is>
      </c>
      <c r="C48" s="153" t="inlineStr">
        <is>
          <t xml:space="preserve"> Demolition Of Cs Concrete Curbs And Guns</t>
        </is>
      </c>
      <c r="D48" s="154" t="inlineStr">
        <is>
          <t>Ml</t>
        </is>
      </c>
      <c r="E48" s="155" t="n">
        <v>31.37</v>
      </c>
      <c r="F48" s="156" t="n">
        <v>5662</v>
      </c>
      <c r="G48" s="157">
        <f>If(Round(F48*Round(E48,2),2)=0," ",Round(F48*Round(E48,2),2))</f>
        <v/>
      </c>
    </row>
    <row r="49" ht="15" customHeight="1" thickBot="1">
      <c r="A49" s="158" t="inlineStr">
        <is>
          <t>Vs</t>
        </is>
      </c>
      <c r="B49" s="159" t="inlineStr">
        <is>
          <t>8.01</t>
        </is>
      </c>
      <c r="C49" s="160" t="inlineStr">
        <is>
          <t xml:space="preserve"> Garbage Removal</t>
        </is>
      </c>
      <c r="D49" s="175" t="inlineStr">
        <is>
          <t>M3</t>
        </is>
      </c>
      <c r="E49" s="176" t="n">
        <v>7.98</v>
      </c>
      <c r="F49" s="177" t="n">
        <v>100</v>
      </c>
      <c r="G49" s="164">
        <f>If(Round(F49*Round(E49,2),2)=0," ",Round(F49*Round(E49,2),2))</f>
        <v/>
      </c>
    </row>
    <row r="50">
      <c r="A50" s="49" t="inlineStr">
        <is>
          <t xml:space="preserve"> Totals Family C</t>
        </is>
      </c>
      <c r="B50" s="98" t="n"/>
      <c r="C50" s="98" t="n"/>
      <c r="D50" s="98" t="n"/>
      <c r="E50" s="98" t="n"/>
      <c r="F50" s="99" t="inlineStr">
        <is>
          <t xml:space="preserve"> Amount excl. VAT:</t>
        </is>
      </c>
      <c r="G50" s="100">
        <f>If(Sum($G$33:$G49)=0," ",Sum($G$33:$G49))</f>
        <v/>
      </c>
    </row>
    <row r="51">
      <c r="A51" s="5" t="inlineStr">
        <is>
          <t xml:space="preserve"> VAT rate in %: 0</t>
        </is>
      </c>
      <c r="B51" s="88" t="n"/>
      <c r="C51" s="88" t="n"/>
      <c r="D51" s="88" t="n"/>
      <c r="E51" s="88" t="n"/>
      <c r="F51" s="91" t="inlineStr">
        <is>
          <t xml:space="preserve"> VAT amount :</t>
        </is>
      </c>
      <c r="G51" s="92">
        <f>0</f>
        <v/>
      </c>
    </row>
    <row r="52" ht="15" customHeight="1" thickBot="1">
      <c r="A52" s="50" t="n"/>
      <c r="B52" s="101" t="n"/>
      <c r="C52" s="101" t="n"/>
      <c r="D52" s="101" t="n"/>
      <c r="E52" s="101" t="n"/>
      <c r="F52" s="93" t="inlineStr">
        <is>
          <t xml:space="preserve"> Amount including VAT:</t>
        </is>
      </c>
      <c r="G52" s="94">
        <f>If(G50=" "," ",G50+G51)</f>
        <v/>
      </c>
    </row>
    <row r="53" ht="15" customHeight="1" thickBot="1">
      <c r="A53" s="17" t="inlineStr">
        <is>
          <t>Family D EARTHWORKS</t>
        </is>
      </c>
      <c r="B53" s="88" t="n"/>
      <c r="C53" s="88" t="n"/>
      <c r="D53" s="88" t="n"/>
      <c r="E53" s="88" t="n"/>
      <c r="F53" s="102" t="n"/>
      <c r="G53" s="47" t="n"/>
    </row>
    <row r="54">
      <c r="A54" s="144" t="inlineStr">
        <is>
          <t>D</t>
        </is>
      </c>
      <c r="B54" s="145" t="inlineStr">
        <is>
          <t>3.01</t>
        </is>
      </c>
      <c r="C54" s="146" t="inlineStr">
        <is>
          <t>Furniture Cuttings</t>
        </is>
      </c>
      <c r="D54" s="147" t="inlineStr">
        <is>
          <t>M3</t>
        </is>
      </c>
      <c r="E54" s="148" t="n">
        <v>11.86</v>
      </c>
      <c r="F54" s="149">
        <f>14176+2100</f>
        <v/>
      </c>
      <c r="G54" s="150">
        <f>If(Round(F54*Round(E54,2),2)=0," ",Round(F54*Round(E54,2),2))</f>
        <v/>
      </c>
    </row>
    <row r="55">
      <c r="A55" s="151" t="inlineStr">
        <is>
          <t>D</t>
        </is>
      </c>
      <c r="B55" s="152" t="inlineStr">
        <is>
          <t xml:space="preserve"> 4.02</t>
        </is>
      </c>
      <c r="C55" s="153" t="inlineStr">
        <is>
          <t xml:space="preserve"> Bill Material Backfill</t>
        </is>
      </c>
      <c r="D55" s="154" t="inlineStr">
        <is>
          <t>M3</t>
        </is>
      </c>
      <c r="E55" s="155" t="n">
        <v>24.64</v>
      </c>
      <c r="F55" s="156" t="n">
        <v>570</v>
      </c>
      <c r="G55" s="157">
        <f>If(Round(F55*Round(E55,2),2)=0," ",Round(F55*Round(E55,2),2))</f>
        <v/>
      </c>
    </row>
    <row r="56">
      <c r="A56" s="151" t="inlineStr">
        <is>
          <t>D</t>
        </is>
      </c>
      <c r="B56" s="152" t="inlineStr">
        <is>
          <t xml:space="preserve"> 5.01</t>
        </is>
      </c>
      <c r="C56" s="153" t="inlineStr">
        <is>
          <t xml:space="preserve"> Definitive External Deposit</t>
        </is>
      </c>
      <c r="D56" s="154" t="inlineStr">
        <is>
          <t>M3</t>
        </is>
      </c>
      <c r="E56" s="155" t="n">
        <v>7.31</v>
      </c>
      <c r="F56" s="156" t="n">
        <v>14176</v>
      </c>
      <c r="G56" s="157">
        <f>If(Round(F56*Round(E56,2),2)=0," ",Round(F56*Round(E56,2),2))</f>
        <v/>
      </c>
    </row>
    <row r="57">
      <c r="A57" s="151" t="inlineStr">
        <is>
          <t>D</t>
        </is>
      </c>
      <c r="B57" s="152" t="inlineStr">
        <is>
          <t xml:space="preserve"> 5.02</t>
        </is>
      </c>
      <c r="C57" s="153" t="inlineStr">
        <is>
          <t xml:space="preserve"> Disposal Of Unsuitable Materials</t>
        </is>
      </c>
      <c r="D57" s="154" t="inlineStr">
        <is>
          <t>M3</t>
        </is>
      </c>
      <c r="E57" s="155" t="n">
        <v>7.98</v>
      </c>
      <c r="F57" s="156" t="n">
        <v>2340</v>
      </c>
      <c r="G57" s="157">
        <f>If(Round(F57*Round(E57,2),2)=0," ",Round(F57*Round(E57,2),2))</f>
        <v/>
      </c>
    </row>
    <row r="58" ht="15" customHeight="1" thickBot="1">
      <c r="A58" s="158" t="inlineStr">
        <is>
          <t>D</t>
        </is>
      </c>
      <c r="B58" s="159" t="inlineStr">
        <is>
          <t xml:space="preserve"> 7.01</t>
        </is>
      </c>
      <c r="C58" s="160" t="inlineStr">
        <is>
          <t xml:space="preserve"> Adjustment/Compaction Pst</t>
        </is>
      </c>
      <c r="D58" s="161" t="inlineStr">
        <is>
          <t>M2</t>
        </is>
      </c>
      <c r="E58" s="162" t="n">
        <v>1.25</v>
      </c>
      <c r="F58" s="163" t="n">
        <v>38400</v>
      </c>
      <c r="G58" s="164">
        <f>If(Round(F58*Round(E58,2),2)=0," ",Round(F58*Round(E58,2),2))</f>
        <v/>
      </c>
    </row>
    <row r="59">
      <c r="A59" s="5" t="inlineStr">
        <is>
          <t xml:space="preserve"> Totals Family D</t>
        </is>
      </c>
      <c r="B59" s="88" t="n"/>
      <c r="C59" s="88" t="n"/>
      <c r="D59" s="88" t="n"/>
      <c r="E59" s="88" t="n"/>
      <c r="F59" s="89" t="inlineStr">
        <is>
          <t xml:space="preserve"> Amount excl. VAT:</t>
        </is>
      </c>
      <c r="G59" s="90">
        <f>If(Sum($G$54:$G58)=0," ",Sum($G$54:$G58))</f>
        <v/>
      </c>
    </row>
    <row r="60">
      <c r="A60" s="5" t="inlineStr">
        <is>
          <t xml:space="preserve"> VAT rate in %: 0</t>
        </is>
      </c>
      <c r="B60" s="88" t="n"/>
      <c r="C60" s="88" t="n"/>
      <c r="D60" s="88" t="n"/>
      <c r="E60" s="88" t="n"/>
      <c r="F60" s="91" t="inlineStr">
        <is>
          <t xml:space="preserve"> VAT amount :</t>
        </is>
      </c>
      <c r="G60" s="92">
        <f>0</f>
        <v/>
      </c>
    </row>
    <row r="61">
      <c r="A61" s="5" t="n"/>
      <c r="B61" s="88" t="n"/>
      <c r="C61" s="88" t="n"/>
      <c r="D61" s="88" t="n"/>
      <c r="E61" s="88" t="n"/>
      <c r="F61" s="103" t="inlineStr">
        <is>
          <t xml:space="preserve"> Amount including VAT:</t>
        </is>
      </c>
      <c r="G61" s="51">
        <f>If(G59=" "," ",G59+G60)</f>
        <v/>
      </c>
    </row>
    <row r="62" ht="15" customHeight="1" thickBot="1">
      <c r="A62" s="6" t="inlineStr">
        <is>
          <t>E-FLYOVER family</t>
        </is>
      </c>
      <c r="B62" s="84" t="n"/>
      <c r="C62" s="84" t="n"/>
      <c r="D62" s="84" t="n"/>
      <c r="E62" s="84" t="n"/>
      <c r="F62" s="85" t="n"/>
      <c r="G62" s="104" t="n"/>
    </row>
    <row r="63" ht="20.1" customFormat="1" customHeight="1" s="27">
      <c r="A63" s="33" t="inlineStr">
        <is>
          <t xml:space="preserve"> Price no.</t>
        </is>
      </c>
      <c r="B63" s="37" t="n"/>
      <c r="C63" s="35" t="inlineStr">
        <is>
          <t xml:space="preserve"> Designation</t>
        </is>
      </c>
      <c r="D63" s="36" t="inlineStr">
        <is>
          <t>Unit</t>
        </is>
      </c>
      <c r="E63" s="37" t="inlineStr">
        <is>
          <t>United Price. in $</t>
        </is>
      </c>
      <c r="F63" s="37" t="inlineStr">
        <is>
          <t>Quantity</t>
        </is>
      </c>
      <c r="G63" s="39" t="inlineStr">
        <is>
          <t>Amount excl. tax in $</t>
        </is>
      </c>
    </row>
    <row r="64" ht="20.1" customFormat="1" customHeight="1" s="46">
      <c r="A64" s="43" t="inlineStr">
        <is>
          <t>Family E1 STUDIES AND GENERAL</t>
        </is>
      </c>
      <c r="B64" s="105" t="n"/>
      <c r="C64" s="105" t="n"/>
      <c r="D64" s="105" t="n"/>
      <c r="E64" s="105" t="n"/>
      <c r="F64" s="105" t="n"/>
      <c r="G64" s="106" t="n"/>
    </row>
    <row r="65" ht="16.2" customFormat="1" customHeight="1" s="25">
      <c r="A65" s="178" t="inlineStr">
        <is>
          <t>E1</t>
        </is>
      </c>
      <c r="B65" s="179" t="inlineStr">
        <is>
          <t xml:space="preserve"> 101.00</t>
        </is>
      </c>
      <c r="C65" s="180" t="inlineStr">
        <is>
          <t xml:space="preserve"> General Site Installation For Work Only</t>
        </is>
      </c>
      <c r="D65" s="181" t="inlineStr">
        <is>
          <t>Ft</t>
        </is>
      </c>
      <c r="E65" s="182" t="n">
        <v>928368.29</v>
      </c>
      <c r="F65" s="183" t="n">
        <v>1</v>
      </c>
      <c r="G65" s="184">
        <f>If(Round(F65*Round(E65,2),2)=0," ",Round(F65*Round(E65,2),2))</f>
        <v/>
      </c>
    </row>
    <row r="66" ht="16.2" customFormat="1" customHeight="1" s="25">
      <c r="A66" s="151" t="inlineStr">
        <is>
          <t>E1</t>
        </is>
      </c>
      <c r="B66" s="152" t="inlineStr">
        <is>
          <t xml:space="preserve"> 103.00</t>
        </is>
      </c>
      <c r="C66" s="153" t="inlineStr">
        <is>
          <t xml:space="preserve"> Installation Of Assembly Equipment And Placement Of Prefabricated Beams</t>
        </is>
      </c>
      <c r="D66" s="154" t="inlineStr">
        <is>
          <t>Ft</t>
        </is>
      </c>
      <c r="E66" s="185" t="n">
        <v>681480.5699999999</v>
      </c>
      <c r="F66" s="155" t="n">
        <v>1</v>
      </c>
      <c r="G66" s="157">
        <f>If(Round(F66*Round(E66,2),2)=0," ",Round(F66*Round(E66,2),2))</f>
        <v/>
      </c>
    </row>
    <row r="67" ht="16.2" customFormat="1" customHeight="1" s="25">
      <c r="A67" s="151" t="inlineStr">
        <is>
          <t>E1</t>
        </is>
      </c>
      <c r="B67" s="152" t="inlineStr">
        <is>
          <t xml:space="preserve"> 104.00</t>
        </is>
      </c>
      <c r="C67" s="153" t="inlineStr">
        <is>
          <t xml:space="preserve"> Placement On Provisional Supports Of The Carriage</t>
        </is>
      </c>
      <c r="D67" s="154" t="inlineStr">
        <is>
          <t>Ft</t>
        </is>
      </c>
      <c r="E67" s="185" t="n">
        <v>60997.63</v>
      </c>
      <c r="F67" s="155" t="n">
        <v>1</v>
      </c>
      <c r="G67" s="157">
        <f>If(Round(F67*Round(E67,2),2)=0," ",Round(F67*Round(E67,2),2))</f>
        <v/>
      </c>
    </row>
    <row r="68" ht="16.2" customFormat="1" customHeight="1" s="25">
      <c r="A68" s="151" t="inlineStr">
        <is>
          <t>E1</t>
        </is>
      </c>
      <c r="B68" s="152" t="inlineStr">
        <is>
          <t xml:space="preserve"> 105.00</t>
        </is>
      </c>
      <c r="C68" s="153" t="inlineStr">
        <is>
          <t xml:space="preserve"> Definitive Depression Of The Deck</t>
        </is>
      </c>
      <c r="D68" s="154" t="inlineStr">
        <is>
          <t>Ft</t>
        </is>
      </c>
      <c r="E68" s="185" t="n">
        <v>50360</v>
      </c>
      <c r="F68" s="155" t="n">
        <v>1</v>
      </c>
      <c r="G68" s="157">
        <f>If(Round(F68*Round(E68,2),2)=0," ",Round(F68*Round(E68,2),2))</f>
        <v/>
      </c>
    </row>
    <row r="69" ht="16.2" customFormat="1" customHeight="1" s="25">
      <c r="A69" s="151" t="inlineStr">
        <is>
          <t>E1</t>
        </is>
      </c>
      <c r="B69" s="152" t="inlineStr">
        <is>
          <t xml:space="preserve"> 111.00</t>
        </is>
      </c>
      <c r="C69" s="153" t="inlineStr">
        <is>
          <t xml:space="preserve"> Execution Studies For Ramps On Reinforced Soil</t>
        </is>
      </c>
      <c r="D69" s="154" t="inlineStr">
        <is>
          <t>Ft</t>
        </is>
      </c>
      <c r="E69" s="186" t="n">
        <v>35086.88</v>
      </c>
      <c r="F69" s="155" t="n">
        <v>1</v>
      </c>
      <c r="G69" s="157">
        <f>If(Round(F69*Round(E69,2),2)=0," ",Round(F69*Round(E69,2),2))</f>
        <v/>
      </c>
    </row>
    <row r="70" ht="16.2" customFormat="1" customHeight="1" s="25">
      <c r="A70" s="151" t="inlineStr">
        <is>
          <t>E1</t>
        </is>
      </c>
      <c r="B70" s="152" t="inlineStr">
        <is>
          <t xml:space="preserve"> 112.00</t>
        </is>
      </c>
      <c r="C70" s="153" t="inlineStr">
        <is>
          <t xml:space="preserve"> Studies Of Provisional Works Methods</t>
        </is>
      </c>
      <c r="D70" s="154" t="inlineStr">
        <is>
          <t>Ft</t>
        </is>
      </c>
      <c r="E70" s="185" t="n">
        <v>18885</v>
      </c>
      <c r="F70" s="155" t="n">
        <v>1</v>
      </c>
      <c r="G70" s="157">
        <f>If(Round(F70*Round(E70,2),2)=0," ",Round(F70*Round(E70,2),2))</f>
        <v/>
      </c>
    </row>
    <row r="71" ht="16.2" customFormat="1" customHeight="1" s="25">
      <c r="A71" s="151" t="inlineStr">
        <is>
          <t>E1</t>
        </is>
      </c>
      <c r="B71" s="152" t="inlineStr">
        <is>
          <t xml:space="preserve"> 113.00</t>
        </is>
      </c>
      <c r="C71" s="153" t="inlineStr">
        <is>
          <t xml:space="preserve"> Geotechnical Studies And Monitoring</t>
        </is>
      </c>
      <c r="D71" s="154" t="inlineStr">
        <is>
          <t>Ft</t>
        </is>
      </c>
      <c r="E71" s="185" t="n">
        <v>4127.87</v>
      </c>
      <c r="F71" s="155" t="n">
        <v>1</v>
      </c>
      <c r="G71" s="157">
        <f>If(Round(F71*Round(E71,2),2)=0," ",Round(F71*Round(E71,2),2))</f>
        <v/>
      </c>
    </row>
    <row r="72" ht="16.2" customFormat="1" customHeight="1" s="25">
      <c r="A72" s="151" t="inlineStr">
        <is>
          <t>E1</t>
        </is>
      </c>
      <c r="B72" s="152" t="inlineStr">
        <is>
          <t xml:space="preserve"> 115.00</t>
        </is>
      </c>
      <c r="C72" s="153" t="inlineStr">
        <is>
          <t xml:space="preserve"> Structures Management And Maintenance File</t>
        </is>
      </c>
      <c r="D72" s="154" t="inlineStr">
        <is>
          <t>Ft</t>
        </is>
      </c>
      <c r="E72" s="185" t="n">
        <v>31475</v>
      </c>
      <c r="F72" s="155" t="n">
        <v>1</v>
      </c>
      <c r="G72" s="157">
        <f>If(Round(F72*Round(E72,2),2)=0," ",Round(F72*Round(E72,2),2))</f>
        <v/>
      </c>
    </row>
    <row r="73" ht="16.2" customFormat="1" customHeight="1" s="25">
      <c r="A73" s="151" t="inlineStr">
        <is>
          <t>E1</t>
        </is>
      </c>
      <c r="B73" s="152" t="inlineStr">
        <is>
          <t xml:space="preserve"> 123.00</t>
        </is>
      </c>
      <c r="C73" s="153" t="inlineStr">
        <is>
          <t xml:space="preserve"> Long-Term Monitoring Instrumentation Of Ramps On Reinforced Soil</t>
        </is>
      </c>
      <c r="D73" s="154" t="inlineStr">
        <is>
          <t>Ft</t>
        </is>
      </c>
      <c r="E73" s="185" t="n">
        <v>31475</v>
      </c>
      <c r="F73" s="155" t="n">
        <v>1</v>
      </c>
      <c r="G73" s="157">
        <f>If(Round(F73*Round(E73,2),2)=0," ",Round(F73*Round(E73,2),2))</f>
        <v/>
      </c>
    </row>
    <row r="74" ht="16.2" customFormat="1" customHeight="1" s="25">
      <c r="A74" s="151" t="inlineStr">
        <is>
          <t>E1</t>
        </is>
      </c>
      <c r="B74" s="152" t="inlineStr">
        <is>
          <t xml:space="preserve"> 124.00</t>
        </is>
      </c>
      <c r="C74" s="153" t="inlineStr">
        <is>
          <t xml:space="preserve"> Proofs Of The Book</t>
        </is>
      </c>
      <c r="D74" s="154" t="inlineStr">
        <is>
          <t>Ft</t>
        </is>
      </c>
      <c r="E74" s="185" t="n">
        <v>7331.09</v>
      </c>
      <c r="F74" s="155" t="n">
        <v>1</v>
      </c>
      <c r="G74" s="157">
        <f>If(Round(F74*Round(E74,2),2)=0," ",Round(F74*Round(E74,2),2))</f>
        <v/>
      </c>
    </row>
    <row r="75" ht="16.2" customFormat="1" customHeight="1" s="25">
      <c r="A75" s="151" t="inlineStr">
        <is>
          <t>E1</t>
        </is>
      </c>
      <c r="B75" s="187" t="inlineStr">
        <is>
          <t xml:space="preserve"> 151.00</t>
        </is>
      </c>
      <c r="C75" s="188" t="inlineStr">
        <is>
          <t xml:space="preserve"> Geotechnical Campaign - Preparation</t>
        </is>
      </c>
      <c r="D75" s="172" t="inlineStr">
        <is>
          <t>Ft</t>
        </is>
      </c>
      <c r="E75" s="189" t="n">
        <v>1031.96</v>
      </c>
      <c r="F75" s="173" t="n">
        <v>1</v>
      </c>
      <c r="G75" s="157">
        <f>If(Round(F75*Round(E75,2),2)=0," ",Round(F75*Round(E75,2),2))</f>
        <v/>
      </c>
    </row>
    <row r="76" ht="16.2" customFormat="1" customHeight="1" s="25">
      <c r="A76" s="190" t="n"/>
      <c r="B76" s="191" t="n"/>
      <c r="C76" s="153" t="inlineStr">
        <is>
          <t>Geotechnical Campaign - Delivery, Installation And Return</t>
        </is>
      </c>
      <c r="D76" s="192" t="n"/>
      <c r="E76" s="193" t="n"/>
      <c r="F76" s="155" t="n"/>
      <c r="G76" s="194" t="n"/>
    </row>
    <row r="77" ht="16.2" customFormat="1" customHeight="1" s="25">
      <c r="A77" s="151" t="inlineStr">
        <is>
          <t>E1</t>
        </is>
      </c>
      <c r="B77" s="152" t="inlineStr">
        <is>
          <t xml:space="preserve"> 152.10</t>
        </is>
      </c>
      <c r="C77" s="153" t="inlineStr">
        <is>
          <t xml:space="preserve"> Geotechnical Campaign - Supply, Installation And Drop-Out - Survey Team - Pressuremetric Workshop</t>
        </is>
      </c>
      <c r="D77" s="154" t="inlineStr">
        <is>
          <t>Ft</t>
        </is>
      </c>
      <c r="E77" s="185" t="n">
        <v>619.1799999999999</v>
      </c>
      <c r="F77" s="155" t="n">
        <v>1</v>
      </c>
      <c r="G77" s="157">
        <f>If(Round(F77*Round(E77,2),2)=0," ",Round(F77*Round(E77,2),2))</f>
        <v/>
      </c>
    </row>
    <row r="78" ht="16.2" customFormat="1" customHeight="1" s="25">
      <c r="A78" s="151" t="inlineStr">
        <is>
          <t>E1</t>
        </is>
      </c>
      <c r="B78" s="152" t="inlineStr">
        <is>
          <t xml:space="preserve"> 152.20</t>
        </is>
      </c>
      <c r="C78" s="153" t="inlineStr">
        <is>
          <t xml:space="preserve"> Geotechnical Campaign - Delivery, Installation And Return - Static Penetrometer Team</t>
        </is>
      </c>
      <c r="D78" s="154" t="inlineStr">
        <is>
          <t>Ft</t>
        </is>
      </c>
      <c r="E78" s="185" t="n">
        <v>412.79</v>
      </c>
      <c r="F78" s="155" t="n">
        <v>1</v>
      </c>
      <c r="G78" s="157">
        <f>If(Round(F78*Round(E78,2),2)=0," ",Round(F78*Round(E78,2),2))</f>
        <v/>
      </c>
    </row>
    <row r="79" ht="16.2" customFormat="1" customHeight="1" s="25">
      <c r="A79" s="151" t="inlineStr">
        <is>
          <t>E1</t>
        </is>
      </c>
      <c r="B79" s="187" t="inlineStr">
        <is>
          <t xml:space="preserve"> 152.30</t>
        </is>
      </c>
      <c r="C79" s="188" t="inlineStr">
        <is>
          <t xml:space="preserve"> Geotechnical Campaign - Delivery, Installation And Return - Citering</t>
        </is>
      </c>
      <c r="D79" s="172" t="inlineStr">
        <is>
          <t>Ft</t>
        </is>
      </c>
      <c r="E79" s="189" t="n">
        <v>206.39</v>
      </c>
      <c r="F79" s="173" t="n">
        <v>1</v>
      </c>
      <c r="G79" s="157">
        <f>If(Round(F79*Round(E79,2),2)=0," ",Round(F79*Round(E79,2),2))</f>
        <v/>
      </c>
    </row>
    <row r="80" ht="16.2" customFormat="1" customHeight="1" s="25">
      <c r="A80" s="190" t="n"/>
      <c r="B80" s="191" t="n"/>
      <c r="C80" s="153" t="inlineStr">
        <is>
          <t>Geotechnical Campaign - Implementation At The Right Of Each Drill</t>
        </is>
      </c>
      <c r="D80" s="192" t="n"/>
      <c r="E80" s="193" t="n"/>
      <c r="F80" s="155" t="n"/>
      <c r="G80" s="194" t="n"/>
    </row>
    <row r="81" ht="16.2" customFormat="1" customHeight="1" s="25">
      <c r="A81" s="151" t="inlineStr">
        <is>
          <t>E1</t>
        </is>
      </c>
      <c r="B81" s="152" t="inlineStr">
        <is>
          <t xml:space="preserve"> 153.10</t>
        </is>
      </c>
      <c r="C81" s="153" t="inlineStr">
        <is>
          <t xml:space="preserve"> Geotechnical Campaign - Implementation - Pressure Soundings</t>
        </is>
      </c>
      <c r="D81" s="154" t="inlineStr">
        <is>
          <t>U</t>
        </is>
      </c>
      <c r="E81" s="185" t="n">
        <v>103.2</v>
      </c>
      <c r="F81" s="155" t="n">
        <v>4</v>
      </c>
      <c r="G81" s="157">
        <f>If(Round(F81*Round(E81,2),2)=0," ",Round(F81*Round(E81,2),2))</f>
        <v/>
      </c>
    </row>
    <row r="82" ht="16.2" customFormat="1" customHeight="1" s="25">
      <c r="A82" s="151" t="inlineStr">
        <is>
          <t>E1</t>
        </is>
      </c>
      <c r="B82" s="187" t="inlineStr">
        <is>
          <t xml:space="preserve"> 153.20</t>
        </is>
      </c>
      <c r="C82" s="188" t="inlineStr">
        <is>
          <t xml:space="preserve"> Geotechnical Campaign - Implementation - Penetrometric Soundings</t>
        </is>
      </c>
      <c r="D82" s="172" t="inlineStr">
        <is>
          <t>U</t>
        </is>
      </c>
      <c r="E82" s="189" t="n">
        <v>154.79</v>
      </c>
      <c r="F82" s="173" t="n">
        <v>7</v>
      </c>
      <c r="G82" s="157">
        <f>If(Round(F82*Round(E82,2),2)=0," ",Round(F82*Round(E82,2),2))</f>
        <v/>
      </c>
    </row>
    <row r="83" ht="16.2" customFormat="1" customHeight="1" s="25">
      <c r="A83" s="151" t="inlineStr">
        <is>
          <t>E1</t>
        </is>
      </c>
      <c r="B83" s="152" t="inlineStr">
        <is>
          <t xml:space="preserve"> 154.00</t>
        </is>
      </c>
      <c r="C83" s="153" t="inlineStr">
        <is>
          <t>Geotechnical Campaign - Static Penetrometer Test - Piezocone Point With U Measurement</t>
        </is>
      </c>
      <c r="D83" s="154" t="inlineStr">
        <is>
          <t>Ml</t>
        </is>
      </c>
      <c r="E83" s="185" t="n">
        <v>61.92</v>
      </c>
      <c r="F83" s="155" t="n">
        <v>210</v>
      </c>
      <c r="G83" s="157">
        <f>If(Round(F83*Round(E83,2),2)=0," ",Round(F83*Round(E83,2),2))</f>
        <v/>
      </c>
    </row>
    <row r="84" ht="16.2" customFormat="1" customHeight="1" s="25">
      <c r="A84" s="151" t="inlineStr">
        <is>
          <t>E1</t>
        </is>
      </c>
      <c r="B84" s="187" t="inlineStr">
        <is>
          <t xml:space="preserve"> 155.00</t>
        </is>
      </c>
      <c r="C84" s="188" t="inlineStr">
        <is>
          <t xml:space="preserve"> Geotechnical Campaign - Static Penetrometer Test - Dissipation Test</t>
        </is>
      </c>
      <c r="D84" s="172" t="inlineStr">
        <is>
          <t>U</t>
        </is>
      </c>
      <c r="E84" s="189" t="n">
        <v>206.39</v>
      </c>
      <c r="F84" s="173" t="n">
        <v>21</v>
      </c>
      <c r="G84" s="157">
        <f>If(Round(F84*Round(E84,2),2)=0," ",Round(F84*Round(E84,2),2))</f>
        <v/>
      </c>
    </row>
    <row r="85" ht="16.2" customFormat="1" customHeight="1" s="25">
      <c r="A85" s="190" t="n"/>
      <c r="B85" s="191" t="n"/>
      <c r="C85" s="153" t="inlineStr">
        <is>
          <t xml:space="preserve"> Geotechnical Campaign - Pressuremetric Soundings - Destructive Drilling ⌀ 64Mm</t>
        </is>
      </c>
      <c r="D85" s="192" t="n"/>
      <c r="E85" s="193" t="n"/>
      <c r="F85" s="155" t="n"/>
      <c r="G85" s="194" t="n"/>
    </row>
    <row r="86" ht="16.2" customFormat="1" customHeight="1" s="25">
      <c r="A86" s="151" t="inlineStr">
        <is>
          <t>E1</t>
        </is>
      </c>
      <c r="B86" s="152" t="inlineStr">
        <is>
          <t xml:space="preserve"> 156.10</t>
        </is>
      </c>
      <c r="C86" s="153" t="inlineStr">
        <is>
          <t xml:space="preserve"> GEOTECHNICAL CAMPAIGN - PRESSUREMETRIC SOUNDINGS - DRILLING - PROF. 0M to 20M</t>
        </is>
      </c>
      <c r="D86" s="154" t="inlineStr">
        <is>
          <t>Ml</t>
        </is>
      </c>
      <c r="E86" s="185" t="n">
        <v>61.92</v>
      </c>
      <c r="F86" s="155" t="n">
        <v>80</v>
      </c>
      <c r="G86" s="157">
        <f>If(Round(F86*Round(E86,2),2)=0," ",Round(F86*Round(E86,2),2))</f>
        <v/>
      </c>
    </row>
    <row r="87" ht="16.2" customFormat="1" customHeight="1" s="25">
      <c r="A87" s="151" t="inlineStr">
        <is>
          <t>E1</t>
        </is>
      </c>
      <c r="B87" s="187" t="inlineStr">
        <is>
          <t xml:space="preserve"> 156.20</t>
        </is>
      </c>
      <c r="C87" s="188" t="inlineStr">
        <is>
          <t xml:space="preserve"> GEOTECHNICAL CAMPAIGN - PRESSUREMETRIC SOUNDINGS - DRILLING - PROF. 20M to 40M</t>
        </is>
      </c>
      <c r="D87" s="172" t="inlineStr">
        <is>
          <t>Ml</t>
        </is>
      </c>
      <c r="E87" s="189" t="n">
        <v>82.55</v>
      </c>
      <c r="F87" s="173" t="n">
        <v>80</v>
      </c>
      <c r="G87" s="157">
        <f>If(Round(F87*Round(E87,2),2)=0," ",Round(F87*Round(E87,2),2))</f>
        <v/>
      </c>
    </row>
    <row r="88" ht="16.2" customFormat="1" customHeight="1" s="25">
      <c r="A88" s="151" t="inlineStr">
        <is>
          <t>E1</t>
        </is>
      </c>
      <c r="B88" s="187" t="inlineStr">
        <is>
          <t xml:space="preserve"> 157.00</t>
        </is>
      </c>
      <c r="C88" s="188" t="inlineStr">
        <is>
          <t xml:space="preserve"> Geotechnical Campaign - Pressuremetric Surveys - Casing Or Mud ⌀ 76Mm</t>
        </is>
      </c>
      <c r="D88" s="172" t="inlineStr">
        <is>
          <t>Ml</t>
        </is>
      </c>
      <c r="E88" s="189" t="n">
        <v>10.32</v>
      </c>
      <c r="F88" s="173" t="n">
        <v>160</v>
      </c>
      <c r="G88" s="157">
        <f>If(Round(F88*Round(E88,2),2)=0," ",Round(F88*Round(E88,2),2))</f>
        <v/>
      </c>
    </row>
    <row r="89" ht="16.2" customFormat="1" customHeight="1" s="25">
      <c r="A89" s="190" t="n"/>
      <c r="B89" s="191" t="n"/>
      <c r="C89" s="153" t="inlineStr">
        <is>
          <t xml:space="preserve"> Geotechnical Campaign - Pressuremetric Soundings - Tests</t>
        </is>
      </c>
      <c r="D89" s="192" t="n"/>
      <c r="E89" s="193" t="n"/>
      <c r="F89" s="155" t="n"/>
      <c r="G89" s="194" t="n"/>
    </row>
    <row r="90" ht="16.2" customFormat="1" customHeight="1" s="25">
      <c r="A90" s="151" t="inlineStr">
        <is>
          <t>E1</t>
        </is>
      </c>
      <c r="B90" s="152" t="inlineStr">
        <is>
          <t xml:space="preserve"> 158.10</t>
        </is>
      </c>
      <c r="C90" s="153" t="inlineStr">
        <is>
          <t>GEOTECHNICAL CAMPAIGN - PRESSUREMETRIC SOUNDINGS - TESTS - PROF. 0M to 20M</t>
        </is>
      </c>
      <c r="D90" s="154" t="inlineStr">
        <is>
          <t>U</t>
        </is>
      </c>
      <c r="E90" s="185" t="n">
        <v>61.92</v>
      </c>
      <c r="F90" s="155" t="n">
        <v>80</v>
      </c>
      <c r="G90" s="157">
        <f>If(Round(F90*Round(E90,2),2)=0," ",Round(F90*Round(E90,2),2))</f>
        <v/>
      </c>
    </row>
    <row r="91" ht="16.2" customFormat="1" customHeight="1" s="25">
      <c r="A91" s="151" t="inlineStr">
        <is>
          <t>E1</t>
        </is>
      </c>
      <c r="B91" s="187" t="inlineStr">
        <is>
          <t xml:space="preserve"> 158.20</t>
        </is>
      </c>
      <c r="C91" s="188" t="inlineStr">
        <is>
          <t xml:space="preserve"> GEOTECHNICAL CAMPAIGN - PRESSUREMETRIC SOUNDINGS - TESTS - PROF. 20M to 40M</t>
        </is>
      </c>
      <c r="D91" s="172" t="inlineStr">
        <is>
          <t>U</t>
        </is>
      </c>
      <c r="E91" s="189" t="n">
        <v>82.55</v>
      </c>
      <c r="F91" s="173" t="n">
        <v>80</v>
      </c>
      <c r="G91" s="157">
        <f>If(Round(F91*Round(E91,2),2)=0," ",Round(F91*Round(E91,2),2))</f>
        <v/>
      </c>
    </row>
    <row r="92" ht="16.2" customFormat="1" customHeight="1" s="25">
      <c r="A92" s="151" t="inlineStr">
        <is>
          <t>E1</t>
        </is>
      </c>
      <c r="B92" s="152" t="inlineStr">
        <is>
          <t xml:space="preserve"> 159.00</t>
        </is>
      </c>
      <c r="C92" s="153" t="inlineStr">
        <is>
          <t xml:space="preserve"> Geotechnical Campaign - Piezometric Equipment - Tube</t>
        </is>
      </c>
      <c r="D92" s="154" t="inlineStr">
        <is>
          <t>Ml</t>
        </is>
      </c>
      <c r="E92" s="185" t="n">
        <v>61.92</v>
      </c>
      <c r="F92" s="155" t="n">
        <v>80</v>
      </c>
      <c r="G92" s="157">
        <f>If(Round(F92*Round(E92,2),2)=0," ",Round(F92*Round(E92,2),2))</f>
        <v/>
      </c>
    </row>
    <row r="93" ht="16.2" customFormat="1" customHeight="1" s="25">
      <c r="A93" s="151" t="inlineStr">
        <is>
          <t>E1</t>
        </is>
      </c>
      <c r="B93" s="152" t="inlineStr">
        <is>
          <t xml:space="preserve"> 160.00</t>
        </is>
      </c>
      <c r="C93" s="153" t="inlineStr">
        <is>
          <t xml:space="preserve"> Geotechnical Campaign - Piezometric Equipment - Key Box</t>
        </is>
      </c>
      <c r="D93" s="154" t="inlineStr">
        <is>
          <t>U</t>
        </is>
      </c>
      <c r="E93" s="185" t="n">
        <v>309.59</v>
      </c>
      <c r="F93" s="155" t="n">
        <v>2</v>
      </c>
      <c r="G93" s="157">
        <f>If(Round(F93*Round(E93,2),2)=0," ",Round(F93*Round(E93,2),2))</f>
        <v/>
      </c>
    </row>
    <row r="94" ht="16.2" customFormat="1" customHeight="1" s="25">
      <c r="A94" s="151" t="inlineStr">
        <is>
          <t>E1</t>
        </is>
      </c>
      <c r="B94" s="152" t="inlineStr">
        <is>
          <t xml:space="preserve"> 161.00</t>
        </is>
      </c>
      <c r="C94" s="153" t="inlineStr">
        <is>
          <t xml:space="preserve"> Geotechnical Campaign - Piezometric Equipment - Development</t>
        </is>
      </c>
      <c r="D94" s="154" t="inlineStr">
        <is>
          <t>Ft</t>
        </is>
      </c>
      <c r="E94" s="185" t="n">
        <v>619.1799999999999</v>
      </c>
      <c r="F94" s="155" t="n">
        <v>1</v>
      </c>
      <c r="G94" s="157">
        <f>If(Round(F94*Round(E94,2),2)=0," ",Round(F94*Round(E94,2),2))</f>
        <v/>
      </c>
    </row>
    <row r="95" ht="16.2" customFormat="1" customHeight="1" s="25">
      <c r="A95" s="151" t="inlineStr">
        <is>
          <t>E1</t>
        </is>
      </c>
      <c r="B95" s="187" t="inlineStr">
        <is>
          <t xml:space="preserve"> 162.00</t>
        </is>
      </c>
      <c r="C95" s="188" t="inlineStr">
        <is>
          <t xml:space="preserve"> Geotechnical Campaign - Piezometric Equipment - Surveys</t>
        </is>
      </c>
      <c r="D95" s="172" t="inlineStr">
        <is>
          <t>Ft</t>
        </is>
      </c>
      <c r="E95" s="189" t="n">
        <v>206.39</v>
      </c>
      <c r="F95" s="173" t="n">
        <v>1</v>
      </c>
      <c r="G95" s="157">
        <f>If(Round(F95*Round(E95,2),2)=0," ",Round(F95*Round(E95,2),2))</f>
        <v/>
      </c>
    </row>
    <row r="96" ht="16.2" customFormat="1" customHeight="1" s="25" thickBot="1">
      <c r="A96" s="158" t="inlineStr">
        <is>
          <t>E1</t>
        </is>
      </c>
      <c r="B96" s="195" t="inlineStr">
        <is>
          <t xml:space="preserve"> 170.00</t>
        </is>
      </c>
      <c r="C96" s="168" t="inlineStr">
        <is>
          <t>Permeability Tests</t>
        </is>
      </c>
      <c r="D96" s="175" t="inlineStr">
        <is>
          <t>Ft</t>
        </is>
      </c>
      <c r="E96" s="196" t="n">
        <v>619.1799999999999</v>
      </c>
      <c r="F96" s="176" t="n">
        <v>1</v>
      </c>
      <c r="G96" s="164">
        <f>If(Round(F96*Round(E96,2),2)=0," ",Round(F96*Round(E96,2),2))</f>
        <v/>
      </c>
    </row>
    <row r="97" ht="20.1" customFormat="1" customHeight="1" s="46">
      <c r="A97" s="5" t="inlineStr">
        <is>
          <t xml:space="preserve"> Totals Family E1</t>
        </is>
      </c>
      <c r="B97" s="88" t="n"/>
      <c r="C97" s="88" t="n"/>
      <c r="D97" s="88" t="n"/>
      <c r="E97" s="88" t="n"/>
      <c r="F97" s="107" t="inlineStr">
        <is>
          <t xml:space="preserve"> Amount excl. VAT:</t>
        </is>
      </c>
      <c r="G97" s="108">
        <f>If(Sum($G$65:$G96)=0," ",Sum($G$65:$G96))</f>
        <v/>
      </c>
    </row>
    <row r="98" ht="20.1" customFormat="1" customHeight="1" s="46">
      <c r="A98" s="22" t="inlineStr">
        <is>
          <t xml:space="preserve"> VAT rate in %: 0</t>
        </is>
      </c>
      <c r="B98" s="88" t="n"/>
      <c r="C98" s="88" t="n"/>
      <c r="D98" s="88" t="n"/>
      <c r="E98" s="88" t="n"/>
      <c r="F98" s="91" t="inlineStr">
        <is>
          <t xml:space="preserve"> VAT amount :</t>
        </is>
      </c>
      <c r="G98" s="92">
        <f>0</f>
        <v/>
      </c>
    </row>
    <row r="99" ht="20.1" customFormat="1" customHeight="1" s="46" thickBot="1">
      <c r="A99" s="5" t="n"/>
      <c r="B99" s="88" t="n"/>
      <c r="C99" s="88" t="n"/>
      <c r="D99" s="88" t="n"/>
      <c r="E99" s="88" t="n"/>
      <c r="F99" s="103" t="inlineStr">
        <is>
          <t xml:space="preserve"> Amount including VAT:</t>
        </is>
      </c>
      <c r="G99" s="51">
        <f>If(G97=" "," ",G97+G98)</f>
        <v/>
      </c>
    </row>
    <row r="100" ht="20.1" customFormat="1" customHeight="1" s="46">
      <c r="A100" s="40" t="inlineStr">
        <is>
          <t>Family E2 EARTHWORKS - EXCAVATIONS - SHIELDING - BACKFILL</t>
        </is>
      </c>
      <c r="B100" s="109" t="n"/>
      <c r="C100" s="109" t="n"/>
      <c r="D100" s="109" t="n"/>
      <c r="E100" s="109" t="n"/>
      <c r="F100" s="109" t="n"/>
      <c r="G100" s="110" t="n"/>
    </row>
    <row r="101" ht="16.2" customFormat="1" customHeight="1" s="25">
      <c r="A101" s="197" t="n"/>
      <c r="B101" s="198" t="n"/>
      <c r="C101" s="180" t="inlineStr">
        <is>
          <t>Excavations</t>
        </is>
      </c>
      <c r="D101" s="199" t="n"/>
      <c r="E101" s="200" t="n"/>
      <c r="F101" s="200" t="n"/>
      <c r="G101" s="201" t="n"/>
    </row>
    <row r="102" ht="16.2" customFormat="1" customHeight="1" s="25">
      <c r="A102" s="151" t="inlineStr">
        <is>
          <t>E2</t>
        </is>
      </c>
      <c r="B102" s="187" t="inlineStr">
        <is>
          <t xml:space="preserve"> 201.00</t>
        </is>
      </c>
      <c r="C102" s="188" t="inlineStr">
        <is>
          <t xml:space="preserve"> Excavations In Ordinary Terrain</t>
        </is>
      </c>
      <c r="D102" s="172" t="inlineStr">
        <is>
          <t>M3</t>
        </is>
      </c>
      <c r="E102" s="189" t="n">
        <v>12.72</v>
      </c>
      <c r="F102" s="173" t="n">
        <v>7500</v>
      </c>
      <c r="G102" s="157">
        <f>If(Round(F102*Round(E102,2),2)=0," ",Round(F102*Round(E102,2),2))</f>
        <v/>
      </c>
    </row>
    <row r="103" ht="16.2" customFormat="1" customHeight="1" s="25">
      <c r="A103" s="151" t="inlineStr">
        <is>
          <t>E2</t>
        </is>
      </c>
      <c r="B103" s="152" t="inlineStr">
        <is>
          <t xml:space="preserve"> 202.00</t>
        </is>
      </c>
      <c r="C103" s="153" t="inlineStr">
        <is>
          <t xml:space="preserve"> Dig Shielding</t>
        </is>
      </c>
      <c r="D103" s="154" t="inlineStr">
        <is>
          <t>M2</t>
        </is>
      </c>
      <c r="E103" s="185" t="n">
        <v>24.55</v>
      </c>
      <c r="F103" s="155" t="n">
        <v>290</v>
      </c>
      <c r="G103" s="157">
        <f>If(Round(F103*Round(E103,2),2)=0," ",Round(F103*Round(E103,2),2))</f>
        <v/>
      </c>
    </row>
    <row r="104" ht="16.2" customFormat="1" customHeight="1" s="25">
      <c r="A104" s="151" t="inlineStr">
        <is>
          <t>E2</t>
        </is>
      </c>
      <c r="B104" s="152" t="inlineStr">
        <is>
          <t xml:space="preserve"> 203.00</t>
        </is>
      </c>
      <c r="C104" s="153" t="inlineStr">
        <is>
          <t xml:space="preserve"> Backfills Of Excavations</t>
        </is>
      </c>
      <c r="D104" s="154" t="inlineStr">
        <is>
          <t>M3</t>
        </is>
      </c>
      <c r="E104" s="185" t="n">
        <v>36.95</v>
      </c>
      <c r="F104" s="155" t="n">
        <v>4970</v>
      </c>
      <c r="G104" s="157">
        <f>If(Round(F104*Round(E104,2),2)=0," ",Round(F104*Round(E104,2),2))</f>
        <v/>
      </c>
    </row>
    <row r="105" ht="16.2" customFormat="1" customHeight="1" s="25">
      <c r="A105" s="151" t="inlineStr">
        <is>
          <t>E2</t>
        </is>
      </c>
      <c r="B105" s="187" t="inlineStr">
        <is>
          <t xml:space="preserve"> 209.00</t>
        </is>
      </c>
      <c r="C105" s="188" t="inlineStr">
        <is>
          <t xml:space="preserve"> Technical Backfill Ramp Part With Friction Slabs</t>
        </is>
      </c>
      <c r="D105" s="172" t="inlineStr">
        <is>
          <t>M3</t>
        </is>
      </c>
      <c r="E105" s="189" t="n">
        <v>43.11</v>
      </c>
      <c r="F105" s="173" t="n">
        <v>650</v>
      </c>
      <c r="G105" s="157">
        <f>If(Round(F105*Round(E105,2),2)=0," ",Round(F105*Round(E105,2),2))</f>
        <v/>
      </c>
    </row>
    <row r="106" ht="16.2" customFormat="1" customHeight="1" s="25">
      <c r="A106" s="151" t="inlineStr">
        <is>
          <t>E2</t>
        </is>
      </c>
      <c r="B106" s="152" t="inlineStr">
        <is>
          <t xml:space="preserve"> 210.00</t>
        </is>
      </c>
      <c r="C106" s="153" t="inlineStr">
        <is>
          <t xml:space="preserve"> Technical Backfill Against Abutment Masonry</t>
        </is>
      </c>
      <c r="D106" s="154" t="inlineStr">
        <is>
          <t>M3</t>
        </is>
      </c>
      <c r="E106" s="185" t="n">
        <v>43.11</v>
      </c>
      <c r="F106" s="155" t="n">
        <v>400</v>
      </c>
      <c r="G106" s="157">
        <f>If(Round(F106*Round(E106,2),2)=0," ",Round(F106*Round(E106,2),2))</f>
        <v/>
      </c>
    </row>
    <row r="107" ht="16.2" customFormat="1" customHeight="1" s="25">
      <c r="A107" s="151" t="inlineStr">
        <is>
          <t>E2</t>
        </is>
      </c>
      <c r="B107" s="152" t="inlineStr">
        <is>
          <t xml:space="preserve"> 211.00</t>
        </is>
      </c>
      <c r="C107" s="153" t="inlineStr">
        <is>
          <t xml:space="preserve"> Backfill Of Ramps In Reinforced Soil</t>
        </is>
      </c>
      <c r="D107" s="154" t="inlineStr">
        <is>
          <t>M3</t>
        </is>
      </c>
      <c r="E107" s="185" t="n">
        <v>53.6</v>
      </c>
      <c r="F107" s="155" t="n">
        <v>2240</v>
      </c>
      <c r="G107" s="157">
        <f>If(Round(F107*Round(E107,2),2)=0," ",Round(F107*Round(E107,2),2))</f>
        <v/>
      </c>
    </row>
    <row r="108" ht="16.2" customFormat="1" customHeight="1" s="25" thickBot="1">
      <c r="A108" s="158" t="inlineStr">
        <is>
          <t>E2</t>
        </is>
      </c>
      <c r="B108" s="195" t="inlineStr">
        <is>
          <t>212.00</t>
        </is>
      </c>
      <c r="C108" s="168" t="inlineStr">
        <is>
          <t xml:space="preserve"> Instrumentation Of Backfill For Monitoring Settlement During The Works Phase</t>
        </is>
      </c>
      <c r="D108" s="175" t="inlineStr">
        <is>
          <t>Ft</t>
        </is>
      </c>
      <c r="E108" s="196" t="n">
        <v>38782.36</v>
      </c>
      <c r="F108" s="176" t="n">
        <v>1</v>
      </c>
      <c r="G108" s="164">
        <f>If(Round(F108*Round(E108,2),2)=0," ",Round(F108*Round(E108,2),2))</f>
        <v/>
      </c>
    </row>
    <row r="109" ht="20.1" customFormat="1" customHeight="1" s="46">
      <c r="A109" s="5" t="inlineStr">
        <is>
          <t xml:space="preserve"> Family E2 Totals</t>
        </is>
      </c>
      <c r="B109" s="88" t="n"/>
      <c r="C109" s="88" t="n"/>
      <c r="D109" s="88" t="n"/>
      <c r="E109" s="88" t="n"/>
      <c r="F109" s="107" t="inlineStr">
        <is>
          <t xml:space="preserve"> Amount excl. VAT:</t>
        </is>
      </c>
      <c r="G109" s="108">
        <f>If(Sum($G$101:$G108)=0," ",Sum($G$101:$G108))</f>
        <v/>
      </c>
    </row>
    <row r="110" ht="20.1" customFormat="1" customHeight="1" s="46">
      <c r="A110" s="22" t="inlineStr">
        <is>
          <t xml:space="preserve"> VAT rate in %: 0</t>
        </is>
      </c>
      <c r="B110" s="88" t="n"/>
      <c r="C110" s="88" t="n"/>
      <c r="D110" s="88" t="n"/>
      <c r="E110" s="88" t="n"/>
      <c r="F110" s="91" t="inlineStr">
        <is>
          <t xml:space="preserve"> VAT amount :</t>
        </is>
      </c>
      <c r="G110" s="92">
        <f>0</f>
        <v/>
      </c>
    </row>
    <row r="111" ht="20.1" customFormat="1" customHeight="1" s="46" thickBot="1">
      <c r="A111" s="5" t="n"/>
      <c r="B111" s="88" t="n"/>
      <c r="C111" s="88" t="n"/>
      <c r="D111" s="88" t="n"/>
      <c r="E111" s="88" t="n"/>
      <c r="F111" s="103" t="inlineStr">
        <is>
          <t xml:space="preserve"> Amount including VAT:</t>
        </is>
      </c>
      <c r="G111" s="51">
        <f>If(G109=" "," ",G109+G110)</f>
        <v/>
      </c>
    </row>
    <row r="112" ht="20.1" customFormat="1" customHeight="1" s="46">
      <c r="A112" s="40" t="inlineStr">
        <is>
          <t>Family E4 DEEP FOUNDATIONS: PILES</t>
        </is>
      </c>
      <c r="B112" s="109" t="n"/>
      <c r="C112" s="109" t="n"/>
      <c r="D112" s="109" t="n"/>
      <c r="E112" s="109" t="n"/>
      <c r="F112" s="109" t="n"/>
      <c r="G112" s="110" t="n"/>
    </row>
    <row r="113" ht="16.2" customFormat="1" customHeight="1" s="25">
      <c r="A113" s="178" t="inlineStr">
        <is>
          <t>E4</t>
        </is>
      </c>
      <c r="B113" s="179" t="inlineStr">
        <is>
          <t xml:space="preserve"> 401.00</t>
        </is>
      </c>
      <c r="C113" s="180" t="inlineStr">
        <is>
          <t xml:space="preserve"> Supply And Return Of Bored Piles Execution Equipment</t>
        </is>
      </c>
      <c r="D113" s="181" t="inlineStr">
        <is>
          <t>U</t>
        </is>
      </c>
      <c r="E113" s="182" t="n">
        <v>19504.19</v>
      </c>
      <c r="F113" s="183" t="n">
        <v>2</v>
      </c>
      <c r="G113" s="202">
        <f>If(Round(F113*Round(E113,2),2)=0," ",Round(F113*Round(E113,2),2))</f>
        <v/>
      </c>
      <c r="I113" s="25" t="inlineStr">
        <is>
          <t>piles</t>
        </is>
      </c>
    </row>
    <row r="114" ht="16.2" customFormat="1" customHeight="1" s="25">
      <c r="A114" s="151" t="inlineStr">
        <is>
          <t>E4</t>
        </is>
      </c>
      <c r="B114" s="152" t="inlineStr">
        <is>
          <t xml:space="preserve"> 402.00</t>
        </is>
      </c>
      <c r="C114" s="153" t="inlineStr">
        <is>
          <t xml:space="preserve"> Drill Pile Positioning</t>
        </is>
      </c>
      <c r="D114" s="154" t="inlineStr">
        <is>
          <t>U</t>
        </is>
      </c>
      <c r="E114" s="185" t="n">
        <v>195.04</v>
      </c>
      <c r="F114" s="155" t="n">
        <v>76</v>
      </c>
      <c r="G114" s="157">
        <f>If(Round(F114*Round(E114,2),2)=0," ",Round(F114*Round(E114,2),2))</f>
        <v/>
      </c>
      <c r="I114" s="25" t="inlineStr">
        <is>
          <t>piles</t>
        </is>
      </c>
    </row>
    <row r="115" ht="16.2" customFormat="1" customHeight="1" s="25">
      <c r="A115" s="151" t="inlineStr">
        <is>
          <t>E4</t>
        </is>
      </c>
      <c r="B115" s="152" t="inlineStr">
        <is>
          <t xml:space="preserve"> 403.00</t>
        </is>
      </c>
      <c r="C115" s="153" t="inlineStr">
        <is>
          <t xml:space="preserve"> Pile Drilling</t>
        </is>
      </c>
      <c r="D115" s="154" t="inlineStr">
        <is>
          <t>Ml</t>
        </is>
      </c>
      <c r="E115" s="185" t="n">
        <v>238.39</v>
      </c>
      <c r="F115" s="155" t="n">
        <v>2080</v>
      </c>
      <c r="G115" s="157">
        <f>If(Round(F115*Round(E115,2),2)=0," ",Round(F115*Round(E115,2),2))</f>
        <v/>
      </c>
      <c r="I115" s="25" t="inlineStr">
        <is>
          <t>piles</t>
        </is>
      </c>
    </row>
    <row r="116" ht="16.2" customFormat="1" customHeight="1" s="25">
      <c r="A116" s="151" t="inlineStr">
        <is>
          <t>E4</t>
        </is>
      </c>
      <c r="B116" s="152" t="inlineStr">
        <is>
          <t xml:space="preserve"> 404.00</t>
        </is>
      </c>
      <c r="C116" s="153" t="inlineStr">
        <is>
          <t xml:space="preserve"> Added Value For Definitive Covering Of The Piles</t>
        </is>
      </c>
      <c r="D116" s="154" t="inlineStr">
        <is>
          <t>Ml</t>
        </is>
      </c>
      <c r="E116" s="185" t="n">
        <v>1521.33</v>
      </c>
      <c r="F116" s="155" t="n">
        <v>790</v>
      </c>
      <c r="G116" s="157">
        <f>If(Round(F116*Round(E116,2),2)=0," ",Round(F116*Round(E116,2),2))</f>
        <v/>
      </c>
      <c r="I116" s="25" t="inlineStr">
        <is>
          <t>piles</t>
        </is>
      </c>
    </row>
    <row r="117" ht="16.2" customFormat="1" customHeight="1" s="25">
      <c r="A117" s="151" t="inlineStr">
        <is>
          <t>E4</t>
        </is>
      </c>
      <c r="B117" s="152" t="inlineStr">
        <is>
          <t xml:space="preserve"> 406.00</t>
        </is>
      </c>
      <c r="C117" s="153" t="inlineStr">
        <is>
          <t xml:space="preserve"> Recoping Drilled Piles</t>
        </is>
      </c>
      <c r="D117" s="154" t="inlineStr">
        <is>
          <t>U</t>
        </is>
      </c>
      <c r="E117" s="185" t="n">
        <v>325.07</v>
      </c>
      <c r="F117" s="155" t="n">
        <v>76</v>
      </c>
      <c r="G117" s="157">
        <f>If(Round(F117*Round(E117,2),2)=0," ",Round(F117*Round(E117,2),2))</f>
        <v/>
      </c>
      <c r="I117" s="25" t="inlineStr">
        <is>
          <t>piles</t>
        </is>
      </c>
    </row>
    <row r="118" ht="16.2" customFormat="1" customHeight="1" s="25">
      <c r="A118" s="151" t="inlineStr">
        <is>
          <t>E4</t>
        </is>
      </c>
      <c r="B118" s="152" t="inlineStr">
        <is>
          <t xml:space="preserve"> 410.00</t>
        </is>
      </c>
      <c r="C118" s="153" t="inlineStr">
        <is>
          <t xml:space="preserve"> Concrete C35/45 Bored Piles In Reinforced Concrete</t>
        </is>
      </c>
      <c r="D118" s="154" t="inlineStr">
        <is>
          <t>M3</t>
        </is>
      </c>
      <c r="E118" s="185" t="n">
        <v>211.55</v>
      </c>
      <c r="F118" s="155" t="n">
        <v>2350</v>
      </c>
      <c r="G118" s="157">
        <f>If(Round(F118*Round(E118,2),2)=0," ",Round(F118*Round(E118,2),2))</f>
        <v/>
      </c>
      <c r="I118" s="25" t="inlineStr">
        <is>
          <t>piles</t>
        </is>
      </c>
    </row>
    <row r="119" ht="16.2" customFormat="1" customHeight="1" s="25">
      <c r="A119" s="151" t="inlineStr">
        <is>
          <t>E4</t>
        </is>
      </c>
      <c r="B119" s="152" t="inlineStr">
        <is>
          <t xml:space="preserve"> 411.00</t>
        </is>
      </c>
      <c r="C119" s="153" t="inlineStr">
        <is>
          <t xml:space="preserve"> Passive Reinforcement Of Reinforced Concrete Piles</t>
        </is>
      </c>
      <c r="D119" s="154" t="inlineStr">
        <is>
          <t>Kg</t>
        </is>
      </c>
      <c r="E119" s="185" t="n">
        <v>1.44</v>
      </c>
      <c r="F119" s="155" t="n">
        <v>150000</v>
      </c>
      <c r="G119" s="157">
        <f>If(Round(F119*Round(E119,2),2)=0," ",Round(F119*Round(E119,2),2))</f>
        <v/>
      </c>
      <c r="I119" s="25" t="inlineStr">
        <is>
          <t>piles</t>
        </is>
      </c>
    </row>
    <row r="120" ht="16.2" customFormat="1" customHeight="1" s="25">
      <c r="A120" s="151" t="inlineStr">
        <is>
          <t>E4</t>
        </is>
      </c>
      <c r="B120" s="187" t="inlineStr">
        <is>
          <t xml:space="preserve"> 420.00</t>
        </is>
      </c>
      <c r="C120" s="188" t="inlineStr">
        <is>
          <t xml:space="preserve"> Core Drilling At The Bottom Of Pile</t>
        </is>
      </c>
      <c r="D120" s="172" t="inlineStr">
        <is>
          <t>U</t>
        </is>
      </c>
      <c r="E120" s="189" t="n">
        <v>1202.76</v>
      </c>
      <c r="F120" s="173" t="n">
        <v>76</v>
      </c>
      <c r="G120" s="157">
        <f>If(Round(F120*Round(E120,2),2)=0," ",Round(F120*Round(E120,2),2))</f>
        <v/>
      </c>
      <c r="I120" s="25" t="inlineStr">
        <is>
          <t>piles</t>
        </is>
      </c>
    </row>
    <row r="121" ht="16.2" customFormat="1" customHeight="1" s="25">
      <c r="A121" s="190" t="n"/>
      <c r="B121" s="191" t="n"/>
      <c r="C121" s="153" t="inlineStr">
        <is>
          <t>Monitoring Tubes For Bored Concrete Piles</t>
        </is>
      </c>
      <c r="D121" s="192" t="n"/>
      <c r="E121" s="193" t="n"/>
      <c r="F121" s="155" t="n"/>
      <c r="G121" s="194" t="n"/>
      <c r="I121" s="25" t="inlineStr">
        <is>
          <t>piles</t>
        </is>
      </c>
    </row>
    <row r="122" ht="16.2" customFormat="1" customHeight="1" s="25">
      <c r="A122" s="151" t="inlineStr">
        <is>
          <t>E4</t>
        </is>
      </c>
      <c r="B122" s="152" t="inlineStr">
        <is>
          <t xml:space="preserve"> 421.10</t>
        </is>
      </c>
      <c r="C122" s="153" t="inlineStr">
        <is>
          <t xml:space="preserve"> Monitoring Tubes 50/60</t>
        </is>
      </c>
      <c r="D122" s="154" t="inlineStr">
        <is>
          <t>Ml</t>
        </is>
      </c>
      <c r="E122" s="185" t="n">
        <v>28.6</v>
      </c>
      <c r="F122" s="155" t="n">
        <v>6230</v>
      </c>
      <c r="G122" s="157">
        <f>If(Round(F122*Round(E122,2),2)=0," ",Round(F122*Round(E122,2),2))</f>
        <v/>
      </c>
      <c r="I122" s="25" t="inlineStr">
        <is>
          <t>piles</t>
        </is>
      </c>
    </row>
    <row r="123" ht="16.2" customFormat="1" customHeight="1" s="25">
      <c r="A123" s="151" t="inlineStr">
        <is>
          <t>E4</t>
        </is>
      </c>
      <c r="B123" s="187" t="inlineStr">
        <is>
          <t xml:space="preserve"> 421.20</t>
        </is>
      </c>
      <c r="C123" s="188" t="inlineStr">
        <is>
          <t xml:space="preserve"> Monitoring Tubes 102/114</t>
        </is>
      </c>
      <c r="D123" s="172" t="inlineStr">
        <is>
          <t>Ml</t>
        </is>
      </c>
      <c r="E123" s="189" t="n">
        <v>50.27</v>
      </c>
      <c r="F123" s="173" t="n">
        <v>2080</v>
      </c>
      <c r="G123" s="157">
        <f>If(Round(F123*Round(E123,2),2)=0," ",Round(F123*Round(E123,2),2))</f>
        <v/>
      </c>
      <c r="I123" s="25" t="inlineStr">
        <is>
          <t>piles</t>
        </is>
      </c>
    </row>
    <row r="124" ht="16.2" customFormat="1" customHeight="1" s="25" thickBot="1">
      <c r="A124" s="158" t="inlineStr">
        <is>
          <t>E4</t>
        </is>
      </c>
      <c r="B124" s="195" t="inlineStr">
        <is>
          <t xml:space="preserve"> 422.00</t>
        </is>
      </c>
      <c r="C124" s="168" t="inlineStr">
        <is>
          <t xml:space="preserve"> Monitoring Bored Piles In Reinforced Concrete</t>
        </is>
      </c>
      <c r="D124" s="175" t="inlineStr">
        <is>
          <t>U</t>
        </is>
      </c>
      <c r="E124" s="196" t="n">
        <v>650.14</v>
      </c>
      <c r="F124" s="176" t="n">
        <v>76</v>
      </c>
      <c r="G124" s="164">
        <f>If(Round(F124*Round(E124,2),2)=0," ",Round(F124*Round(E124,2),2))</f>
        <v/>
      </c>
      <c r="I124" s="25" t="inlineStr">
        <is>
          <t>piles</t>
        </is>
      </c>
    </row>
    <row r="125" ht="20.1" customFormat="1" customHeight="1" s="46">
      <c r="A125" s="5" t="inlineStr">
        <is>
          <t xml:space="preserve"> Family E4 Totals</t>
        </is>
      </c>
      <c r="B125" s="88" t="n"/>
      <c r="C125" s="88" t="n"/>
      <c r="D125" s="88" t="n"/>
      <c r="E125" s="88" t="n"/>
      <c r="F125" s="107" t="inlineStr">
        <is>
          <t xml:space="preserve"> Amount excl. VAT:</t>
        </is>
      </c>
      <c r="G125" s="47">
        <f>If(Sum($G$113:$G124)=0," ",Sum($G$113:$G124))</f>
        <v/>
      </c>
    </row>
    <row r="126" ht="20.1" customFormat="1" customHeight="1" s="46">
      <c r="A126" s="22" t="inlineStr">
        <is>
          <t xml:space="preserve"> VAT rate in %: 0</t>
        </is>
      </c>
      <c r="B126" s="88" t="n"/>
      <c r="C126" s="88" t="n"/>
      <c r="D126" s="88" t="n"/>
      <c r="E126" s="88" t="n"/>
      <c r="F126" s="111" t="inlineStr">
        <is>
          <t xml:space="preserve"> VAT amount :</t>
        </is>
      </c>
      <c r="G126" s="92">
        <f>0</f>
        <v/>
      </c>
    </row>
    <row r="127" ht="20.1" customFormat="1" customHeight="1" s="46" thickBot="1">
      <c r="A127" s="5" t="n"/>
      <c r="B127" s="88" t="n"/>
      <c r="C127" s="88" t="n"/>
      <c r="D127" s="88" t="n"/>
      <c r="E127" s="88" t="n"/>
      <c r="F127" s="112" t="inlineStr">
        <is>
          <t xml:space="preserve"> Amount including VAT:</t>
        </is>
      </c>
      <c r="G127" s="94">
        <f>If(G125=" "," ",G125+G126)</f>
        <v/>
      </c>
    </row>
    <row r="128" ht="20.1" customFormat="1" customHeight="1" s="46">
      <c r="A128" s="40" t="inlineStr">
        <is>
          <t>Family E5 FOOTING - SUPPORTS - SUPPORTS - WALLS</t>
        </is>
      </c>
      <c r="B128" s="109" t="n"/>
      <c r="C128" s="109" t="n"/>
      <c r="D128" s="109" t="n"/>
      <c r="E128" s="109" t="n"/>
      <c r="F128" s="109" t="n"/>
      <c r="G128" s="110" t="n"/>
    </row>
    <row r="129" ht="16.2" customFormat="1" customHeight="1" s="25">
      <c r="A129" s="178" t="inlineStr">
        <is>
          <t>E5</t>
        </is>
      </c>
      <c r="B129" s="179" t="inlineStr">
        <is>
          <t xml:space="preserve"> 501.00</t>
        </is>
      </c>
      <c r="C129" s="180" t="inlineStr">
        <is>
          <t>Provisional Work For The Creation Of Elevation Supports</t>
        </is>
      </c>
      <c r="D129" s="181" t="inlineStr">
        <is>
          <t>Ft</t>
        </is>
      </c>
      <c r="E129" s="182" t="n">
        <v>44199.18</v>
      </c>
      <c r="F129" s="183" t="n">
        <v>1</v>
      </c>
      <c r="G129" s="202">
        <f>If(Round(F129*Round(E129,2),2)=0," ",Round(F129*Round(E129,2),2))</f>
        <v/>
      </c>
    </row>
    <row r="130" ht="16.2" customFormat="1" customHeight="1" s="25">
      <c r="A130" s="151" t="inlineStr">
        <is>
          <t>E5</t>
        </is>
      </c>
      <c r="B130" s="152" t="inlineStr">
        <is>
          <t xml:space="preserve"> 502.00</t>
        </is>
      </c>
      <c r="C130" s="153" t="inlineStr">
        <is>
          <t xml:space="preserve"> Formwork For Single-Sided Supports</t>
        </is>
      </c>
      <c r="D130" s="154" t="inlineStr">
        <is>
          <t>M2</t>
        </is>
      </c>
      <c r="E130" s="185" t="n">
        <v>58.39</v>
      </c>
      <c r="F130" s="155" t="n">
        <v>1030</v>
      </c>
      <c r="G130" s="157">
        <f>If(Round(F130*Round(E130,2),2)=0," ",Round(F130*Round(E130,2),2))</f>
        <v/>
      </c>
    </row>
    <row r="131" ht="16.2" customFormat="1" customHeight="1" s="25">
      <c r="A131" s="151" t="inlineStr">
        <is>
          <t>E5</t>
        </is>
      </c>
      <c r="B131" s="187" t="inlineStr">
        <is>
          <t xml:space="preserve"> 503.00</t>
        </is>
      </c>
      <c r="C131" s="188" t="inlineStr">
        <is>
          <t xml:space="preserve"> Formwork For Thin Faceings Of Supports</t>
        </is>
      </c>
      <c r="D131" s="172" t="inlineStr">
        <is>
          <t>M2</t>
        </is>
      </c>
      <c r="E131" s="189" t="n">
        <v>73.22</v>
      </c>
      <c r="F131" s="173" t="n">
        <v>1500</v>
      </c>
      <c r="G131" s="157">
        <f>If(Round(F131*Round(E131,2),2)=0," ",Round(F131*Round(E131,2),2))</f>
        <v/>
      </c>
    </row>
    <row r="132" ht="16.2" customFormat="1" customHeight="1" s="25">
      <c r="A132" s="190" t="n"/>
      <c r="B132" s="191" t="n"/>
      <c r="C132" s="153" t="inlineStr">
        <is>
          <t>Concrete</t>
        </is>
      </c>
      <c r="D132" s="192" t="n"/>
      <c r="E132" s="193" t="n"/>
      <c r="F132" s="155" t="n"/>
      <c r="G132" s="194" t="n"/>
    </row>
    <row r="133" ht="16.2" customFormat="1" customHeight="1" s="25">
      <c r="A133" s="151" t="inlineStr">
        <is>
          <t>E5</t>
        </is>
      </c>
      <c r="B133" s="152" t="inlineStr">
        <is>
          <t xml:space="preserve"> 510.10</t>
        </is>
      </c>
      <c r="C133" s="153" t="inlineStr">
        <is>
          <t xml:space="preserve"> Concrete Of Cleanliness</t>
        </is>
      </c>
      <c r="D133" s="154" t="inlineStr">
        <is>
          <t>M2</t>
        </is>
      </c>
      <c r="E133" s="185" t="n">
        <v>14.88</v>
      </c>
      <c r="F133" s="155" t="n">
        <v>1240</v>
      </c>
      <c r="G133" s="157">
        <f>If(Round(F133*Round(E133,2),2)=0," ",Round(F133*Round(E133,2),2))</f>
        <v/>
      </c>
    </row>
    <row r="134" ht="16.2" customFormat="1" customHeight="1" s="25">
      <c r="A134" s="151" t="inlineStr">
        <is>
          <t>E5</t>
        </is>
      </c>
      <c r="B134" s="152" t="inlineStr">
        <is>
          <t xml:space="preserve"> 510.20</t>
        </is>
      </c>
      <c r="C134" s="153" t="inlineStr">
        <is>
          <t xml:space="preserve"> Blocking, Substitution, Or Coating Concrete</t>
        </is>
      </c>
      <c r="D134" s="154" t="inlineStr">
        <is>
          <t>M3</t>
        </is>
      </c>
      <c r="E134" s="185" t="n">
        <v>192.1</v>
      </c>
      <c r="F134" s="155" t="n">
        <v>18</v>
      </c>
      <c r="G134" s="157">
        <f>If(Round(F134*Round(E134,2),2)=0," ",Round(F134*Round(E134,2),2))</f>
        <v/>
      </c>
    </row>
    <row r="135" ht="16.2" customFormat="1" customHeight="1" s="25">
      <c r="A135" s="151" t="inlineStr">
        <is>
          <t>E5</t>
        </is>
      </c>
      <c r="B135" s="152" t="inlineStr">
        <is>
          <t xml:space="preserve"> 510.30</t>
        </is>
      </c>
      <c r="C135" s="153" t="inlineStr">
        <is>
          <t xml:space="preserve"> Concrete C35/45 Of The Bearings</t>
        </is>
      </c>
      <c r="D135" s="154" t="inlineStr">
        <is>
          <t>M3</t>
        </is>
      </c>
      <c r="E135" s="185" t="n">
        <v>181.72</v>
      </c>
      <c r="F135" s="155" t="n">
        <v>1000</v>
      </c>
      <c r="G135" s="157">
        <f>If(Round(F135*Round(E135,2),2)=0," ",Round(F135*Round(E135,2),2))</f>
        <v/>
      </c>
    </row>
    <row r="136" ht="16.2" customFormat="1" customHeight="1" s="25">
      <c r="A136" s="151" t="inlineStr">
        <is>
          <t>E5</t>
        </is>
      </c>
      <c r="B136" s="187" t="inlineStr">
        <is>
          <t xml:space="preserve"> 510.40</t>
        </is>
      </c>
      <c r="C136" s="188" t="inlineStr">
        <is>
          <t xml:space="preserve"> Concrete C35/45 Elevation Supports</t>
        </is>
      </c>
      <c r="D136" s="172" t="inlineStr">
        <is>
          <t>M3</t>
        </is>
      </c>
      <c r="E136" s="189" t="n">
        <v>175.22</v>
      </c>
      <c r="F136" s="173" t="n">
        <v>630</v>
      </c>
      <c r="G136" s="157">
        <f>If(Round(F136*Round(E136,2),2)=0," ",Round(F136*Round(E136,2),2))</f>
        <v/>
      </c>
    </row>
    <row r="137" ht="16.2" customFormat="1" customHeight="1" s="25">
      <c r="A137" s="296" t="inlineStr">
        <is>
          <t>E5</t>
        </is>
      </c>
      <c r="B137" s="297" t="inlineStr">
        <is>
          <t xml:space="preserve"> 520.00</t>
        </is>
      </c>
      <c r="C137" s="298" t="inlineStr">
        <is>
          <t xml:space="preserve"> Reinforcement For Reinforced Concrete Supports</t>
        </is>
      </c>
      <c r="D137" s="299" t="inlineStr">
        <is>
          <t>Kg</t>
        </is>
      </c>
      <c r="E137" s="300" t="n">
        <v>1.44</v>
      </c>
      <c r="F137" s="302" t="n">
        <v>180000</v>
      </c>
      <c r="G137" s="157">
        <f>If(Round(F137*Round(E137,2),2)=0," ",Round(F137*Round(E137,2),2))</f>
        <v/>
      </c>
    </row>
    <row r="138" ht="16.2" customFormat="1" customHeight="1" s="25">
      <c r="A138" s="151" t="inlineStr">
        <is>
          <t>E5</t>
        </is>
      </c>
      <c r="B138" s="152" t="inlineStr">
        <is>
          <t xml:space="preserve"> 525.00</t>
        </is>
      </c>
      <c r="C138" s="153" t="inlineStr">
        <is>
          <t xml:space="preserve"> Painting Of The Sides Of The Supports</t>
        </is>
      </c>
      <c r="D138" s="154" t="inlineStr">
        <is>
          <t>M2</t>
        </is>
      </c>
      <c r="E138" s="185" t="n">
        <v>13.42</v>
      </c>
      <c r="F138" s="155" t="n">
        <v>50</v>
      </c>
      <c r="G138" s="157">
        <f>If(Round(F138*Round(E138,2),2)=0," ",Round(F138*Round(E138,2),2))</f>
        <v/>
      </c>
    </row>
    <row r="139" ht="16.2" customFormat="1" customHeight="1" s="25">
      <c r="A139" s="151" t="inlineStr">
        <is>
          <t>E5</t>
        </is>
      </c>
      <c r="B139" s="152" t="inlineStr">
        <is>
          <t xml:space="preserve"> 530.00</t>
        </is>
      </c>
      <c r="C139" s="153" t="inlineStr">
        <is>
          <t xml:space="preserve"> Bituminous Painting On Sides And Walls</t>
        </is>
      </c>
      <c r="D139" s="154" t="inlineStr">
        <is>
          <t>M2</t>
        </is>
      </c>
      <c r="E139" s="185" t="n">
        <v>13.42</v>
      </c>
      <c r="F139" s="155" t="n">
        <v>1900</v>
      </c>
      <c r="G139" s="157">
        <f>If(Round(F139*Round(E139,2),2)=0," ",Round(F139*Round(E139,2),2))</f>
        <v/>
      </c>
    </row>
    <row r="140" ht="16.2" customFormat="1" customHeight="1" s="25">
      <c r="A140" s="151" t="inlineStr">
        <is>
          <t>E5</t>
        </is>
      </c>
      <c r="B140" s="152" t="inlineStr">
        <is>
          <t xml:space="preserve"> 531.00</t>
        </is>
      </c>
      <c r="C140" s="153" t="inlineStr">
        <is>
          <t xml:space="preserve"> Draining Complex Of Supports And Walls</t>
        </is>
      </c>
      <c r="D140" s="154" t="inlineStr">
        <is>
          <t>M2</t>
        </is>
      </c>
      <c r="E140" s="185" t="n">
        <v>32.41</v>
      </c>
      <c r="F140" s="155" t="n">
        <v>265</v>
      </c>
      <c r="G140" s="157">
        <f>If(Round(F140*Round(E140,2),2)=0," ",Round(F140*Round(E140,2),2))</f>
        <v/>
      </c>
    </row>
    <row r="141" ht="16.2" customFormat="1" customHeight="1" s="25">
      <c r="A141" s="151" t="inlineStr">
        <is>
          <t>E5</t>
        </is>
      </c>
      <c r="B141" s="152" t="inlineStr">
        <is>
          <t xml:space="preserve"> 532.00</t>
        </is>
      </c>
      <c r="C141" s="153" t="inlineStr">
        <is>
          <t xml:space="preserve"> Culees Barbacane</t>
        </is>
      </c>
      <c r="D141" s="154" t="inlineStr">
        <is>
          <t>Ml</t>
        </is>
      </c>
      <c r="E141" s="185" t="n">
        <v>12.28</v>
      </c>
      <c r="F141" s="155" t="n">
        <v>31</v>
      </c>
      <c r="G141" s="157">
        <f>If(Round(F141*Round(E141,2),2)=0," ",Round(F141*Round(E141,2),2))</f>
        <v/>
      </c>
    </row>
    <row r="142" ht="16.2" customFormat="1" customHeight="1" s="25">
      <c r="A142" s="151" t="inlineStr">
        <is>
          <t>E5</t>
        </is>
      </c>
      <c r="B142" s="152" t="inlineStr">
        <is>
          <t xml:space="preserve"> 540.00</t>
        </is>
      </c>
      <c r="C142" s="153" t="inlineStr">
        <is>
          <t xml:space="preserve"> Reinforced Backfill Walls</t>
        </is>
      </c>
      <c r="D142" s="154" t="inlineStr">
        <is>
          <t>M2</t>
        </is>
      </c>
      <c r="E142" s="185" t="n">
        <v>106.35</v>
      </c>
      <c r="F142" s="155" t="n">
        <v>170</v>
      </c>
      <c r="G142" s="157">
        <f>If(Round(F142*Round(E142,2),2)=0," ",Round(F142*Round(E142,2),2))</f>
        <v/>
      </c>
    </row>
    <row r="143" ht="16.2" customFormat="1" customHeight="1" s="25">
      <c r="A143" s="151" t="inlineStr">
        <is>
          <t>E5</t>
        </is>
      </c>
      <c r="B143" s="152" t="inlineStr">
        <is>
          <t xml:space="preserve"> 541.00</t>
        </is>
      </c>
      <c r="C143" s="153" t="inlineStr">
        <is>
          <t xml:space="preserve"> Added Value For Thin Formwork Clean Cladding Of The Ramps Walls</t>
        </is>
      </c>
      <c r="D143" s="154" t="inlineStr">
        <is>
          <t>M2</t>
        </is>
      </c>
      <c r="E143" s="185" t="n">
        <v>18.71</v>
      </c>
      <c r="F143" s="155" t="n">
        <v>170</v>
      </c>
      <c r="G143" s="157">
        <f>If(Round(F143*Round(E143,2),2)=0," ",Round(F143*Round(E143,2),2))</f>
        <v/>
      </c>
    </row>
    <row r="144" ht="16.2" customFormat="1" customHeight="1" s="25">
      <c r="A144" s="151" t="inlineStr">
        <is>
          <t>E5</t>
        </is>
      </c>
      <c r="B144" s="152" t="inlineStr">
        <is>
          <t xml:space="preserve"> 542.00</t>
        </is>
      </c>
      <c r="C144" s="153" t="inlineStr">
        <is>
          <t xml:space="preserve"> Waterproofing Complex For Reinforced Backfill</t>
        </is>
      </c>
      <c r="D144" s="154" t="inlineStr">
        <is>
          <t>M2</t>
        </is>
      </c>
      <c r="E144" s="185" t="n">
        <v>32.41</v>
      </c>
      <c r="F144" s="155" t="n">
        <v>1150</v>
      </c>
      <c r="G144" s="157">
        <f>If(Round(F144*Round(E144,2),2)=0," ",Round(F144*Round(E144,2),2))</f>
        <v/>
      </c>
    </row>
    <row r="145" ht="16.2" customFormat="1" customHeight="1" s="25">
      <c r="A145" s="151" t="inlineStr">
        <is>
          <t>E5</t>
        </is>
      </c>
      <c r="B145" s="152" t="inlineStr">
        <is>
          <t xml:space="preserve"> 543.00</t>
        </is>
      </c>
      <c r="C145" s="153" t="inlineStr">
        <is>
          <t xml:space="preserve"> Drains At The Foot Of Walls</t>
        </is>
      </c>
      <c r="D145" s="154" t="inlineStr">
        <is>
          <t>Ml</t>
        </is>
      </c>
      <c r="E145" s="185" t="n">
        <v>34.28</v>
      </c>
      <c r="F145" s="155" t="n">
        <v>170</v>
      </c>
      <c r="G145" s="157">
        <f>If(Round(F145*Round(E145,2),2)=0," ",Round(F145*Round(E145,2),2))</f>
        <v/>
      </c>
    </row>
    <row r="146" ht="16.2" customFormat="1" customHeight="1" s="25" thickBot="1">
      <c r="A146" s="158" t="inlineStr">
        <is>
          <t>E5</t>
        </is>
      </c>
      <c r="B146" s="195" t="inlineStr">
        <is>
          <t xml:space="preserve"> 544.00</t>
        </is>
      </c>
      <c r="C146" s="168" t="inlineStr">
        <is>
          <t>Geotextile Between Backfill And Natural Terrain</t>
        </is>
      </c>
      <c r="D146" s="175" t="inlineStr">
        <is>
          <t>M2</t>
        </is>
      </c>
      <c r="E146" s="196" t="n">
        <v>7.23</v>
      </c>
      <c r="F146" s="176" t="n">
        <v>1150</v>
      </c>
      <c r="G146" s="164">
        <f>If(Round(F146*Round(E146,2),2)=0," ",Round(F146*Round(E146,2),2))</f>
        <v/>
      </c>
    </row>
    <row r="147" ht="20.1" customFormat="1" customHeight="1" s="46">
      <c r="A147" s="5" t="inlineStr">
        <is>
          <t xml:space="preserve"> E5 Family Totals</t>
        </is>
      </c>
      <c r="B147" s="88" t="n"/>
      <c r="C147" s="88" t="n"/>
      <c r="D147" s="88" t="n"/>
      <c r="E147" s="88" t="n"/>
      <c r="F147" s="107" t="inlineStr">
        <is>
          <t xml:space="preserve"> Amount excl. VAT:</t>
        </is>
      </c>
      <c r="G147" s="108">
        <f>If(Sum($G$129:$G146)=0," ",Sum($G$129:$G146))</f>
        <v/>
      </c>
    </row>
    <row r="148" ht="20.1" customFormat="1" customHeight="1" s="46" thickBot="1">
      <c r="A148" s="22" t="inlineStr">
        <is>
          <t xml:space="preserve"> VAT rate in %: 0</t>
        </is>
      </c>
      <c r="B148" s="88" t="n"/>
      <c r="C148" s="88" t="n"/>
      <c r="D148" s="88" t="n"/>
      <c r="E148" s="88" t="n"/>
      <c r="F148" s="103" t="inlineStr">
        <is>
          <t xml:space="preserve"> VAT amount :</t>
        </is>
      </c>
      <c r="G148" s="51">
        <f>0</f>
        <v/>
      </c>
    </row>
    <row r="149" ht="20.1" customFormat="1" customHeight="1" s="46" thickBot="1">
      <c r="A149" s="41" t="n"/>
      <c r="B149" s="98" t="n"/>
      <c r="C149" s="98" t="n"/>
      <c r="D149" s="98" t="n"/>
      <c r="E149" s="98" t="n"/>
      <c r="F149" s="113" t="inlineStr">
        <is>
          <t xml:space="preserve"> Amount including VAT:</t>
        </is>
      </c>
      <c r="G149" s="48">
        <f>If(G147=" "," ",G147+G148)</f>
        <v/>
      </c>
    </row>
    <row r="150" ht="20.1" customFormat="1" customHeight="1" s="46" thickBot="1">
      <c r="A150" s="8" t="inlineStr">
        <is>
          <t>Family E7 APRONS</t>
        </is>
      </c>
      <c r="B150" s="95" t="n"/>
      <c r="C150" s="95" t="n"/>
      <c r="D150" s="95" t="n"/>
      <c r="E150" s="95" t="n"/>
      <c r="F150" s="95" t="n"/>
      <c r="G150" s="97" t="n"/>
    </row>
    <row r="151" ht="16.2" customFormat="1" customHeight="1" s="25">
      <c r="A151" s="203" t="n"/>
      <c r="B151" s="204" t="n"/>
      <c r="C151" s="146" t="inlineStr">
        <is>
          <t>Formworks For Single Faces</t>
        </is>
      </c>
      <c r="D151" s="205" t="n"/>
      <c r="E151" s="206" t="n"/>
      <c r="F151" s="206" t="n"/>
      <c r="G151" s="207" t="n"/>
    </row>
    <row r="152" ht="16.2" customFormat="1" customHeight="1" s="25">
      <c r="A152" s="296" t="inlineStr">
        <is>
          <t>E7</t>
        </is>
      </c>
      <c r="B152" s="297" t="inlineStr">
        <is>
          <t xml:space="preserve"> 710.10</t>
        </is>
      </c>
      <c r="C152" s="298" t="inlineStr">
        <is>
          <t xml:space="preserve"> Single Deck Formworks</t>
        </is>
      </c>
      <c r="D152" s="299" t="inlineStr">
        <is>
          <t>M2</t>
        </is>
      </c>
      <c r="E152" s="300" t="n">
        <v>10.88</v>
      </c>
      <c r="F152" s="302" t="n">
        <v>110</v>
      </c>
      <c r="G152" s="157">
        <f>If(Round(F152*Round(E152,2),2)=0," ",Round(F152*Round(E152,2),2))</f>
        <v/>
      </c>
    </row>
    <row r="153" ht="16.2" customFormat="1" customHeight="1" s="25">
      <c r="A153" s="151" t="inlineStr">
        <is>
          <t>E7</t>
        </is>
      </c>
      <c r="B153" s="187" t="inlineStr">
        <is>
          <t xml:space="preserve"> 710.20</t>
        </is>
      </c>
      <c r="C153" s="188" t="inlineStr">
        <is>
          <t xml:space="preserve"> Simple Formwork For Friction Slabs</t>
        </is>
      </c>
      <c r="D153" s="172" t="inlineStr">
        <is>
          <t>M2</t>
        </is>
      </c>
      <c r="E153" s="189" t="n">
        <v>10.88</v>
      </c>
      <c r="F153" s="173" t="n">
        <v>170</v>
      </c>
      <c r="G153" s="157">
        <f>If(Round(F153*Round(E153,2),2)=0," ",Round(F153*Round(E153,2),2))</f>
        <v/>
      </c>
    </row>
    <row r="154" ht="16.2" customFormat="1" customHeight="1" s="25">
      <c r="A154" s="190" t="n"/>
      <c r="B154" s="191" t="n"/>
      <c r="C154" s="153" t="inlineStr">
        <is>
          <t>Formworks For Thin Facing</t>
        </is>
      </c>
      <c r="D154" s="192" t="n"/>
      <c r="E154" s="193" t="n"/>
      <c r="F154" s="155" t="n"/>
      <c r="G154" s="194" t="n"/>
    </row>
    <row r="155" ht="16.2" customFormat="1" customHeight="1" s="25">
      <c r="A155" s="151" t="inlineStr">
        <is>
          <t>E7</t>
        </is>
      </c>
      <c r="B155" s="152" t="inlineStr">
        <is>
          <t xml:space="preserve"> 711.10</t>
        </is>
      </c>
      <c r="C155" s="153" t="inlineStr">
        <is>
          <t xml:space="preserve"> Thin Deck Formworks</t>
        </is>
      </c>
      <c r="D155" s="154" t="inlineStr">
        <is>
          <t>M2</t>
        </is>
      </c>
      <c r="E155" s="185" t="n">
        <v>17.64</v>
      </c>
      <c r="F155" s="155" t="n">
        <v>2880</v>
      </c>
      <c r="G155" s="157">
        <f>If(Round(F155*Round(E155,2),2)=0," ",Round(F155*Round(E155,2),2))</f>
        <v/>
      </c>
    </row>
    <row r="156" ht="16.2" customFormat="1" customHeight="1" s="25">
      <c r="A156" s="151" t="inlineStr">
        <is>
          <t>E7</t>
        </is>
      </c>
      <c r="B156" s="187" t="inlineStr">
        <is>
          <t xml:space="preserve"> 711.20</t>
        </is>
      </c>
      <c r="C156" s="188" t="inlineStr">
        <is>
          <t xml:space="preserve"> Thin Formwork For Bn1 Walls On Structures And On Access Ramps</t>
        </is>
      </c>
      <c r="D156" s="172" t="inlineStr">
        <is>
          <t>M2</t>
        </is>
      </c>
      <c r="E156" s="189" t="n">
        <v>23.52</v>
      </c>
      <c r="F156" s="173" t="n">
        <v>3060</v>
      </c>
      <c r="G156" s="157">
        <f>If(Round(F156*Round(E156,2),2)=0," ",Round(F156*Round(E156,2),2))</f>
        <v/>
      </c>
    </row>
    <row r="157" ht="16.2" customFormat="1" customHeight="1" s="25">
      <c r="A157" s="190" t="n"/>
      <c r="B157" s="191" t="n"/>
      <c r="C157" s="153" t="inlineStr">
        <is>
          <t>Concrete C35/45</t>
        </is>
      </c>
      <c r="D157" s="192" t="n"/>
      <c r="E157" s="193" t="n"/>
      <c r="F157" s="155" t="n"/>
      <c r="G157" s="194" t="n"/>
    </row>
    <row r="158" ht="16.2" customFormat="1" customHeight="1" s="25">
      <c r="A158" s="151" t="inlineStr">
        <is>
          <t>E7</t>
        </is>
      </c>
      <c r="B158" s="152" t="inlineStr">
        <is>
          <t xml:space="preserve"> 712.10</t>
        </is>
      </c>
      <c r="C158" s="153" t="inlineStr">
        <is>
          <t xml:space="preserve"> Concrete C35/45 Of The Deck</t>
        </is>
      </c>
      <c r="D158" s="154" t="inlineStr">
        <is>
          <t>M3</t>
        </is>
      </c>
      <c r="E158" s="185" t="n">
        <v>175.22</v>
      </c>
      <c r="F158" s="155" t="n">
        <v>1370</v>
      </c>
      <c r="G158" s="157">
        <f>If(Round(F158*Round(E158,2),2)=0," ",Round(F158*Round(E158,2),2))</f>
        <v/>
      </c>
    </row>
    <row r="159" ht="16.2" customFormat="1" customHeight="1" s="25">
      <c r="A159" s="151" t="inlineStr">
        <is>
          <t>E7</t>
        </is>
      </c>
      <c r="B159" s="187" t="inlineStr">
        <is>
          <t xml:space="preserve"> 712.20</t>
        </is>
      </c>
      <c r="C159" s="188" t="inlineStr">
        <is>
          <t xml:space="preserve"> C35/45 Concrete For Bn1 Walls And Friction Slabs On Access Ramps</t>
        </is>
      </c>
      <c r="D159" s="172" t="inlineStr">
        <is>
          <t>M3</t>
        </is>
      </c>
      <c r="E159" s="189" t="n">
        <v>175.22</v>
      </c>
      <c r="F159" s="173" t="n">
        <v>530</v>
      </c>
      <c r="G159" s="157">
        <f>If(Round(F159*Round(E159,2),2)=0," ",Round(F159*Round(E159,2),2))</f>
        <v/>
      </c>
    </row>
    <row r="160" ht="16.2" customFormat="1" customHeight="1" s="25">
      <c r="A160" s="296" t="inlineStr">
        <is>
          <t>E7</t>
        </is>
      </c>
      <c r="B160" s="297" t="inlineStr">
        <is>
          <t xml:space="preserve"> 713.00</t>
        </is>
      </c>
      <c r="C160" s="298" t="inlineStr">
        <is>
          <t xml:space="preserve"> Passive Reinforcements Of The Deck And The Friction Slabs</t>
        </is>
      </c>
      <c r="D160" s="299" t="inlineStr">
        <is>
          <t>Kg</t>
        </is>
      </c>
      <c r="E160" s="300" t="n">
        <v>1.44</v>
      </c>
      <c r="F160" s="302" t="n">
        <v>390000</v>
      </c>
      <c r="G160" s="157">
        <f>If(Round(F160*Round(E160,2),2)=0," ",Round(F160*Round(E160,2),2))</f>
        <v/>
      </c>
    </row>
    <row r="161" ht="16.2" customFormat="1" customHeight="1" s="25">
      <c r="A161" s="151" t="inlineStr">
        <is>
          <t>E7</t>
        </is>
      </c>
      <c r="B161" s="152" t="inlineStr">
        <is>
          <t xml:space="preserve"> 715.00</t>
        </is>
      </c>
      <c r="C161" s="153" t="inlineStr">
        <is>
          <t xml:space="preserve"> Apron Siding Paint</t>
        </is>
      </c>
      <c r="D161" s="154" t="inlineStr">
        <is>
          <t>M2</t>
        </is>
      </c>
      <c r="E161" s="185" t="n">
        <v>13.42</v>
      </c>
      <c r="F161" s="155" t="n">
        <v>150</v>
      </c>
      <c r="G161" s="157">
        <f>If(Round(F161*Round(E161,2),2)=0," ",Round(F161*Round(E161,2),2))</f>
        <v/>
      </c>
    </row>
    <row r="162" ht="16.2" customFormat="1" customHeight="1" s="25" thickBot="1">
      <c r="A162" s="158" t="inlineStr">
        <is>
          <t>E7</t>
        </is>
      </c>
      <c r="B162" s="195" t="inlineStr">
        <is>
          <t xml:space="preserve"> 720.00</t>
        </is>
      </c>
      <c r="C162" s="168" t="inlineStr">
        <is>
          <t xml:space="preserve"> Prad Adherent Wire Beams</t>
        </is>
      </c>
      <c r="D162" s="175" t="inlineStr">
        <is>
          <t>Ml</t>
        </is>
      </c>
      <c r="E162" s="196" t="n">
        <v>517.9400000000001</v>
      </c>
      <c r="F162" s="176" t="n">
        <v>4700</v>
      </c>
      <c r="G162" s="164">
        <f>If(Round(F162*Round(E162,2),2)=0," ",Round(F162*Round(E162,2),2))</f>
        <v/>
      </c>
    </row>
    <row r="163" ht="20.1" customFormat="1" customHeight="1" s="46" thickBot="1">
      <c r="A163" s="5" t="inlineStr">
        <is>
          <t xml:space="preserve"> E7 Family Totals</t>
        </is>
      </c>
      <c r="B163" s="88" t="n"/>
      <c r="C163" s="88" t="n"/>
      <c r="D163" s="88" t="n"/>
      <c r="E163" s="88" t="n"/>
      <c r="F163" s="114" t="inlineStr">
        <is>
          <t xml:space="preserve"> Amount excl. VAT:</t>
        </is>
      </c>
      <c r="G163" s="115">
        <f>If(Sum($G$151:$G162)=0," ",Sum($G$151:$G162))</f>
        <v/>
      </c>
    </row>
    <row r="164" ht="20.1" customFormat="1" customHeight="1" s="46">
      <c r="A164" s="22" t="inlineStr">
        <is>
          <t xml:space="preserve"> VAT rate in %: 0</t>
        </is>
      </c>
      <c r="B164" s="88" t="n"/>
      <c r="C164" s="88" t="n"/>
      <c r="D164" s="88" t="n"/>
      <c r="E164" s="88" t="n"/>
      <c r="F164" s="91" t="inlineStr">
        <is>
          <t xml:space="preserve"> VAT amount :</t>
        </is>
      </c>
      <c r="G164" s="92">
        <f>0</f>
        <v/>
      </c>
    </row>
    <row r="165" ht="20.1" customFormat="1" customHeight="1" s="46" thickBot="1">
      <c r="A165" s="5" t="n"/>
      <c r="B165" s="88" t="n"/>
      <c r="C165" s="88" t="n"/>
      <c r="D165" s="88" t="n"/>
      <c r="E165" s="88" t="n"/>
      <c r="F165" s="103" t="inlineStr">
        <is>
          <t xml:space="preserve"> Amount including VAT:</t>
        </is>
      </c>
      <c r="G165" s="51">
        <f>If(G163=" "," ",G163+G164)</f>
        <v/>
      </c>
    </row>
    <row r="166" ht="20.1" customFormat="1" customHeight="1" s="46" thickBot="1">
      <c r="A166" s="8" t="inlineStr">
        <is>
          <t>Family E8 SUPERSTRUCTURES - EQUIPMENT - MATERIALS AND VARIOUS WORKS</t>
        </is>
      </c>
      <c r="B166" s="95" t="n"/>
      <c r="C166" s="95" t="n"/>
      <c r="D166" s="95" t="n"/>
      <c r="E166" s="95" t="n"/>
      <c r="F166" s="95" t="n"/>
      <c r="G166" s="97" t="n"/>
    </row>
    <row r="167" ht="16.2" customFormat="1" customHeight="1" s="25">
      <c r="A167" s="208" t="inlineStr">
        <is>
          <t>E8</t>
        </is>
      </c>
      <c r="B167" s="209" t="inlineStr">
        <is>
          <t xml:space="preserve"> 801.00</t>
        </is>
      </c>
      <c r="C167" s="210" t="inlineStr">
        <is>
          <t xml:space="preserve"> Bn1 Safety Barrier</t>
        </is>
      </c>
      <c r="D167" s="211" t="inlineStr">
        <is>
          <t>Ml</t>
        </is>
      </c>
      <c r="E167" s="212" t="n">
        <v>582.48</v>
      </c>
      <c r="F167" s="213" t="n">
        <v>1350</v>
      </c>
      <c r="G167" s="184">
        <f>If(Round(F167*Round(E167,2),2)=0," ",Round(F167*Round(E167,2),2))</f>
        <v/>
      </c>
    </row>
    <row r="168" ht="16.2" customFormat="1" customHeight="1" s="25">
      <c r="A168" s="151" t="inlineStr">
        <is>
          <t>E8</t>
        </is>
      </c>
      <c r="B168" s="152" t="inlineStr">
        <is>
          <t xml:space="preserve"> 802.00</t>
        </is>
      </c>
      <c r="C168" s="153" t="inlineStr">
        <is>
          <t xml:space="preserve"> Added Value For Painting Bn1 Posts And Heades</t>
        </is>
      </c>
      <c r="D168" s="154" t="inlineStr">
        <is>
          <t>Ml</t>
        </is>
      </c>
      <c r="E168" s="185" t="n">
        <v>20.12</v>
      </c>
      <c r="F168" s="155" t="n">
        <v>1350</v>
      </c>
      <c r="G168" s="157">
        <f>If(Round(F168*Round(E168,2),2)=0," ",Round(F168*Round(E168,2),2))</f>
        <v/>
      </c>
    </row>
    <row r="169" ht="16.2" customFormat="1" customHeight="1" s="25">
      <c r="A169" s="151" t="inlineStr">
        <is>
          <t>E8</t>
        </is>
      </c>
      <c r="B169" s="152" t="inlineStr">
        <is>
          <t>803.00</t>
        </is>
      </c>
      <c r="C169" s="153" t="inlineStr">
        <is>
          <t xml:space="preserve"> Gba Type Slide</t>
        </is>
      </c>
      <c r="D169" s="154" t="inlineStr">
        <is>
          <t>Ml</t>
        </is>
      </c>
      <c r="E169" s="185" t="n">
        <v>117.01</v>
      </c>
      <c r="F169" s="155" t="n">
        <v>330</v>
      </c>
      <c r="G169" s="157">
        <f>If(Round(F169*Round(E169,2),2)=0," ",Round(F169*Round(E169,2),2))</f>
        <v/>
      </c>
    </row>
    <row r="170" ht="16.2" customFormat="1" customHeight="1" s="25">
      <c r="A170" s="151" t="inlineStr">
        <is>
          <t>E8</t>
        </is>
      </c>
      <c r="B170" s="152" t="inlineStr">
        <is>
          <t xml:space="preserve"> 804.00</t>
        </is>
      </c>
      <c r="C170" s="153" t="inlineStr">
        <is>
          <t xml:space="preserve"> Bn1 Link With Gba</t>
        </is>
      </c>
      <c r="D170" s="154" t="inlineStr">
        <is>
          <t>U</t>
        </is>
      </c>
      <c r="E170" s="185" t="n">
        <v>215.54</v>
      </c>
      <c r="F170" s="155" t="n">
        <v>8</v>
      </c>
      <c r="G170" s="157">
        <f>If(Round(F170*Round(E170,2),2)=0," ",Round(F170*Round(E170,2),2))</f>
        <v/>
      </c>
    </row>
    <row r="171" ht="16.2" customFormat="1" customHeight="1" s="25">
      <c r="A171" s="151" t="inlineStr">
        <is>
          <t>E8</t>
        </is>
      </c>
      <c r="B171" s="152" t="inlineStr">
        <is>
          <t xml:space="preserve"> 810.00</t>
        </is>
      </c>
      <c r="C171" s="153" t="inlineStr">
        <is>
          <t xml:space="preserve"> Apron Drains</t>
        </is>
      </c>
      <c r="D171" s="154" t="inlineStr">
        <is>
          <t>U</t>
        </is>
      </c>
      <c r="E171" s="185" t="n">
        <v>1609.87</v>
      </c>
      <c r="F171" s="155" t="n">
        <v>24</v>
      </c>
      <c r="G171" s="157">
        <f>If(Round(F171*Round(E171,2),2)=0," ",Round(F171*Round(E171,2),2))</f>
        <v/>
      </c>
    </row>
    <row r="172" ht="16.2" customFormat="1" customHeight="1" s="25">
      <c r="A172" s="151" t="inlineStr">
        <is>
          <t>E8</t>
        </is>
      </c>
      <c r="B172" s="152" t="inlineStr">
        <is>
          <t xml:space="preserve"> 811.00</t>
        </is>
      </c>
      <c r="C172" s="153" t="inlineStr">
        <is>
          <t xml:space="preserve"> Deck Water Collection Devices</t>
        </is>
      </c>
      <c r="D172" s="154" t="inlineStr">
        <is>
          <t>Ft</t>
        </is>
      </c>
      <c r="E172" s="185" t="n">
        <v>13415.58</v>
      </c>
      <c r="F172" s="155" t="n">
        <v>1</v>
      </c>
      <c r="G172" s="157">
        <f>If(Round(F172*Round(E172,2),2)=0," ",Round(F172*Round(E172,2),2))</f>
        <v/>
      </c>
    </row>
    <row r="173" ht="16.2" customFormat="1" customHeight="1" s="25">
      <c r="A173" s="151" t="inlineStr">
        <is>
          <t>E8</t>
        </is>
      </c>
      <c r="B173" s="152" t="inlineStr">
        <is>
          <t xml:space="preserve"> 820.00</t>
        </is>
      </c>
      <c r="C173" s="153" t="inlineStr">
        <is>
          <t xml:space="preserve"> Preparing The Carriage Clevis Bracket</t>
        </is>
      </c>
      <c r="D173" s="154" t="inlineStr">
        <is>
          <t>M2</t>
        </is>
      </c>
      <c r="E173" s="185" t="n">
        <v>27.86</v>
      </c>
      <c r="F173" s="155" t="n">
        <v>4110</v>
      </c>
      <c r="G173" s="157">
        <f>If(Round(F173*Round(E173,2),2)=0," ",Round(F173*Round(E173,2),2))</f>
        <v/>
      </c>
    </row>
    <row r="174" ht="16.2" customFormat="1" customHeight="1" s="25">
      <c r="A174" s="151" t="inlineStr">
        <is>
          <t>E8</t>
        </is>
      </c>
      <c r="B174" s="152" t="inlineStr">
        <is>
          <t xml:space="preserve"> 821.00</t>
        </is>
      </c>
      <c r="C174" s="153" t="inlineStr">
        <is>
          <t xml:space="preserve"> Carriage Sealing Screed</t>
        </is>
      </c>
      <c r="D174" s="154" t="inlineStr">
        <is>
          <t>M2</t>
        </is>
      </c>
      <c r="E174" s="185" t="n">
        <v>58.82</v>
      </c>
      <c r="F174" s="155" t="n">
        <v>4110</v>
      </c>
      <c r="G174" s="157">
        <f>If(Round(F174*Round(E174,2),2)=0," ",Round(F174*Round(E174,2),2))</f>
        <v/>
      </c>
    </row>
    <row r="175" ht="16.2" customFormat="1" customHeight="1" s="25">
      <c r="A175" s="151" t="inlineStr">
        <is>
          <t>E8</t>
        </is>
      </c>
      <c r="B175" s="152" t="inlineStr">
        <is>
          <t xml:space="preserve"> 822.00</t>
        </is>
      </c>
      <c r="C175" s="153" t="inlineStr">
        <is>
          <t xml:space="preserve"> Protection Tapered Waterproofing</t>
        </is>
      </c>
      <c r="D175" s="154" t="inlineStr">
        <is>
          <t>Ml</t>
        </is>
      </c>
      <c r="E175" s="185" t="n">
        <v>92.88</v>
      </c>
      <c r="F175" s="155" t="n">
        <v>1080</v>
      </c>
      <c r="G175" s="157">
        <f>If(Round(F175*Round(E175,2),2)=0," ",Round(F175*Round(E175,2),2))</f>
        <v/>
      </c>
    </row>
    <row r="176" ht="16.2" customFormat="1" customHeight="1" s="25">
      <c r="A176" s="151" t="inlineStr">
        <is>
          <t>E8</t>
        </is>
      </c>
      <c r="B176" s="152" t="inlineStr">
        <is>
          <t xml:space="preserve"> 823.00</t>
        </is>
      </c>
      <c r="C176" s="153" t="inlineStr">
        <is>
          <t xml:space="preserve"> Channels Asphalt Water Structures Of The Deck</t>
        </is>
      </c>
      <c r="D176" s="154" t="inlineStr">
        <is>
          <t>Ml</t>
        </is>
      </c>
      <c r="E176" s="185" t="n">
        <v>14.71</v>
      </c>
      <c r="F176" s="155" t="n">
        <v>540</v>
      </c>
      <c r="G176" s="157">
        <f>If(Round(F176*Round(E176,2),2)=0," ",Round(F176*Round(E176,2),2))</f>
        <v/>
      </c>
    </row>
    <row r="177" ht="16.2" customFormat="1" customHeight="1" s="25">
      <c r="A177" s="151" t="inlineStr">
        <is>
          <t>E8</t>
        </is>
      </c>
      <c r="B177" s="152" t="inlineStr">
        <is>
          <t xml:space="preserve"> 824.00</t>
        </is>
      </c>
      <c r="C177" s="153" t="inlineStr">
        <is>
          <t xml:space="preserve"> Deck Pavement Drains</t>
        </is>
      </c>
      <c r="D177" s="154" t="inlineStr">
        <is>
          <t>Ml</t>
        </is>
      </c>
      <c r="E177" s="185" t="n">
        <v>95.97</v>
      </c>
      <c r="F177" s="155" t="n">
        <v>540</v>
      </c>
      <c r="G177" s="157">
        <f>If(Round(F177*Round(E177,2),2)=0," ",Round(F177*Round(E177,2),2))</f>
        <v/>
      </c>
    </row>
    <row r="178" ht="16.2" customFormat="1" customHeight="1" s="25">
      <c r="A178" s="151" t="inlineStr">
        <is>
          <t>E8</t>
        </is>
      </c>
      <c r="B178" s="152" t="inlineStr">
        <is>
          <t xml:space="preserve"> 830.00</t>
        </is>
      </c>
      <c r="C178" s="153" t="inlineStr">
        <is>
          <t xml:space="preserve"> Wedge Mortar For Bearings</t>
        </is>
      </c>
      <c r="D178" s="154" t="inlineStr">
        <is>
          <t>Dm3</t>
        </is>
      </c>
      <c r="E178" s="185" t="n">
        <v>12.48</v>
      </c>
      <c r="F178" s="155" t="n">
        <v>1400</v>
      </c>
      <c r="G178" s="157">
        <f>If(Round(F178*Round(E178,2),2)=0," ",Round(F178*Round(E178,2),2))</f>
        <v/>
      </c>
    </row>
    <row r="179" ht="16.2" customFormat="1" customHeight="1" s="25">
      <c r="A179" s="151" t="inlineStr">
        <is>
          <t>E8</t>
        </is>
      </c>
      <c r="B179" s="152" t="inlineStr">
        <is>
          <t xml:space="preserve"> 831.00</t>
        </is>
      </c>
      <c r="C179" s="153" t="inlineStr">
        <is>
          <t xml:space="preserve"> Reinforced Concrete Lower Bosses</t>
        </is>
      </c>
      <c r="D179" s="154" t="inlineStr">
        <is>
          <t>Dm3</t>
        </is>
      </c>
      <c r="E179" s="185" t="n">
        <v>0.3</v>
      </c>
      <c r="F179" s="155" t="n">
        <v>6900</v>
      </c>
      <c r="G179" s="157">
        <f>If(Round(F179*Round(E179,2),2)=0," ",Round(F179*Round(E179,2),2))</f>
        <v/>
      </c>
    </row>
    <row r="180" ht="16.2" customFormat="1" customHeight="1" s="25">
      <c r="A180" s="151" t="inlineStr">
        <is>
          <t>E8</t>
        </is>
      </c>
      <c r="B180" s="152" t="inlineStr">
        <is>
          <t xml:space="preserve"> 832.00</t>
        </is>
      </c>
      <c r="C180" s="153" t="inlineStr">
        <is>
          <t xml:space="preserve"> Shrinked Elastomer Bearings</t>
        </is>
      </c>
      <c r="D180" s="154" t="inlineStr">
        <is>
          <t>Dm3</t>
        </is>
      </c>
      <c r="E180" s="185" t="n">
        <v>44.24</v>
      </c>
      <c r="F180" s="155" t="n">
        <v>1100</v>
      </c>
      <c r="G180" s="157">
        <f>If(Round(F180*Round(E180,2),2)=0," ",Round(F180*Round(E180,2),2))</f>
        <v/>
      </c>
    </row>
    <row r="181" ht="16.2" customFormat="1" customHeight="1" s="25">
      <c r="A181" s="151" t="inlineStr">
        <is>
          <t>E8</t>
        </is>
      </c>
      <c r="B181" s="187" t="inlineStr">
        <is>
          <t xml:space="preserve"> 840.00</t>
        </is>
      </c>
      <c r="C181" s="188" t="inlineStr">
        <is>
          <t xml:space="preserve"> Transition Slabs On Abutments</t>
        </is>
      </c>
      <c r="D181" s="172" t="inlineStr">
        <is>
          <t>Ml</t>
        </is>
      </c>
      <c r="E181" s="189" t="n">
        <v>249.84</v>
      </c>
      <c r="F181" s="173" t="n">
        <v>15</v>
      </c>
      <c r="G181" s="157">
        <f>If(Round(F181*Round(E181,2),2)=0," ",Round(F181*Round(E181,2),2))</f>
        <v/>
      </c>
    </row>
    <row r="182" ht="16.2" customFormat="1" customHeight="1" s="25">
      <c r="A182" s="190" t="n"/>
      <c r="B182" s="191" t="n"/>
      <c r="C182" s="153" t="inlineStr">
        <is>
          <t>Mechanical Deck Joints</t>
        </is>
      </c>
      <c r="D182" s="192" t="n"/>
      <c r="E182" s="193" t="n"/>
      <c r="F182" s="155" t="n"/>
      <c r="G182" s="194" t="n"/>
    </row>
    <row r="183" ht="16.2" customFormat="1" customHeight="1" s="25">
      <c r="A183" s="151" t="inlineStr">
        <is>
          <t>E8</t>
        </is>
      </c>
      <c r="B183" s="152" t="inlineStr">
        <is>
          <t xml:space="preserve"> 850.10</t>
        </is>
      </c>
      <c r="C183" s="153" t="inlineStr">
        <is>
          <t>MECHANICAL FLOOR JOINTS 80mm BLOWN</t>
        </is>
      </c>
      <c r="D183" s="154" t="inlineStr">
        <is>
          <t>Ml</t>
        </is>
      </c>
      <c r="E183" s="185" t="n">
        <v>187.05</v>
      </c>
      <c r="F183" s="155" t="n">
        <v>35</v>
      </c>
      <c r="G183" s="157">
        <f>If(Round(F183*Round(E183,2),2)=0," ",Round(F183*Round(E183,2),2))</f>
        <v/>
      </c>
    </row>
    <row r="184" ht="16.2" customFormat="1" customHeight="1" s="25">
      <c r="A184" s="151" t="inlineStr">
        <is>
          <t>E8</t>
        </is>
      </c>
      <c r="B184" s="187" t="inlineStr">
        <is>
          <t xml:space="preserve"> 850.20</t>
        </is>
      </c>
      <c r="C184" s="188" t="inlineStr">
        <is>
          <t>160mm MECHANICAL DECK BLIND FLOOR JOINTS</t>
        </is>
      </c>
      <c r="D184" s="172" t="inlineStr">
        <is>
          <t>Ml</t>
        </is>
      </c>
      <c r="E184" s="189" t="n">
        <v>299.26</v>
      </c>
      <c r="F184" s="173" t="n">
        <v>35</v>
      </c>
      <c r="G184" s="157">
        <f>If(Round(F184*Round(E184,2),2)=0," ",Round(F184*Round(E184,2),2))</f>
        <v/>
      </c>
    </row>
    <row r="185" ht="16.2" customFormat="1" customHeight="1" s="25">
      <c r="A185" s="151" t="inlineStr">
        <is>
          <t>E8</t>
        </is>
      </c>
      <c r="B185" s="152" t="inlineStr">
        <is>
          <t xml:space="preserve"> 860.00</t>
        </is>
      </c>
      <c r="C185" s="153" t="inlineStr">
        <is>
          <t xml:space="preserve"> Metal Gratings On Deck</t>
        </is>
      </c>
      <c r="D185" s="154" t="inlineStr">
        <is>
          <t>M2</t>
        </is>
      </c>
      <c r="E185" s="185" t="n">
        <v>431.98</v>
      </c>
      <c r="F185" s="155" t="n">
        <v>380</v>
      </c>
      <c r="G185" s="157">
        <f>If(Round(F185*Round(E185,2),2)=0," ",Round(F185*Round(E185,2),2))</f>
        <v/>
      </c>
    </row>
    <row r="186" ht="16.2" customFormat="1" customHeight="1" s="25" thickBot="1">
      <c r="A186" s="158" t="inlineStr">
        <is>
          <t>E8</t>
        </is>
      </c>
      <c r="B186" s="195" t="inlineStr">
        <is>
          <t xml:space="preserve"> 870.00</t>
        </is>
      </c>
      <c r="C186" s="168" t="inlineStr">
        <is>
          <t xml:space="preserve"> Leveling Marks</t>
        </is>
      </c>
      <c r="D186" s="175" t="inlineStr">
        <is>
          <t>U</t>
        </is>
      </c>
      <c r="E186" s="196" t="n">
        <v>214.65</v>
      </c>
      <c r="F186" s="176" t="n">
        <v>212</v>
      </c>
      <c r="G186" s="164">
        <f>If(Round(F186*Round(E186,2),2)=0," ",Round(F186*Round(E186,2),2))</f>
        <v/>
      </c>
    </row>
    <row r="187" ht="20.1" customFormat="1" customHeight="1" s="46">
      <c r="A187" s="5" t="inlineStr">
        <is>
          <t xml:space="preserve"> E8 Family Totals</t>
        </is>
      </c>
      <c r="B187" s="88" t="n"/>
      <c r="C187" s="88" t="n"/>
      <c r="D187" s="88" t="n"/>
      <c r="E187" s="88" t="n"/>
      <c r="F187" s="116" t="inlineStr">
        <is>
          <t xml:space="preserve"> Amount excl. VAT:</t>
        </is>
      </c>
      <c r="G187" s="100">
        <f>If(Sum($G$167:$G186)=0," ",Sum($G$167:$G186))</f>
        <v/>
      </c>
    </row>
    <row r="188" ht="20.1" customFormat="1" customHeight="1" s="46">
      <c r="A188" s="22" t="inlineStr">
        <is>
          <t xml:space="preserve"> VAT rate in %: 0</t>
        </is>
      </c>
      <c r="B188" s="88" t="n"/>
      <c r="C188" s="88" t="n"/>
      <c r="D188" s="88" t="n"/>
      <c r="E188" s="88" t="n"/>
      <c r="F188" s="91" t="inlineStr">
        <is>
          <t xml:space="preserve"> VAT amount :</t>
        </is>
      </c>
      <c r="G188" s="92">
        <f>0</f>
        <v/>
      </c>
    </row>
    <row r="189" ht="20.1" customFormat="1" customHeight="1" s="46" thickBot="1">
      <c r="A189" s="31" t="n"/>
      <c r="B189" s="88" t="n"/>
      <c r="C189" s="88" t="n"/>
      <c r="D189" s="88" t="n"/>
      <c r="E189" s="88" t="n"/>
      <c r="F189" s="93" t="inlineStr">
        <is>
          <t xml:space="preserve"> Amount including VAT:</t>
        </is>
      </c>
      <c r="G189" s="94">
        <f>If(G187=" "," ",G187+G188)</f>
        <v/>
      </c>
    </row>
    <row r="190" ht="20.1" customFormat="1" customHeight="1" s="46" thickBot="1">
      <c r="A190" s="8" t="inlineStr">
        <is>
          <t>Family F SANITATION</t>
        </is>
      </c>
      <c r="B190" s="95" t="n"/>
      <c r="C190" s="95" t="n"/>
      <c r="D190" s="95" t="n"/>
      <c r="E190" s="95" t="n"/>
      <c r="F190" s="96" t="n"/>
      <c r="G190" s="97" t="n"/>
    </row>
    <row r="191" ht="20.1" customFormat="1" customHeight="1" s="46">
      <c r="A191" s="144" t="inlineStr">
        <is>
          <t>F</t>
        </is>
      </c>
      <c r="B191" s="214" t="inlineStr">
        <is>
          <t xml:space="preserve"> 1.01</t>
        </is>
      </c>
      <c r="C191" s="215" t="inlineStr">
        <is>
          <t xml:space="preserve"> Visit Before Receipt Video Waterproofing Test</t>
        </is>
      </c>
      <c r="D191" s="216" t="inlineStr">
        <is>
          <t>Ml</t>
        </is>
      </c>
      <c r="E191" s="217" t="n">
        <v>50.02</v>
      </c>
      <c r="F191" s="218" t="n">
        <v>2127</v>
      </c>
      <c r="G191" s="150">
        <f>If(Round(F191*Round(E191,2),2)=0," ",Round(F191*Round(E191,2),2))</f>
        <v/>
      </c>
    </row>
    <row r="192" ht="20.1" customFormat="1" customHeight="1" s="46">
      <c r="A192" s="151" t="inlineStr">
        <is>
          <t>F</t>
        </is>
      </c>
      <c r="B192" s="187" t="n"/>
      <c r="C192" s="188" t="inlineStr">
        <is>
          <t>Cleaning</t>
        </is>
      </c>
      <c r="D192" s="172" t="n"/>
      <c r="E192" s="173" t="n"/>
      <c r="F192" s="174" t="n"/>
      <c r="G192" s="157" t="n"/>
    </row>
    <row r="193">
      <c r="A193" s="151" t="inlineStr">
        <is>
          <t>F</t>
        </is>
      </c>
      <c r="B193" s="152" t="inlineStr">
        <is>
          <t>1.03</t>
        </is>
      </c>
      <c r="C193" s="166" t="inlineStr">
        <is>
          <t xml:space="preserve"> Manifolds Cleaning</t>
        </is>
      </c>
      <c r="D193" s="154" t="inlineStr">
        <is>
          <t>Ml</t>
        </is>
      </c>
      <c r="E193" s="155" t="n">
        <v>45.45</v>
      </c>
      <c r="F193" s="156">
        <f>1471</f>
        <v/>
      </c>
      <c r="G193" s="157">
        <f>If(Round(F193*Round(E193,2),2)=0," ",Round(F193*Round(E193,2),2))</f>
        <v/>
      </c>
    </row>
    <row r="194">
      <c r="A194" s="190" t="n"/>
      <c r="B194" s="219" t="n"/>
      <c r="C194" s="153" t="inlineStr">
        <is>
          <t>Cleaning Works Sanitation</t>
        </is>
      </c>
      <c r="D194" s="220" t="n"/>
      <c r="E194" s="220" t="n"/>
      <c r="F194" s="221" t="n"/>
      <c r="G194" s="222" t="n"/>
    </row>
    <row r="195">
      <c r="A195" s="151" t="inlineStr">
        <is>
          <t>F</t>
        </is>
      </c>
      <c r="B195" s="152" t="inlineStr">
        <is>
          <t>1.21</t>
        </is>
      </c>
      <c r="C195" s="153" t="inlineStr">
        <is>
          <t xml:space="preserve"> Existing Collector Cleaning D ≤ 800</t>
        </is>
      </c>
      <c r="D195" s="154" t="inlineStr">
        <is>
          <t>Ml</t>
        </is>
      </c>
      <c r="E195" s="156" t="n">
        <v>50.96</v>
      </c>
      <c r="F195" s="156" t="n">
        <v>182</v>
      </c>
      <c r="G195" s="157">
        <f>If(Round(F195*Round(E195,2),2)=0," ",Round(F195*Round(E195,2),2))</f>
        <v/>
      </c>
    </row>
    <row r="196">
      <c r="A196" s="151" t="inlineStr">
        <is>
          <t>F</t>
        </is>
      </c>
      <c r="B196" s="152" t="inlineStr">
        <is>
          <t>1.22</t>
        </is>
      </c>
      <c r="C196" s="153" t="inlineStr">
        <is>
          <t xml:space="preserve"> Existing Collector Cleaning 800 &lt; D ≤ 1000</t>
        </is>
      </c>
      <c r="D196" s="154" t="inlineStr">
        <is>
          <t>Ml</t>
        </is>
      </c>
      <c r="E196" s="156" t="n">
        <v>71.34999999999999</v>
      </c>
      <c r="F196" s="156" t="n">
        <v>6</v>
      </c>
      <c r="G196" s="157">
        <f>If(Round(F196*Round(E196,2),2)=0," ",Round(F196*Round(E196,2),2))</f>
        <v/>
      </c>
    </row>
    <row r="197">
      <c r="A197" s="151" t="inlineStr">
        <is>
          <t>F</t>
        </is>
      </c>
      <c r="B197" s="152" t="inlineStr">
        <is>
          <t>1.33</t>
        </is>
      </c>
      <c r="C197" s="153" t="inlineStr">
        <is>
          <t xml:space="preserve"> EXISTING CURAGE S&gt;2m2</t>
        </is>
      </c>
      <c r="D197" s="154" t="inlineStr">
        <is>
          <t>Ml</t>
        </is>
      </c>
      <c r="E197" s="155" t="n">
        <v>81.53</v>
      </c>
      <c r="F197" s="156" t="n">
        <v>306</v>
      </c>
      <c r="G197" s="157">
        <f>If(Round(F197*Round(E197,2),2)=0," ",Round(F197*Round(E197,2),2))</f>
        <v/>
      </c>
    </row>
    <row r="198">
      <c r="A198" s="151" t="inlineStr">
        <is>
          <t>F</t>
        </is>
      </c>
      <c r="B198" s="152" t="inlineStr">
        <is>
          <t xml:space="preserve"> 1.41</t>
        </is>
      </c>
      <c r="C198" s="153" t="inlineStr">
        <is>
          <t xml:space="preserve"> EXISTING MANHOLE CLEANING S ≤ 1m2</t>
        </is>
      </c>
      <c r="D198" s="154" t="inlineStr">
        <is>
          <t>U</t>
        </is>
      </c>
      <c r="E198" s="155" t="n">
        <v>137.58</v>
      </c>
      <c r="F198" s="156" t="n">
        <v>14</v>
      </c>
      <c r="G198" s="157">
        <f>If(Round(F198*Round(E198,2),2)=0," ",Round(F198*Round(E198,2),2))</f>
        <v/>
      </c>
    </row>
    <row r="199">
      <c r="A199" s="151" t="inlineStr">
        <is>
          <t>F</t>
        </is>
      </c>
      <c r="B199" s="152" t="inlineStr">
        <is>
          <t xml:space="preserve"> 1.42</t>
        </is>
      </c>
      <c r="C199" s="153" t="inlineStr">
        <is>
          <t xml:space="preserve"> EXISTING MANHOLE CLEANING 1m2 &lt; S ≤ 1.5m2</t>
        </is>
      </c>
      <c r="D199" s="154" t="inlineStr">
        <is>
          <t>U</t>
        </is>
      </c>
      <c r="E199" s="155" t="n">
        <v>178.87</v>
      </c>
      <c r="F199" s="156" t="n">
        <v>10</v>
      </c>
      <c r="G199" s="157">
        <f>If(Round(F199*Round(E199,2),2)=0," ",Round(F199*Round(E199,2),2))</f>
        <v/>
      </c>
    </row>
    <row r="200">
      <c r="A200" s="151" t="inlineStr">
        <is>
          <t>F</t>
        </is>
      </c>
      <c r="B200" s="152" t="inlineStr">
        <is>
          <t xml:space="preserve"> 1.43</t>
        </is>
      </c>
      <c r="C200" s="188" t="inlineStr">
        <is>
          <t xml:space="preserve"> EXISTING MANHOLE CURAGE S &gt; 1.5m2</t>
        </is>
      </c>
      <c r="D200" s="154" t="inlineStr">
        <is>
          <t>U</t>
        </is>
      </c>
      <c r="E200" s="155" t="n">
        <v>206.39</v>
      </c>
      <c r="F200" s="156" t="n">
        <v>14</v>
      </c>
      <c r="G200" s="157">
        <f>If(Round(F200*Round(E200,2),2)=0," ",Round(F200*Round(E200,2),2))</f>
        <v/>
      </c>
    </row>
    <row r="201">
      <c r="A201" s="151" t="inlineStr">
        <is>
          <t>F</t>
        </is>
      </c>
      <c r="B201" s="152" t="inlineStr">
        <is>
          <t>1.51</t>
        </is>
      </c>
      <c r="C201" s="153" t="inlineStr">
        <is>
          <t xml:space="preserve"> Television Inspection Of Existing Works</t>
        </is>
      </c>
      <c r="D201" s="172" t="inlineStr">
        <is>
          <t>Ml</t>
        </is>
      </c>
      <c r="E201" s="173" t="n">
        <v>175.81</v>
      </c>
      <c r="F201" s="174" t="n">
        <v>300</v>
      </c>
      <c r="G201" s="157">
        <f>If(Round(F201*Round(E201,2),2)=0," ",Round(F201*Round(E201,2),2))</f>
        <v/>
      </c>
    </row>
    <row r="202">
      <c r="A202" s="151" t="inlineStr">
        <is>
          <t>F</t>
        </is>
      </c>
      <c r="B202" s="152" t="inlineStr">
        <is>
          <t>1.52</t>
        </is>
      </c>
      <c r="C202" s="153" t="inlineStr">
        <is>
          <t xml:space="preserve"> Structural Inspection Of Existing Structures</t>
        </is>
      </c>
      <c r="D202" s="172" t="inlineStr">
        <is>
          <t>Ml</t>
        </is>
      </c>
      <c r="E202" s="173" t="n">
        <v>199.25</v>
      </c>
      <c r="F202" s="174" t="n">
        <v>194</v>
      </c>
      <c r="G202" s="157">
        <f>If(Round(F202*Round(E202,2),2)=0," ",Round(F202*Round(E202,2),2))</f>
        <v/>
      </c>
    </row>
    <row r="203">
      <c r="A203" s="190" t="n"/>
      <c r="B203" s="191" t="n"/>
      <c r="C203" s="153" t="inlineStr">
        <is>
          <t>Slotted Channels</t>
        </is>
      </c>
      <c r="D203" s="192" t="n"/>
      <c r="E203" s="193" t="n"/>
      <c r="F203" s="156" t="n"/>
      <c r="G203" s="194" t="n"/>
    </row>
    <row r="204">
      <c r="A204" s="151" t="inlineStr">
        <is>
          <t>F</t>
        </is>
      </c>
      <c r="B204" s="152" t="inlineStr">
        <is>
          <t>9.01</t>
        </is>
      </c>
      <c r="C204" s="153" t="inlineStr">
        <is>
          <t xml:space="preserve"> Slotted Channels Ø 300</t>
        </is>
      </c>
      <c r="D204" s="154" t="inlineStr">
        <is>
          <t>Ml</t>
        </is>
      </c>
      <c r="E204" s="155" t="n">
        <v>502.98</v>
      </c>
      <c r="F204" s="156" t="n">
        <v>336</v>
      </c>
      <c r="G204" s="157">
        <f>If(Round(F204*Round(E204,2),2)=0," ",Round(F204*Round(E204,2),2))</f>
        <v/>
      </c>
    </row>
    <row r="205">
      <c r="A205" s="190" t="n"/>
      <c r="B205" s="191" t="n"/>
      <c r="C205" s="153" t="inlineStr">
        <is>
          <t xml:space="preserve"> Reinforced Concrete Manifolds</t>
        </is>
      </c>
      <c r="D205" s="192" t="n"/>
      <c r="E205" s="193" t="n"/>
      <c r="F205" s="156" t="n"/>
      <c r="G205" s="194" t="n"/>
    </row>
    <row r="206">
      <c r="A206" s="151" t="inlineStr">
        <is>
          <t>F</t>
        </is>
      </c>
      <c r="B206" s="152" t="inlineStr">
        <is>
          <t>10.03</t>
        </is>
      </c>
      <c r="C206" s="153" t="inlineStr">
        <is>
          <t xml:space="preserve"> Ba Manifold Ø 300</t>
        </is>
      </c>
      <c r="D206" s="154" t="inlineStr">
        <is>
          <t>Ml</t>
        </is>
      </c>
      <c r="E206" s="155" t="n">
        <v>293.85</v>
      </c>
      <c r="F206" s="156" t="n">
        <v>197</v>
      </c>
      <c r="G206" s="157">
        <f>If(Round(F206*Round(E206,2),2)=0," ",Round(F206*Round(E206,2),2))</f>
        <v/>
      </c>
    </row>
    <row r="207">
      <c r="A207" s="151" t="inlineStr">
        <is>
          <t>F</t>
        </is>
      </c>
      <c r="B207" s="152" t="inlineStr">
        <is>
          <t>10.04</t>
        </is>
      </c>
      <c r="C207" s="153" t="inlineStr">
        <is>
          <t xml:space="preserve"> Ba Manifold Ø 400</t>
        </is>
      </c>
      <c r="D207" s="154" t="inlineStr">
        <is>
          <t>Ml</t>
        </is>
      </c>
      <c r="E207" s="155" t="n">
        <v>353.9</v>
      </c>
      <c r="F207" s="156">
        <f>313+16</f>
        <v/>
      </c>
      <c r="G207" s="157">
        <f>If(Round(F207*Round(E207,2),2)=0," ",Round(F207*Round(E207,2),2))</f>
        <v/>
      </c>
    </row>
    <row r="208">
      <c r="A208" s="151" t="inlineStr">
        <is>
          <t>F</t>
        </is>
      </c>
      <c r="B208" s="152" t="inlineStr">
        <is>
          <t>10.06</t>
        </is>
      </c>
      <c r="C208" s="153" t="inlineStr">
        <is>
          <t xml:space="preserve"> Ba Manifold Ø 600</t>
        </is>
      </c>
      <c r="D208" s="154" t="inlineStr">
        <is>
          <t>Ml</t>
        </is>
      </c>
      <c r="E208" s="155" t="n">
        <v>492.34</v>
      </c>
      <c r="F208" s="156">
        <f>415+47</f>
        <v/>
      </c>
      <c r="G208" s="157">
        <f>If(Round(F208*Round(E208,2),2)=0," ",Round(F208*Round(E208,2),2))</f>
        <v/>
      </c>
    </row>
    <row r="209">
      <c r="A209" s="151" t="inlineStr">
        <is>
          <t>F</t>
        </is>
      </c>
      <c r="B209" s="152" t="inlineStr">
        <is>
          <t>10.08</t>
        </is>
      </c>
      <c r="C209" s="153" t="inlineStr">
        <is>
          <t xml:space="preserve"> Ba Manifold Ø 800</t>
        </is>
      </c>
      <c r="D209" s="154" t="inlineStr">
        <is>
          <t>Ml</t>
        </is>
      </c>
      <c r="E209" s="155" t="n">
        <v>669.76</v>
      </c>
      <c r="F209" s="156">
        <f>211+29</f>
        <v/>
      </c>
      <c r="G209" s="157">
        <f>If(Round(F209*Round(E209,2),2)=0," ",Round(F209*Round(E209,2),2))</f>
        <v/>
      </c>
    </row>
    <row r="210">
      <c r="A210" s="151" t="inlineStr">
        <is>
          <t>F</t>
        </is>
      </c>
      <c r="B210" s="152" t="inlineStr">
        <is>
          <t>10.10</t>
        </is>
      </c>
      <c r="C210" s="153" t="inlineStr">
        <is>
          <t xml:space="preserve"> Ba Manifold Ø 1000</t>
        </is>
      </c>
      <c r="D210" s="154" t="inlineStr">
        <is>
          <t>Ml</t>
        </is>
      </c>
      <c r="E210" s="155" t="n">
        <v>902.41</v>
      </c>
      <c r="F210" s="156">
        <f>63+3</f>
        <v/>
      </c>
      <c r="G210" s="157">
        <f>If(Round(F210*Round(E210,2),2)=0," ",Round(F210*Round(E210,2),2))</f>
        <v/>
      </c>
    </row>
    <row r="211">
      <c r="A211" s="190" t="n"/>
      <c r="B211" s="223" t="n"/>
      <c r="C211" s="153" t="inlineStr">
        <is>
          <t>Rectangular Secuper</t>
        </is>
      </c>
      <c r="D211" s="192" t="n"/>
      <c r="E211" s="193" t="n"/>
      <c r="F211" s="156" t="n"/>
      <c r="G211" s="194" t="n"/>
    </row>
    <row r="212">
      <c r="A212" s="151" t="inlineStr">
        <is>
          <t>F</t>
        </is>
      </c>
      <c r="B212" s="223" t="inlineStr">
        <is>
          <t>11.01</t>
        </is>
      </c>
      <c r="C212" s="224" t="inlineStr">
        <is>
          <t xml:space="preserve"> GUTTER L1.00M x H1.00M</t>
        </is>
      </c>
      <c r="D212" s="154" t="inlineStr">
        <is>
          <t>Ml</t>
        </is>
      </c>
      <c r="E212" s="155" t="n">
        <v>680.01</v>
      </c>
      <c r="F212" s="156" t="n">
        <v>124</v>
      </c>
      <c r="G212" s="157">
        <f>If(Round(F212*Round(E212,2),2)=0," ",Round(F212*Round(E212,2),2))</f>
        <v/>
      </c>
    </row>
    <row r="213">
      <c r="A213" s="151" t="inlineStr">
        <is>
          <t>F</t>
        </is>
      </c>
      <c r="B213" s="223" t="inlineStr">
        <is>
          <t>11.05</t>
        </is>
      </c>
      <c r="C213" s="224" t="inlineStr">
        <is>
          <t xml:space="preserve"> GUTTER L1.20M x H1.20M</t>
        </is>
      </c>
      <c r="D213" s="154" t="inlineStr">
        <is>
          <t>Ml</t>
        </is>
      </c>
      <c r="E213" s="155" t="n">
        <v>837.78</v>
      </c>
      <c r="F213" s="156" t="n">
        <v>274</v>
      </c>
      <c r="G213" s="157">
        <f>If(Round(F213*Round(E213,2),2)=0," ",Round(F213*Round(E213,2),2))</f>
        <v/>
      </c>
    </row>
    <row r="214">
      <c r="A214" s="151" t="inlineStr">
        <is>
          <t>F</t>
        </is>
      </c>
      <c r="B214" s="223" t="inlineStr">
        <is>
          <t>11.06</t>
        </is>
      </c>
      <c r="C214" s="224" t="inlineStr">
        <is>
          <t xml:space="preserve"> SHELTER L1.50M x H1.50M</t>
        </is>
      </c>
      <c r="D214" s="154" t="inlineStr">
        <is>
          <t>Ml</t>
        </is>
      </c>
      <c r="E214" s="155" t="n">
        <v>1050.41</v>
      </c>
      <c r="F214" s="156" t="n">
        <v>44</v>
      </c>
      <c r="G214" s="157">
        <f>If(Round(F214*Round(E214,2),2)=0," ",Round(F214*Round(E214,2),2))</f>
        <v/>
      </c>
    </row>
    <row r="215">
      <c r="A215" s="151" t="inlineStr">
        <is>
          <t>F</t>
        </is>
      </c>
      <c r="B215" s="223" t="inlineStr">
        <is>
          <t>11.14</t>
        </is>
      </c>
      <c r="C215" s="224" t="inlineStr">
        <is>
          <t xml:space="preserve"> SHELTER L2.00M x H1.50M</t>
        </is>
      </c>
      <c r="D215" s="154" t="inlineStr">
        <is>
          <t>Ml</t>
        </is>
      </c>
      <c r="E215" s="155" t="n">
        <v>1613.06</v>
      </c>
      <c r="F215" s="156" t="n">
        <v>86</v>
      </c>
      <c r="G215" s="157">
        <f>If(Round(F215*Round(E215,2),2)=0," ",Round(F215*Round(E215,2),2))</f>
        <v/>
      </c>
    </row>
    <row r="216">
      <c r="A216" s="225" t="inlineStr">
        <is>
          <t>F</t>
        </is>
      </c>
      <c r="B216" s="226" t="inlineStr">
        <is>
          <t>11.15</t>
        </is>
      </c>
      <c r="C216" s="227" t="inlineStr">
        <is>
          <t xml:space="preserve"> SHELTER L2.00M x H2.00M</t>
        </is>
      </c>
      <c r="D216" s="228" t="inlineStr">
        <is>
          <t>Ml</t>
        </is>
      </c>
      <c r="E216" s="229" t="n">
        <v>1785.94</v>
      </c>
      <c r="F216" s="230" t="n">
        <v>64</v>
      </c>
      <c r="G216" s="231">
        <f>If(Round(F216*Round(E216,2),2)=0," ",Round(F216*Round(E216,2),2))</f>
        <v/>
      </c>
    </row>
    <row r="217">
      <c r="A217" s="190" t="n"/>
      <c r="B217" s="223" t="n"/>
      <c r="C217" s="153" t="inlineStr">
        <is>
          <t>Cs Curbs And Guns</t>
        </is>
      </c>
      <c r="D217" s="192" t="n"/>
      <c r="E217" s="193" t="n"/>
      <c r="F217" s="156" t="n"/>
      <c r="G217" s="194" t="n"/>
    </row>
    <row r="218">
      <c r="A218" s="151" t="inlineStr">
        <is>
          <t>F</t>
        </is>
      </c>
      <c r="B218" s="223" t="inlineStr">
        <is>
          <t>13.01</t>
        </is>
      </c>
      <c r="C218" s="153" t="inlineStr">
        <is>
          <t xml:space="preserve"> Borders T2</t>
        </is>
      </c>
      <c r="D218" s="154" t="inlineStr">
        <is>
          <t>Ml</t>
        </is>
      </c>
      <c r="E218" s="155" t="n">
        <v>14.93</v>
      </c>
      <c r="F218" s="156" t="n">
        <v>3350</v>
      </c>
      <c r="G218" s="157">
        <f>If(Round(F218*Round(E218,2),2)=0," ",Round(F218*Round(E218,2),2))</f>
        <v/>
      </c>
    </row>
    <row r="219">
      <c r="A219" s="151" t="inlineStr">
        <is>
          <t>F</t>
        </is>
      </c>
      <c r="B219" s="223" t="inlineStr">
        <is>
          <t>13.02</t>
        </is>
      </c>
      <c r="C219" s="153" t="inlineStr">
        <is>
          <t xml:space="preserve"> Lowered T2 Borders</t>
        </is>
      </c>
      <c r="D219" s="154" t="inlineStr">
        <is>
          <t>Ml</t>
        </is>
      </c>
      <c r="E219" s="155" t="n">
        <v>14.93</v>
      </c>
      <c r="F219" s="156" t="n">
        <v>230</v>
      </c>
      <c r="G219" s="157">
        <f>If(Round(F219*Round(E219,2),2)=0," ",Round(F219*Round(E219,2),2))</f>
        <v/>
      </c>
    </row>
    <row r="220">
      <c r="A220" s="151" t="inlineStr">
        <is>
          <t>F</t>
        </is>
      </c>
      <c r="B220" s="223" t="inlineStr">
        <is>
          <t>13.03</t>
        </is>
      </c>
      <c r="C220" s="153" t="inlineStr">
        <is>
          <t xml:space="preserve"> Channels Cs2</t>
        </is>
      </c>
      <c r="D220" s="154" t="inlineStr">
        <is>
          <t>Ml</t>
        </is>
      </c>
      <c r="E220" s="155" t="n">
        <v>15.36</v>
      </c>
      <c r="F220" s="156" t="n">
        <v>2000</v>
      </c>
      <c r="G220" s="157">
        <f>If(Round(F220*Round(E220,2),2)=0," ",Round(F220*Round(E220,2),2))</f>
        <v/>
      </c>
    </row>
    <row r="221">
      <c r="A221" s="151" t="inlineStr">
        <is>
          <t>F</t>
        </is>
      </c>
      <c r="B221" s="223" t="inlineStr">
        <is>
          <t>13.05</t>
        </is>
      </c>
      <c r="C221" s="153" t="inlineStr">
        <is>
          <t xml:space="preserve"> P3 Borders</t>
        </is>
      </c>
      <c r="D221" s="154" t="inlineStr">
        <is>
          <t>Ml</t>
        </is>
      </c>
      <c r="E221" s="155" t="n">
        <v>10.16</v>
      </c>
      <c r="F221" s="156" t="n">
        <v>767</v>
      </c>
      <c r="G221" s="157">
        <f>If(Round(F221*Round(E221,2),2)=0," ",Round(F221*Round(E221,2),2))</f>
        <v/>
      </c>
    </row>
    <row r="222">
      <c r="A222" s="151" t="inlineStr">
        <is>
          <t>F</t>
        </is>
      </c>
      <c r="B222" s="223" t="inlineStr">
        <is>
          <t>13.06</t>
        </is>
      </c>
      <c r="C222" s="153" t="inlineStr">
        <is>
          <t xml:space="preserve"> T2 Creeping Edges</t>
        </is>
      </c>
      <c r="D222" s="154" t="inlineStr">
        <is>
          <t>Ml</t>
        </is>
      </c>
      <c r="E222" s="155" t="n">
        <v>14.93</v>
      </c>
      <c r="F222" s="156" t="n">
        <v>58</v>
      </c>
      <c r="G222" s="157">
        <f>If(Round(F222*Round(E222,2),2)=0," ",Round(F222*Round(E222,2),2))</f>
        <v/>
      </c>
    </row>
    <row r="223">
      <c r="A223" s="151" t="inlineStr">
        <is>
          <t>F</t>
        </is>
      </c>
      <c r="B223" s="223" t="inlineStr">
        <is>
          <t>13.07</t>
        </is>
      </c>
      <c r="C223" s="153" t="inlineStr">
        <is>
          <t xml:space="preserve"> Borders P1</t>
        </is>
      </c>
      <c r="D223" s="154" t="inlineStr">
        <is>
          <t>Ml</t>
        </is>
      </c>
      <c r="E223" s="155" t="n">
        <v>10.59</v>
      </c>
      <c r="F223" s="156" t="n">
        <v>428</v>
      </c>
      <c r="G223" s="157">
        <f>If(Round(F223*Round(E223,2),2)=0," ",Round(F223*Round(E223,2),2))</f>
        <v/>
      </c>
    </row>
    <row r="224">
      <c r="A224" s="151" t="inlineStr">
        <is>
          <t>F</t>
        </is>
      </c>
      <c r="B224" s="223" t="inlineStr">
        <is>
          <t>13.08</t>
        </is>
      </c>
      <c r="C224" s="153" t="inlineStr">
        <is>
          <t xml:space="preserve"> Bus Platform Border</t>
        </is>
      </c>
      <c r="D224" s="154" t="inlineStr">
        <is>
          <t>Ml</t>
        </is>
      </c>
      <c r="E224" s="155" t="n">
        <v>25.76</v>
      </c>
      <c r="F224" s="156" t="n">
        <v>40</v>
      </c>
      <c r="G224" s="157">
        <f>If(Round(F224*Round(E224,2),2)=0," ",Round(F224*Round(E224,2),2))</f>
        <v/>
      </c>
    </row>
    <row r="225">
      <c r="A225" s="151" t="inlineStr">
        <is>
          <t>F</t>
        </is>
      </c>
      <c r="B225" s="223" t="inlineStr">
        <is>
          <t>13.09</t>
        </is>
      </c>
      <c r="C225" s="153" t="inlineStr">
        <is>
          <t xml:space="preserve"> Whistle Border</t>
        </is>
      </c>
      <c r="D225" s="154" t="inlineStr">
        <is>
          <t>Ml</t>
        </is>
      </c>
      <c r="E225" s="155" t="n">
        <v>40.93</v>
      </c>
      <c r="F225" s="156" t="n">
        <v>4</v>
      </c>
      <c r="G225" s="157">
        <f>If(Round(F225*Round(E225,2),2)=0," ",Round(F225*Round(E225,2),2))</f>
        <v/>
      </c>
    </row>
    <row r="226">
      <c r="A226" s="190" t="n"/>
      <c r="B226" s="191" t="n"/>
      <c r="C226" s="153" t="inlineStr">
        <is>
          <t>Looks</t>
        </is>
      </c>
      <c r="D226" s="192" t="n"/>
      <c r="E226" s="193" t="n"/>
      <c r="F226" s="156" t="n"/>
      <c r="G226" s="194" t="n"/>
    </row>
    <row r="227">
      <c r="A227" s="151" t="inlineStr">
        <is>
          <t>F</t>
        </is>
      </c>
      <c r="B227" s="191" t="inlineStr">
        <is>
          <t>15.10</t>
        </is>
      </c>
      <c r="C227" s="153" t="inlineStr">
        <is>
          <t>Double Mouth Manhole</t>
        </is>
      </c>
      <c r="D227" s="154" t="inlineStr">
        <is>
          <t>U</t>
        </is>
      </c>
      <c r="E227" s="155" t="n">
        <v>675.37</v>
      </c>
      <c r="F227" s="156" t="n">
        <v>73</v>
      </c>
      <c r="G227" s="157">
        <f>If(Round(F227*Round(E227,2),2)=0," ",Round(F227*Round(E227,2),2))</f>
        <v/>
      </c>
    </row>
    <row r="228">
      <c r="A228" s="151" t="inlineStr">
        <is>
          <t>F</t>
        </is>
      </c>
      <c r="B228" s="191" t="inlineStr">
        <is>
          <t>15.11</t>
        </is>
      </c>
      <c r="C228" s="153" t="inlineStr">
        <is>
          <t>Chimney Manhole On Slab Diam 1.00M H&lt;1.5M</t>
        </is>
      </c>
      <c r="D228" s="154" t="inlineStr">
        <is>
          <t>U</t>
        </is>
      </c>
      <c r="E228" s="155" t="n">
        <v>894.22</v>
      </c>
      <c r="F228" s="156" t="n">
        <v>17</v>
      </c>
      <c r="G228" s="157">
        <f>If(Round(F228*Round(E228,2),2)=0," ",Round(F228*Round(E228,2),2))</f>
        <v/>
      </c>
    </row>
    <row r="229">
      <c r="A229" s="151" t="inlineStr">
        <is>
          <t>F</t>
        </is>
      </c>
      <c r="B229" s="191" t="inlineStr">
        <is>
          <t>15.12</t>
        </is>
      </c>
      <c r="C229" s="232" t="inlineStr">
        <is>
          <t>MANHOLE OF DIMENSIONS 1.0x1.0x1.0</t>
        </is>
      </c>
      <c r="D229" s="154" t="inlineStr">
        <is>
          <t>U</t>
        </is>
      </c>
      <c r="E229" s="155" t="n">
        <v>734.36</v>
      </c>
      <c r="F229" s="156" t="n">
        <v>54</v>
      </c>
      <c r="G229" s="157">
        <f>If(Round(F229*Round(E229,2),2)=0," ",Round(F229*Round(E229,2),2))</f>
        <v/>
      </c>
    </row>
    <row r="230">
      <c r="A230" s="151" t="inlineStr">
        <is>
          <t>F</t>
        </is>
      </c>
      <c r="B230" s="191" t="inlineStr">
        <is>
          <t>15.13</t>
        </is>
      </c>
      <c r="C230" s="232" t="inlineStr">
        <is>
          <t>MANHOLE OF DIMENSIONS 1.5x1.5x1.5</t>
        </is>
      </c>
      <c r="D230" s="154" t="inlineStr">
        <is>
          <t>U</t>
        </is>
      </c>
      <c r="E230" s="155" t="n">
        <v>1052.93</v>
      </c>
      <c r="F230" s="156" t="n">
        <v>9</v>
      </c>
      <c r="G230" s="157">
        <f>If(Round(F230*Round(E230,2),2)=0," ",Round(F230*Round(E230,2),2))</f>
        <v/>
      </c>
    </row>
    <row r="231">
      <c r="A231" s="151" t="inlineStr">
        <is>
          <t>F</t>
        </is>
      </c>
      <c r="B231" s="191" t="inlineStr">
        <is>
          <t>15.14</t>
        </is>
      </c>
      <c r="C231" s="232" t="inlineStr">
        <is>
          <t>MANHOLE OF DIMENSIONS 2.0x2.0x2.0</t>
        </is>
      </c>
      <c r="D231" s="154" t="inlineStr">
        <is>
          <t>U</t>
        </is>
      </c>
      <c r="E231" s="155" t="n">
        <v>1655.36</v>
      </c>
      <c r="F231" s="156" t="n">
        <v>5</v>
      </c>
      <c r="G231" s="157">
        <f>If(Round(F231*Round(E231,2),2)=0," ",Round(F231*Round(E231,2),2))</f>
        <v/>
      </c>
    </row>
    <row r="232" ht="15" customHeight="1" thickBot="1">
      <c r="A232" s="158" t="inlineStr">
        <is>
          <t>F</t>
        </is>
      </c>
      <c r="B232" s="233" t="inlineStr">
        <is>
          <t>15.15</t>
        </is>
      </c>
      <c r="C232" s="160" t="inlineStr">
        <is>
          <t>Special Look</t>
        </is>
      </c>
      <c r="D232" s="161" t="inlineStr">
        <is>
          <t>U</t>
        </is>
      </c>
      <c r="E232" s="162" t="n">
        <v>2653.22</v>
      </c>
      <c r="F232" s="163" t="n">
        <v>2</v>
      </c>
      <c r="G232" s="164">
        <f>If(Round(F232*Round(E232,2),2)=0," ",Round(F232*Round(E232,2),2))</f>
        <v/>
      </c>
    </row>
    <row r="233">
      <c r="A233" s="5" t="inlineStr">
        <is>
          <t xml:space="preserve"> Totals Family F</t>
        </is>
      </c>
      <c r="B233" s="88" t="n"/>
      <c r="C233" s="88" t="n"/>
      <c r="D233" s="88" t="n"/>
      <c r="E233" s="88" t="n"/>
      <c r="F233" s="99" t="inlineStr">
        <is>
          <t xml:space="preserve"> Amount excl. VAT:</t>
        </is>
      </c>
      <c r="G233" s="100">
        <f>Sum(G191:G232)</f>
        <v/>
      </c>
    </row>
    <row r="234">
      <c r="A234" s="5" t="inlineStr">
        <is>
          <t xml:space="preserve"> VAT rate in %: 0</t>
        </is>
      </c>
      <c r="B234" s="88" t="n"/>
      <c r="C234" s="88" t="n"/>
      <c r="D234" s="88" t="n"/>
      <c r="E234" s="88" t="n"/>
      <c r="F234" s="91" t="inlineStr">
        <is>
          <t xml:space="preserve"> VAT amount :</t>
        </is>
      </c>
      <c r="G234" s="92">
        <f>0</f>
        <v/>
      </c>
    </row>
    <row r="235" ht="15" customHeight="1" thickBot="1">
      <c r="A235" s="42" t="n"/>
      <c r="B235" s="88" t="n"/>
      <c r="C235" s="88" t="n"/>
      <c r="D235" s="88" t="n"/>
      <c r="E235" s="88" t="n"/>
      <c r="F235" s="103" t="inlineStr">
        <is>
          <t xml:space="preserve"> Amount including VAT:</t>
        </is>
      </c>
      <c r="G235" s="51">
        <f>If(G233=" "," ",G233+G234)</f>
        <v/>
      </c>
    </row>
    <row r="236" ht="15" customHeight="1" thickBot="1">
      <c r="A236" s="8" t="inlineStr">
        <is>
          <t>Family G PAVEMENTS</t>
        </is>
      </c>
      <c r="B236" s="95" t="n"/>
      <c r="C236" s="95" t="n"/>
      <c r="D236" s="95" t="n"/>
      <c r="E236" s="95" t="n"/>
      <c r="F236" s="96" t="n"/>
      <c r="G236" s="97" t="n"/>
    </row>
    <row r="237">
      <c r="A237" s="208" t="inlineStr">
        <is>
          <t>G</t>
        </is>
      </c>
      <c r="B237" s="209" t="inlineStr">
        <is>
          <t>101.00</t>
        </is>
      </c>
      <c r="C237" s="210" t="inlineStr">
        <is>
          <t xml:space="preserve"> Pavement Demolition</t>
        </is>
      </c>
      <c r="D237" s="211" t="inlineStr">
        <is>
          <t>M3</t>
        </is>
      </c>
      <c r="E237" s="213" t="n">
        <v>9.98</v>
      </c>
      <c r="F237" s="234" t="n">
        <v>7270</v>
      </c>
      <c r="G237" s="184">
        <f>If(Round(F237*Round(E237,2),2)=0," ",Round(F237*Round(E237,2),2))</f>
        <v/>
      </c>
    </row>
    <row r="238">
      <c r="A238" s="169" t="inlineStr">
        <is>
          <t>G</t>
        </is>
      </c>
      <c r="B238" s="152" t="inlineStr">
        <is>
          <t xml:space="preserve"> 103.00</t>
        </is>
      </c>
      <c r="C238" s="153" t="inlineStr">
        <is>
          <t xml:space="preserve"> MILLING/ PLANING 6CM &lt; e ≤ 20CM</t>
        </is>
      </c>
      <c r="D238" s="170" t="inlineStr">
        <is>
          <t>M3</t>
        </is>
      </c>
      <c r="E238" s="155" t="n">
        <v>36.57</v>
      </c>
      <c r="F238" s="156" t="n">
        <v>4603</v>
      </c>
      <c r="G238" s="171">
        <f>If(Round(F238*Round(E238,2),2)=0," ",Round(F238*Round(E238,2),2))</f>
        <v/>
      </c>
    </row>
    <row r="239">
      <c r="A239" s="169" t="inlineStr">
        <is>
          <t>G</t>
        </is>
      </c>
      <c r="B239" s="152" t="inlineStr">
        <is>
          <t xml:space="preserve"> 103.01</t>
        </is>
      </c>
      <c r="C239" s="166" t="inlineStr">
        <is>
          <t xml:space="preserve"> Pavement Sawing</t>
        </is>
      </c>
      <c r="D239" s="170" t="inlineStr">
        <is>
          <t>Ml</t>
        </is>
      </c>
      <c r="E239" s="155" t="n">
        <v>5.16</v>
      </c>
      <c r="F239" s="156" t="n">
        <v>1200</v>
      </c>
      <c r="G239" s="171">
        <f>If(Round(F239*Round(E239,2),2)=0," ",Round(F239*Round(E239,2),2))</f>
        <v/>
      </c>
    </row>
    <row r="240">
      <c r="A240" s="169" t="inlineStr">
        <is>
          <t>G</t>
        </is>
      </c>
      <c r="B240" s="152" t="inlineStr">
        <is>
          <t xml:space="preserve"> 110.00</t>
        </is>
      </c>
      <c r="C240" s="166" t="inlineStr">
        <is>
          <t xml:space="preserve"> Fiberglass Geogrid</t>
        </is>
      </c>
      <c r="D240" s="170" t="inlineStr">
        <is>
          <t>M2</t>
        </is>
      </c>
      <c r="E240" s="155" t="n">
        <v>7.23</v>
      </c>
      <c r="F240" s="156" t="n">
        <v>92</v>
      </c>
      <c r="G240" s="171">
        <f>If(Round(F240*Round(E240,2),2)=0," ",Round(F240*Round(E240,2),2))</f>
        <v/>
      </c>
    </row>
    <row r="241">
      <c r="A241" s="151" t="inlineStr">
        <is>
          <t>G</t>
        </is>
      </c>
      <c r="B241" s="152" t="inlineStr">
        <is>
          <t>112.00</t>
        </is>
      </c>
      <c r="C241" s="153" t="inlineStr">
        <is>
          <t xml:space="preserve"> Road Cleaning</t>
        </is>
      </c>
      <c r="D241" s="154" t="inlineStr">
        <is>
          <t>J</t>
        </is>
      </c>
      <c r="E241" s="155" t="n">
        <v>928.76</v>
      </c>
      <c r="F241" s="156" t="n">
        <v>24</v>
      </c>
      <c r="G241" s="157">
        <f>If(Round(F241*Round(E241,2),2)=0," ",Round(F241*Round(E241,2),2))</f>
        <v/>
      </c>
    </row>
    <row r="242">
      <c r="A242" s="169" t="inlineStr">
        <is>
          <t>G</t>
        </is>
      </c>
      <c r="B242" s="152" t="inlineStr">
        <is>
          <t>301.00</t>
        </is>
      </c>
      <c r="C242" s="166" t="inlineStr">
        <is>
          <t xml:space="preserve"> Gnt 0/31.5 Cat2 Supply Implementation</t>
        </is>
      </c>
      <c r="D242" s="170" t="inlineStr">
        <is>
          <t>M3</t>
        </is>
      </c>
      <c r="E242" s="155" t="n">
        <v>87.70999999999999</v>
      </c>
      <c r="F242" s="156">
        <f>332+13790*0.2+2100</f>
        <v/>
      </c>
      <c r="G242" s="171">
        <f>If(Round(F242*Round(E242,2),2)=0," ",Round(F242*Round(E242,2),2))</f>
        <v/>
      </c>
    </row>
    <row r="243">
      <c r="A243" s="151" t="inlineStr">
        <is>
          <t>G</t>
        </is>
      </c>
      <c r="B243" s="152" t="inlineStr">
        <is>
          <t xml:space="preserve"> 402.00</t>
        </is>
      </c>
      <c r="C243" s="153" t="inlineStr">
        <is>
          <t xml:space="preserve"> Impregnation Layer</t>
        </is>
      </c>
      <c r="D243" s="154" t="inlineStr">
        <is>
          <t>M2</t>
        </is>
      </c>
      <c r="E243" s="155" t="n">
        <v>2.68</v>
      </c>
      <c r="F243" s="156" t="n">
        <v>20234</v>
      </c>
      <c r="G243" s="157">
        <f>If(Round(F243*Round(E243,2),2)=0," ",Round(F243*Round(E243,2),2))</f>
        <v/>
      </c>
    </row>
    <row r="244">
      <c r="A244" s="151" t="inlineStr">
        <is>
          <t>G</t>
        </is>
      </c>
      <c r="B244" s="187" t="inlineStr">
        <is>
          <t xml:space="preserve"> 404.00</t>
        </is>
      </c>
      <c r="C244" s="188" t="inlineStr">
        <is>
          <t xml:space="preserve"> Bbme Bond Layer</t>
        </is>
      </c>
      <c r="D244" s="154" t="inlineStr">
        <is>
          <t>M2</t>
        </is>
      </c>
      <c r="E244" s="173" t="n">
        <v>2.27</v>
      </c>
      <c r="F244" s="156" t="n">
        <v>20020</v>
      </c>
      <c r="G244" s="157">
        <f>If(Round(F244*Round(E244,2),2)=0," ",Round(F244*Round(E244,2),2))</f>
        <v/>
      </c>
    </row>
    <row r="245">
      <c r="A245" s="235" t="n"/>
      <c r="B245" s="219" t="n"/>
      <c r="C245" s="153" t="inlineStr">
        <is>
          <t>Coated</t>
        </is>
      </c>
      <c r="D245" s="220" t="n"/>
      <c r="E245" s="220" t="n"/>
      <c r="F245" s="221" t="n"/>
      <c r="G245" s="220" t="n"/>
    </row>
    <row r="246">
      <c r="A246" s="151" t="inlineStr">
        <is>
          <t>G</t>
        </is>
      </c>
      <c r="B246" s="152" t="inlineStr">
        <is>
          <t xml:space="preserve"> 504.00</t>
        </is>
      </c>
      <c r="C246" s="153" t="inlineStr">
        <is>
          <t xml:space="preserve"> High Model Asphalt Concrete (Bbme) 0/10 Class 3</t>
        </is>
      </c>
      <c r="D246" s="154" t="inlineStr">
        <is>
          <t>M3</t>
        </is>
      </c>
      <c r="E246" s="155" t="n">
        <v>530.4299999999999</v>
      </c>
      <c r="F246" s="156" t="n">
        <v>1191</v>
      </c>
      <c r="G246" s="157">
        <f>If(Round(F246*Round(E246,2),2)=0," ",Round(F246*Round(E246,2),2))</f>
        <v/>
      </c>
    </row>
    <row r="247">
      <c r="A247" s="169" t="inlineStr">
        <is>
          <t>G</t>
        </is>
      </c>
      <c r="B247" s="223" t="inlineStr">
        <is>
          <t xml:space="preserve"> 504.01</t>
        </is>
      </c>
      <c r="C247" s="166" t="inlineStr">
        <is>
          <t>High Model Asphalt (Eme)</t>
        </is>
      </c>
      <c r="D247" s="170" t="inlineStr">
        <is>
          <t>M3</t>
        </is>
      </c>
      <c r="E247" s="156" t="n">
        <v>530.4299999999999</v>
      </c>
      <c r="F247" s="156" t="n">
        <v>1945</v>
      </c>
      <c r="G247" s="171">
        <f>If(Round(F247*Round(E247,2),2)=0," ",Round(F247*Round(E247,2),2))</f>
        <v/>
      </c>
    </row>
    <row r="248" ht="16.2" customFormat="1" customHeight="1" s="25">
      <c r="A248" s="296" t="inlineStr">
        <is>
          <t>G</t>
        </is>
      </c>
      <c r="B248" s="297" t="inlineStr">
        <is>
          <t xml:space="preserve"> 504.02</t>
        </is>
      </c>
      <c r="C248" s="298" t="inlineStr">
        <is>
          <t xml:space="preserve"> Semi Grained Asphalt Concrete (Bbsg) 0/6 On Sidewalk</t>
        </is>
      </c>
      <c r="D248" s="301" t="inlineStr">
        <is>
          <t>M3</t>
        </is>
      </c>
      <c r="E248" s="300" t="n">
        <v>530.4299999999999</v>
      </c>
      <c r="F248" s="302" t="n">
        <v>250</v>
      </c>
      <c r="G248" s="157">
        <f>If(Round(F248*Round(E248,2),2)=0," ",Round(F248*Round(E248,2),2))</f>
        <v/>
      </c>
    </row>
    <row r="249">
      <c r="A249" s="169" t="inlineStr">
        <is>
          <t>G</t>
        </is>
      </c>
      <c r="B249" s="223" t="inlineStr">
        <is>
          <t>702.00</t>
        </is>
      </c>
      <c r="C249" s="166" t="inlineStr">
        <is>
          <t>Sidewalk In Interlocking Pavers</t>
        </is>
      </c>
      <c r="D249" s="170" t="inlineStr">
        <is>
          <t>M2</t>
        </is>
      </c>
      <c r="E249" s="156" t="n">
        <v>34.09</v>
      </c>
      <c r="F249" s="156" t="n">
        <v>13924</v>
      </c>
      <c r="G249" s="171">
        <f>If(Round(F249*Round(E249,2),2)=0," ",Round(F249*Round(E249,2),2))</f>
        <v/>
      </c>
    </row>
    <row r="250">
      <c r="A250" s="169" t="n"/>
      <c r="B250" s="223" t="n"/>
      <c r="C250" s="166" t="inlineStr">
        <is>
          <t>Binders</t>
        </is>
      </c>
      <c r="D250" s="170" t="n"/>
      <c r="E250" s="156" t="n"/>
      <c r="F250" s="156" t="n"/>
      <c r="G250" s="171">
        <f>If(Round(F250*Round(E250,2),2)=0," ",Round(F250*Round(E250,2),2))</f>
        <v/>
      </c>
    </row>
    <row r="251">
      <c r="A251" s="151" t="inlineStr">
        <is>
          <t>G</t>
        </is>
      </c>
      <c r="B251" s="152" t="inlineStr">
        <is>
          <t>800.01</t>
        </is>
      </c>
      <c r="C251" s="153" t="inlineStr">
        <is>
          <t xml:space="preserve"> Hydraulic Binder</t>
        </is>
      </c>
      <c r="D251" s="154" t="inlineStr">
        <is>
          <t>T</t>
        </is>
      </c>
      <c r="E251" s="155" t="n">
        <v>495.58</v>
      </c>
      <c r="F251" s="156">
        <f>152+82</f>
        <v/>
      </c>
      <c r="G251" s="157">
        <f>If(Round(F251*Round(E251,2),2)=0," ",Round(F251*Round(E251,2),2))</f>
        <v/>
      </c>
    </row>
    <row r="252">
      <c r="A252" s="151" t="inlineStr">
        <is>
          <t>G</t>
        </is>
      </c>
      <c r="B252" s="152" t="inlineStr">
        <is>
          <t>800.02</t>
        </is>
      </c>
      <c r="C252" s="153" t="inlineStr">
        <is>
          <t xml:space="preserve"> Soil Treatment</t>
        </is>
      </c>
      <c r="D252" s="154" t="inlineStr">
        <is>
          <t>M3</t>
        </is>
      </c>
      <c r="E252" s="155" t="n">
        <v>17.54</v>
      </c>
      <c r="F252" s="156">
        <f>3550+2100</f>
        <v/>
      </c>
      <c r="G252" s="157">
        <f>If(Round(F252*Round(E252,2),2)=0," ",Round(F252*Round(E252,2),2))</f>
        <v/>
      </c>
    </row>
    <row r="253">
      <c r="A253" s="151" t="n"/>
      <c r="B253" s="152" t="n"/>
      <c r="C253" s="153" t="inlineStr">
        <is>
          <t>Stained Concrete Slab</t>
        </is>
      </c>
      <c r="D253" s="154" t="n"/>
      <c r="E253" s="155" t="n"/>
      <c r="F253" s="156" t="n"/>
      <c r="G253" s="157" t="n"/>
    </row>
    <row r="254">
      <c r="A254" s="151" t="inlineStr">
        <is>
          <t>G</t>
        </is>
      </c>
      <c r="B254" s="152" t="inlineStr">
        <is>
          <t>900.01</t>
        </is>
      </c>
      <c r="C254" s="153" t="inlineStr">
        <is>
          <t>Concrete Slabs Stained Window Gray - Ral 7040</t>
        </is>
      </c>
      <c r="D254" s="154" t="inlineStr">
        <is>
          <t>M3</t>
        </is>
      </c>
      <c r="E254" s="155" t="n">
        <v>342.71</v>
      </c>
      <c r="F254" s="156" t="n">
        <v>195</v>
      </c>
      <c r="G254" s="157">
        <f>If(Round(F254*Round(E254,2),2)=0," ",Round(F254*Round(E254,2),2))</f>
        <v/>
      </c>
    </row>
    <row r="255">
      <c r="A255" s="151" t="inlineStr">
        <is>
          <t>G</t>
        </is>
      </c>
      <c r="B255" s="152" t="inlineStr">
        <is>
          <t>900.02</t>
        </is>
      </c>
      <c r="C255" s="153" t="inlineStr">
        <is>
          <t>Telegrey 4 - Ral 7047 Stained Concrete Slab</t>
        </is>
      </c>
      <c r="D255" s="154" t="inlineStr">
        <is>
          <t>M3</t>
        </is>
      </c>
      <c r="E255" s="155" t="n">
        <v>342.71</v>
      </c>
      <c r="F255" s="156" t="n">
        <v>98</v>
      </c>
      <c r="G255" s="157">
        <f>If(Round(F255*Round(E255,2),2)=0," ",Round(F255*Round(E255,2),2))</f>
        <v/>
      </c>
    </row>
    <row r="256">
      <c r="A256" s="190" t="inlineStr">
        <is>
          <t>G</t>
        </is>
      </c>
      <c r="B256" s="191" t="inlineStr">
        <is>
          <t>900.03</t>
        </is>
      </c>
      <c r="C256" s="153" t="inlineStr">
        <is>
          <t>Concrete Slabs Stained Quartz Gray Ral 7039</t>
        </is>
      </c>
      <c r="D256" s="154" t="inlineStr">
        <is>
          <t>M3</t>
        </is>
      </c>
      <c r="E256" s="155" t="n">
        <v>342.71</v>
      </c>
      <c r="F256" s="156" t="n">
        <v>6</v>
      </c>
      <c r="G256" s="157">
        <f>If(Round(F256*Round(E256,2),2)=0," ",Round(F256*Round(E256,2),2))</f>
        <v/>
      </c>
    </row>
    <row r="257">
      <c r="A257" s="151" t="inlineStr">
        <is>
          <t>G</t>
        </is>
      </c>
      <c r="B257" s="152" t="inlineStr">
        <is>
          <t>900.04</t>
        </is>
      </c>
      <c r="C257" s="153" t="inlineStr">
        <is>
          <t>Ultra Marine Stained Concrete Slab - Ral 5002</t>
        </is>
      </c>
      <c r="D257" s="154" t="inlineStr">
        <is>
          <t>M3</t>
        </is>
      </c>
      <c r="E257" s="155" t="n">
        <v>342.71</v>
      </c>
      <c r="F257" s="156" t="n">
        <v>31</v>
      </c>
      <c r="G257" s="157">
        <f>If(Round(F257*Round(E257,2),2)=0," ",Round(F257*Round(E257,2),2))</f>
        <v/>
      </c>
    </row>
    <row r="258">
      <c r="A258" s="151" t="inlineStr">
        <is>
          <t>G</t>
        </is>
      </c>
      <c r="B258" s="152" t="inlineStr">
        <is>
          <t>900.05</t>
        </is>
      </c>
      <c r="C258" s="153" t="inlineStr">
        <is>
          <t>Pastel Blue - Ral 5024 Stained Concrete Slab</t>
        </is>
      </c>
      <c r="D258" s="154" t="inlineStr">
        <is>
          <t>M3</t>
        </is>
      </c>
      <c r="E258" s="155" t="n">
        <v>342.71</v>
      </c>
      <c r="F258" s="156" t="n">
        <v>32</v>
      </c>
      <c r="G258" s="157">
        <f>If(Round(F258*Round(E258,2),2)=0," ",Round(F258*Round(E258,2),2))</f>
        <v/>
      </c>
    </row>
    <row r="259">
      <c r="A259" s="151" t="inlineStr">
        <is>
          <t>G</t>
        </is>
      </c>
      <c r="B259" s="152" t="inlineStr">
        <is>
          <t>900.06</t>
        </is>
      </c>
      <c r="C259" s="153" t="inlineStr">
        <is>
          <t>Concrete Slabs Stained Light Pink - Ral 3015</t>
        </is>
      </c>
      <c r="D259" s="154" t="inlineStr">
        <is>
          <t>M3</t>
        </is>
      </c>
      <c r="E259" s="155" t="n">
        <v>342.71</v>
      </c>
      <c r="F259" s="156" t="n">
        <v>33</v>
      </c>
      <c r="G259" s="157">
        <f>If(Round(F259*Round(E259,2),2)=0," ",Round(F259*Round(E259,2),2))</f>
        <v/>
      </c>
    </row>
    <row r="260" ht="27.6" customHeight="1" thickBot="1">
      <c r="A260" s="158" t="inlineStr">
        <is>
          <t>G</t>
        </is>
      </c>
      <c r="B260" s="233" t="inlineStr">
        <is>
          <t>900.07</t>
        </is>
      </c>
      <c r="C260" s="236" t="inlineStr">
        <is>
          <t>Concrete Slabs Stained Sulphur Yellow - Ral 1016</t>
        </is>
      </c>
      <c r="D260" s="161" t="inlineStr">
        <is>
          <t>M3</t>
        </is>
      </c>
      <c r="E260" s="162" t="n">
        <v>342.71</v>
      </c>
      <c r="F260" s="163" t="n">
        <v>38</v>
      </c>
      <c r="G260" s="237">
        <f>If(Round(F260*Round(E260,2),2)=0," ",Round(F260*Round(E260,2),2))</f>
        <v/>
      </c>
    </row>
    <row r="261">
      <c r="A261" s="45" t="inlineStr">
        <is>
          <t xml:space="preserve"> Totals Family G</t>
        </is>
      </c>
      <c r="B261" s="88" t="n"/>
      <c r="C261" s="88" t="n"/>
      <c r="D261" s="88" t="n"/>
      <c r="E261" s="88" t="n"/>
      <c r="F261" s="99" t="inlineStr">
        <is>
          <t xml:space="preserve"> Amount excl. VAT:</t>
        </is>
      </c>
      <c r="G261" s="100">
        <f>If(Sum($G$237:$G260)=0," ",Sum($G$237:$G260))</f>
        <v/>
      </c>
    </row>
    <row r="262">
      <c r="A262" s="45" t="inlineStr">
        <is>
          <t xml:space="preserve"> VAT rate in %: 0</t>
        </is>
      </c>
      <c r="B262" s="88" t="n"/>
      <c r="C262" s="88" t="n"/>
      <c r="D262" s="88" t="n"/>
      <c r="E262" s="88" t="n"/>
      <c r="F262" s="91" t="inlineStr">
        <is>
          <t xml:space="preserve"> VAT amount :</t>
        </is>
      </c>
      <c r="G262" s="92">
        <f>0</f>
        <v/>
      </c>
    </row>
    <row r="263" ht="15" customHeight="1" thickBot="1">
      <c r="A263" s="42" t="n"/>
      <c r="B263" s="88" t="n"/>
      <c r="C263" s="88" t="n"/>
      <c r="D263" s="88" t="n"/>
      <c r="E263" s="88" t="n"/>
      <c r="F263" s="93" t="inlineStr">
        <is>
          <t xml:space="preserve"> Amount including VAT:</t>
        </is>
      </c>
      <c r="G263" s="94">
        <f>If(G261=" "," ",G261+G262)</f>
        <v/>
      </c>
    </row>
    <row r="264" ht="15" customHeight="1" thickBot="1">
      <c r="A264" s="8" t="inlineStr">
        <is>
          <t>Family H3 NETWORKS</t>
        </is>
      </c>
      <c r="B264" s="95" t="n"/>
      <c r="C264" s="95" t="n"/>
      <c r="D264" s="95" t="n"/>
      <c r="E264" s="95" t="n"/>
      <c r="F264" s="96" t="n"/>
      <c r="G264" s="97" t="n"/>
    </row>
    <row r="265">
      <c r="A265" s="208" t="inlineStr">
        <is>
          <t>H3</t>
        </is>
      </c>
      <c r="B265" s="238" t="inlineStr">
        <is>
          <t>1.01</t>
        </is>
      </c>
      <c r="C265" s="239" t="inlineStr">
        <is>
          <t xml:space="preserve"> Prior Recognition Of Existing Networks</t>
        </is>
      </c>
      <c r="D265" s="240" t="inlineStr">
        <is>
          <t>Ft</t>
        </is>
      </c>
      <c r="E265" s="241" t="n">
        <v>8255.74</v>
      </c>
      <c r="F265" s="242" t="n">
        <v>1</v>
      </c>
      <c r="G265" s="243">
        <f>If(Round(F265*Round(E265,2),2)=0," ",Round(F265*Round(E265,2),2))</f>
        <v/>
      </c>
    </row>
    <row r="266">
      <c r="A266" s="190" t="n"/>
      <c r="B266" s="191" t="n"/>
      <c r="C266" s="153" t="inlineStr">
        <is>
          <t>Removal Of Existing Networks</t>
        </is>
      </c>
      <c r="D266" s="192" t="n"/>
      <c r="E266" s="193" t="n"/>
      <c r="F266" s="244" t="n"/>
      <c r="G266" s="245" t="n"/>
    </row>
    <row r="267">
      <c r="A267" s="151" t="inlineStr">
        <is>
          <t>H3</t>
        </is>
      </c>
      <c r="B267" s="246" t="inlineStr">
        <is>
          <t>1.02</t>
        </is>
      </c>
      <c r="C267" s="153" t="inlineStr">
        <is>
          <t xml:space="preserve"> Removal Of Existing Aep Networks</t>
        </is>
      </c>
      <c r="D267" s="154" t="inlineStr">
        <is>
          <t>Ml</t>
        </is>
      </c>
      <c r="E267" s="155" t="n">
        <v>101.92</v>
      </c>
      <c r="F267" s="156" t="n">
        <v>110</v>
      </c>
      <c r="G267" s="171">
        <f>If(Round(F267*Round(E267,2),2)=0," ",Round(F267*Round(E267,2),2))</f>
        <v/>
      </c>
    </row>
    <row r="268">
      <c r="A268" s="151" t="inlineStr">
        <is>
          <t>H3</t>
        </is>
      </c>
      <c r="B268" s="152" t="inlineStr">
        <is>
          <t xml:space="preserve"> 1.05</t>
        </is>
      </c>
      <c r="C268" s="153" t="inlineStr">
        <is>
          <t xml:space="preserve"> Removal Of Existing Electrical Networks</t>
        </is>
      </c>
      <c r="D268" s="154" t="inlineStr">
        <is>
          <t>Ml</t>
        </is>
      </c>
      <c r="E268" s="155" t="n">
        <v>5.1</v>
      </c>
      <c r="F268" s="156" t="n">
        <v>32</v>
      </c>
      <c r="G268" s="171">
        <f>If(Round(F268*Round(E268,2),2)=0," ",Round(F268*Round(E268,2),2))</f>
        <v/>
      </c>
    </row>
    <row r="269">
      <c r="A269" s="151" t="inlineStr">
        <is>
          <t>H3</t>
        </is>
      </c>
      <c r="B269" s="187" t="inlineStr">
        <is>
          <t xml:space="preserve"> 1.06</t>
        </is>
      </c>
      <c r="C269" s="188" t="inlineStr">
        <is>
          <t xml:space="preserve"> Removal Of Existing Telecom Networks</t>
        </is>
      </c>
      <c r="D269" s="172" t="inlineStr">
        <is>
          <t>Ml</t>
        </is>
      </c>
      <c r="E269" s="173" t="n">
        <v>10.32</v>
      </c>
      <c r="F269" s="174" t="n">
        <v>830</v>
      </c>
      <c r="G269" s="171">
        <f>If(Round(F269*Round(E269,2),2)=0," ",Round(F269*Round(E269,2),2))</f>
        <v/>
      </c>
    </row>
    <row r="270" customFormat="1" s="26">
      <c r="A270" s="169" t="inlineStr">
        <is>
          <t>H3</t>
        </is>
      </c>
      <c r="B270" s="246" t="inlineStr">
        <is>
          <t>1.10</t>
        </is>
      </c>
      <c r="C270" s="167" t="inlineStr">
        <is>
          <t xml:space="preserve"> Protection Slab</t>
        </is>
      </c>
      <c r="D270" s="247" t="inlineStr">
        <is>
          <t>M3</t>
        </is>
      </c>
      <c r="E270" s="174" t="n">
        <v>433.94</v>
      </c>
      <c r="F270" s="174">
        <f>200*3*0.3</f>
        <v/>
      </c>
      <c r="G270" s="171">
        <f>If(Round(F270*Round(E270,2),2)=0," ",Round(F270*Round(E270,2),2))</f>
        <v/>
      </c>
    </row>
    <row r="271" customFormat="1" s="26">
      <c r="A271" s="169" t="inlineStr">
        <is>
          <t>H3</t>
        </is>
      </c>
      <c r="B271" s="246" t="inlineStr">
        <is>
          <t>1.11</t>
        </is>
      </c>
      <c r="C271" s="167" t="inlineStr">
        <is>
          <t xml:space="preserve"> Template Gantry</t>
        </is>
      </c>
      <c r="D271" s="247" t="inlineStr">
        <is>
          <t>U</t>
        </is>
      </c>
      <c r="E271" s="174" t="n">
        <v>305.75</v>
      </c>
      <c r="F271" s="174" t="n">
        <v>2</v>
      </c>
      <c r="G271" s="171">
        <f>If(Round(F271*Round(E271,2),2)=0," ",Round(F271*Round(E271,2),2))</f>
        <v/>
      </c>
    </row>
    <row r="272" customFormat="1" s="26">
      <c r="A272" s="169" t="n"/>
      <c r="B272" s="246" t="n"/>
      <c r="C272" s="248" t="inlineStr">
        <is>
          <t>Opening / Backfill Of Trench Under Sidewalk</t>
        </is>
      </c>
      <c r="D272" s="247" t="n"/>
      <c r="E272" s="174" t="n"/>
      <c r="F272" s="174" t="n"/>
      <c r="G272" s="171">
        <f>If(Round(F272*Round(E272,2),2)=0," ",Round(F272*Round(E272,2),2))</f>
        <v/>
      </c>
    </row>
    <row r="273" customFormat="1" s="26">
      <c r="A273" s="169" t="inlineStr">
        <is>
          <t>H3</t>
        </is>
      </c>
      <c r="B273" s="246" t="inlineStr">
        <is>
          <t>2.01</t>
        </is>
      </c>
      <c r="C273" s="248" t="inlineStr">
        <is>
          <t xml:space="preserve"> Opening/Backfill Trench Tro 40Cm</t>
        </is>
      </c>
      <c r="D273" s="247" t="inlineStr">
        <is>
          <t>Ml</t>
        </is>
      </c>
      <c r="E273" s="174" t="n">
        <v>19</v>
      </c>
      <c r="F273" s="174" t="n">
        <v>1000</v>
      </c>
      <c r="G273" s="171">
        <f>If(Round(F273*Round(E273,2),2)=0," ",Round(F273*Round(E273,2),2))</f>
        <v/>
      </c>
    </row>
    <row r="274" customFormat="1" s="26">
      <c r="A274" s="169" t="inlineStr">
        <is>
          <t>H3</t>
        </is>
      </c>
      <c r="B274" s="246" t="inlineStr">
        <is>
          <t>2.02</t>
        </is>
      </c>
      <c r="C274" s="249" t="inlineStr">
        <is>
          <t xml:space="preserve"> Opening/Backfill Trench Tro 60Cm</t>
        </is>
      </c>
      <c r="D274" s="247" t="inlineStr">
        <is>
          <t>Ml</t>
        </is>
      </c>
      <c r="E274" s="174" t="n">
        <v>23.96</v>
      </c>
      <c r="F274" s="174" t="n">
        <v>900</v>
      </c>
      <c r="G274" s="171">
        <f>If(Round(F274*Round(E274,2),2)=0," ",Round(F274*Round(E274,2),2))</f>
        <v/>
      </c>
    </row>
    <row r="275" customFormat="1" s="26">
      <c r="A275" s="169" t="n"/>
      <c r="B275" s="246" t="n"/>
      <c r="C275" s="248" t="inlineStr">
        <is>
          <t>Opening / Backfill Of Trench Under Pavement</t>
        </is>
      </c>
      <c r="D275" s="247" t="n"/>
      <c r="E275" s="174" t="n"/>
      <c r="F275" s="174" t="n"/>
      <c r="G275" s="171">
        <f>If(Round(F275*Round(E275,2),2)=0," ",Round(F275*Round(E275,2),2))</f>
        <v/>
      </c>
    </row>
    <row r="276" customFormat="1" s="26">
      <c r="A276" s="169" t="inlineStr">
        <is>
          <t>H3</t>
        </is>
      </c>
      <c r="B276" s="246" t="inlineStr">
        <is>
          <t>2.03</t>
        </is>
      </c>
      <c r="C276" s="248" t="inlineStr">
        <is>
          <t xml:space="preserve"> Opening/Backfill Trench 40Cm</t>
        </is>
      </c>
      <c r="D276" s="247" t="inlineStr">
        <is>
          <t>Ml</t>
        </is>
      </c>
      <c r="E276" s="174" t="n">
        <v>25.55</v>
      </c>
      <c r="F276" s="174" t="n">
        <v>200</v>
      </c>
      <c r="G276" s="171">
        <f>If(Round(F276*Round(E276,2),2)=0," ",Round(F276*Round(E276,2),2))</f>
        <v/>
      </c>
    </row>
    <row r="277" customFormat="1" s="26">
      <c r="A277" s="169" t="inlineStr">
        <is>
          <t>H3</t>
        </is>
      </c>
      <c r="B277" s="246" t="inlineStr">
        <is>
          <t>2.04</t>
        </is>
      </c>
      <c r="C277" s="249" t="inlineStr">
        <is>
          <t>Opening/Backfill Trench 60Cm</t>
        </is>
      </c>
      <c r="D277" s="247" t="inlineStr">
        <is>
          <t>Ml</t>
        </is>
      </c>
      <c r="E277" s="174" t="n">
        <v>31.34</v>
      </c>
      <c r="F277" s="174" t="n">
        <v>200</v>
      </c>
      <c r="G277" s="171">
        <f>If(Round(F277*Round(E277,2),2)=0," ",Round(F277*Round(E277,2),2))</f>
        <v/>
      </c>
    </row>
    <row r="278">
      <c r="A278" s="190" t="n"/>
      <c r="B278" s="191" t="n"/>
      <c r="C278" s="153" t="inlineStr">
        <is>
          <t xml:space="preserve"> Aep Networks</t>
        </is>
      </c>
      <c r="D278" s="192" t="n"/>
      <c r="E278" s="193" t="n"/>
      <c r="F278" s="156" t="n"/>
      <c r="G278" s="245" t="n"/>
    </row>
    <row r="279">
      <c r="A279" s="169" t="inlineStr">
        <is>
          <t>H3</t>
        </is>
      </c>
      <c r="B279" s="223" t="inlineStr">
        <is>
          <t xml:space="preserve"> 2.05</t>
        </is>
      </c>
      <c r="C279" s="250" t="inlineStr">
        <is>
          <t>Dn400 Cast Iron Pipe Laying Supply</t>
        </is>
      </c>
      <c r="D279" s="170" t="inlineStr">
        <is>
          <t>Ml</t>
        </is>
      </c>
      <c r="E279" s="155" t="n">
        <v>363.67</v>
      </c>
      <c r="F279" s="156" t="n">
        <v>110</v>
      </c>
      <c r="G279" s="171">
        <f>If(Round(F279*Round(E279,2),2)=0," ",Round(F279*Round(E279,2),2))</f>
        <v/>
      </c>
    </row>
    <row r="280">
      <c r="A280" s="151" t="inlineStr">
        <is>
          <t>H3</t>
        </is>
      </c>
      <c r="B280" s="152" t="inlineStr">
        <is>
          <t xml:space="preserve"> 2.09</t>
        </is>
      </c>
      <c r="C280" s="153" t="inlineStr">
        <is>
          <t xml:space="preserve"> Meter Pit</t>
        </is>
      </c>
      <c r="D280" s="154" t="inlineStr">
        <is>
          <t>U</t>
        </is>
      </c>
      <c r="E280" s="155" t="n">
        <v>1528.75</v>
      </c>
      <c r="F280" s="156" t="n">
        <v>10</v>
      </c>
      <c r="G280" s="171">
        <f>If(Round(F280*Round(E280,2),2)=0," ",Round(F280*Round(E280,2),2))</f>
        <v/>
      </c>
    </row>
    <row r="281">
      <c r="A281" s="151" t="inlineStr">
        <is>
          <t>H3</t>
        </is>
      </c>
      <c r="B281" s="152" t="inlineStr">
        <is>
          <t xml:space="preserve"> 2.10</t>
        </is>
      </c>
      <c r="C281" s="153" t="inlineStr">
        <is>
          <t xml:space="preserve"> Tests And Tests</t>
        </is>
      </c>
      <c r="D281" s="154" t="inlineStr">
        <is>
          <t>Ft</t>
        </is>
      </c>
      <c r="E281" s="156" t="n">
        <v>11210.87</v>
      </c>
      <c r="F281" s="156" t="n">
        <v>1</v>
      </c>
      <c r="G281" s="171">
        <f>If(Round(F281*Round(E281,2),2)=0," ",Round(F281*Round(E281,2),2))</f>
        <v/>
      </c>
    </row>
    <row r="282" customFormat="1" s="26">
      <c r="A282" s="169" t="n"/>
      <c r="B282" s="246" t="n"/>
      <c r="C282" s="251" t="inlineStr">
        <is>
          <t>Electricity Networks</t>
        </is>
      </c>
      <c r="D282" s="247" t="n"/>
      <c r="E282" s="174" t="n"/>
      <c r="F282" s="174" t="n"/>
      <c r="G282" s="171" t="n"/>
    </row>
    <row r="283" customFormat="1" s="26">
      <c r="A283" s="169" t="inlineStr">
        <is>
          <t>H3</t>
        </is>
      </c>
      <c r="B283" s="246" t="inlineStr">
        <is>
          <t>5.03</t>
        </is>
      </c>
      <c r="C283" s="167" t="inlineStr">
        <is>
          <t xml:space="preserve"> 90 Mm Tpc Sheath</t>
        </is>
      </c>
      <c r="D283" s="247" t="inlineStr">
        <is>
          <t>Ml</t>
        </is>
      </c>
      <c r="E283" s="174" t="n">
        <v>34.71</v>
      </c>
      <c r="F283" s="174" t="n">
        <v>110</v>
      </c>
      <c r="G283" s="171">
        <f>If(Round(F283*Round(E283,2),2)=0," ",Round(F283*Round(E283,2),2))</f>
        <v/>
      </c>
    </row>
    <row r="284" customFormat="1" s="26">
      <c r="A284" s="169" t="inlineStr">
        <is>
          <t>H3</t>
        </is>
      </c>
      <c r="B284" s="246" t="inlineStr">
        <is>
          <t>5.05</t>
        </is>
      </c>
      <c r="C284" s="167" t="inlineStr">
        <is>
          <t xml:space="preserve"> DRAW CHAMBER 700x700 MM</t>
        </is>
      </c>
      <c r="D284" s="247" t="inlineStr">
        <is>
          <t>U</t>
        </is>
      </c>
      <c r="E284" s="174" t="n">
        <v>801.84</v>
      </c>
      <c r="F284" s="174" t="n">
        <v>3</v>
      </c>
      <c r="G284" s="171">
        <f>If(Round(F284*Round(E284,2),2)=0," ",Round(F284*Round(E284,2),2))</f>
        <v/>
      </c>
    </row>
    <row r="285" customFormat="1" s="26">
      <c r="A285" s="169" t="inlineStr">
        <is>
          <t>H3</t>
        </is>
      </c>
      <c r="B285" s="246" t="inlineStr">
        <is>
          <t>5.07</t>
        </is>
      </c>
      <c r="C285" s="167" t="inlineStr">
        <is>
          <t xml:space="preserve"> Connection / Check Electrical Installation</t>
        </is>
      </c>
      <c r="D285" s="247" t="inlineStr">
        <is>
          <t>U</t>
        </is>
      </c>
      <c r="E285" s="174" t="n">
        <v>794.79</v>
      </c>
      <c r="F285" s="174" t="n">
        <v>1</v>
      </c>
      <c r="G285" s="171">
        <f>If(Round(F285*Round(E285,2),2)=0," ",Round(F285*Round(E285,2),2))</f>
        <v/>
      </c>
    </row>
    <row r="286" customFormat="1" s="26">
      <c r="A286" s="169" t="inlineStr">
        <is>
          <t>H3</t>
        </is>
      </c>
      <c r="B286" s="246" t="inlineStr">
        <is>
          <t>5.08</t>
        </is>
      </c>
      <c r="C286" s="167" t="inlineStr">
        <is>
          <t xml:space="preserve"> Grounding</t>
        </is>
      </c>
      <c r="D286" s="247" t="inlineStr">
        <is>
          <t>U</t>
        </is>
      </c>
      <c r="E286" s="174" t="n">
        <v>12270.54</v>
      </c>
      <c r="F286" s="174" t="n">
        <v>1</v>
      </c>
      <c r="G286" s="171">
        <f>If(Round(F286*Round(E286,2),2)=0," ",Round(F286*Round(E286,2),2))</f>
        <v/>
      </c>
    </row>
    <row r="287" customFormat="1" s="26">
      <c r="A287" s="169" t="inlineStr">
        <is>
          <t>H3</t>
        </is>
      </c>
      <c r="B287" s="246" t="inlineStr">
        <is>
          <t>5.09</t>
        </is>
      </c>
      <c r="C287" s="167" t="inlineStr">
        <is>
          <t xml:space="preserve"> Supply And Installation Of Mv Posts</t>
        </is>
      </c>
      <c r="D287" s="247" t="inlineStr">
        <is>
          <t>U</t>
        </is>
      </c>
      <c r="E287" s="174" t="n">
        <v>2653.72</v>
      </c>
      <c r="F287" s="174" t="n">
        <v>5</v>
      </c>
      <c r="G287" s="171">
        <f>If(Round(F287*Round(E287,2),2)=0," ",Round(F287*Round(E287,2),2))</f>
        <v/>
      </c>
    </row>
    <row r="288" customFormat="1" s="26">
      <c r="A288" s="169" t="inlineStr">
        <is>
          <t>H3</t>
        </is>
      </c>
      <c r="B288" s="246" t="inlineStr">
        <is>
          <t>5.11</t>
        </is>
      </c>
      <c r="C288" s="167" t="inlineStr">
        <is>
          <t xml:space="preserve"> Supply And Installation Of Mv Cable</t>
        </is>
      </c>
      <c r="D288" s="247" t="inlineStr">
        <is>
          <t>Ml</t>
        </is>
      </c>
      <c r="E288" s="174" t="n">
        <v>34.64</v>
      </c>
      <c r="F288" s="174" t="n">
        <v>200</v>
      </c>
      <c r="G288" s="171">
        <f>If(Round(F288*Round(E288,2),2)=0," ",Round(F288*Round(E288,2),2))</f>
        <v/>
      </c>
    </row>
    <row r="289">
      <c r="A289" s="190" t="n"/>
      <c r="B289" s="191" t="n"/>
      <c r="C289" s="153" t="inlineStr">
        <is>
          <t>Telecommunications Networks</t>
        </is>
      </c>
      <c r="D289" s="192" t="n"/>
      <c r="E289" s="193" t="n"/>
      <c r="F289" s="156" t="n"/>
      <c r="G289" s="245" t="n"/>
    </row>
    <row r="290" customFormat="1" s="26">
      <c r="A290" s="169" t="inlineStr">
        <is>
          <t>H3</t>
        </is>
      </c>
      <c r="B290" s="223" t="inlineStr">
        <is>
          <t xml:space="preserve"> 6.02</t>
        </is>
      </c>
      <c r="C290" s="166" t="inlineStr">
        <is>
          <t xml:space="preserve"> SHEATH 3xD63 MM</t>
        </is>
      </c>
      <c r="D290" s="170" t="inlineStr">
        <is>
          <t>Ml</t>
        </is>
      </c>
      <c r="E290" s="156" t="n">
        <v>32.95</v>
      </c>
      <c r="F290" s="252" t="n">
        <v>2100</v>
      </c>
      <c r="G290" s="171">
        <f>If(Round(F290*Round(E290,2),2)=0," ",Round(F290*Round(E290,2),2))</f>
        <v/>
      </c>
    </row>
    <row r="291">
      <c r="A291" s="151" t="inlineStr">
        <is>
          <t>H3</t>
        </is>
      </c>
      <c r="B291" s="152" t="inlineStr">
        <is>
          <t xml:space="preserve"> 6.03</t>
        </is>
      </c>
      <c r="C291" s="153" t="inlineStr">
        <is>
          <t xml:space="preserve"> Drawing Room</t>
        </is>
      </c>
      <c r="D291" s="154" t="inlineStr">
        <is>
          <t>U</t>
        </is>
      </c>
      <c r="E291" s="155" t="n">
        <v>1427.57</v>
      </c>
      <c r="F291" s="156" t="n">
        <v>20</v>
      </c>
      <c r="G291" s="171">
        <f>If(Round(F291*Round(E291,2),2)=0," ",Round(F291*Round(E291,2),2))</f>
        <v/>
      </c>
    </row>
    <row r="292">
      <c r="A292" s="151" t="inlineStr">
        <is>
          <t>H3</t>
        </is>
      </c>
      <c r="B292" s="187" t="inlineStr">
        <is>
          <t xml:space="preserve"> 6.04</t>
        </is>
      </c>
      <c r="C292" s="188" t="inlineStr">
        <is>
          <t xml:space="preserve"> Manhole</t>
        </is>
      </c>
      <c r="D292" s="172" t="inlineStr">
        <is>
          <t>U</t>
        </is>
      </c>
      <c r="E292" s="173" t="n">
        <v>2188.53</v>
      </c>
      <c r="F292" s="174" t="n">
        <v>15</v>
      </c>
      <c r="G292" s="171">
        <f>If(Round(F292*Round(E292,2),2)=0," ",Round(F292*Round(E292,2),2))</f>
        <v/>
      </c>
    </row>
    <row r="293" customFormat="1" s="26">
      <c r="A293" s="169" t="inlineStr">
        <is>
          <t>H3</t>
        </is>
      </c>
      <c r="B293" s="246" t="inlineStr">
        <is>
          <t>6.05</t>
        </is>
      </c>
      <c r="C293" s="167" t="inlineStr">
        <is>
          <t xml:space="preserve"> 144 Fo Fiber Optic Network</t>
        </is>
      </c>
      <c r="D293" s="247" t="inlineStr">
        <is>
          <t>Ml</t>
        </is>
      </c>
      <c r="E293" s="174" t="n">
        <v>21.44</v>
      </c>
      <c r="F293" s="156" t="n">
        <v>600</v>
      </c>
      <c r="G293" s="171">
        <f>If(Round(F293*Round(E293,2),2)=0," ",Round(F293*Round(E293,2),2))</f>
        <v/>
      </c>
    </row>
    <row r="294" customFormat="1" s="26">
      <c r="A294" s="169" t="inlineStr">
        <is>
          <t>H3</t>
        </is>
      </c>
      <c r="B294" s="246" t="inlineStr">
        <is>
          <t>6.06</t>
        </is>
      </c>
      <c r="C294" s="167" t="inlineStr">
        <is>
          <t xml:space="preserve"> 72 Fo Fiber Optic Network</t>
        </is>
      </c>
      <c r="D294" s="247" t="inlineStr">
        <is>
          <t>Ml</t>
        </is>
      </c>
      <c r="E294" s="174" t="n">
        <v>16.33</v>
      </c>
      <c r="F294" s="156" t="n">
        <v>500</v>
      </c>
      <c r="G294" s="171">
        <f>If(Round(F294*Round(E294,2),2)=0," ",Round(F294*Round(E294,2),2))</f>
        <v/>
      </c>
    </row>
    <row r="295" customFormat="1" s="26">
      <c r="A295" s="169" t="inlineStr">
        <is>
          <t>H3</t>
        </is>
      </c>
      <c r="B295" s="246" t="inlineStr">
        <is>
          <t>6.07</t>
        </is>
      </c>
      <c r="C295" s="167" t="inlineStr">
        <is>
          <t xml:space="preserve"> 24 Fo Fiber Optic Network</t>
        </is>
      </c>
      <c r="D295" s="247" t="inlineStr">
        <is>
          <t>Ml</t>
        </is>
      </c>
      <c r="E295" s="174" t="n">
        <v>13.67</v>
      </c>
      <c r="F295" s="156" t="n">
        <v>500</v>
      </c>
      <c r="G295" s="171">
        <f>If(Round(F295*Round(E295,2),2)=0," ",Round(F295*Round(E295,2),2))</f>
        <v/>
      </c>
    </row>
    <row r="296" customFormat="1" s="26">
      <c r="A296" s="169" t="inlineStr">
        <is>
          <t>H3</t>
        </is>
      </c>
      <c r="B296" s="246" t="inlineStr">
        <is>
          <t>6.08</t>
        </is>
      </c>
      <c r="C296" s="167" t="inlineStr">
        <is>
          <t xml:space="preserve"> 12 Fo Fiber Optic Network</t>
        </is>
      </c>
      <c r="D296" s="247" t="inlineStr">
        <is>
          <t>Ml</t>
        </is>
      </c>
      <c r="E296" s="174" t="n">
        <v>8.6</v>
      </c>
      <c r="F296" s="156" t="n">
        <v>500</v>
      </c>
      <c r="G296" s="171">
        <f>If(Round(F296*Round(E296,2),2)=0," ",Round(F296*Round(E296,2),2))</f>
        <v/>
      </c>
    </row>
    <row r="297" customFormat="1" s="26">
      <c r="A297" s="169" t="inlineStr">
        <is>
          <t>H3</t>
        </is>
      </c>
      <c r="B297" s="246" t="inlineStr">
        <is>
          <t>6.09</t>
        </is>
      </c>
      <c r="C297" s="167" t="inlineStr">
        <is>
          <t xml:space="preserve"> Bpe-O T2 Fiber Optic Housing</t>
        </is>
      </c>
      <c r="D297" s="247" t="inlineStr">
        <is>
          <t>U</t>
        </is>
      </c>
      <c r="E297" s="174" t="n">
        <v>792.7</v>
      </c>
      <c r="F297" s="174" t="n">
        <v>10</v>
      </c>
      <c r="G297" s="171">
        <f>If(Round(F297*Round(E297,2),2)=0," ",Round(F297*Round(E297,2),2))</f>
        <v/>
      </c>
    </row>
    <row r="298">
      <c r="A298" s="151" t="inlineStr">
        <is>
          <t>H3</t>
        </is>
      </c>
      <c r="B298" s="187" t="inlineStr">
        <is>
          <t xml:space="preserve"> 7.01</t>
        </is>
      </c>
      <c r="C298" s="188" t="inlineStr">
        <is>
          <t xml:space="preserve"> Multitubular Crossing</t>
        </is>
      </c>
      <c r="D298" s="172" t="inlineStr">
        <is>
          <t>Ml</t>
        </is>
      </c>
      <c r="E298" s="173" t="n">
        <v>71.33</v>
      </c>
      <c r="F298" s="156" t="n">
        <v>162</v>
      </c>
      <c r="G298" s="171">
        <f>If(Round(F298*Round(E298,2),2)=0," ",Round(F298*Round(E298,2),2))</f>
        <v/>
      </c>
    </row>
    <row r="299" ht="15" customHeight="1" thickBot="1">
      <c r="A299" s="253" t="inlineStr">
        <is>
          <t>H3</t>
        </is>
      </c>
      <c r="B299" s="254" t="n">
        <v>9.01</v>
      </c>
      <c r="C299" s="255" t="inlineStr">
        <is>
          <t>Provision For The Management Of Network Conflicts</t>
        </is>
      </c>
      <c r="D299" s="256" t="inlineStr">
        <is>
          <t>Prov</t>
        </is>
      </c>
      <c r="E299" s="162" t="n">
        <v>500000</v>
      </c>
      <c r="F299" s="163" t="n">
        <v>1</v>
      </c>
      <c r="G299" s="237" t="n">
        <v>500000</v>
      </c>
    </row>
    <row r="300" ht="15" customHeight="1" thickBot="1">
      <c r="A300" s="44" t="inlineStr">
        <is>
          <t xml:space="preserve"> Family H3 Totals</t>
        </is>
      </c>
      <c r="B300" s="117" t="n"/>
      <c r="C300" s="118" t="n"/>
      <c r="D300" s="119" t="n"/>
      <c r="E300" s="120" t="n"/>
      <c r="F300" s="307" t="inlineStr">
        <is>
          <t xml:space="preserve"> Amount excl. VAT:</t>
        </is>
      </c>
      <c r="G300" s="48">
        <f>If(Sum($G$265:$G299)=0," ",Sum($G$265:$G299))</f>
        <v/>
      </c>
    </row>
    <row r="301">
      <c r="A301" s="5" t="inlineStr">
        <is>
          <t xml:space="preserve"> VAT rate in %: 0</t>
        </is>
      </c>
      <c r="B301" s="88" t="n"/>
      <c r="C301" s="88" t="n"/>
      <c r="D301" s="88" t="n"/>
      <c r="E301" s="88" t="n"/>
      <c r="F301" s="99" t="inlineStr">
        <is>
          <t xml:space="preserve"> VAT amount :</t>
        </is>
      </c>
      <c r="G301" s="100">
        <f>If(G300=" "," ",0 *G300)</f>
        <v/>
      </c>
    </row>
    <row r="302" ht="15" customHeight="1" thickBot="1">
      <c r="A302" s="5" t="n"/>
      <c r="B302" s="88" t="n"/>
      <c r="C302" s="88" t="n"/>
      <c r="D302" s="88" t="n"/>
      <c r="E302" s="88" t="n"/>
      <c r="F302" s="103" t="inlineStr">
        <is>
          <t xml:space="preserve"> Amount including VAT:</t>
        </is>
      </c>
      <c r="G302" s="51">
        <f>If(G300=" "," ",G300+G301)</f>
        <v/>
      </c>
    </row>
    <row r="303" ht="15" customHeight="1" thickBot="1">
      <c r="A303" s="8" t="inlineStr">
        <is>
          <t>Family H4 TEMPORARY SIGNALING AND BEACONING</t>
        </is>
      </c>
      <c r="B303" s="95" t="n"/>
      <c r="C303" s="95" t="n"/>
      <c r="D303" s="95" t="n"/>
      <c r="E303" s="95" t="n"/>
      <c r="F303" s="96" t="n"/>
      <c r="G303" s="97" t="n"/>
    </row>
    <row r="304">
      <c r="A304" s="144" t="inlineStr">
        <is>
          <t>H4</t>
        </is>
      </c>
      <c r="B304" s="214" t="inlineStr">
        <is>
          <t xml:space="preserve"> 1.00</t>
        </is>
      </c>
      <c r="C304" s="146" t="inlineStr">
        <is>
          <t>Provisional Pavement</t>
        </is>
      </c>
      <c r="D304" s="211" t="inlineStr">
        <is>
          <t>M2</t>
        </is>
      </c>
      <c r="E304" s="148" t="n">
        <v>111.75</v>
      </c>
      <c r="F304" s="149" t="n">
        <v>8300</v>
      </c>
      <c r="G304" s="150">
        <f>If(Round(F304*Round(E304,2),2)=0," ",Round(F304*Round(E304,2),2))</f>
        <v/>
      </c>
    </row>
    <row r="305">
      <c r="A305" s="151" t="inlineStr">
        <is>
          <t>H4</t>
        </is>
      </c>
      <c r="B305" s="152" t="inlineStr">
        <is>
          <t xml:space="preserve"> 2.01</t>
        </is>
      </c>
      <c r="C305" s="153" t="inlineStr">
        <is>
          <t xml:space="preserve"> Installation Smv H1 (Bt4)</t>
        </is>
      </c>
      <c r="D305" s="154" t="inlineStr">
        <is>
          <t>Ml</t>
        </is>
      </c>
      <c r="E305" s="155" t="n">
        <v>135.95</v>
      </c>
      <c r="F305" s="156" t="n">
        <v>1400</v>
      </c>
      <c r="G305" s="157">
        <f>If(Round(F305*Round(E305,2),2)=0," ",Round(F305*Round(E305,2),2))</f>
        <v/>
      </c>
    </row>
    <row r="306">
      <c r="A306" s="151" t="inlineStr">
        <is>
          <t>H4</t>
        </is>
      </c>
      <c r="B306" s="152" t="inlineStr">
        <is>
          <t xml:space="preserve"> 2.02</t>
        </is>
      </c>
      <c r="C306" s="153" t="inlineStr">
        <is>
          <t xml:space="preserve"> Smv H1 (Bt4) Rental</t>
        </is>
      </c>
      <c r="D306" s="154" t="inlineStr">
        <is>
          <t>Ml/D</t>
        </is>
      </c>
      <c r="E306" s="155" t="n">
        <v>0.1</v>
      </c>
      <c r="F306" s="156" t="n">
        <v>900000</v>
      </c>
      <c r="G306" s="157">
        <f>If(Round(F306*Round(E306,2),2)=0," ",Round(F306*Round(E306,2),2))</f>
        <v/>
      </c>
    </row>
    <row r="307">
      <c r="A307" s="151" t="inlineStr">
        <is>
          <t>H4</t>
        </is>
      </c>
      <c r="B307" s="152" t="inlineStr">
        <is>
          <t xml:space="preserve"> 2.04</t>
        </is>
      </c>
      <c r="C307" s="153" t="inlineStr">
        <is>
          <t xml:space="preserve"> Smv H1 (Bt4) Shift Or Move</t>
        </is>
      </c>
      <c r="D307" s="154" t="inlineStr">
        <is>
          <t>Ml</t>
        </is>
      </c>
      <c r="E307" s="155" t="n">
        <v>9.59</v>
      </c>
      <c r="F307" s="156" t="n">
        <v>5600</v>
      </c>
      <c r="G307" s="157">
        <f>If(Round(F307*Round(E307,2),2)=0," ",Round(F307*Round(E307,2),2))</f>
        <v/>
      </c>
    </row>
    <row r="308">
      <c r="A308" s="151" t="inlineStr">
        <is>
          <t>H4</t>
        </is>
      </c>
      <c r="B308" s="152" t="inlineStr">
        <is>
          <t xml:space="preserve"> 2.05</t>
        </is>
      </c>
      <c r="C308" s="250" t="inlineStr">
        <is>
          <t>Folding Modular Separator H1 (Bt4)</t>
        </is>
      </c>
      <c r="D308" s="154" t="inlineStr">
        <is>
          <t>Ml</t>
        </is>
      </c>
      <c r="E308" s="155" t="n">
        <v>9.59</v>
      </c>
      <c r="F308" s="156" t="n">
        <v>1400</v>
      </c>
      <c r="G308" s="157">
        <f>If(Round(F308*Round(E308,2),2)=0," ",Round(F308*Round(E308,2),2))</f>
        <v/>
      </c>
    </row>
    <row r="309">
      <c r="A309" s="151" t="inlineStr">
        <is>
          <t>H4</t>
        </is>
      </c>
      <c r="B309" s="152" t="inlineStr">
        <is>
          <t xml:space="preserve"> 3.01</t>
        </is>
      </c>
      <c r="C309" s="153" t="inlineStr">
        <is>
          <t xml:space="preserve"> Feeding/Falling Separator K16</t>
        </is>
      </c>
      <c r="D309" s="154" t="inlineStr">
        <is>
          <t>Ml</t>
        </is>
      </c>
      <c r="E309" s="155" t="n">
        <v>55.72</v>
      </c>
      <c r="F309" s="156" t="n">
        <v>700</v>
      </c>
      <c r="G309" s="157">
        <f>If(Round(F309*Round(E309,2),2)=0," ",Round(F309*Round(E309,2),2))</f>
        <v/>
      </c>
    </row>
    <row r="310">
      <c r="A310" s="151" t="inlineStr">
        <is>
          <t>H4</t>
        </is>
      </c>
      <c r="B310" s="152" t="inlineStr">
        <is>
          <t xml:space="preserve"> 3.02</t>
        </is>
      </c>
      <c r="C310" s="153" t="inlineStr">
        <is>
          <t xml:space="preserve"> K16 Rental</t>
        </is>
      </c>
      <c r="D310" s="154" t="inlineStr">
        <is>
          <t>Ml/D</t>
        </is>
      </c>
      <c r="E310" s="155" t="n">
        <v>0.05</v>
      </c>
      <c r="F310" s="156" t="n">
        <v>449000</v>
      </c>
      <c r="G310" s="157">
        <f>If(Round(F310*Round(E310,2),2)=0," ",Round(F310*Round(E310,2),2))</f>
        <v/>
      </c>
    </row>
    <row r="311">
      <c r="A311" s="151" t="inlineStr">
        <is>
          <t>H4</t>
        </is>
      </c>
      <c r="B311" s="152" t="inlineStr">
        <is>
          <t xml:space="preserve"> 3.03</t>
        </is>
      </c>
      <c r="C311" s="153" t="inlineStr">
        <is>
          <t xml:space="preserve"> Displacement Smv K16</t>
        </is>
      </c>
      <c r="D311" s="154" t="inlineStr">
        <is>
          <t>Ml</t>
        </is>
      </c>
      <c r="E311" s="155" t="n">
        <v>9.59</v>
      </c>
      <c r="F311" s="156" t="n">
        <v>2100</v>
      </c>
      <c r="G311" s="157">
        <f>If(Round(F311*Round(E311,2),2)=0," ",Round(F311*Round(E311,2),2))</f>
        <v/>
      </c>
    </row>
    <row r="312">
      <c r="A312" s="151" t="inlineStr">
        <is>
          <t>H4</t>
        </is>
      </c>
      <c r="B312" s="152" t="inlineStr">
        <is>
          <t xml:space="preserve"> 40.01</t>
        </is>
      </c>
      <c r="C312" s="153" t="inlineStr">
        <is>
          <t xml:space="preserve"> Delivery / Movement K5C</t>
        </is>
      </c>
      <c r="D312" s="170" t="inlineStr">
        <is>
          <t>U</t>
        </is>
      </c>
      <c r="E312" s="155" t="n">
        <v>76.98999999999999</v>
      </c>
      <c r="F312" s="156" t="n">
        <v>450</v>
      </c>
      <c r="G312" s="157">
        <f>If(Round(F312*Round(E312,2),2)=0," ",Round(F312*Round(E312,2),2))</f>
        <v/>
      </c>
    </row>
    <row r="313">
      <c r="A313" s="151" t="inlineStr">
        <is>
          <t>H4</t>
        </is>
      </c>
      <c r="B313" s="152" t="inlineStr">
        <is>
          <t xml:space="preserve"> 40.05</t>
        </is>
      </c>
      <c r="C313" s="153" t="inlineStr">
        <is>
          <t xml:space="preserve"> Definitive K5C Withdrawal</t>
        </is>
      </c>
      <c r="D313" s="170" t="inlineStr">
        <is>
          <t>U</t>
        </is>
      </c>
      <c r="E313" s="155" t="n">
        <v>9.59</v>
      </c>
      <c r="F313" s="156" t="n">
        <v>450</v>
      </c>
      <c r="G313" s="157">
        <f>If(Round(F313*Round(E313,2),2)=0," ",Round(F313*Round(E313,2),2))</f>
        <v/>
      </c>
    </row>
    <row r="314">
      <c r="A314" s="151" t="inlineStr">
        <is>
          <t>H4</t>
        </is>
      </c>
      <c r="B314" s="152" t="inlineStr">
        <is>
          <t xml:space="preserve"> 51.80</t>
        </is>
      </c>
      <c r="C314" s="153" t="inlineStr">
        <is>
          <t xml:space="preserve"> MARKING 100,000 PR L = 0.150m</t>
        </is>
      </c>
      <c r="D314" s="154" t="inlineStr">
        <is>
          <t>Ml</t>
        </is>
      </c>
      <c r="E314" s="155" t="n">
        <v>1.21</v>
      </c>
      <c r="F314" s="156" t="n">
        <v>3400</v>
      </c>
      <c r="G314" s="157">
        <f>If(Round(F314*Round(E314,2),2)=0," ",Round(F314*Round(E314,2),2))</f>
        <v/>
      </c>
    </row>
    <row r="315">
      <c r="A315" s="151" t="inlineStr">
        <is>
          <t>H4</t>
        </is>
      </c>
      <c r="B315" s="152" t="inlineStr">
        <is>
          <t xml:space="preserve"> 51.81</t>
        </is>
      </c>
      <c r="C315" s="153" t="inlineStr">
        <is>
          <t xml:space="preserve"> MARKING 100,000 PR L = 0.2250m</t>
        </is>
      </c>
      <c r="D315" s="154" t="inlineStr">
        <is>
          <t>Ml</t>
        </is>
      </c>
      <c r="E315" s="155" t="n">
        <v>1.69</v>
      </c>
      <c r="F315" s="156" t="n">
        <v>3400</v>
      </c>
      <c r="G315" s="157">
        <f>If(Round(F315*Round(E315,2),2)=0," ",Round(F315*Round(E315,2),2))</f>
        <v/>
      </c>
    </row>
    <row r="316">
      <c r="A316" s="151" t="inlineStr">
        <is>
          <t>H4</t>
        </is>
      </c>
      <c r="B316" s="152" t="inlineStr">
        <is>
          <t xml:space="preserve"> 55.00</t>
        </is>
      </c>
      <c r="C316" s="153" t="inlineStr">
        <is>
          <t xml:space="preserve"> Zebras 100,000 Pr</t>
        </is>
      </c>
      <c r="D316" s="154" t="inlineStr">
        <is>
          <t>M2</t>
        </is>
      </c>
      <c r="E316" s="155" t="n">
        <v>10.11</v>
      </c>
      <c r="F316" s="156" t="n">
        <v>100</v>
      </c>
      <c r="G316" s="157">
        <f>If(Round(F316*Round(E316,2),2)=0," ",Round(F316*Round(E316,2),2))</f>
        <v/>
      </c>
    </row>
    <row r="317">
      <c r="A317" s="151" t="inlineStr">
        <is>
          <t>H4</t>
        </is>
      </c>
      <c r="B317" s="152" t="inlineStr">
        <is>
          <t xml:space="preserve"> 57.00</t>
        </is>
      </c>
      <c r="C317" s="250" t="inlineStr">
        <is>
          <t>One-Way Arrows 100,000 Pr</t>
        </is>
      </c>
      <c r="D317" s="154" t="inlineStr">
        <is>
          <t>U</t>
        </is>
      </c>
      <c r="E317" s="155" t="n">
        <v>11.14</v>
      </c>
      <c r="F317" s="156" t="n">
        <v>20</v>
      </c>
      <c r="G317" s="157">
        <f>If(Round(F317*Round(E317,2),2)=0," ",Round(F317*Round(E317,2),2))</f>
        <v/>
      </c>
    </row>
    <row r="318">
      <c r="A318" s="151" t="inlineStr">
        <is>
          <t>H4</t>
        </is>
      </c>
      <c r="B318" s="152" t="inlineStr">
        <is>
          <t xml:space="preserve"> 59.00</t>
        </is>
      </c>
      <c r="C318" s="153" t="inlineStr">
        <is>
          <t xml:space="preserve"> Erasing Temporary Marking</t>
        </is>
      </c>
      <c r="D318" s="154" t="inlineStr">
        <is>
          <t>M2</t>
        </is>
      </c>
      <c r="E318" s="155" t="n">
        <v>7.23</v>
      </c>
      <c r="F318" s="156" t="n">
        <v>1000</v>
      </c>
      <c r="G318" s="157">
        <f>If(Round(F318*Round(E318,2),2)=0," ",Round(F318*Round(E318,2),2))</f>
        <v/>
      </c>
    </row>
    <row r="319">
      <c r="A319" s="151" t="inlineStr">
        <is>
          <t>H4</t>
        </is>
      </c>
      <c r="B319" s="152" t="inlineStr">
        <is>
          <t xml:space="preserve"> 203.11</t>
        </is>
      </c>
      <c r="C319" s="153" t="inlineStr">
        <is>
          <t xml:space="preserve"> Sd2 Panel</t>
        </is>
      </c>
      <c r="D319" s="154" t="inlineStr">
        <is>
          <t>M2</t>
        </is>
      </c>
      <c r="E319" s="155" t="n">
        <v>608.86</v>
      </c>
      <c r="F319" s="156" t="n">
        <v>94.5</v>
      </c>
      <c r="G319" s="157">
        <f>If(Round(F319*Round(E319,2),2)=0," ",Round(F319*Round(E319,2),2))</f>
        <v/>
      </c>
    </row>
    <row r="320">
      <c r="A320" s="151" t="inlineStr">
        <is>
          <t>H4</t>
        </is>
      </c>
      <c r="B320" s="152" t="inlineStr">
        <is>
          <t xml:space="preserve"> 402.12</t>
        </is>
      </c>
      <c r="C320" s="153" t="inlineStr">
        <is>
          <t xml:space="preserve"> Triangle G Cl Ii - C=1250</t>
        </is>
      </c>
      <c r="D320" s="154" t="inlineStr">
        <is>
          <t>U</t>
        </is>
      </c>
      <c r="E320" s="155" t="n">
        <v>210.52</v>
      </c>
      <c r="F320" s="156" t="n">
        <v>38</v>
      </c>
      <c r="G320" s="157">
        <f>If(Round(F320*Round(E320,2),2)=0," ",Round(F320*Round(E320,2),2))</f>
        <v/>
      </c>
    </row>
    <row r="321">
      <c r="A321" s="151" t="inlineStr">
        <is>
          <t>H4</t>
        </is>
      </c>
      <c r="B321" s="152" t="inlineStr">
        <is>
          <t xml:space="preserve"> 408.12</t>
        </is>
      </c>
      <c r="C321" s="153" t="inlineStr">
        <is>
          <t xml:space="preserve"> DISC N CL II - diam.=850</t>
        </is>
      </c>
      <c r="D321" s="154" t="inlineStr">
        <is>
          <t>U</t>
        </is>
      </c>
      <c r="E321" s="155" t="n">
        <v>167.18</v>
      </c>
      <c r="F321" s="156" t="n">
        <v>38</v>
      </c>
      <c r="G321" s="157">
        <f>If(Round(F321*Round(E321,2),2)=0," ",Round(F321*Round(E321,2),2))</f>
        <v/>
      </c>
    </row>
    <row r="322">
      <c r="A322" s="151" t="inlineStr">
        <is>
          <t>H4</t>
        </is>
      </c>
      <c r="B322" s="152" t="inlineStr">
        <is>
          <t xml:space="preserve"> 413.12</t>
        </is>
      </c>
      <c r="C322" s="153" t="inlineStr">
        <is>
          <t xml:space="preserve"> Square N Cl Ii - C=700</t>
        </is>
      </c>
      <c r="D322" s="154" t="inlineStr">
        <is>
          <t>U</t>
        </is>
      </c>
      <c r="E322" s="155" t="n">
        <v>142.41</v>
      </c>
      <c r="F322" s="156" t="n">
        <v>36</v>
      </c>
      <c r="G322" s="157">
        <f>If(Round(F322*Round(E322,2),2)=0," ",Round(F322*Round(E322,2),2))</f>
        <v/>
      </c>
    </row>
    <row r="323">
      <c r="A323" s="151" t="inlineStr">
        <is>
          <t>H4</t>
        </is>
      </c>
      <c r="B323" s="152" t="inlineStr">
        <is>
          <t xml:space="preserve"> 418.12</t>
        </is>
      </c>
      <c r="C323" s="153" t="inlineStr">
        <is>
          <t xml:space="preserve"> Octagon N Cl.Ii - Sa=800</t>
        </is>
      </c>
      <c r="D323" s="154" t="inlineStr">
        <is>
          <t>U</t>
        </is>
      </c>
      <c r="E323" s="155" t="n">
        <v>167.18</v>
      </c>
      <c r="F323" s="156" t="n">
        <v>36</v>
      </c>
      <c r="G323" s="157">
        <f>If(Round(F323*Round(E323,2),2)=0," ",Round(F323*Round(E323,2),2))</f>
        <v/>
      </c>
    </row>
    <row r="324">
      <c r="A324" s="151" t="inlineStr">
        <is>
          <t>H4</t>
        </is>
      </c>
      <c r="B324" s="152" t="inlineStr">
        <is>
          <t xml:space="preserve"> 421.12</t>
        </is>
      </c>
      <c r="C324" s="153" t="inlineStr">
        <is>
          <t xml:space="preserve"> Panel Cl Ii</t>
        </is>
      </c>
      <c r="D324" s="154" t="inlineStr">
        <is>
          <t>M2</t>
        </is>
      </c>
      <c r="E324" s="155" t="n">
        <v>443.75</v>
      </c>
      <c r="F324" s="156" t="n">
        <v>18.9</v>
      </c>
      <c r="G324" s="157">
        <f>If(Round(F324*Round(E324,2),2)=0," ",Round(F324*Round(E324,2),2))</f>
        <v/>
      </c>
    </row>
    <row r="325">
      <c r="A325" s="151" t="inlineStr">
        <is>
          <t>H4</t>
        </is>
      </c>
      <c r="B325" s="152" t="inlineStr">
        <is>
          <t>456.12</t>
        </is>
      </c>
      <c r="C325" s="153" t="inlineStr">
        <is>
          <t xml:space="preserve"> BEACON K8 CL.II - 1050x1050</t>
        </is>
      </c>
      <c r="D325" s="154" t="inlineStr">
        <is>
          <t>U</t>
        </is>
      </c>
      <c r="E325" s="155" t="n">
        <v>319.91</v>
      </c>
      <c r="F325" s="156" t="n">
        <v>36</v>
      </c>
      <c r="G325" s="157">
        <f>If(Round(F325*Round(E325,2),2)=0," ",Round(F325*Round(E325,2),2))</f>
        <v/>
      </c>
    </row>
    <row r="326">
      <c r="A326" s="151" t="inlineStr">
        <is>
          <t>H4</t>
        </is>
      </c>
      <c r="B326" s="152" t="inlineStr">
        <is>
          <t xml:space="preserve"> 593.00</t>
        </is>
      </c>
      <c r="C326" s="153" t="inlineStr">
        <is>
          <t xml:space="preserve"> Warning Lights</t>
        </is>
      </c>
      <c r="D326" s="154" t="inlineStr">
        <is>
          <t>Ens</t>
        </is>
      </c>
      <c r="E326" s="155" t="n">
        <v>776.04</v>
      </c>
      <c r="F326" s="156" t="n">
        <v>18</v>
      </c>
      <c r="G326" s="157">
        <f>If(Round(F326*Round(E326,2),2)=0," ",Round(F326*Round(E326,2),2))</f>
        <v/>
      </c>
    </row>
    <row r="327">
      <c r="A327" s="151" t="inlineStr">
        <is>
          <t>H4</t>
        </is>
      </c>
      <c r="B327" s="152" t="inlineStr">
        <is>
          <t xml:space="preserve"> 1303.00</t>
        </is>
      </c>
      <c r="C327" s="153" t="inlineStr">
        <is>
          <t xml:space="preserve"> Mb/Mc/Md Type Holder</t>
        </is>
      </c>
      <c r="D327" s="154" t="inlineStr">
        <is>
          <t>Ml</t>
        </is>
      </c>
      <c r="E327" s="155" t="n">
        <v>82.77</v>
      </c>
      <c r="F327" s="156" t="n">
        <v>283.5</v>
      </c>
      <c r="G327" s="157">
        <f>If(Round(F327*Round(E327,2),2)=0," ",Round(F327*Round(E327,2),2))</f>
        <v/>
      </c>
    </row>
    <row r="328">
      <c r="A328" s="151" t="inlineStr">
        <is>
          <t>H4</t>
        </is>
      </c>
      <c r="B328" s="152" t="inlineStr">
        <is>
          <t xml:space="preserve"> 1305.00</t>
        </is>
      </c>
      <c r="C328" s="153" t="inlineStr">
        <is>
          <t xml:space="preserve"> Me/Mg Type Bracket</t>
        </is>
      </c>
      <c r="D328" s="154" t="inlineStr">
        <is>
          <t>Ml</t>
        </is>
      </c>
      <c r="E328" s="155" t="n">
        <v>134.16</v>
      </c>
      <c r="F328" s="156" t="n">
        <v>283.5</v>
      </c>
      <c r="G328" s="157">
        <f>If(Round(F328*Round(E328,2),2)=0," ",Round(F328*Round(E328,2),2))</f>
        <v/>
      </c>
    </row>
    <row r="329">
      <c r="A329" s="151" t="inlineStr">
        <is>
          <t>H4</t>
        </is>
      </c>
      <c r="B329" s="152" t="inlineStr">
        <is>
          <t xml:space="preserve"> 2350.00</t>
        </is>
      </c>
      <c r="C329" s="153" t="inlineStr">
        <is>
          <t xml:space="preserve"> Prefabricated Concrete Solid</t>
        </is>
      </c>
      <c r="D329" s="154" t="inlineStr">
        <is>
          <t>M3</t>
        </is>
      </c>
      <c r="E329" s="155" t="n">
        <v>569.65</v>
      </c>
      <c r="F329" s="156" t="n">
        <v>47.25</v>
      </c>
      <c r="G329" s="157">
        <f>If(Round(F329*Round(E329,2),2)=0," ",Round(F329*Round(E329,2),2))</f>
        <v/>
      </c>
    </row>
    <row r="330">
      <c r="A330" s="151" t="inlineStr">
        <is>
          <t>H4</t>
        </is>
      </c>
      <c r="B330" s="152" t="inlineStr">
        <is>
          <t xml:space="preserve"> 2501.00</t>
        </is>
      </c>
      <c r="C330" s="153" t="inlineStr">
        <is>
          <t xml:space="preserve"> Main Lane Closure – Ns</t>
        </is>
      </c>
      <c r="D330" s="170" t="inlineStr">
        <is>
          <t>U</t>
        </is>
      </c>
      <c r="E330" s="155" t="n">
        <v>2262.9</v>
      </c>
      <c r="F330" s="156" t="n">
        <v>8</v>
      </c>
      <c r="G330" s="157">
        <f>If(Round(F330*Round(E330,2),2)=0," ",Round(F330*Round(E330,2),2))</f>
        <v/>
      </c>
    </row>
    <row r="331" ht="15" customHeight="1" thickBot="1">
      <c r="A331" s="158" t="inlineStr">
        <is>
          <t>H4</t>
        </is>
      </c>
      <c r="B331" s="159" t="inlineStr">
        <is>
          <t xml:space="preserve"> 2502.00</t>
        </is>
      </c>
      <c r="C331" s="160" t="inlineStr">
        <is>
          <t xml:space="preserve"> Main Lane Closure – Sn</t>
        </is>
      </c>
      <c r="D331" s="256" t="inlineStr">
        <is>
          <t>U</t>
        </is>
      </c>
      <c r="E331" s="162" t="n">
        <v>2262.9</v>
      </c>
      <c r="F331" s="163" t="n">
        <v>8</v>
      </c>
      <c r="G331" s="164">
        <f>If(Round(F331*Round(E331,2),2)=0," ",Round(F331*Round(E331,2),2))</f>
        <v/>
      </c>
    </row>
    <row r="332">
      <c r="A332" s="22" t="inlineStr">
        <is>
          <t xml:space="preserve"> Totals Family H4</t>
        </is>
      </c>
      <c r="B332" s="88" t="n"/>
      <c r="C332" s="88" t="n"/>
      <c r="D332" s="88" t="n"/>
      <c r="E332" s="88" t="n"/>
      <c r="F332" s="32" t="n"/>
      <c r="G332" s="90">
        <f>If(Sum($G$304:$G331)=0," ",Sum($G$304:$G331))</f>
        <v/>
      </c>
    </row>
    <row r="333">
      <c r="A333" s="22" t="inlineStr">
        <is>
          <t xml:space="preserve"> VAT rate in %: 0</t>
        </is>
      </c>
      <c r="B333" s="88" t="n"/>
      <c r="C333" s="88" t="n"/>
      <c r="D333" s="88" t="n"/>
      <c r="E333" s="88" t="n"/>
      <c r="F333" s="122" t="inlineStr">
        <is>
          <t xml:space="preserve"> VAT amount :</t>
        </is>
      </c>
      <c r="G333" s="92">
        <f>0</f>
        <v/>
      </c>
    </row>
    <row r="334" ht="15" customHeight="1" thickBot="1">
      <c r="A334" s="22" t="n"/>
      <c r="B334" s="88" t="n"/>
      <c r="C334" s="88" t="n"/>
      <c r="D334" s="88" t="n"/>
      <c r="E334" s="88" t="n"/>
      <c r="F334" s="123" t="inlineStr">
        <is>
          <t xml:space="preserve"> Amount including VAT:</t>
        </is>
      </c>
      <c r="G334" s="51">
        <f>If(G332=" "," ",G332+G333)</f>
        <v/>
      </c>
    </row>
    <row r="335" ht="15" customHeight="1" thickBot="1">
      <c r="A335" s="8" t="inlineStr">
        <is>
          <t>Family H5 PUBLIC LIGHTING</t>
        </is>
      </c>
      <c r="B335" s="95" t="n"/>
      <c r="C335" s="95" t="n"/>
      <c r="D335" s="95" t="n"/>
      <c r="E335" s="95" t="n"/>
      <c r="F335" s="124" t="n"/>
      <c r="G335" s="97" t="n"/>
    </row>
    <row r="336">
      <c r="A336" s="257" t="inlineStr">
        <is>
          <t>H5</t>
        </is>
      </c>
      <c r="B336" s="258" t="inlineStr">
        <is>
          <t xml:space="preserve"> 1.01</t>
        </is>
      </c>
      <c r="C336" s="165" t="inlineStr">
        <is>
          <t xml:space="preserve"> Power Supply Connection</t>
        </is>
      </c>
      <c r="D336" s="259" t="inlineStr">
        <is>
          <t>Ft</t>
        </is>
      </c>
      <c r="E336" s="148" t="n">
        <v>13384.47</v>
      </c>
      <c r="F336" s="149" t="n">
        <v>2</v>
      </c>
      <c r="G336" s="150">
        <f>If(Round(F336*Round(E336,2),2)=0," ",Round(F336*Round(E336,2),2))</f>
        <v/>
      </c>
    </row>
    <row r="337">
      <c r="A337" s="169" t="inlineStr">
        <is>
          <t>H5</t>
        </is>
      </c>
      <c r="B337" s="223" t="inlineStr">
        <is>
          <t xml:space="preserve"> 1.04</t>
        </is>
      </c>
      <c r="C337" s="250" t="inlineStr">
        <is>
          <t>Provisional Candelabra Supply</t>
        </is>
      </c>
      <c r="D337" s="170" t="inlineStr">
        <is>
          <t>U</t>
        </is>
      </c>
      <c r="E337" s="155" t="n">
        <v>2036.85</v>
      </c>
      <c r="F337" s="156" t="n">
        <v>12</v>
      </c>
      <c r="G337" s="157">
        <f>If(Round(F337*Round(E337,2),2)=0," ",Round(F337*Round(E337,2),2))</f>
        <v/>
      </c>
    </row>
    <row r="338">
      <c r="A338" s="169" t="inlineStr">
        <is>
          <t>H5</t>
        </is>
      </c>
      <c r="B338" s="223" t="inlineStr">
        <is>
          <t xml:space="preserve"> 1.05</t>
        </is>
      </c>
      <c r="C338" s="250" t="inlineStr">
        <is>
          <t>Provisional Candelabra Removal</t>
        </is>
      </c>
      <c r="D338" s="170" t="inlineStr">
        <is>
          <t>U</t>
        </is>
      </c>
      <c r="E338" s="155" t="n">
        <v>312.23</v>
      </c>
      <c r="F338" s="156" t="n">
        <v>12</v>
      </c>
      <c r="G338" s="157">
        <f>If(Round(F338*Round(E338,2),2)=0," ",Round(F338*Round(E338,2),2))</f>
        <v/>
      </c>
    </row>
    <row r="339">
      <c r="A339" s="169" t="inlineStr">
        <is>
          <t>H5</t>
        </is>
      </c>
      <c r="B339" s="246" t="inlineStr">
        <is>
          <t xml:space="preserve"> 1.06</t>
        </is>
      </c>
      <c r="C339" s="260" t="inlineStr">
        <is>
          <t>Temporary Air Supply</t>
        </is>
      </c>
      <c r="D339" s="247" t="inlineStr">
        <is>
          <t>Ml</t>
        </is>
      </c>
      <c r="E339" s="173" t="n">
        <v>30.35</v>
      </c>
      <c r="F339" s="156" t="n">
        <v>450</v>
      </c>
      <c r="G339" s="157">
        <f>If(Round(F339*Round(E339,2),2)=0," ",Round(F339*Round(E339,2),2))</f>
        <v/>
      </c>
    </row>
    <row r="340">
      <c r="A340" s="261" t="n"/>
      <c r="B340" s="262" t="n"/>
      <c r="C340" s="166" t="inlineStr">
        <is>
          <t>Trench Under Sidewalk</t>
        </is>
      </c>
      <c r="D340" s="263" t="n"/>
      <c r="E340" s="193" t="n"/>
      <c r="F340" s="156" t="n"/>
      <c r="G340" s="157">
        <f>If(Round(F340*Round(E340,2),2)=0," ",Round(F340*Round(E340,2),2))</f>
        <v/>
      </c>
    </row>
    <row r="341">
      <c r="A341" s="169" t="inlineStr">
        <is>
          <t>H5</t>
        </is>
      </c>
      <c r="B341" s="223" t="inlineStr">
        <is>
          <t xml:space="preserve"> 2.01</t>
        </is>
      </c>
      <c r="C341" s="166" t="inlineStr">
        <is>
          <t xml:space="preserve"> Trench Under Sidewalk 0.40M</t>
        </is>
      </c>
      <c r="D341" s="170" t="inlineStr">
        <is>
          <t>Ml</t>
        </is>
      </c>
      <c r="E341" s="155" t="n">
        <v>19</v>
      </c>
      <c r="F341" s="156" t="n">
        <v>200</v>
      </c>
      <c r="G341" s="157">
        <f>If(Round(F341*Round(E341,2),2)=0," ",Round(F341*Round(E341,2),2))</f>
        <v/>
      </c>
    </row>
    <row r="342" ht="16.2" customFormat="1" customHeight="1" s="25">
      <c r="A342" s="169" t="inlineStr">
        <is>
          <t>H5</t>
        </is>
      </c>
      <c r="B342" s="246" t="inlineStr">
        <is>
          <t xml:space="preserve"> 2.02</t>
        </is>
      </c>
      <c r="C342" s="167" t="inlineStr">
        <is>
          <t xml:space="preserve"> Trench Under Sidewalk 0.60M</t>
        </is>
      </c>
      <c r="D342" s="247" t="inlineStr">
        <is>
          <t>Ml</t>
        </is>
      </c>
      <c r="E342" s="173" t="n">
        <v>23.96</v>
      </c>
      <c r="F342" s="174" t="n">
        <v>295</v>
      </c>
      <c r="G342" s="157">
        <f>If(Round(F342*Round(E342,2),2)=0," ",Round(F342*Round(E342,2),2))</f>
        <v/>
      </c>
    </row>
    <row r="343" ht="16.2" customFormat="1" customHeight="1" s="25">
      <c r="A343" s="261" t="n"/>
      <c r="B343" s="264" t="n"/>
      <c r="C343" s="167" t="inlineStr">
        <is>
          <t>Opening And Backfill Of Trenches Under Pavement</t>
        </is>
      </c>
      <c r="D343" s="265" t="n"/>
      <c r="E343" s="266" t="n"/>
      <c r="F343" s="174" t="n"/>
      <c r="G343" s="157">
        <f>If(Round(F343*Round(E343,2),2)=0," ",Round(F343*Round(E343,2),2))</f>
        <v/>
      </c>
    </row>
    <row r="344" ht="16.2" customFormat="1" customHeight="1" s="25">
      <c r="A344" s="169" t="inlineStr">
        <is>
          <t>H5</t>
        </is>
      </c>
      <c r="B344" s="223" t="inlineStr">
        <is>
          <t xml:space="preserve"> 2.03</t>
        </is>
      </c>
      <c r="C344" s="166" t="inlineStr">
        <is>
          <t xml:space="preserve"> Trench Under Roadway 0.40M</t>
        </is>
      </c>
      <c r="D344" s="170" t="inlineStr">
        <is>
          <t>Ml</t>
        </is>
      </c>
      <c r="E344" s="155" t="n">
        <v>25.55</v>
      </c>
      <c r="F344" s="156" t="n">
        <v>60</v>
      </c>
      <c r="G344" s="157">
        <f>If(Round(F344*Round(E344,2),2)=0," ",Round(F344*Round(E344,2),2))</f>
        <v/>
      </c>
    </row>
    <row r="345" ht="16.2" customFormat="1" customHeight="1" s="25">
      <c r="A345" s="169" t="inlineStr">
        <is>
          <t>H5</t>
        </is>
      </c>
      <c r="B345" s="246" t="inlineStr">
        <is>
          <t xml:space="preserve"> 2.04</t>
        </is>
      </c>
      <c r="C345" s="167" t="inlineStr">
        <is>
          <t xml:space="preserve"> Trench Under Roadway 0.60M</t>
        </is>
      </c>
      <c r="D345" s="247" t="inlineStr">
        <is>
          <t>Ml</t>
        </is>
      </c>
      <c r="E345" s="173" t="n">
        <v>31.34</v>
      </c>
      <c r="F345" s="174" t="n">
        <v>40</v>
      </c>
      <c r="G345" s="157">
        <f>If(Round(F345*Round(E345,2),2)=0," ",Round(F345*Round(E345,2),2))</f>
        <v/>
      </c>
    </row>
    <row r="346" ht="16.2" customFormat="1" customHeight="1" s="25">
      <c r="A346" s="169" t="inlineStr">
        <is>
          <t>H5</t>
        </is>
      </c>
      <c r="B346" s="246" t="inlineStr">
        <is>
          <t xml:space="preserve"> 3.01</t>
        </is>
      </c>
      <c r="C346" s="167" t="inlineStr">
        <is>
          <t xml:space="preserve"> Bare Copper Cable</t>
        </is>
      </c>
      <c r="D346" s="247" t="inlineStr">
        <is>
          <t>Ml</t>
        </is>
      </c>
      <c r="E346" s="173" t="n">
        <v>23.42</v>
      </c>
      <c r="F346" s="174" t="n">
        <v>680</v>
      </c>
      <c r="G346" s="157">
        <f>If(Round(F346*Round(E346,2),2)=0," ",Round(F346*Round(E346,2),2))</f>
        <v/>
      </c>
    </row>
    <row r="347" ht="16.2" customFormat="1" customHeight="1" s="25">
      <c r="A347" s="261" t="n"/>
      <c r="B347" s="262" t="n"/>
      <c r="C347" s="166" t="inlineStr">
        <is>
          <t>Supply And Installation Of Tpc Sheathings</t>
        </is>
      </c>
      <c r="D347" s="263" t="n"/>
      <c r="E347" s="193" t="n"/>
      <c r="F347" s="156" t="n"/>
      <c r="G347" s="157">
        <f>If(Round(F347*Round(E347,2),2)=0," ",Round(F347*Round(E347,2),2))</f>
        <v/>
      </c>
    </row>
    <row r="348" ht="16.2" customFormat="1" customHeight="1" s="25">
      <c r="A348" s="169" t="inlineStr">
        <is>
          <t>H5</t>
        </is>
      </c>
      <c r="B348" s="223" t="inlineStr">
        <is>
          <t xml:space="preserve"> 3.02</t>
        </is>
      </c>
      <c r="C348" s="166" t="inlineStr">
        <is>
          <t xml:space="preserve"> Tpc Sleeves Ø 63Mm</t>
        </is>
      </c>
      <c r="D348" s="170" t="inlineStr">
        <is>
          <t>Ml</t>
        </is>
      </c>
      <c r="E348" s="155" t="n">
        <v>7.63</v>
      </c>
      <c r="F348" s="156" t="n">
        <v>260</v>
      </c>
      <c r="G348" s="157">
        <f>If(Round(F348*Round(E348,2),2)=0," ",Round(F348*Round(E348,2),2))</f>
        <v/>
      </c>
    </row>
    <row r="349" ht="16.2" customFormat="1" customHeight="1" s="25">
      <c r="A349" s="169" t="inlineStr">
        <is>
          <t>H5</t>
        </is>
      </c>
      <c r="B349" s="223" t="inlineStr">
        <is>
          <t xml:space="preserve"> 3.03</t>
        </is>
      </c>
      <c r="C349" s="166" t="inlineStr">
        <is>
          <t xml:space="preserve"> Tpc Sleeves Ø 90Mm</t>
        </is>
      </c>
      <c r="D349" s="170" t="inlineStr">
        <is>
          <t>Ml</t>
        </is>
      </c>
      <c r="E349" s="155" t="n">
        <v>12.63</v>
      </c>
      <c r="F349" s="156" t="n">
        <v>670</v>
      </c>
      <c r="G349" s="157">
        <f>If(Round(F349*Round(E349,2),2)=0," ",Round(F349*Round(E349,2),2))</f>
        <v/>
      </c>
    </row>
    <row r="350" ht="16.2" customFormat="1" customHeight="1" s="25">
      <c r="A350" s="169" t="inlineStr">
        <is>
          <t>H5</t>
        </is>
      </c>
      <c r="B350" s="223" t="inlineStr">
        <is>
          <t xml:space="preserve"> 3.05</t>
        </is>
      </c>
      <c r="C350" s="166" t="inlineStr">
        <is>
          <t>Earth Stick 1.5M</t>
        </is>
      </c>
      <c r="D350" s="170" t="inlineStr">
        <is>
          <t>U</t>
        </is>
      </c>
      <c r="E350" s="155" t="n">
        <v>605.83</v>
      </c>
      <c r="F350" s="156" t="n">
        <v>17</v>
      </c>
      <c r="G350" s="157">
        <f>If(Round(F350*Round(E350,2),2)=0," ",Round(F350*Round(E350,2),2))</f>
        <v/>
      </c>
    </row>
    <row r="351" ht="16.2" customFormat="1" customHeight="1" s="25">
      <c r="A351" s="169" t="inlineStr">
        <is>
          <t>H5</t>
        </is>
      </c>
      <c r="B351" s="246" t="inlineStr">
        <is>
          <t xml:space="preserve"> 3.06</t>
        </is>
      </c>
      <c r="C351" s="167" t="inlineStr">
        <is>
          <t>Earth Look</t>
        </is>
      </c>
      <c r="D351" s="247" t="inlineStr">
        <is>
          <t>U</t>
        </is>
      </c>
      <c r="E351" s="173" t="n">
        <v>752.55</v>
      </c>
      <c r="F351" s="174" t="n">
        <v>1</v>
      </c>
      <c r="G351" s="157">
        <f>If(Round(F351*Round(E351,2),2)=0," ",Round(F351*Round(E351,2),2))</f>
        <v/>
      </c>
    </row>
    <row r="352" ht="16.2" customFormat="1" customHeight="1" s="25">
      <c r="A352" s="261" t="n"/>
      <c r="B352" s="262" t="n"/>
      <c r="C352" s="166" t="inlineStr">
        <is>
          <t>TYPE L DRAWING CHAMBERS CAST IRON 250 kN</t>
        </is>
      </c>
      <c r="D352" s="263" t="n"/>
      <c r="E352" s="193" t="n"/>
      <c r="F352" s="156" t="n"/>
      <c r="G352" s="157">
        <f>If(Round(F352*Round(E352,2),2)=0," ",Round(F352*Round(E352,2),2))</f>
        <v/>
      </c>
    </row>
    <row r="353" ht="16.2" customFormat="1" customHeight="1" s="25">
      <c r="A353" s="169" t="inlineStr">
        <is>
          <t>H5</t>
        </is>
      </c>
      <c r="B353" s="223" t="inlineStr">
        <is>
          <t xml:space="preserve"> 4.02</t>
        </is>
      </c>
      <c r="C353" s="166" t="inlineStr">
        <is>
          <t xml:space="preserve"> Chamber L1T Cast Iron 250Kn</t>
        </is>
      </c>
      <c r="D353" s="170" t="inlineStr">
        <is>
          <t>U</t>
        </is>
      </c>
      <c r="E353" s="155" t="n">
        <v>928.76</v>
      </c>
      <c r="F353" s="156" t="n">
        <v>15</v>
      </c>
      <c r="G353" s="157">
        <f>If(Round(F353*Round(E353,2),2)=0," ",Round(F353*Round(E353,2),2))</f>
        <v/>
      </c>
    </row>
    <row r="354" ht="16.2" customFormat="1" customHeight="1" s="25">
      <c r="A354" s="169" t="inlineStr">
        <is>
          <t>H5</t>
        </is>
      </c>
      <c r="B354" s="246" t="inlineStr">
        <is>
          <t xml:space="preserve"> 5.01</t>
        </is>
      </c>
      <c r="C354" s="167" t="inlineStr">
        <is>
          <t xml:space="preserve"> Concrete Slab For Control Cabinet</t>
        </is>
      </c>
      <c r="D354" s="247" t="inlineStr">
        <is>
          <t>U</t>
        </is>
      </c>
      <c r="E354" s="173" t="n">
        <v>309.59</v>
      </c>
      <c r="F354" s="174" t="n">
        <v>1</v>
      </c>
      <c r="G354" s="157">
        <f>If(Round(F354*Round(E354,2),2)=0," ",Round(F354*Round(E354,2),2))</f>
        <v/>
      </c>
    </row>
    <row r="355" ht="16.2" customFormat="1" customHeight="1" s="25">
      <c r="A355" s="261" t="n"/>
      <c r="B355" s="262" t="n"/>
      <c r="C355" s="166" t="inlineStr">
        <is>
          <t>Candelabra Blocks</t>
        </is>
      </c>
      <c r="D355" s="263" t="n"/>
      <c r="E355" s="193" t="n"/>
      <c r="F355" s="156" t="n"/>
      <c r="G355" s="157">
        <f>If(Round(F355*Round(E355,2),2)=0," ",Round(F355*Round(E355,2),2))</f>
        <v/>
      </c>
    </row>
    <row r="356" ht="16.2" customFormat="1" customHeight="1" s="25">
      <c r="A356" s="169" t="inlineStr">
        <is>
          <t>H5</t>
        </is>
      </c>
      <c r="B356" s="223" t="inlineStr">
        <is>
          <t xml:space="preserve"> 6.02</t>
        </is>
      </c>
      <c r="C356" s="166" t="inlineStr">
        <is>
          <t xml:space="preserve"> Candelabra Massive H=8.00M</t>
        </is>
      </c>
      <c r="D356" s="170" t="inlineStr">
        <is>
          <t>U</t>
        </is>
      </c>
      <c r="E356" s="155" t="n">
        <v>162.02</v>
      </c>
      <c r="F356" s="156" t="n">
        <v>9</v>
      </c>
      <c r="G356" s="157">
        <f>If(Round(F356*Round(E356,2),2)=0," ",Round(F356*Round(E356,2),2))</f>
        <v/>
      </c>
    </row>
    <row r="357" ht="16.2" customFormat="1" customHeight="1" s="25">
      <c r="A357" s="169" t="inlineStr">
        <is>
          <t>H5</t>
        </is>
      </c>
      <c r="B357" s="223" t="inlineStr">
        <is>
          <t xml:space="preserve"> 6.03</t>
        </is>
      </c>
      <c r="C357" s="166" t="inlineStr">
        <is>
          <t xml:space="preserve"> Solid Candelabra H=10.00M</t>
        </is>
      </c>
      <c r="D357" s="170" t="inlineStr">
        <is>
          <t>U</t>
        </is>
      </c>
      <c r="E357" s="155" t="n">
        <v>203.3</v>
      </c>
      <c r="F357" s="156" t="n">
        <v>26</v>
      </c>
      <c r="G357" s="157">
        <f>If(Round(F357*Round(E357,2),2)=0," ",Round(F357*Round(E357,2),2))</f>
        <v/>
      </c>
    </row>
    <row r="358" ht="16.2" customFormat="1" customHeight="1" s="25">
      <c r="A358" s="169" t="inlineStr">
        <is>
          <t>H5</t>
        </is>
      </c>
      <c r="B358" s="223" t="inlineStr">
        <is>
          <t xml:space="preserve"> 7.01</t>
        </is>
      </c>
      <c r="C358" s="166" t="inlineStr">
        <is>
          <t xml:space="preserve"> Studies, Tests, Assessment</t>
        </is>
      </c>
      <c r="D358" s="170" t="inlineStr">
        <is>
          <t>Ft</t>
        </is>
      </c>
      <c r="E358" s="155" t="n">
        <v>31610.47</v>
      </c>
      <c r="F358" s="156" t="n">
        <v>1</v>
      </c>
      <c r="G358" s="157">
        <f>If(Round(F358*Round(E358,2),2)=0," ",Round(F358*Round(E358,2),2))</f>
        <v/>
      </c>
    </row>
    <row r="359" ht="16.2" customFormat="1" customHeight="1" s="25">
      <c r="A359" s="169" t="inlineStr">
        <is>
          <t>H5</t>
        </is>
      </c>
      <c r="B359" s="246" t="inlineStr">
        <is>
          <t xml:space="preserve"> 7.02</t>
        </is>
      </c>
      <c r="C359" s="167" t="inlineStr">
        <is>
          <t xml:space="preserve"> Complete Low Voltage Control Cabinet</t>
        </is>
      </c>
      <c r="D359" s="247" t="inlineStr">
        <is>
          <t>U</t>
        </is>
      </c>
      <c r="E359" s="173" t="n">
        <v>3304.88</v>
      </c>
      <c r="F359" s="174" t="n">
        <v>4</v>
      </c>
      <c r="G359" s="157">
        <f>If(Round(F359*Round(E359,2),2)=0," ",Round(F359*Round(E359,2),2))</f>
        <v/>
      </c>
    </row>
    <row r="360" ht="16.2" customFormat="1" customHeight="1" s="25">
      <c r="A360" s="261" t="n"/>
      <c r="B360" s="262" t="n"/>
      <c r="C360" s="166" t="inlineStr">
        <is>
          <t>Light Towers</t>
        </is>
      </c>
      <c r="D360" s="263" t="n"/>
      <c r="E360" s="193" t="n"/>
      <c r="F360" s="156" t="n"/>
      <c r="G360" s="157">
        <f>If(Round(F360*Round(E360,2),2)=0," ",Round(F360*Round(E360,2),2))</f>
        <v/>
      </c>
    </row>
    <row r="361" ht="16.2" customFormat="1" customHeight="1" s="25">
      <c r="A361" s="169" t="inlineStr">
        <is>
          <t>H5</t>
        </is>
      </c>
      <c r="B361" s="223" t="inlineStr">
        <is>
          <t xml:space="preserve"> 8.01</t>
        </is>
      </c>
      <c r="C361" s="166" t="inlineStr">
        <is>
          <t xml:space="preserve"> Single Pole Led Stick H=8.00M</t>
        </is>
      </c>
      <c r="D361" s="170" t="inlineStr">
        <is>
          <t>U</t>
        </is>
      </c>
      <c r="E361" s="155" t="n">
        <v>1416.12</v>
      </c>
      <c r="F361" s="156" t="n">
        <v>9</v>
      </c>
      <c r="G361" s="157">
        <f>If(Round(F361*Round(E361,2),2)=0," ",Round(F361*Round(E361,2),2))</f>
        <v/>
      </c>
    </row>
    <row r="362" ht="16.2" customFormat="1" customHeight="1" s="25">
      <c r="A362" s="169" t="inlineStr">
        <is>
          <t>H5</t>
        </is>
      </c>
      <c r="B362" s="223" t="inlineStr">
        <is>
          <t xml:space="preserve"> 8.04</t>
        </is>
      </c>
      <c r="C362" s="166" t="inlineStr">
        <is>
          <t xml:space="preserve"> Single Pole Led Stick H=10.00M</t>
        </is>
      </c>
      <c r="D362" s="170" t="inlineStr">
        <is>
          <t>U</t>
        </is>
      </c>
      <c r="E362" s="155" t="n">
        <v>1478.1</v>
      </c>
      <c r="F362" s="156" t="n">
        <v>9</v>
      </c>
      <c r="G362" s="157">
        <f>If(Round(F362*Round(E362,2),2)=0," ",Round(F362*Round(E362,2),2))</f>
        <v/>
      </c>
    </row>
    <row r="363" ht="16.2" customFormat="1" customHeight="1" s="25">
      <c r="A363" s="169" t="inlineStr">
        <is>
          <t>H5</t>
        </is>
      </c>
      <c r="B363" s="223" t="inlineStr">
        <is>
          <t xml:space="preserve"> 8.06</t>
        </is>
      </c>
      <c r="C363" s="166" t="inlineStr">
        <is>
          <t xml:space="preserve"> Double Stand+Pedestrian Mast Led H=10.0</t>
        </is>
      </c>
      <c r="D363" s="170" t="inlineStr">
        <is>
          <t>U</t>
        </is>
      </c>
      <c r="E363" s="155" t="n">
        <v>1805.29</v>
      </c>
      <c r="F363" s="156" t="n">
        <v>17</v>
      </c>
      <c r="G363" s="157">
        <f>If(Round(F363*Round(E363,2),2)=0," ",Round(F363*Round(E363,2),2))</f>
        <v/>
      </c>
    </row>
    <row r="364" ht="16.2" customFormat="1" customHeight="1" s="25">
      <c r="A364" s="261" t="n"/>
      <c r="B364" s="262" t="n"/>
      <c r="C364" s="166" t="inlineStr">
        <is>
          <t>Energy Cables</t>
        </is>
      </c>
      <c r="D364" s="263" t="n"/>
      <c r="E364" s="193" t="n"/>
      <c r="F364" s="156" t="n"/>
      <c r="G364" s="157">
        <f>If(Round(F364*Round(E364,2),2)=0," ",Round(F364*Round(E364,2),2))</f>
        <v/>
      </c>
    </row>
    <row r="365" ht="18" customFormat="1" customHeight="1" s="25">
      <c r="A365" s="169" t="inlineStr">
        <is>
          <t>H5</t>
        </is>
      </c>
      <c r="B365" s="223" t="inlineStr">
        <is>
          <t xml:space="preserve"> 9.01</t>
        </is>
      </c>
      <c r="C365" s="166" t="inlineStr">
        <is>
          <t xml:space="preserve"> ENERGY CABLE U1000 R2V 5x10MM2</t>
        </is>
      </c>
      <c r="D365" s="170" t="inlineStr">
        <is>
          <t>Ml</t>
        </is>
      </c>
      <c r="E365" s="155" t="n">
        <v>17.51</v>
      </c>
      <c r="F365" s="156" t="n">
        <v>720</v>
      </c>
      <c r="G365" s="157">
        <f>If(Round(F365*Round(E365,2),2)=0," ",Round(F365*Round(E365,2),2))</f>
        <v/>
      </c>
    </row>
    <row r="366" ht="16.2" customFormat="1" customHeight="1" s="25">
      <c r="A366" s="169" t="inlineStr">
        <is>
          <t>H5</t>
        </is>
      </c>
      <c r="B366" s="223" t="inlineStr">
        <is>
          <t xml:space="preserve"> 9.02</t>
        </is>
      </c>
      <c r="C366" s="166" t="inlineStr">
        <is>
          <t xml:space="preserve"> ENERGY CABLE U1000 R2V 5x16MM2</t>
        </is>
      </c>
      <c r="D366" s="170" t="inlineStr">
        <is>
          <t>Ml</t>
        </is>
      </c>
      <c r="E366" s="155" t="n">
        <v>25.9</v>
      </c>
      <c r="F366" s="156" t="n">
        <v>680</v>
      </c>
      <c r="G366" s="157">
        <f>If(Round(F366*Round(E366,2),2)=0," ",Round(F366*Round(E366,2),2))</f>
        <v/>
      </c>
    </row>
    <row r="367" ht="16.2" customFormat="1" customHeight="1" s="25">
      <c r="A367" s="169" t="inlineStr">
        <is>
          <t>H5</t>
        </is>
      </c>
      <c r="B367" s="223" t="inlineStr">
        <is>
          <t xml:space="preserve"> 9.03</t>
        </is>
      </c>
      <c r="C367" s="166" t="inlineStr">
        <is>
          <t xml:space="preserve"> FLEXIBLE CABLE HO7RNF 3x2.5MM2</t>
        </is>
      </c>
      <c r="D367" s="170" t="inlineStr">
        <is>
          <t>Ml</t>
        </is>
      </c>
      <c r="E367" s="155" t="n">
        <v>7.73</v>
      </c>
      <c r="F367" s="156" t="n">
        <v>130</v>
      </c>
      <c r="G367" s="157">
        <f>If(Round(F367*Round(E367,2),2)=0," ",Round(F367*Round(E367,2),2))</f>
        <v/>
      </c>
    </row>
    <row r="368" ht="16.2" customFormat="1" customHeight="1" s="25">
      <c r="A368" s="169" t="inlineStr">
        <is>
          <t>H5</t>
        </is>
      </c>
      <c r="B368" s="246" t="inlineStr">
        <is>
          <t xml:space="preserve"> 9.04</t>
        </is>
      </c>
      <c r="C368" s="167" t="inlineStr">
        <is>
          <t xml:space="preserve"> ENERGY CABLE U1000 R2V 5x25MM2</t>
        </is>
      </c>
      <c r="D368" s="247" t="inlineStr">
        <is>
          <t>Ml</t>
        </is>
      </c>
      <c r="E368" s="173" t="n">
        <v>41.3</v>
      </c>
      <c r="F368" s="174" t="n">
        <v>300</v>
      </c>
      <c r="G368" s="157">
        <f>If(Round(F368*Round(E368,2),2)=0," ",Round(F368*Round(E368,2),2))</f>
        <v/>
      </c>
    </row>
    <row r="369" ht="16.2" customFormat="1" customHeight="1" s="25">
      <c r="A369" s="169" t="inlineStr">
        <is>
          <t>H5</t>
        </is>
      </c>
      <c r="B369" s="223" t="inlineStr">
        <is>
          <t xml:space="preserve"> 10.01</t>
        </is>
      </c>
      <c r="C369" s="166" t="inlineStr">
        <is>
          <t xml:space="preserve"> Existing Cabinet Modification</t>
        </is>
      </c>
      <c r="D369" s="170" t="inlineStr">
        <is>
          <t>U</t>
        </is>
      </c>
      <c r="E369" s="155" t="n">
        <v>4456.86</v>
      </c>
      <c r="F369" s="156" t="n">
        <v>1</v>
      </c>
      <c r="G369" s="157">
        <f>If(Round(F369*Round(E369,2),2)=0," ",Round(F369*Round(E369,2),2))</f>
        <v/>
      </c>
    </row>
    <row r="370" ht="13.2" customFormat="1" customHeight="1" s="25">
      <c r="A370" s="261" t="n"/>
      <c r="B370" s="262" t="n"/>
      <c r="C370" s="166" t="inlineStr">
        <is>
          <t>Spare Set Public Lighting</t>
        </is>
      </c>
      <c r="D370" s="263" t="n"/>
      <c r="E370" s="193" t="n"/>
      <c r="F370" s="156" t="n"/>
      <c r="G370" s="157">
        <f>If(Round(F370*Round(E370,2),2)=0," ",Round(F370*Round(E370,2),2))</f>
        <v/>
      </c>
    </row>
    <row r="371" ht="13.2" customFormat="1" customHeight="1" s="25">
      <c r="A371" s="169" t="inlineStr">
        <is>
          <t>H5</t>
        </is>
      </c>
      <c r="B371" s="223" t="inlineStr">
        <is>
          <t xml:space="preserve"> 11.04</t>
        </is>
      </c>
      <c r="C371" s="166" t="inlineStr">
        <is>
          <t xml:space="preserve"> Single Pole Led Stick H=10.00M</t>
        </is>
      </c>
      <c r="D371" s="170" t="inlineStr">
        <is>
          <t>U</t>
        </is>
      </c>
      <c r="E371" s="155" t="n">
        <v>1478.1</v>
      </c>
      <c r="F371" s="156" t="n">
        <v>9</v>
      </c>
      <c r="G371" s="157">
        <f>If(Round(F371*Round(E371,2),2)=0," ",Round(F371*Round(E371,2),2))</f>
        <v/>
      </c>
    </row>
    <row r="372" ht="13.2" customFormat="1" customHeight="1" s="25">
      <c r="A372" s="169" t="inlineStr">
        <is>
          <t>H5</t>
        </is>
      </c>
      <c r="B372" s="223" t="inlineStr">
        <is>
          <t xml:space="preserve"> 11.06</t>
        </is>
      </c>
      <c r="C372" s="166" t="inlineStr">
        <is>
          <t xml:space="preserve"> Led Pedestrian Pole H=10.00M</t>
        </is>
      </c>
      <c r="D372" s="170" t="inlineStr">
        <is>
          <t>U</t>
        </is>
      </c>
      <c r="E372" s="155" t="n">
        <v>1805.29</v>
      </c>
      <c r="F372" s="156" t="n">
        <v>17</v>
      </c>
      <c r="G372" s="157">
        <f>If(Round(F372*Round(E372,2),2)=0," ",Round(F372*Round(E372,2),2))</f>
        <v/>
      </c>
    </row>
    <row r="373" ht="13.8" customFormat="1" customHeight="1" s="25" thickBot="1">
      <c r="A373" s="267" t="inlineStr">
        <is>
          <t>H5</t>
        </is>
      </c>
      <c r="B373" s="254" t="inlineStr">
        <is>
          <t>12.00</t>
        </is>
      </c>
      <c r="C373" s="268" t="inlineStr">
        <is>
          <t>3800 Lm Under-Built Led Spotlight</t>
        </is>
      </c>
      <c r="D373" s="256" t="inlineStr">
        <is>
          <t>U</t>
        </is>
      </c>
      <c r="E373" s="308" t="n">
        <v>1151.99</v>
      </c>
      <c r="F373" s="163" t="n">
        <v>44</v>
      </c>
      <c r="G373" s="164">
        <f>If(Round(F373*Round(E373,2),2)=0," ",Round(F373*Round(E373,2),2))</f>
        <v/>
      </c>
    </row>
    <row r="374" ht="13.2" customFormat="1" customHeight="1" s="25">
      <c r="A374" s="9" t="inlineStr">
        <is>
          <t xml:space="preserve"> H5 Family Totals</t>
        </is>
      </c>
      <c r="B374" s="125" t="n"/>
      <c r="C374" s="125" t="n"/>
      <c r="D374" s="125" t="n"/>
      <c r="E374" s="88" t="n"/>
      <c r="F374" s="89" t="inlineStr">
        <is>
          <t xml:space="preserve"> Amount excl. VAT:</t>
        </is>
      </c>
      <c r="G374" s="126">
        <f>If(Sum($G336:$G$373)=0," ",Sum($G336:$G$373))</f>
        <v/>
      </c>
    </row>
    <row r="375" ht="13.2" customFormat="1" customHeight="1" s="25">
      <c r="A375" s="9" t="inlineStr">
        <is>
          <t xml:space="preserve"> VAT rate in %: 0</t>
        </is>
      </c>
      <c r="B375" s="125" t="n"/>
      <c r="C375" s="125" t="n"/>
      <c r="D375" s="125" t="n"/>
      <c r="E375" s="88" t="n"/>
      <c r="F375" s="91" t="inlineStr">
        <is>
          <t xml:space="preserve"> VAT amount :</t>
        </is>
      </c>
      <c r="G375" s="127">
        <f>0</f>
        <v/>
      </c>
    </row>
    <row r="376" ht="13.8" customFormat="1" customHeight="1" s="25" thickBot="1">
      <c r="A376" s="9" t="n"/>
      <c r="B376" s="125" t="n"/>
      <c r="C376" s="125" t="n"/>
      <c r="D376" s="125" t="n"/>
      <c r="E376" s="88" t="n"/>
      <c r="F376" s="103" t="inlineStr">
        <is>
          <t xml:space="preserve"> Amount including VAT:</t>
        </is>
      </c>
      <c r="G376" s="52">
        <f>If(G374=" "," ",G374+G375)</f>
        <v/>
      </c>
    </row>
    <row r="377" ht="16.2" customFormat="1" customHeight="1" s="25" thickBot="1">
      <c r="A377" s="18" t="inlineStr">
        <is>
          <t>Family H6 TRICOLOR LIGHT SIGNALING</t>
        </is>
      </c>
      <c r="B377" s="96" t="n"/>
      <c r="C377" s="96" t="n"/>
      <c r="D377" s="96" t="n"/>
      <c r="E377" s="95" t="n"/>
      <c r="F377" s="128" t="n"/>
      <c r="G377" s="129" t="n"/>
    </row>
    <row r="378" ht="26.4" customFormat="1" customHeight="1" s="25">
      <c r="A378" s="270" t="inlineStr">
        <is>
          <t>H6</t>
        </is>
      </c>
      <c r="B378" s="271" t="inlineStr">
        <is>
          <t>1.02</t>
        </is>
      </c>
      <c r="C378" s="130" t="inlineStr">
        <is>
          <t>REMOVAL OF AN EXISTING TRICOLOR SIGN POST (outside the massif)</t>
        </is>
      </c>
      <c r="D378" s="272" t="inlineStr">
        <is>
          <t>U</t>
        </is>
      </c>
      <c r="E378" s="213" t="n">
        <v>62.41</v>
      </c>
      <c r="F378" s="273" t="n">
        <v>4</v>
      </c>
      <c r="G378" s="274">
        <f>If(Round(F378*Round(E378,2),2)=0," ",Round(F378*Round(E378,2),2))</f>
        <v/>
      </c>
    </row>
    <row r="379" ht="26.4" customFormat="1" customHeight="1" s="25">
      <c r="A379" s="275" t="inlineStr">
        <is>
          <t>H6</t>
        </is>
      </c>
      <c r="B379" s="276" t="inlineStr">
        <is>
          <t>1.03</t>
        </is>
      </c>
      <c r="C379" s="131" t="inlineStr">
        <is>
          <t>REMOVAL OF AN EXISTING TRICOLOR SIGNALING POLE (outside the massif)</t>
        </is>
      </c>
      <c r="D379" s="170" t="inlineStr">
        <is>
          <t>U</t>
        </is>
      </c>
      <c r="E379" s="155" t="n">
        <v>623.96</v>
      </c>
      <c r="F379" s="277" t="n">
        <v>4</v>
      </c>
      <c r="G379" s="171">
        <f>If(Round(F379*Round(E379,2),2)=0," ",Round(F379*Round(E379,2),2))</f>
        <v/>
      </c>
    </row>
    <row r="380" ht="26.4" customFormat="1" customHeight="1" s="25">
      <c r="A380" s="275" t="inlineStr">
        <is>
          <t>H6</t>
        </is>
      </c>
      <c r="B380" s="276" t="inlineStr">
        <is>
          <t>1.04</t>
        </is>
      </c>
      <c r="C380" s="131" t="inlineStr">
        <is>
          <t>Removal Of An Existing Tricolor Signaling Cabinet</t>
        </is>
      </c>
      <c r="D380" s="170" t="inlineStr">
        <is>
          <t>U</t>
        </is>
      </c>
      <c r="E380" s="155" t="n">
        <v>199.68</v>
      </c>
      <c r="F380" s="277" t="n">
        <v>1</v>
      </c>
      <c r="G380" s="171">
        <f>If(Round(F380*Round(E380,2),2)=0," ",Round(F380*Round(E380,2),2))</f>
        <v/>
      </c>
    </row>
    <row r="381" ht="26.4" customFormat="1" customHeight="1" s="25">
      <c r="A381" s="275" t="inlineStr">
        <is>
          <t>H6</t>
        </is>
      </c>
      <c r="B381" s="276" t="inlineStr">
        <is>
          <t>1.05</t>
        </is>
      </c>
      <c r="C381" s="131" t="inlineStr">
        <is>
          <t>Provisional Work On An Existing Slt Cabinet In Construction Phase</t>
        </is>
      </c>
      <c r="D381" s="170" t="inlineStr">
        <is>
          <t>U</t>
        </is>
      </c>
      <c r="E381" s="155" t="n">
        <v>6239.6</v>
      </c>
      <c r="F381" s="277" t="n">
        <v>1</v>
      </c>
      <c r="G381" s="171">
        <f>If(Round(F381*Round(E381,2),2)=0," ",Round(F381*Round(E381,2),2))</f>
        <v/>
      </c>
    </row>
    <row r="382" ht="26.4" customFormat="1" customHeight="1" s="25">
      <c r="A382" s="275" t="inlineStr">
        <is>
          <t>H6</t>
        </is>
      </c>
      <c r="B382" s="276" t="inlineStr">
        <is>
          <t>1.07</t>
        </is>
      </c>
      <c r="C382" s="131" t="inlineStr">
        <is>
          <t>Supply And Installation Of A Support And Provisional Light Signs Set Construction Phase</t>
        </is>
      </c>
      <c r="D382" s="170" t="inlineStr">
        <is>
          <t>Ens</t>
        </is>
      </c>
      <c r="E382" s="155" t="n">
        <v>3743.76</v>
      </c>
      <c r="F382" s="277" t="n">
        <v>12</v>
      </c>
      <c r="G382" s="171">
        <f>If(Round(F382*Round(E382,2),2)=0," ",Round(F382*Round(E382,2),2))</f>
        <v/>
      </c>
    </row>
    <row r="383" ht="26.4" customFormat="1" customHeight="1" s="25">
      <c r="A383" s="275" t="inlineStr">
        <is>
          <t>H6</t>
        </is>
      </c>
      <c r="B383" s="276" t="inlineStr">
        <is>
          <t>1.08</t>
        </is>
      </c>
      <c r="C383" s="131" t="inlineStr">
        <is>
          <t>Movement Of A Support Assembly And Provisional Lighting Signals Construction Phase</t>
        </is>
      </c>
      <c r="D383" s="170" t="inlineStr">
        <is>
          <t>U</t>
        </is>
      </c>
      <c r="E383" s="155" t="n">
        <v>1247.92</v>
      </c>
      <c r="F383" s="277" t="n">
        <v>24</v>
      </c>
      <c r="G383" s="171">
        <f>If(Round(F383*Round(E383,2),2)=0," ",Round(F383*Round(E383,2),2))</f>
        <v/>
      </c>
    </row>
    <row r="384" ht="16.2" customFormat="1" customHeight="1" s="25">
      <c r="A384" s="275" t="inlineStr">
        <is>
          <t>H6</t>
        </is>
      </c>
      <c r="B384" s="276" t="inlineStr">
        <is>
          <t>1.09</t>
        </is>
      </c>
      <c r="C384" s="131" t="inlineStr">
        <is>
          <t>Programming A Light Controller During The Construction Phase</t>
        </is>
      </c>
      <c r="D384" s="170" t="inlineStr">
        <is>
          <t>Ens</t>
        </is>
      </c>
      <c r="E384" s="155" t="n">
        <v>623.96</v>
      </c>
      <c r="F384" s="277" t="n">
        <v>1</v>
      </c>
      <c r="G384" s="171">
        <f>If(Round(F384*Round(E384,2),2)=0," ",Round(F384*Round(E384,2),2))</f>
        <v/>
      </c>
    </row>
    <row r="385" ht="16.2" customFormat="1" customHeight="1" s="25">
      <c r="A385" s="275" t="n"/>
      <c r="B385" s="276" t="n"/>
      <c r="C385" s="278" t="inlineStr">
        <is>
          <t>Opening And Backfill Of Trenches Under Sidewalk</t>
        </is>
      </c>
      <c r="D385" s="170" t="n"/>
      <c r="E385" s="156" t="n"/>
      <c r="F385" s="277" t="n"/>
      <c r="G385" s="171" t="n"/>
    </row>
    <row r="386" ht="16.2" customFormat="1" customHeight="1" s="25">
      <c r="A386" s="275" t="inlineStr">
        <is>
          <t>H6</t>
        </is>
      </c>
      <c r="B386" s="276" t="inlineStr">
        <is>
          <t>2.02</t>
        </is>
      </c>
      <c r="C386" s="131" t="inlineStr">
        <is>
          <t>Trenches Under Sidewalk 0.60 M Width</t>
        </is>
      </c>
      <c r="D386" s="170" t="inlineStr">
        <is>
          <t>Ml</t>
        </is>
      </c>
      <c r="E386" s="156" t="n">
        <v>26.19</v>
      </c>
      <c r="F386" s="277" t="n">
        <v>180</v>
      </c>
      <c r="G386" s="171">
        <f>If(Round(F386*Round(E386,2),2)=0," ",Round(F386*Round(E386,2),2))</f>
        <v/>
      </c>
    </row>
    <row r="387" ht="16.2" customFormat="1" customHeight="1" s="25">
      <c r="A387" s="275" t="n"/>
      <c r="B387" s="276" t="n"/>
      <c r="C387" s="278" t="inlineStr">
        <is>
          <t>Opening And Filling Of Trenches Under Roadways</t>
        </is>
      </c>
      <c r="D387" s="170" t="n"/>
      <c r="E387" s="156" t="n"/>
      <c r="F387" s="277" t="n"/>
      <c r="G387" s="171" t="n"/>
    </row>
    <row r="388" ht="16.2" customFormat="1" customHeight="1" s="25">
      <c r="A388" s="275" t="inlineStr">
        <is>
          <t>H6</t>
        </is>
      </c>
      <c r="B388" s="276" t="inlineStr">
        <is>
          <t>3.02</t>
        </is>
      </c>
      <c r="C388" s="131" t="inlineStr">
        <is>
          <t>Trench Trench Under Pavement Width 0.60 M</t>
        </is>
      </c>
      <c r="D388" s="170" t="inlineStr">
        <is>
          <t>Ml</t>
        </is>
      </c>
      <c r="E388" s="156" t="n">
        <v>34.21</v>
      </c>
      <c r="F388" s="277" t="n">
        <v>180</v>
      </c>
      <c r="G388" s="171">
        <f>If(Round(F388*Round(E388,2),2)=0," ",Round(F388*Round(E388,2),2))</f>
        <v/>
      </c>
    </row>
    <row r="389">
      <c r="A389" s="275" t="n"/>
      <c r="B389" s="276" t="n"/>
      <c r="C389" s="278" t="inlineStr">
        <is>
          <t>Supply And Installation Of Sheathers</t>
        </is>
      </c>
      <c r="D389" s="170" t="n"/>
      <c r="E389" s="156" t="n"/>
      <c r="F389" s="277" t="n"/>
      <c r="G389" s="171" t="n"/>
    </row>
    <row r="390" ht="26.4" customHeight="1">
      <c r="A390" s="275" t="inlineStr">
        <is>
          <t>H6</t>
        </is>
      </c>
      <c r="B390" s="276" t="inlineStr">
        <is>
          <t>3.03</t>
        </is>
      </c>
      <c r="C390" s="131" t="inlineStr">
        <is>
          <t>Supply And Installation Of Ø 63 Tpc Sheath With Switch</t>
        </is>
      </c>
      <c r="D390" s="170" t="inlineStr">
        <is>
          <t>Ml</t>
        </is>
      </c>
      <c r="E390" s="156" t="n">
        <v>11.22</v>
      </c>
      <c r="F390" s="277" t="n">
        <v>180</v>
      </c>
      <c r="G390" s="171">
        <f>If(Round(F390*Round(E390,2),2)=0," ",Round(F390*Round(E390,2),2))</f>
        <v/>
      </c>
    </row>
    <row r="391" ht="26.4" customHeight="1">
      <c r="A391" s="275" t="inlineStr">
        <is>
          <t>H6</t>
        </is>
      </c>
      <c r="B391" s="276" t="inlineStr">
        <is>
          <t>3.04</t>
        </is>
      </c>
      <c r="C391" s="131" t="inlineStr">
        <is>
          <t>Supply And Installation Of Tpc Ø 90 Sheath With Switch</t>
        </is>
      </c>
      <c r="D391" s="170" t="inlineStr">
        <is>
          <t>Ml</t>
        </is>
      </c>
      <c r="E391" s="156" t="n">
        <v>21.23</v>
      </c>
      <c r="F391" s="277" t="n">
        <v>1000</v>
      </c>
      <c r="G391" s="171">
        <f>If(Round(F391*Round(E391,2),2)=0," ",Round(F391*Round(E391,2),2))</f>
        <v/>
      </c>
    </row>
    <row r="392">
      <c r="A392" s="275" t="n"/>
      <c r="B392" s="276" t="n"/>
      <c r="C392" s="278" t="inlineStr">
        <is>
          <t>Drawing Chambers</t>
        </is>
      </c>
      <c r="D392" s="170" t="n"/>
      <c r="E392" s="155" t="n"/>
      <c r="F392" s="277" t="n"/>
      <c r="G392" s="171" t="n"/>
    </row>
    <row r="393">
      <c r="A393" s="275" t="inlineStr">
        <is>
          <t>H6</t>
        </is>
      </c>
      <c r="B393" s="276" t="inlineStr">
        <is>
          <t>3.06</t>
        </is>
      </c>
      <c r="C393" s="131" t="inlineStr">
        <is>
          <t>CAST IRON L0T PULLING CHAMBER 250 kN</t>
        </is>
      </c>
      <c r="D393" s="170" t="inlineStr">
        <is>
          <t>U</t>
        </is>
      </c>
      <c r="E393" s="155" t="n">
        <v>449.25</v>
      </c>
      <c r="F393" s="277" t="n">
        <v>8</v>
      </c>
      <c r="G393" s="171">
        <f>If(Round(F393*Round(E393,2),2)=0," ",Round(F393*Round(E393,2),2))</f>
        <v/>
      </c>
    </row>
    <row r="394">
      <c r="A394" s="275" t="inlineStr">
        <is>
          <t>H6</t>
        </is>
      </c>
      <c r="B394" s="276" t="inlineStr">
        <is>
          <t>3.07</t>
        </is>
      </c>
      <c r="C394" s="131" t="inlineStr">
        <is>
          <t>PULLING CHAMBER L1T CAST IRON 250 kN</t>
        </is>
      </c>
      <c r="D394" s="170" t="inlineStr">
        <is>
          <t>U</t>
        </is>
      </c>
      <c r="E394" s="155" t="n">
        <v>698.86</v>
      </c>
      <c r="F394" s="277" t="n">
        <v>8</v>
      </c>
      <c r="G394" s="171">
        <f>If(Round(F394*Round(E394,2),2)=0," ",Round(F394*Round(E394,2),2))</f>
        <v/>
      </c>
    </row>
    <row r="395">
      <c r="A395" s="275" t="inlineStr">
        <is>
          <t>H6</t>
        </is>
      </c>
      <c r="B395" s="276" t="inlineStr">
        <is>
          <t>3.08</t>
        </is>
      </c>
      <c r="C395" s="131" t="inlineStr">
        <is>
          <t>CAST IRON L2T PULLING CHAMBER 250 kN</t>
        </is>
      </c>
      <c r="D395" s="170" t="inlineStr">
        <is>
          <t>U</t>
        </is>
      </c>
      <c r="E395" s="155" t="n">
        <v>1048.24</v>
      </c>
      <c r="F395" s="277" t="n">
        <v>7</v>
      </c>
      <c r="G395" s="171">
        <f>If(Round(F395*Round(E395,2),2)=0," ",Round(F395*Round(E395,2),2))</f>
        <v/>
      </c>
    </row>
    <row r="396" ht="14.7" customHeight="1">
      <c r="A396" s="275" t="inlineStr">
        <is>
          <t>H6</t>
        </is>
      </c>
      <c r="B396" s="276" t="inlineStr">
        <is>
          <t>3.09</t>
        </is>
      </c>
      <c r="C396" s="131" t="inlineStr">
        <is>
          <t>PULLING CHAMBER L3T CAST IRON 250 kN</t>
        </is>
      </c>
      <c r="D396" s="170" t="inlineStr">
        <is>
          <t>U</t>
        </is>
      </c>
      <c r="E396" s="155" t="n">
        <v>1297.85</v>
      </c>
      <c r="F396" s="277" t="n">
        <v>1</v>
      </c>
      <c r="G396" s="171">
        <f>If(Round(F396*Round(E396,2),2)=0," ",Round(F396*Round(E396,2),2))</f>
        <v/>
      </c>
    </row>
    <row r="397" ht="15" customHeight="1">
      <c r="A397" s="275" t="inlineStr">
        <is>
          <t>H6</t>
        </is>
      </c>
      <c r="B397" s="276" t="inlineStr">
        <is>
          <t>3.10</t>
        </is>
      </c>
      <c r="C397" s="131" t="inlineStr">
        <is>
          <t>Massive Tricolor Signage Post</t>
        </is>
      </c>
      <c r="D397" s="170" t="inlineStr">
        <is>
          <t>U</t>
        </is>
      </c>
      <c r="E397" s="155" t="n">
        <v>199.68</v>
      </c>
      <c r="F397" s="277" t="n">
        <v>8</v>
      </c>
      <c r="G397" s="171">
        <f>If(Round(F397*Round(E397,2),2)=0," ",Round(F397*Round(E397,2),2))</f>
        <v/>
      </c>
    </row>
    <row r="398" ht="15" customHeight="1">
      <c r="A398" s="275" t="inlineStr">
        <is>
          <t>H6</t>
        </is>
      </c>
      <c r="B398" s="276" t="inlineStr">
        <is>
          <t>3.11</t>
        </is>
      </c>
      <c r="C398" s="131" t="inlineStr">
        <is>
          <t>Massif Tricolor Sign Post</t>
        </is>
      </c>
      <c r="D398" s="170" t="inlineStr">
        <is>
          <t>U</t>
        </is>
      </c>
      <c r="E398" s="155" t="n">
        <v>199.68</v>
      </c>
      <c r="F398" s="277" t="n">
        <v>10</v>
      </c>
      <c r="G398" s="171">
        <f>If(Round(F398*Round(E398,2),2)=0," ",Round(F398*Round(E398,2),2))</f>
        <v/>
      </c>
    </row>
    <row r="399">
      <c r="A399" s="275" t="inlineStr">
        <is>
          <t>H6</t>
        </is>
      </c>
      <c r="B399" s="276" t="inlineStr">
        <is>
          <t>3.12</t>
        </is>
      </c>
      <c r="C399" s="131" t="inlineStr">
        <is>
          <t>Massif Tricolor Light Signaling Pole</t>
        </is>
      </c>
      <c r="D399" s="170" t="inlineStr">
        <is>
          <t>U</t>
        </is>
      </c>
      <c r="E399" s="156" t="n">
        <v>1622.31</v>
      </c>
      <c r="F399" s="277" t="n">
        <v>6</v>
      </c>
      <c r="G399" s="171">
        <f>If(Round(F399*Round(E399,2),2)=0," ",Round(F399*Round(E399,2),2))</f>
        <v/>
      </c>
    </row>
    <row r="400">
      <c r="A400" s="275" t="n"/>
      <c r="B400" s="276" t="inlineStr">
        <is>
          <t>4.01</t>
        </is>
      </c>
      <c r="C400" s="131" t="inlineStr">
        <is>
          <t>Tricolor Lighted Signaling Cabinet Support Slab</t>
        </is>
      </c>
      <c r="D400" s="170" t="inlineStr">
        <is>
          <t>U</t>
        </is>
      </c>
      <c r="E400" s="156" t="n">
        <v>449.25</v>
      </c>
      <c r="F400" s="277" t="n">
        <v>1</v>
      </c>
      <c r="G400" s="171">
        <f>If(Round(F400*Round(E400,2),2)=0," ",Round(F400*Round(E400,2),2))</f>
        <v/>
      </c>
    </row>
    <row r="401" ht="26.4" customHeight="1">
      <c r="A401" s="275" t="inlineStr">
        <is>
          <t>H6</t>
        </is>
      </c>
      <c r="B401" s="276" t="inlineStr">
        <is>
          <t>4.02</t>
        </is>
      </c>
      <c r="C401" s="131" t="inlineStr">
        <is>
          <t>Complete Cabinet Equipped With A 24 Light Lines Controller (Supply + Installation)</t>
        </is>
      </c>
      <c r="D401" s="170" t="inlineStr">
        <is>
          <t>Ens</t>
        </is>
      </c>
      <c r="E401" s="155" t="n">
        <v>16222.97</v>
      </c>
      <c r="F401" s="277" t="n">
        <v>1</v>
      </c>
      <c r="G401" s="171">
        <f>If(Round(F401*Round(E401,2),2)=0," ",Round(F401*Round(E401,2),2))</f>
        <v/>
      </c>
    </row>
    <row r="402">
      <c r="A402" s="275" t="n"/>
      <c r="B402" s="276" t="n"/>
      <c r="C402" s="278" t="inlineStr">
        <is>
          <t>Light Supports</t>
        </is>
      </c>
      <c r="D402" s="170" t="n"/>
      <c r="E402" s="155" t="n"/>
      <c r="F402" s="277" t="n"/>
      <c r="G402" s="171" t="n"/>
    </row>
    <row r="403">
      <c r="A403" s="275" t="inlineStr">
        <is>
          <t>H6</t>
        </is>
      </c>
      <c r="B403" s="276" t="inlineStr">
        <is>
          <t>4.05</t>
        </is>
      </c>
      <c r="C403" s="131" t="inlineStr">
        <is>
          <t>Post Height Of 2.8 Meters (Supply + Installation)</t>
        </is>
      </c>
      <c r="D403" s="170" t="inlineStr">
        <is>
          <t>U</t>
        </is>
      </c>
      <c r="E403" s="155" t="n">
        <v>5475.03</v>
      </c>
      <c r="F403" s="277" t="n">
        <v>8</v>
      </c>
      <c r="G403" s="171">
        <f>If(Round(F403*Round(E403,2),2)=0," ",Round(F403*Round(E403,2),2))</f>
        <v/>
      </c>
    </row>
    <row r="404">
      <c r="A404" s="275" t="inlineStr">
        <is>
          <t>H6</t>
        </is>
      </c>
      <c r="B404" s="276" t="inlineStr">
        <is>
          <t>4.06</t>
        </is>
      </c>
      <c r="C404" s="131" t="inlineStr">
        <is>
          <t>Post Height Of 3.7 Meters (Supply + Installation)</t>
        </is>
      </c>
      <c r="D404" s="170" t="inlineStr">
        <is>
          <t>U</t>
        </is>
      </c>
      <c r="E404" s="155" t="n">
        <v>698.86</v>
      </c>
      <c r="F404" s="277" t="n">
        <v>11</v>
      </c>
      <c r="G404" s="171">
        <f>If(Round(F404*Round(E404,2),2)=0," ",Round(F404*Round(E404,2),2))</f>
        <v/>
      </c>
    </row>
    <row r="405" ht="26.4" customHeight="1">
      <c r="A405" s="275" t="inlineStr">
        <is>
          <t>H6</t>
        </is>
      </c>
      <c r="B405" s="276" t="inlineStr">
        <is>
          <t>4.07</t>
        </is>
      </c>
      <c r="C405" s="131" t="inlineStr">
        <is>
          <t>Jib With 5 To 6 Meters Projection Arm (Supplied + Installation)</t>
        </is>
      </c>
      <c r="D405" s="170" t="inlineStr">
        <is>
          <t>U</t>
        </is>
      </c>
      <c r="E405" s="155" t="n">
        <v>5615.64</v>
      </c>
      <c r="F405" s="277" t="n">
        <v>5</v>
      </c>
      <c r="G405" s="171">
        <f>If(Round(F405*Round(E405,2),2)=0," ",Round(F405*Round(E405,2),2))</f>
        <v/>
      </c>
    </row>
    <row r="406">
      <c r="A406" s="275" t="n"/>
      <c r="B406" s="276" t="n"/>
      <c r="C406" s="278" t="inlineStr">
        <is>
          <t>D200/200/200 Mm Tricolor Lantern With Diodes</t>
        </is>
      </c>
      <c r="D406" s="170" t="n"/>
      <c r="E406" s="155" t="n"/>
      <c r="F406" s="277" t="n"/>
      <c r="G406" s="171" t="n"/>
    </row>
    <row r="407" ht="26.4" customHeight="1">
      <c r="A407" s="275" t="inlineStr">
        <is>
          <t>H6</t>
        </is>
      </c>
      <c r="B407" s="276" t="inlineStr">
        <is>
          <t>4.08</t>
        </is>
      </c>
      <c r="C407" s="131" t="inlineStr">
        <is>
          <t>Tricolor Lantern R11V Or R11J Ø 200/200/200 Mm With Diodes (Supply + Installation + Connection)</t>
        </is>
      </c>
      <c r="D407" s="170" t="inlineStr">
        <is>
          <t>Ens</t>
        </is>
      </c>
      <c r="E407" s="155" t="n">
        <v>1197.99</v>
      </c>
      <c r="F407" s="277" t="n">
        <v>16</v>
      </c>
      <c r="G407" s="171">
        <f>If(Round(F407*Round(E407,2),2)=0," ",Round(F407*Round(E407,2),2))</f>
        <v/>
      </c>
    </row>
    <row r="408" ht="26.4" customHeight="1">
      <c r="A408" s="275" t="inlineStr">
        <is>
          <t>H6</t>
        </is>
      </c>
      <c r="B408" s="276" t="inlineStr">
        <is>
          <t>4.10</t>
        </is>
      </c>
      <c r="C408" s="131" t="inlineStr">
        <is>
          <t>Tricolor Lantern R11J Or R11V Ø 300/300/300 Mm With Diodes (Supply + Installation + Connection)</t>
        </is>
      </c>
      <c r="D408" s="170" t="inlineStr">
        <is>
          <t>Ens</t>
        </is>
      </c>
      <c r="E408" s="155" t="n">
        <v>1622.31</v>
      </c>
      <c r="F408" s="277" t="n">
        <v>5</v>
      </c>
      <c r="G408" s="171">
        <f>If(Round(F408*Round(E408,2),2)=0," ",Round(F408*Round(E408,2),2))</f>
        <v/>
      </c>
    </row>
    <row r="409" ht="26.4" customHeight="1">
      <c r="A409" s="275" t="inlineStr">
        <is>
          <t>H6</t>
        </is>
      </c>
      <c r="B409" s="276" t="inlineStr">
        <is>
          <t>4.11</t>
        </is>
      </c>
      <c r="C409" s="131" t="inlineStr">
        <is>
          <t>Diode Vehicle Repeater (Supply + Installation + Connection)</t>
        </is>
      </c>
      <c r="D409" s="170" t="inlineStr">
        <is>
          <t>Ens</t>
        </is>
      </c>
      <c r="E409" s="155" t="n">
        <v>449.25</v>
      </c>
      <c r="F409" s="277" t="n">
        <v>16</v>
      </c>
      <c r="G409" s="171">
        <f>If(Round(F409*Round(E409,2),2)=0," ",Round(F409*Round(E409,2),2))</f>
        <v/>
      </c>
    </row>
    <row r="410" ht="26.4" customHeight="1">
      <c r="A410" s="275" t="inlineStr">
        <is>
          <t>H6</t>
        </is>
      </c>
      <c r="B410" s="276" t="inlineStr">
        <is>
          <t>4.14</t>
        </is>
      </c>
      <c r="C410" s="131" t="inlineStr">
        <is>
          <t>Pedestrian Lantern Type R12 With Diodes (Supply + Installation + Connection)</t>
        </is>
      </c>
      <c r="D410" s="170" t="inlineStr">
        <is>
          <t>Ens</t>
        </is>
      </c>
      <c r="E410" s="155" t="n">
        <v>449.25</v>
      </c>
      <c r="F410" s="277" t="n">
        <v>16</v>
      </c>
      <c r="G410" s="171">
        <f>If(Round(F410*Round(E410,2),2)=0," ",Round(F410*Round(E410,2),2))</f>
        <v/>
      </c>
    </row>
    <row r="411" ht="26.4" customHeight="1">
      <c r="A411" s="275" t="inlineStr">
        <is>
          <t>H6</t>
        </is>
      </c>
      <c r="B411" s="276" t="inlineStr">
        <is>
          <t>4.15</t>
        </is>
      </c>
      <c r="C411" s="131" t="inlineStr">
        <is>
          <t>Pedestrian Priority Signal Type "A13B" With Diodes (Supply + Installation + Connection)</t>
        </is>
      </c>
      <c r="D411" s="170" t="inlineStr">
        <is>
          <t>Ens</t>
        </is>
      </c>
      <c r="E411" s="155" t="n">
        <v>698.86</v>
      </c>
      <c r="F411" s="277" t="n">
        <v>4</v>
      </c>
      <c r="G411" s="171">
        <f>If(Round(F411*Round(E411,2),2)=0," ",Round(F411*Round(E411,2),2))</f>
        <v/>
      </c>
    </row>
    <row r="412" ht="26.4" customHeight="1">
      <c r="A412" s="275" t="inlineStr">
        <is>
          <t>H6</t>
        </is>
      </c>
      <c r="B412" s="276" t="inlineStr">
        <is>
          <t>4.16</t>
        </is>
      </c>
      <c r="C412" s="131" t="inlineStr">
        <is>
          <t>Sound Equipment For The Blind In Pedestrian Signal (Supply + Installation + Connection)</t>
        </is>
      </c>
      <c r="D412" s="170" t="inlineStr">
        <is>
          <t>Ens</t>
        </is>
      </c>
      <c r="E412" s="155" t="n">
        <v>449.25</v>
      </c>
      <c r="F412" s="277" t="n">
        <v>16</v>
      </c>
      <c r="G412" s="171">
        <f>If(Round(F412*Round(E412,2),2)=0," ",Round(F412*Round(E412,2),2))</f>
        <v/>
      </c>
    </row>
    <row r="413" ht="26.4" customHeight="1">
      <c r="A413" s="275" t="inlineStr">
        <is>
          <t>H6</t>
        </is>
      </c>
      <c r="B413" s="276" t="inlineStr">
        <is>
          <t>4.18</t>
        </is>
      </c>
      <c r="C413" s="131" t="inlineStr">
        <is>
          <t>Magnetic (Inductive) Loop Manufacturing (Supply + Installation + Connection)</t>
        </is>
      </c>
      <c r="D413" s="170" t="inlineStr">
        <is>
          <t>U</t>
        </is>
      </c>
      <c r="E413" s="155" t="n">
        <v>711.3</v>
      </c>
      <c r="F413" s="277" t="n">
        <v>8</v>
      </c>
      <c r="G413" s="171">
        <f>If(Round(F413*Round(E413,2),2)=0," ",Round(F413*Round(E413,2),2))</f>
        <v/>
      </c>
    </row>
    <row r="414">
      <c r="A414" s="275" t="inlineStr">
        <is>
          <t>H6</t>
        </is>
      </c>
      <c r="B414" s="276" t="inlineStr">
        <is>
          <t>4.19</t>
        </is>
      </c>
      <c r="C414" s="131" t="inlineStr">
        <is>
          <t>Magnetic Detector</t>
        </is>
      </c>
      <c r="D414" s="170" t="inlineStr">
        <is>
          <t>U</t>
        </is>
      </c>
      <c r="E414" s="155" t="n">
        <v>299.5</v>
      </c>
      <c r="F414" s="277" t="n">
        <v>4</v>
      </c>
      <c r="G414" s="171">
        <f>If(Round(F414*Round(E414,2),2)=0," ",Round(F414*Round(E414,2),2))</f>
        <v/>
      </c>
    </row>
    <row r="415" ht="26.4" customHeight="1">
      <c r="A415" s="275" t="inlineStr">
        <is>
          <t>H6</t>
        </is>
      </c>
      <c r="B415" s="276" t="inlineStr">
        <is>
          <t>4.20</t>
        </is>
      </c>
      <c r="C415" s="131" t="inlineStr">
        <is>
          <t>Red/Green Time Counter/Counter Box With Diodes (Supply + Installation + Connection)</t>
        </is>
      </c>
      <c r="D415" s="170" t="inlineStr">
        <is>
          <t>Ens</t>
        </is>
      </c>
      <c r="E415" s="155" t="n">
        <v>948.42</v>
      </c>
      <c r="F415" s="277" t="n">
        <v>4</v>
      </c>
      <c r="G415" s="171">
        <f>If(Round(F415*Round(E415,2),2)=0," ",Round(F415*Round(E415,2),2))</f>
        <v/>
      </c>
    </row>
    <row r="416">
      <c r="A416" s="275" t="n"/>
      <c r="B416" s="276" t="n"/>
      <c r="C416" s="278" t="inlineStr">
        <is>
          <t>Cable U1000 R2V</t>
        </is>
      </c>
      <c r="D416" s="170" t="n"/>
      <c r="E416" s="155" t="n"/>
      <c r="F416" s="277" t="n"/>
      <c r="G416" s="171" t="n"/>
    </row>
    <row r="417" ht="26.4" customHeight="1">
      <c r="A417" s="275" t="inlineStr">
        <is>
          <t>H6</t>
        </is>
      </c>
      <c r="B417" s="276" t="inlineStr">
        <is>
          <t>5.02</t>
        </is>
      </c>
      <c r="C417" s="131" t="inlineStr">
        <is>
          <t>U1000 R2V Cable: 5 X 1.5 Mm² (Supply + Installation + Connection)</t>
        </is>
      </c>
      <c r="D417" s="170" t="inlineStr">
        <is>
          <t>Ml</t>
        </is>
      </c>
      <c r="E417" s="155" t="n">
        <v>11.22</v>
      </c>
      <c r="F417" s="277" t="n">
        <v>690</v>
      </c>
      <c r="G417" s="171">
        <f>If(Round(F417*Round(E417,2),2)=0," ",Round(F417*Round(E417,2),2))</f>
        <v/>
      </c>
    </row>
    <row r="418" ht="26.4" customHeight="1">
      <c r="A418" s="275" t="inlineStr">
        <is>
          <t>H6</t>
        </is>
      </c>
      <c r="B418" s="276" t="inlineStr">
        <is>
          <t>5.03</t>
        </is>
      </c>
      <c r="C418" s="131" t="inlineStr">
        <is>
          <t>U1000 R2V Cable: 7 X 1.5 Mm² (Supply + Installation + Connection)</t>
        </is>
      </c>
      <c r="D418" s="170" t="inlineStr">
        <is>
          <t>Ml</t>
        </is>
      </c>
      <c r="E418" s="155" t="n">
        <v>21.23</v>
      </c>
      <c r="F418" s="277" t="n">
        <v>1180</v>
      </c>
      <c r="G418" s="171">
        <f>If(Round(F418*Round(E418,2),2)=0," ",Round(F418*Round(E418,2),2))</f>
        <v/>
      </c>
    </row>
    <row r="419" ht="26.4" customHeight="1">
      <c r="A419" s="275" t="inlineStr">
        <is>
          <t>H6</t>
        </is>
      </c>
      <c r="B419" s="276" t="inlineStr">
        <is>
          <t>5.04</t>
        </is>
      </c>
      <c r="C419" s="131" t="inlineStr">
        <is>
          <t>U1000 R2V Cable: 12 X 1.5 Mm² (Supply + Installation + Connection)</t>
        </is>
      </c>
      <c r="D419" s="170" t="inlineStr">
        <is>
          <t>Ml</t>
        </is>
      </c>
      <c r="E419" s="155" t="n">
        <v>31.19</v>
      </c>
      <c r="F419" s="277" t="n">
        <v>1160</v>
      </c>
      <c r="G419" s="171">
        <f>If(Round(F419*Round(E419,2),2)=0," ",Round(F419*Round(E419,2),2))</f>
        <v/>
      </c>
    </row>
    <row r="420" ht="21" customFormat="1" customHeight="1" s="53">
      <c r="A420" s="279" t="inlineStr">
        <is>
          <t>H6</t>
        </is>
      </c>
      <c r="B420" s="280" t="inlineStr">
        <is>
          <t>5.08</t>
        </is>
      </c>
      <c r="C420" s="131" t="inlineStr">
        <is>
          <t>Cable For Connection Of The Magnetic Loops To The Detectors (Supply + Installation + Connection)</t>
        </is>
      </c>
      <c r="D420" s="281" t="inlineStr">
        <is>
          <t>Ml</t>
        </is>
      </c>
      <c r="E420" s="229" t="n">
        <v>11.22</v>
      </c>
      <c r="F420" s="282" t="n">
        <v>630</v>
      </c>
      <c r="G420" s="283">
        <f>If(Round(F420*Round(E420,2),2)=0," ",Round(F420*Round(E420,2),2))</f>
        <v/>
      </c>
    </row>
    <row r="421">
      <c r="A421" s="275" t="inlineStr">
        <is>
          <t>H6</t>
        </is>
      </c>
      <c r="B421" s="276" t="inlineStr">
        <is>
          <t>5.12</t>
        </is>
      </c>
      <c r="C421" s="131" t="inlineStr">
        <is>
          <t>Earth Wells</t>
        </is>
      </c>
      <c r="D421" s="170" t="inlineStr">
        <is>
          <t>U</t>
        </is>
      </c>
      <c r="E421" s="155" t="n">
        <v>374.39</v>
      </c>
      <c r="F421" s="277" t="n">
        <v>1</v>
      </c>
      <c r="G421" s="171">
        <f>If(Round(F421*Round(E421,2),2)=0," ",Round(F421*Round(E421,2),2))</f>
        <v/>
      </c>
    </row>
    <row r="422">
      <c r="A422" s="275" t="inlineStr">
        <is>
          <t>H6</t>
        </is>
      </c>
      <c r="B422" s="276" t="inlineStr">
        <is>
          <t>5.13</t>
        </is>
      </c>
      <c r="C422" s="131" t="inlineStr">
        <is>
          <t>Case Switching</t>
        </is>
      </c>
      <c r="D422" s="170" t="inlineStr">
        <is>
          <t>Ml</t>
        </is>
      </c>
      <c r="E422" s="155" t="n">
        <v>1.12</v>
      </c>
      <c r="F422" s="277" t="n">
        <v>2000</v>
      </c>
      <c r="G422" s="171">
        <f>If(Round(F422*Round(E422,2),2)=0," ",Round(F422*Round(E422,2),2))</f>
        <v/>
      </c>
    </row>
    <row r="423">
      <c r="A423" s="275" t="inlineStr">
        <is>
          <t>H6</t>
        </is>
      </c>
      <c r="B423" s="276" t="inlineStr">
        <is>
          <t>5.14</t>
        </is>
      </c>
      <c r="C423" s="131" t="inlineStr">
        <is>
          <t>Complete Rewiring Of An Existing Slt Cabinet</t>
        </is>
      </c>
      <c r="D423" s="170" t="inlineStr">
        <is>
          <t>U</t>
        </is>
      </c>
      <c r="E423" s="155" t="n">
        <v>3743.76</v>
      </c>
      <c r="F423" s="277" t="n">
        <v>1</v>
      </c>
      <c r="G423" s="171">
        <f>If(Round(F423*Round(E423,2),2)=0," ",Round(F423*Round(E423,2),2))</f>
        <v/>
      </c>
    </row>
    <row r="424">
      <c r="A424" s="275" t="inlineStr">
        <is>
          <t>H6</t>
        </is>
      </c>
      <c r="B424" s="276" t="inlineStr">
        <is>
          <t>6.01</t>
        </is>
      </c>
      <c r="C424" s="131" t="inlineStr">
        <is>
          <t>Electrical Control Of Installations</t>
        </is>
      </c>
      <c r="D424" s="170" t="inlineStr">
        <is>
          <t>U</t>
        </is>
      </c>
      <c r="E424" s="155" t="n">
        <v>623.96</v>
      </c>
      <c r="F424" s="277" t="n">
        <v>1</v>
      </c>
      <c r="G424" s="171">
        <f>If(Round(F424*Round(E424,2),2)=0," ",Round(F424*Round(E424,2),2))</f>
        <v/>
      </c>
    </row>
    <row r="425">
      <c r="A425" s="275" t="inlineStr">
        <is>
          <t>H6</t>
        </is>
      </c>
      <c r="B425" s="276" t="inlineStr">
        <is>
          <t>6.02</t>
        </is>
      </c>
      <c r="C425" s="131" t="inlineStr">
        <is>
          <t>Factory Programming Test Bench</t>
        </is>
      </c>
      <c r="D425" s="170" t="inlineStr">
        <is>
          <t>Ft</t>
        </is>
      </c>
      <c r="E425" s="155" t="n">
        <v>3119.8</v>
      </c>
      <c r="F425" s="277" t="n">
        <v>1</v>
      </c>
      <c r="G425" s="171">
        <f>If(Round(F425*Round(E425,2),2)=0," ",Round(F425*Round(E425,2),2))</f>
        <v/>
      </c>
    </row>
    <row r="426">
      <c r="A426" s="275" t="inlineStr">
        <is>
          <t>H6</t>
        </is>
      </c>
      <c r="B426" s="276" t="inlineStr">
        <is>
          <t>6.03</t>
        </is>
      </c>
      <c r="C426" s="131" t="inlineStr">
        <is>
          <t>Tests And Factory Recipe For A Crossroads</t>
        </is>
      </c>
      <c r="D426" s="170" t="inlineStr">
        <is>
          <t>U</t>
        </is>
      </c>
      <c r="E426" s="155" t="n">
        <v>3119.8</v>
      </c>
      <c r="F426" s="277" t="n">
        <v>1</v>
      </c>
      <c r="G426" s="171">
        <f>If(Round(F426*Round(E426,2),2)=0," ",Round(F426*Round(E426,2),2))</f>
        <v/>
      </c>
    </row>
    <row r="427" ht="26.4" customHeight="1">
      <c r="A427" s="275" t="inlineStr">
        <is>
          <t>H6</t>
        </is>
      </c>
      <c r="B427" s="276" t="inlineStr">
        <is>
          <t>6.04</t>
        </is>
      </c>
      <c r="C427" s="131" t="inlineStr">
        <is>
          <t>Tests, On-Site Acceptance And Commissioning Of A Crossroads</t>
        </is>
      </c>
      <c r="D427" s="170" t="inlineStr">
        <is>
          <t>U</t>
        </is>
      </c>
      <c r="E427" s="155" t="n">
        <v>3119.8</v>
      </c>
      <c r="F427" s="277" t="n">
        <v>1</v>
      </c>
      <c r="G427" s="171">
        <f>If(Round(F427*Round(E427,2),2)=0," ",Round(F427*Round(E427,2),2))</f>
        <v/>
      </c>
    </row>
    <row r="428">
      <c r="A428" s="275" t="inlineStr">
        <is>
          <t>H6</t>
        </is>
      </c>
      <c r="B428" s="276" t="inlineStr">
        <is>
          <t>6.05</t>
        </is>
      </c>
      <c r="C428" s="131" t="inlineStr">
        <is>
          <t>Light Controller Programming</t>
        </is>
      </c>
      <c r="D428" s="170" t="inlineStr">
        <is>
          <t>U</t>
        </is>
      </c>
      <c r="E428" s="155" t="n">
        <v>873.53</v>
      </c>
      <c r="F428" s="277" t="n">
        <v>1</v>
      </c>
      <c r="G428" s="171">
        <f>If(Round(F428*Round(E428,2),2)=0," ",Round(F428*Round(E428,2),2))</f>
        <v/>
      </c>
    </row>
    <row r="429">
      <c r="A429" s="275" t="inlineStr">
        <is>
          <t>H6</t>
        </is>
      </c>
      <c r="B429" s="276" t="inlineStr">
        <is>
          <t>6.06</t>
        </is>
      </c>
      <c r="C429" s="131" t="inlineStr">
        <is>
          <t>Overall Tests Performed During The Day</t>
        </is>
      </c>
      <c r="D429" s="170" t="inlineStr">
        <is>
          <t>Ft</t>
        </is>
      </c>
      <c r="E429" s="155" t="n">
        <v>2121.45</v>
      </c>
      <c r="F429" s="277" t="n">
        <v>1</v>
      </c>
      <c r="G429" s="171">
        <f>If(Round(F429*Round(E429,2),2)=0," ",Round(F429*Round(E429,2),2))</f>
        <v/>
      </c>
    </row>
    <row r="430">
      <c r="A430" s="275" t="inlineStr">
        <is>
          <t>H6</t>
        </is>
      </c>
      <c r="B430" s="276" t="inlineStr">
        <is>
          <t>6.07</t>
        </is>
      </c>
      <c r="C430" s="131" t="inlineStr">
        <is>
          <t>Vsr Phase Control And Settings</t>
        </is>
      </c>
      <c r="D430" s="170" t="inlineStr">
        <is>
          <t>Ft</t>
        </is>
      </c>
      <c r="E430" s="155" t="n">
        <v>2121.45</v>
      </c>
      <c r="F430" s="277" t="n">
        <v>1</v>
      </c>
      <c r="G430" s="171">
        <f>If(Round(F430*Round(E430,2),2)=0," ",Round(F430*Round(E430,2),2))</f>
        <v/>
      </c>
    </row>
    <row r="431" ht="26.4" customHeight="1">
      <c r="A431" s="275" t="inlineStr">
        <is>
          <t>H6</t>
        </is>
      </c>
      <c r="B431" s="276" t="inlineStr">
        <is>
          <t>6.08</t>
        </is>
      </c>
      <c r="C431" s="131" t="inlineStr">
        <is>
          <t>General Assessment File Of Execution Studies For The Slt</t>
        </is>
      </c>
      <c r="D431" s="170" t="inlineStr">
        <is>
          <t>Ft</t>
        </is>
      </c>
      <c r="E431" s="155" t="n">
        <v>2121.45</v>
      </c>
      <c r="F431" s="277" t="n">
        <v>1</v>
      </c>
      <c r="G431" s="171">
        <f>If(Round(F431*Round(E431,2),2)=0," ",Round(F431*Round(E431,2),2))</f>
        <v/>
      </c>
    </row>
    <row r="432">
      <c r="A432" s="275" t="inlineStr">
        <is>
          <t>H6</t>
        </is>
      </c>
      <c r="B432" s="276" t="inlineStr">
        <is>
          <t>6.09</t>
        </is>
      </c>
      <c r="C432" s="131" t="inlineStr">
        <is>
          <t>Doe Crossroads File And Programming</t>
        </is>
      </c>
      <c r="D432" s="170" t="inlineStr">
        <is>
          <t>U</t>
        </is>
      </c>
      <c r="E432" s="155" t="n">
        <v>374.39</v>
      </c>
      <c r="F432" s="277" t="n">
        <v>1</v>
      </c>
      <c r="G432" s="171">
        <f>If(Round(F432*Round(E432,2),2)=0," ",Round(F432*Round(E432,2),2))</f>
        <v/>
      </c>
    </row>
    <row r="433">
      <c r="A433" s="275" t="n"/>
      <c r="B433" s="276" t="n"/>
      <c r="C433" s="278" t="inlineStr">
        <is>
          <t>Slt Spare Set</t>
        </is>
      </c>
      <c r="D433" s="170" t="n"/>
      <c r="E433" s="155" t="n"/>
      <c r="F433" s="277" t="n"/>
      <c r="G433" s="171" t="n"/>
    </row>
    <row r="434">
      <c r="A434" s="275" t="inlineStr">
        <is>
          <t>H6</t>
        </is>
      </c>
      <c r="B434" s="276" t="inlineStr">
        <is>
          <t>7.01</t>
        </is>
      </c>
      <c r="C434" s="131" t="inlineStr">
        <is>
          <t>Post Height Of 2.8 Meters</t>
        </is>
      </c>
      <c r="D434" s="170" t="inlineStr">
        <is>
          <t>U</t>
        </is>
      </c>
      <c r="E434" s="155" t="n">
        <v>598.99</v>
      </c>
      <c r="F434" s="277" t="n">
        <v>1</v>
      </c>
      <c r="G434" s="171">
        <f>If(Round(F434*Round(E434,2),2)=0," ",Round(F434*Round(E434,2),2))</f>
        <v/>
      </c>
    </row>
    <row r="435">
      <c r="A435" s="275" t="inlineStr">
        <is>
          <t>H6</t>
        </is>
      </c>
      <c r="B435" s="276" t="inlineStr">
        <is>
          <t>7.02</t>
        </is>
      </c>
      <c r="C435" s="131" t="inlineStr">
        <is>
          <t>Post Height Of 3.7 Meters</t>
        </is>
      </c>
      <c r="D435" s="170" t="inlineStr">
        <is>
          <t>U</t>
        </is>
      </c>
      <c r="E435" s="155" t="n">
        <v>698.86</v>
      </c>
      <c r="F435" s="277" t="n">
        <v>1</v>
      </c>
      <c r="G435" s="171">
        <f>If(Round(F435*Round(E435,2),2)=0," ",Round(F435*Round(E435,2),2))</f>
        <v/>
      </c>
    </row>
    <row r="436" ht="26.4" customHeight="1">
      <c r="A436" s="275" t="inlineStr">
        <is>
          <t>H6</t>
        </is>
      </c>
      <c r="B436" s="276" t="inlineStr">
        <is>
          <t>7.03</t>
        </is>
      </c>
      <c r="C436" s="131" t="inlineStr">
        <is>
          <t>Tricolor Lantern Ø 200 / 200 / 200 Mm With Diodes (R11V Or R11J)</t>
        </is>
      </c>
      <c r="D436" s="170" t="inlineStr">
        <is>
          <t>U</t>
        </is>
      </c>
      <c r="E436" s="155" t="n">
        <v>1197.99</v>
      </c>
      <c r="F436" s="277" t="n">
        <v>1</v>
      </c>
      <c r="G436" s="171">
        <f>If(Round(F436*Round(E436,2),2)=0," ",Round(F436*Round(E436,2),2))</f>
        <v/>
      </c>
    </row>
    <row r="437" ht="26.4" customHeight="1">
      <c r="A437" s="275" t="inlineStr">
        <is>
          <t>H6</t>
        </is>
      </c>
      <c r="B437" s="276" t="inlineStr">
        <is>
          <t>7.05</t>
        </is>
      </c>
      <c r="C437" s="131" t="inlineStr">
        <is>
          <t>Tricolor Lantern Ø 300 / 300 / 300 Mm With Diodes (R11V Or R11J)</t>
        </is>
      </c>
      <c r="D437" s="170" t="inlineStr">
        <is>
          <t>U</t>
        </is>
      </c>
      <c r="E437" s="155" t="n">
        <v>1622.31</v>
      </c>
      <c r="F437" s="277" t="n">
        <v>1</v>
      </c>
      <c r="G437" s="171">
        <f>If(Round(F437*Round(E437,2),2)=0," ",Round(F437*Round(E437,2),2))</f>
        <v/>
      </c>
    </row>
    <row r="438">
      <c r="A438" s="275" t="inlineStr">
        <is>
          <t>H6</t>
        </is>
      </c>
      <c r="B438" s="276" t="inlineStr">
        <is>
          <t>7.06</t>
        </is>
      </c>
      <c r="C438" s="131" t="inlineStr">
        <is>
          <t>Diode Vehicle Repeater</t>
        </is>
      </c>
      <c r="D438" s="170" t="inlineStr">
        <is>
          <t>U</t>
        </is>
      </c>
      <c r="E438" s="155" t="n">
        <v>449.25</v>
      </c>
      <c r="F438" s="277" t="n">
        <v>1</v>
      </c>
      <c r="G438" s="171">
        <f>If(Round(F438*Round(E438,2),2)=0," ",Round(F438*Round(E438,2),2))</f>
        <v/>
      </c>
    </row>
    <row r="439">
      <c r="A439" s="275" t="inlineStr">
        <is>
          <t>H6</t>
        </is>
      </c>
      <c r="B439" s="276" t="inlineStr">
        <is>
          <t>7.07</t>
        </is>
      </c>
      <c r="C439" s="131" t="inlineStr">
        <is>
          <t>Greek Cross Ø 200 Mm With Diodes</t>
        </is>
      </c>
      <c r="D439" s="170" t="inlineStr">
        <is>
          <t>U</t>
        </is>
      </c>
      <c r="E439" s="155" t="n">
        <v>698.86</v>
      </c>
      <c r="F439" s="277" t="n">
        <v>1</v>
      </c>
      <c r="G439" s="171">
        <f>If(Round(F439*Round(E439,2),2)=0," ",Round(F439*Round(E439,2),2))</f>
        <v/>
      </c>
    </row>
    <row r="440">
      <c r="A440" s="275" t="inlineStr">
        <is>
          <t>H6</t>
        </is>
      </c>
      <c r="B440" s="276" t="inlineStr">
        <is>
          <t>7.08</t>
        </is>
      </c>
      <c r="C440" s="131" t="inlineStr">
        <is>
          <t>Pedestrian Lantern Type R12 With Diodes</t>
        </is>
      </c>
      <c r="D440" s="170" t="inlineStr">
        <is>
          <t>U</t>
        </is>
      </c>
      <c r="E440" s="155" t="n">
        <v>449.25</v>
      </c>
      <c r="F440" s="277" t="n">
        <v>1</v>
      </c>
      <c r="G440" s="171">
        <f>If(Round(F440*Round(E440,2),2)=0," ",Round(F440*Round(E440,2),2))</f>
        <v/>
      </c>
    </row>
    <row r="441" ht="26.4" customHeight="1">
      <c r="A441" s="275" t="inlineStr">
        <is>
          <t>H6</t>
        </is>
      </c>
      <c r="B441" s="276" t="inlineStr">
        <is>
          <t>7.09</t>
        </is>
      </c>
      <c r="C441" s="131" t="inlineStr">
        <is>
          <t>Pedestrian Priority Signal Type "A13B" With Diodes</t>
        </is>
      </c>
      <c r="D441" s="170" t="inlineStr">
        <is>
          <t>U</t>
        </is>
      </c>
      <c r="E441" s="155" t="n">
        <v>698.86</v>
      </c>
      <c r="F441" s="277" t="n">
        <v>1</v>
      </c>
      <c r="G441" s="171">
        <f>If(Round(F441*Round(E441,2),2)=0," ",Round(F441*Round(E441,2),2))</f>
        <v/>
      </c>
    </row>
    <row r="442" ht="20.25" customFormat="1" customHeight="1" s="53">
      <c r="A442" s="279" t="inlineStr">
        <is>
          <t>H6</t>
        </is>
      </c>
      <c r="B442" s="280" t="inlineStr">
        <is>
          <t>7.10</t>
        </is>
      </c>
      <c r="C442" s="131" t="inlineStr">
        <is>
          <t>Sound Equipment For The Blind In Pedestrian Signal</t>
        </is>
      </c>
      <c r="D442" s="281" t="inlineStr">
        <is>
          <t>U</t>
        </is>
      </c>
      <c r="E442" s="229" t="n">
        <v>449.25</v>
      </c>
      <c r="F442" s="282" t="n">
        <v>1</v>
      </c>
      <c r="G442" s="283">
        <f>If(Round(F442*Round(E442,2),2)=0," ",Round(F442*Round(E442,2),2))</f>
        <v/>
      </c>
    </row>
    <row r="443">
      <c r="A443" s="275" t="inlineStr">
        <is>
          <t>H6</t>
        </is>
      </c>
      <c r="B443" s="276" t="inlineStr">
        <is>
          <t>7.12</t>
        </is>
      </c>
      <c r="C443" s="131" t="inlineStr">
        <is>
          <t xml:space="preserve"> Magnetic Detector</t>
        </is>
      </c>
      <c r="D443" s="170" t="inlineStr">
        <is>
          <t>U</t>
        </is>
      </c>
      <c r="E443" s="155" t="n">
        <v>299.5</v>
      </c>
      <c r="F443" s="277" t="n">
        <v>1</v>
      </c>
      <c r="G443" s="171">
        <f>If(Round(F443*Round(E443,2),2)=0," ",Round(F443*Round(E443,2),2))</f>
        <v/>
      </c>
    </row>
    <row r="444">
      <c r="A444" s="275" t="inlineStr">
        <is>
          <t>H6</t>
        </is>
      </c>
      <c r="B444" s="276" t="inlineStr">
        <is>
          <t>7.13</t>
        </is>
      </c>
      <c r="C444" s="131" t="inlineStr">
        <is>
          <t>Power Control Electronic Card 3 To 4 Lf</t>
        </is>
      </c>
      <c r="D444" s="170" t="inlineStr">
        <is>
          <t>U</t>
        </is>
      </c>
      <c r="E444" s="155" t="n">
        <v>449.25</v>
      </c>
      <c r="F444" s="277" t="n">
        <v>1</v>
      </c>
      <c r="G444" s="171">
        <f>If(Round(F444*Round(E444,2),2)=0," ",Round(F444*Round(E444,2),2))</f>
        <v/>
      </c>
    </row>
    <row r="445" ht="15" customHeight="1" thickBot="1">
      <c r="A445" s="284" t="inlineStr">
        <is>
          <t>H6</t>
        </is>
      </c>
      <c r="B445" s="285" t="inlineStr">
        <is>
          <t>7.14</t>
        </is>
      </c>
      <c r="C445" s="132" t="inlineStr">
        <is>
          <t>Input/Output Electronic Boards</t>
        </is>
      </c>
      <c r="D445" s="256" t="inlineStr">
        <is>
          <t>U</t>
        </is>
      </c>
      <c r="E445" s="162" t="n">
        <v>698.86</v>
      </c>
      <c r="F445" s="286" t="n">
        <v>1</v>
      </c>
      <c r="G445" s="237">
        <f>If(Round(F445*Round(E445,2),2)=0," ",Round(F445*Round(E445,2),2))</f>
        <v/>
      </c>
    </row>
    <row r="446">
      <c r="A446" s="5" t="inlineStr">
        <is>
          <t xml:space="preserve"> H6 Family Totals</t>
        </is>
      </c>
      <c r="B446" s="88" t="n"/>
      <c r="C446" s="88" t="n"/>
      <c r="D446" s="88" t="n"/>
      <c r="E446" s="88" t="n"/>
      <c r="F446" s="99" t="inlineStr">
        <is>
          <t xml:space="preserve"> Amount excl. VAT:</t>
        </is>
      </c>
      <c r="G446" s="100">
        <f>If(Sum($G$378:$G445)=0," ",Sum($G$378:$G445))</f>
        <v/>
      </c>
    </row>
    <row r="447">
      <c r="A447" s="5" t="inlineStr">
        <is>
          <t xml:space="preserve"> VAT rate in %: 0</t>
        </is>
      </c>
      <c r="B447" s="88" t="n"/>
      <c r="C447" s="88" t="n"/>
      <c r="D447" s="88" t="n"/>
      <c r="E447" s="88" t="n"/>
      <c r="F447" s="91" t="inlineStr">
        <is>
          <t xml:space="preserve"> VAT amount :</t>
        </is>
      </c>
      <c r="G447" s="92">
        <f>0</f>
        <v/>
      </c>
    </row>
    <row r="448" ht="15" customHeight="1" thickBot="1">
      <c r="A448" s="5" t="n"/>
      <c r="B448" s="88" t="n"/>
      <c r="C448" s="88" t="n"/>
      <c r="D448" s="88" t="n"/>
      <c r="E448" s="88" t="n"/>
      <c r="F448" s="103" t="inlineStr">
        <is>
          <t xml:space="preserve"> Amount including VAT:</t>
        </is>
      </c>
      <c r="G448" s="51">
        <f>If(G446=" "," ",G446+G447)</f>
        <v/>
      </c>
    </row>
    <row r="449" ht="15" customHeight="1" thickBot="1">
      <c r="A449" s="8" t="inlineStr">
        <is>
          <t>Family L LANDSCAPE</t>
        </is>
      </c>
      <c r="B449" s="95" t="n"/>
      <c r="C449" s="95" t="n"/>
      <c r="D449" s="95" t="n"/>
      <c r="E449" s="133" t="n"/>
      <c r="F449" s="96" t="n"/>
      <c r="G449" s="134" t="n"/>
    </row>
    <row r="450">
      <c r="A450" s="208" t="inlineStr">
        <is>
          <t>I</t>
        </is>
      </c>
      <c r="B450" s="209" t="inlineStr">
        <is>
          <t>1.01</t>
        </is>
      </c>
      <c r="C450" s="210" t="inlineStr">
        <is>
          <t>Control And Analysis</t>
        </is>
      </c>
      <c r="D450" s="272" t="inlineStr">
        <is>
          <t>Ft</t>
        </is>
      </c>
      <c r="E450" s="287" t="n">
        <v>20639.34</v>
      </c>
      <c r="F450" s="234" t="n">
        <v>1</v>
      </c>
      <c r="G450" s="274">
        <f>If(Round(F450*Round(E450,2),2)=0," ",Round(F450*Round(E450,2),2))</f>
        <v/>
      </c>
    </row>
    <row r="451">
      <c r="A451" s="151" t="inlineStr">
        <is>
          <t>I</t>
        </is>
      </c>
      <c r="B451" s="152" t="inlineStr">
        <is>
          <t>3.01</t>
        </is>
      </c>
      <c r="C451" s="153" t="inlineStr">
        <is>
          <t>Opening Of Palm Trees Pits Under Planted Areas - 3.5 M3</t>
        </is>
      </c>
      <c r="D451" s="170" t="inlineStr">
        <is>
          <t>M3</t>
        </is>
      </c>
      <c r="E451" s="288" t="n">
        <v>10.32</v>
      </c>
      <c r="F451" s="156" t="n">
        <v>210</v>
      </c>
      <c r="G451" s="171">
        <f>If(Round(F451*Round(E451,2),2)=0," ",Round(F451*Round(E451,2),2))</f>
        <v/>
      </c>
    </row>
    <row r="452">
      <c r="A452" s="151" t="inlineStr">
        <is>
          <t>I</t>
        </is>
      </c>
      <c r="B452" s="152" t="inlineStr">
        <is>
          <t>3.02</t>
        </is>
      </c>
      <c r="C452" s="153" t="inlineStr">
        <is>
          <t>Opening Of Trees-Palm Trees Under Travelable And Vehicle Spaces - 10 M3</t>
        </is>
      </c>
      <c r="D452" s="170" t="inlineStr">
        <is>
          <t>M3</t>
        </is>
      </c>
      <c r="E452" s="288" t="n">
        <v>10.32</v>
      </c>
      <c r="F452" s="156" t="n">
        <v>190</v>
      </c>
      <c r="G452" s="171">
        <f>If(Round(F452*Round(E452,2),2)=0," ",Round(F452*Round(E452,2),2))</f>
        <v/>
      </c>
    </row>
    <row r="453">
      <c r="A453" s="151" t="inlineStr">
        <is>
          <t>I</t>
        </is>
      </c>
      <c r="B453" s="152" t="inlineStr">
        <is>
          <t>3.03</t>
        </is>
      </c>
      <c r="C453" s="153" t="inlineStr">
        <is>
          <t>Opening Of Trees-Palm Trees Under Travelable And Vehicle Spaces - 13 M3</t>
        </is>
      </c>
      <c r="D453" s="170" t="inlineStr">
        <is>
          <t>M3</t>
        </is>
      </c>
      <c r="E453" s="288" t="n">
        <v>10.32</v>
      </c>
      <c r="F453" s="156" t="n">
        <v>470</v>
      </c>
      <c r="G453" s="171">
        <f>If(Round(F453*Round(E453,2),2)=0," ",Round(F453*Round(E453,2),2))</f>
        <v/>
      </c>
    </row>
    <row r="454">
      <c r="A454" s="151" t="inlineStr">
        <is>
          <t>I</t>
        </is>
      </c>
      <c r="B454" s="152" t="inlineStr">
        <is>
          <t>3.04</t>
        </is>
      </c>
      <c r="C454" s="153" t="inlineStr">
        <is>
          <t>Opening Of Trees-Palm Trees Under Travelable And Vehicle Spaces - 3.5 M3</t>
        </is>
      </c>
      <c r="D454" s="170" t="inlineStr">
        <is>
          <t>M3</t>
        </is>
      </c>
      <c r="E454" s="288" t="n">
        <v>10.32</v>
      </c>
      <c r="F454" s="156" t="n">
        <v>150</v>
      </c>
      <c r="G454" s="171">
        <f>If(Round(F454*Round(E454,2),2)=0," ",Round(F454*Round(E454,2),2))</f>
        <v/>
      </c>
    </row>
    <row r="455">
      <c r="A455" s="151" t="inlineStr">
        <is>
          <t>I</t>
        </is>
      </c>
      <c r="B455" s="152" t="inlineStr">
        <is>
          <t>3.05</t>
        </is>
      </c>
      <c r="C455" s="153" t="inlineStr">
        <is>
          <t>Opening Of Shrubs And Plants</t>
        </is>
      </c>
      <c r="D455" s="170" t="inlineStr">
        <is>
          <t>M3</t>
        </is>
      </c>
      <c r="E455" s="288" t="n">
        <v>10.32</v>
      </c>
      <c r="F455" s="156" t="n">
        <v>310</v>
      </c>
      <c r="G455" s="171">
        <f>If(Round(F455*Round(E455,2),2)=0," ",Round(F455*Round(E455,2),2))</f>
        <v/>
      </c>
    </row>
    <row r="456" customFormat="1" s="26">
      <c r="A456" s="169" t="inlineStr">
        <is>
          <t>I</t>
        </is>
      </c>
      <c r="B456" s="223" t="inlineStr">
        <is>
          <t>3.06</t>
        </is>
      </c>
      <c r="C456" s="166" t="inlineStr">
        <is>
          <t>Root Protection</t>
        </is>
      </c>
      <c r="D456" s="170" t="inlineStr">
        <is>
          <t>Ml</t>
        </is>
      </c>
      <c r="E456" s="289" t="n">
        <v>7.23</v>
      </c>
      <c r="F456" s="156" t="n">
        <v>930</v>
      </c>
      <c r="G456" s="171">
        <f>If(Round(F456*Round(E456,2),2)=0," ",Round(F456*Round(E456,2),2))</f>
        <v/>
      </c>
    </row>
    <row r="457">
      <c r="A457" s="151" t="n"/>
      <c r="B457" s="290" t="n"/>
      <c r="C457" s="153" t="inlineStr">
        <is>
          <t>Supply And Implementation Of Topsoil / Mixture Of Soil And Stone</t>
        </is>
      </c>
      <c r="D457" s="170" t="n"/>
      <c r="E457" s="288" t="n"/>
      <c r="F457" s="156" t="n"/>
      <c r="G457" s="171" t="n"/>
    </row>
    <row r="458">
      <c r="A458" s="151" t="inlineStr">
        <is>
          <t>I</t>
        </is>
      </c>
      <c r="B458" s="152" t="inlineStr">
        <is>
          <t>4.01</t>
        </is>
      </c>
      <c r="C458" s="153" t="inlineStr">
        <is>
          <t>TOPSOIL DITCH 3.5 m3</t>
        </is>
      </c>
      <c r="D458" s="170" t="inlineStr">
        <is>
          <t>M3</t>
        </is>
      </c>
      <c r="E458" s="288" t="n">
        <v>16.51</v>
      </c>
      <c r="F458" s="156" t="n">
        <v>200</v>
      </c>
      <c r="G458" s="171">
        <f>If(Round(F458*Round(E458,2),2)=0," ",Round(F458*Round(E458,2),2))</f>
        <v/>
      </c>
    </row>
    <row r="459">
      <c r="A459" s="151" t="inlineStr">
        <is>
          <t>I</t>
        </is>
      </c>
      <c r="B459" s="152" t="inlineStr">
        <is>
          <t>4.02</t>
        </is>
      </c>
      <c r="C459" s="153" t="inlineStr">
        <is>
          <t>TOPSOIL 10 m3 DITCH</t>
        </is>
      </c>
      <c r="D459" s="170" t="inlineStr">
        <is>
          <t>M3</t>
        </is>
      </c>
      <c r="E459" s="288" t="n">
        <v>16.51</v>
      </c>
      <c r="F459" s="156" t="n">
        <v>200</v>
      </c>
      <c r="G459" s="171">
        <f>If(Round(F459*Round(E459,2),2)=0," ",Round(F459*Round(E459,2),2))</f>
        <v/>
      </c>
    </row>
    <row r="460">
      <c r="A460" s="151" t="inlineStr">
        <is>
          <t>I</t>
        </is>
      </c>
      <c r="B460" s="152" t="inlineStr">
        <is>
          <t>4.03</t>
        </is>
      </c>
      <c r="C460" s="153" t="inlineStr">
        <is>
          <t>TOPSOIL DITCH 13 m3</t>
        </is>
      </c>
      <c r="D460" s="170" t="inlineStr">
        <is>
          <t>M3</t>
        </is>
      </c>
      <c r="E460" s="288" t="n">
        <v>16.51</v>
      </c>
      <c r="F460" s="156" t="n">
        <v>470</v>
      </c>
      <c r="G460" s="171">
        <f>If(Round(F460*Round(E460,2),2)=0," ",Round(F460*Round(E460,2),2))</f>
        <v/>
      </c>
    </row>
    <row r="461">
      <c r="A461" s="151" t="inlineStr">
        <is>
          <t>I</t>
        </is>
      </c>
      <c r="B461" s="152" t="inlineStr">
        <is>
          <t>6.01</t>
        </is>
      </c>
      <c r="C461" s="153" t="inlineStr">
        <is>
          <t>Soil Preparation For Shrub And Perennials</t>
        </is>
      </c>
      <c r="D461" s="170" t="inlineStr">
        <is>
          <t>M2</t>
        </is>
      </c>
      <c r="E461" s="288" t="n">
        <v>10.32</v>
      </c>
      <c r="F461" s="156" t="n">
        <v>2500</v>
      </c>
      <c r="G461" s="171">
        <f>If(Round(F461*Round(E461,2),2)=0," ",Round(F461*Round(E461,2),2))</f>
        <v/>
      </c>
    </row>
    <row r="462">
      <c r="A462" s="151" t="inlineStr">
        <is>
          <t>I</t>
        </is>
      </c>
      <c r="B462" s="152" t="inlineStr">
        <is>
          <t>7.01</t>
        </is>
      </c>
      <c r="C462" s="153" t="inlineStr">
        <is>
          <t>Fertilizers And Amendments</t>
        </is>
      </c>
      <c r="D462" s="170" t="inlineStr">
        <is>
          <t>Kg</t>
        </is>
      </c>
      <c r="E462" s="288" t="n">
        <v>5.78</v>
      </c>
      <c r="F462" s="156" t="n">
        <v>3800</v>
      </c>
      <c r="G462" s="171">
        <f>If(Round(F462*Round(E462,2),2)=0," ",Round(F462*Round(E462,2),2))</f>
        <v/>
      </c>
    </row>
    <row r="463">
      <c r="A463" s="151" t="inlineStr">
        <is>
          <t>I</t>
        </is>
      </c>
      <c r="B463" s="152" t="inlineStr">
        <is>
          <t>8.01</t>
        </is>
      </c>
      <c r="C463" s="153" t="inlineStr">
        <is>
          <t>Fertilization By Adding Compost</t>
        </is>
      </c>
      <c r="D463" s="170" t="inlineStr">
        <is>
          <t>M3</t>
        </is>
      </c>
      <c r="E463" s="288" t="n">
        <v>10.32</v>
      </c>
      <c r="F463" s="156" t="n">
        <v>400</v>
      </c>
      <c r="G463" s="171">
        <f>If(Round(F463*Round(E463,2),2)=0," ",Round(F463*Round(E463,2),2))</f>
        <v/>
      </c>
    </row>
    <row r="464">
      <c r="A464" s="151" t="inlineStr">
        <is>
          <t>I</t>
        </is>
      </c>
      <c r="B464" s="152" t="inlineStr">
        <is>
          <t>9.02</t>
        </is>
      </c>
      <c r="C464" s="153" t="inlineStr">
        <is>
          <t>Supply And Implementation Of Bipode Studs</t>
        </is>
      </c>
      <c r="D464" s="170" t="inlineStr">
        <is>
          <t>U</t>
        </is>
      </c>
      <c r="E464" s="288" t="n">
        <v>1031.96</v>
      </c>
      <c r="F464" s="156" t="n">
        <v>56</v>
      </c>
      <c r="G464" s="171">
        <f>If(Round(F464*Round(E464,2),2)=0," ",Round(F464*Round(E464,2),2))</f>
        <v/>
      </c>
    </row>
    <row r="465">
      <c r="A465" s="151" t="inlineStr">
        <is>
          <t>I</t>
        </is>
      </c>
      <c r="B465" s="152" t="inlineStr">
        <is>
          <t>9.03</t>
        </is>
      </c>
      <c r="C465" s="153" t="inlineStr">
        <is>
          <t>Supply And Implementation Of Quadripod Studs</t>
        </is>
      </c>
      <c r="D465" s="170" t="inlineStr">
        <is>
          <t>U</t>
        </is>
      </c>
      <c r="E465" s="288" t="n">
        <v>1031.96</v>
      </c>
      <c r="F465" s="156" t="n">
        <v>79</v>
      </c>
      <c r="G465" s="171">
        <f>If(Round(F465*Round(E465,2),2)=0," ",Round(F465*Round(E465,2),2))</f>
        <v/>
      </c>
    </row>
    <row r="466">
      <c r="A466" s="151" t="inlineStr">
        <is>
          <t>I</t>
        </is>
      </c>
      <c r="B466" s="152" t="inlineStr">
        <is>
          <t>10.01</t>
        </is>
      </c>
      <c r="C466" s="153" t="inlineStr">
        <is>
          <t>Tree Protection</t>
        </is>
      </c>
      <c r="D466" s="170" t="inlineStr">
        <is>
          <t>U</t>
        </is>
      </c>
      <c r="E466" s="288" t="n">
        <v>30.96</v>
      </c>
      <c r="F466" s="156" t="n">
        <v>146</v>
      </c>
      <c r="G466" s="171">
        <f>If(Round(F466*Round(E466,2),2)=0," ",Round(F466*Round(E466,2),2))</f>
        <v/>
      </c>
    </row>
    <row r="467">
      <c r="A467" s="151" t="inlineStr">
        <is>
          <t>I</t>
        </is>
      </c>
      <c r="B467" s="152" t="inlineStr">
        <is>
          <t>11.01</t>
        </is>
      </c>
      <c r="C467" s="153" t="inlineStr">
        <is>
          <t>Ganivelles</t>
        </is>
      </c>
      <c r="D467" s="170" t="inlineStr">
        <is>
          <t>Ml</t>
        </is>
      </c>
      <c r="E467" s="288" t="n">
        <v>4.13</v>
      </c>
      <c r="F467" s="156" t="n">
        <v>420</v>
      </c>
      <c r="G467" s="171">
        <f>If(Round(F467*Round(E467,2),2)=0," ",Round(F467*Round(E467,2),2))</f>
        <v/>
      </c>
    </row>
    <row r="468">
      <c r="A468" s="151" t="n"/>
      <c r="B468" s="152" t="n"/>
      <c r="C468" s="153" t="inlineStr">
        <is>
          <t>Planting Of Plants</t>
        </is>
      </c>
      <c r="D468" s="170" t="n"/>
      <c r="E468" s="288" t="n"/>
      <c r="F468" s="156" t="n"/>
      <c r="G468" s="171" t="n"/>
    </row>
    <row r="469">
      <c r="A469" s="151" t="inlineStr">
        <is>
          <t>I</t>
        </is>
      </c>
      <c r="B469" s="152" t="inlineStr">
        <is>
          <t>12.01</t>
        </is>
      </c>
      <c r="C469" s="153" t="inlineStr">
        <is>
          <t>Planting Of Subjects In Bag Or Container With A Height Of 20/30 Cm</t>
        </is>
      </c>
      <c r="D469" s="170" t="inlineStr">
        <is>
          <t>U</t>
        </is>
      </c>
      <c r="E469" s="288" t="n">
        <v>3.1</v>
      </c>
      <c r="F469" s="156" t="n">
        <v>5900</v>
      </c>
      <c r="G469" s="171">
        <f>If(Round(F469*Round(E469,2),2)=0," ",Round(F469*Round(E469,2),2))</f>
        <v/>
      </c>
    </row>
    <row r="470">
      <c r="A470" s="151" t="inlineStr">
        <is>
          <t>I</t>
        </is>
      </c>
      <c r="B470" s="152" t="inlineStr">
        <is>
          <t>12.02</t>
        </is>
      </c>
      <c r="C470" s="153" t="inlineStr">
        <is>
          <t>Planting Of Subjects In Bag Or Container With A Height Of 40/50 Cm</t>
        </is>
      </c>
      <c r="D470" s="170" t="inlineStr">
        <is>
          <t>U</t>
        </is>
      </c>
      <c r="E470" s="288" t="n">
        <v>5.16</v>
      </c>
      <c r="F470" s="156" t="n">
        <v>4950</v>
      </c>
      <c r="G470" s="171">
        <f>If(Round(F470*Round(E470,2),2)=0," ",Round(F470*Round(E470,2),2))</f>
        <v/>
      </c>
    </row>
    <row r="471">
      <c r="A471" s="151" t="inlineStr">
        <is>
          <t>I</t>
        </is>
      </c>
      <c r="B471" s="152" t="inlineStr">
        <is>
          <t>12.03</t>
        </is>
      </c>
      <c r="C471" s="153" t="inlineStr">
        <is>
          <t>Planting Of Subjects In Bag Or Container With A Height Of 60/80 Cm</t>
        </is>
      </c>
      <c r="D471" s="170" t="inlineStr">
        <is>
          <t>U</t>
        </is>
      </c>
      <c r="E471" s="288" t="n">
        <v>7.23</v>
      </c>
      <c r="F471" s="156" t="n">
        <v>1060</v>
      </c>
      <c r="G471" s="171">
        <f>If(Round(F471*Round(E471,2),2)=0," ",Round(F471*Round(E471,2),2))</f>
        <v/>
      </c>
    </row>
    <row r="472">
      <c r="A472" s="151" t="inlineStr">
        <is>
          <t>I</t>
        </is>
      </c>
      <c r="B472" s="152" t="inlineStr">
        <is>
          <t>12.04</t>
        </is>
      </c>
      <c r="C472" s="153" t="inlineStr">
        <is>
          <t>Planting Of Subjects In Bag Or Container With A Height Of 80/100 Cm</t>
        </is>
      </c>
      <c r="D472" s="170" t="inlineStr">
        <is>
          <t>U</t>
        </is>
      </c>
      <c r="E472" s="288" t="n">
        <v>9.289999999999999</v>
      </c>
      <c r="F472" s="156" t="n">
        <v>170</v>
      </c>
      <c r="G472" s="171">
        <f>If(Round(F472*Round(E472,2),2)=0," ",Round(F472*Round(E472,2),2))</f>
        <v/>
      </c>
    </row>
    <row r="473">
      <c r="A473" s="151" t="inlineStr">
        <is>
          <t>I</t>
        </is>
      </c>
      <c r="B473" s="152" t="inlineStr">
        <is>
          <t>12.05</t>
        </is>
      </c>
      <c r="C473" s="153" t="inlineStr">
        <is>
          <t>Planting Of Shrubs And Trees In Bag Or Container With A Height Of 125/150 Cm</t>
        </is>
      </c>
      <c r="D473" s="170" t="inlineStr">
        <is>
          <t>U</t>
        </is>
      </c>
      <c r="E473" s="288" t="n">
        <v>427.17</v>
      </c>
      <c r="F473" s="156" t="n">
        <v>7</v>
      </c>
      <c r="G473" s="171">
        <f>If(Round(F473*Round(E473,2),2)=0," ",Round(F473*Round(E473,2),2))</f>
        <v/>
      </c>
    </row>
    <row r="474">
      <c r="A474" s="151" t="inlineStr">
        <is>
          <t>I</t>
        </is>
      </c>
      <c r="B474" s="152" t="inlineStr">
        <is>
          <t>12.06</t>
        </is>
      </c>
      <c r="C474" s="153" t="inlineStr">
        <is>
          <t>Plantation Of Trees And Palms In Balls With A Height Of 250/350 Cm</t>
        </is>
      </c>
      <c r="D474" s="170" t="inlineStr">
        <is>
          <t>U</t>
        </is>
      </c>
      <c r="E474" s="288" t="n">
        <v>475.16</v>
      </c>
      <c r="F474" s="156" t="n">
        <v>39</v>
      </c>
      <c r="G474" s="171">
        <f>If(Round(F474*Round(E474,2),2)=0," ",Round(F474*Round(E474,2),2))</f>
        <v/>
      </c>
    </row>
    <row r="475">
      <c r="A475" s="151" t="inlineStr">
        <is>
          <t>I</t>
        </is>
      </c>
      <c r="B475" s="152" t="inlineStr">
        <is>
          <t>12.07</t>
        </is>
      </c>
      <c r="C475" s="153" t="inlineStr">
        <is>
          <t>Plantation Of Trees And Palms In Balls With A Height Of 400/450 Cm</t>
        </is>
      </c>
      <c r="D475" s="170" t="inlineStr">
        <is>
          <t>U</t>
        </is>
      </c>
      <c r="E475" s="288" t="n">
        <v>535.16</v>
      </c>
      <c r="F475" s="156" t="n">
        <v>89</v>
      </c>
      <c r="G475" s="171">
        <f>If(Round(F475*Round(E475,2),2)=0," ",Round(F475*Round(E475,2),2))</f>
        <v/>
      </c>
    </row>
    <row r="476">
      <c r="A476" s="151" t="n"/>
      <c r="B476" s="152" t="n"/>
      <c r="C476" s="291" t="inlineStr">
        <is>
          <t>Maintenance Of Green Spaces / Finishing Work</t>
        </is>
      </c>
      <c r="D476" s="170" t="n"/>
      <c r="E476" s="288" t="n"/>
      <c r="F476" s="156" t="n"/>
      <c r="G476" s="171" t="n"/>
    </row>
    <row r="477">
      <c r="A477" s="151" t="inlineStr">
        <is>
          <t>I</t>
        </is>
      </c>
      <c r="B477" s="152" t="inlineStr">
        <is>
          <t>14.01</t>
        </is>
      </c>
      <c r="C477" s="153" t="inlineStr">
        <is>
          <t>Finishing Trees And Palms</t>
        </is>
      </c>
      <c r="D477" s="170" t="inlineStr">
        <is>
          <t>U</t>
        </is>
      </c>
      <c r="E477" s="288" t="n">
        <v>103.2</v>
      </c>
      <c r="F477" s="156" t="n">
        <v>168</v>
      </c>
      <c r="G477" s="171">
        <f>If(Round(F477*Round(E477,2),2)=0," ",Round(F477*Round(E477,2),2))</f>
        <v/>
      </c>
    </row>
    <row r="478">
      <c r="A478" s="151" t="inlineStr">
        <is>
          <t>I</t>
        </is>
      </c>
      <c r="B478" s="152" t="inlineStr">
        <is>
          <t>14.02</t>
        </is>
      </c>
      <c r="C478" s="153" t="inlineStr">
        <is>
          <t>Massive Finishing</t>
        </is>
      </c>
      <c r="D478" s="170" t="inlineStr">
        <is>
          <t>M2</t>
        </is>
      </c>
      <c r="E478" s="288" t="n">
        <v>3.1</v>
      </c>
      <c r="F478" s="156" t="n">
        <v>2810</v>
      </c>
      <c r="G478" s="171">
        <f>If(Round(F478*Round(E478,2),2)=0," ",Round(F478*Round(E478,2),2))</f>
        <v/>
      </c>
    </row>
    <row r="479">
      <c r="A479" s="151" t="n"/>
      <c r="B479" s="152" t="n"/>
      <c r="C479" s="153" t="inlineStr">
        <is>
          <t>Reinforcement Works</t>
        </is>
      </c>
      <c r="D479" s="170" t="n"/>
      <c r="E479" s="288" t="n"/>
      <c r="F479" s="156" t="n"/>
      <c r="G479" s="171" t="n"/>
    </row>
    <row r="480">
      <c r="A480" s="151" t="inlineStr">
        <is>
          <t>I</t>
        </is>
      </c>
      <c r="B480" s="152" t="inlineStr">
        <is>
          <t>15.01</t>
        </is>
      </c>
      <c r="C480" s="153" t="inlineStr">
        <is>
          <t>Tree And Palm Comfort</t>
        </is>
      </c>
      <c r="D480" s="170" t="inlineStr">
        <is>
          <t>U</t>
        </is>
      </c>
      <c r="E480" s="288" t="n">
        <v>45.41</v>
      </c>
      <c r="F480" s="156" t="n">
        <v>135</v>
      </c>
      <c r="G480" s="171">
        <f>If(Round(F480*Round(E480,2),2)=0," ",Round(F480*Round(E480,2),2))</f>
        <v/>
      </c>
    </row>
    <row r="481">
      <c r="A481" s="151" t="inlineStr">
        <is>
          <t>I</t>
        </is>
      </c>
      <c r="B481" s="152" t="inlineStr">
        <is>
          <t>15.02</t>
        </is>
      </c>
      <c r="C481" s="153" t="inlineStr">
        <is>
          <t>Reinforcement Shrubs Ground Cover</t>
        </is>
      </c>
      <c r="D481" s="170" t="inlineStr">
        <is>
          <t>M2</t>
        </is>
      </c>
      <c r="E481" s="288" t="n">
        <v>3.1</v>
      </c>
      <c r="F481" s="156" t="n">
        <v>2810</v>
      </c>
      <c r="G481" s="171">
        <f>If(Round(F481*Round(E481,2),2)=0," ",Round(F481*Round(E481,2),2))</f>
        <v/>
      </c>
    </row>
    <row r="482">
      <c r="A482" s="151" t="n"/>
      <c r="B482" s="152" t="n"/>
      <c r="C482" s="153" t="inlineStr">
        <is>
          <t>Supply And Implementation Of Furniture</t>
        </is>
      </c>
      <c r="D482" s="170" t="n"/>
      <c r="E482" s="288" t="n"/>
      <c r="F482" s="156" t="n"/>
      <c r="G482" s="171" t="n"/>
    </row>
    <row r="483">
      <c r="A483" s="151" t="inlineStr">
        <is>
          <t>I</t>
        </is>
      </c>
      <c r="B483" s="152" t="inlineStr">
        <is>
          <t>16.01</t>
        </is>
      </c>
      <c r="C483" s="153" t="inlineStr">
        <is>
          <t>Tree Surroundings</t>
        </is>
      </c>
      <c r="D483" s="170" t="inlineStr">
        <is>
          <t>Ml</t>
        </is>
      </c>
      <c r="E483" s="288" t="n">
        <v>10.32</v>
      </c>
      <c r="F483" s="156" t="n">
        <v>110</v>
      </c>
      <c r="G483" s="171">
        <f>If(Round(F483*Round(E483,2),2)=0," ",Round(F483*Round(E483,2),2))</f>
        <v/>
      </c>
    </row>
    <row r="484">
      <c r="A484" s="151" t="inlineStr">
        <is>
          <t>I</t>
        </is>
      </c>
      <c r="B484" s="152" t="inlineStr">
        <is>
          <t>17.02</t>
        </is>
      </c>
      <c r="C484" s="153" t="inlineStr">
        <is>
          <t>3M Concrete Benches</t>
        </is>
      </c>
      <c r="D484" s="170" t="inlineStr">
        <is>
          <t>U</t>
        </is>
      </c>
      <c r="E484" s="288" t="n">
        <v>722.38</v>
      </c>
      <c r="F484" s="156" t="n">
        <v>28</v>
      </c>
      <c r="G484" s="171">
        <f>If(Round(F484*Round(E484,2),2)=0," ",Round(F484*Round(E484,2),2))</f>
        <v/>
      </c>
    </row>
    <row r="485">
      <c r="A485" s="151" t="inlineStr">
        <is>
          <t>I</t>
        </is>
      </c>
      <c r="B485" s="152" t="inlineStr">
        <is>
          <t>17.03</t>
        </is>
      </c>
      <c r="C485" s="153" t="inlineStr">
        <is>
          <t>3M Concrete Benches With Backrest</t>
        </is>
      </c>
      <c r="D485" s="170" t="inlineStr">
        <is>
          <t>U</t>
        </is>
      </c>
      <c r="E485" s="288" t="n">
        <v>1031.96</v>
      </c>
      <c r="F485" s="156" t="n">
        <v>6</v>
      </c>
      <c r="G485" s="171">
        <f>If(Round(F485*Round(E485,2),2)=0," ",Round(F485*Round(E485,2),2))</f>
        <v/>
      </c>
    </row>
    <row r="486">
      <c r="A486" s="151" t="inlineStr">
        <is>
          <t>I</t>
        </is>
      </c>
      <c r="B486" s="152" t="inlineStr">
        <is>
          <t>18.01</t>
        </is>
      </c>
      <c r="C486" s="153" t="inlineStr">
        <is>
          <t>Large Stool</t>
        </is>
      </c>
      <c r="D486" s="170" t="inlineStr">
        <is>
          <t>U</t>
        </is>
      </c>
      <c r="E486" s="288" t="n">
        <v>103.2</v>
      </c>
      <c r="F486" s="156" t="n">
        <v>33</v>
      </c>
      <c r="G486" s="171">
        <f>If(Round(F486*Round(E486,2),2)=0," ",Round(F486*Round(E486,2),2))</f>
        <v/>
      </c>
    </row>
    <row r="487">
      <c r="A487" s="151" t="inlineStr">
        <is>
          <t>I</t>
        </is>
      </c>
      <c r="B487" s="152" t="inlineStr">
        <is>
          <t>18.02</t>
        </is>
      </c>
      <c r="C487" s="153" t="inlineStr">
        <is>
          <t>Small Stool</t>
        </is>
      </c>
      <c r="D487" s="170" t="inlineStr">
        <is>
          <t>U</t>
        </is>
      </c>
      <c r="E487" s="288" t="n">
        <v>51.59</v>
      </c>
      <c r="F487" s="156" t="n">
        <v>32</v>
      </c>
      <c r="G487" s="171">
        <f>If(Round(F487*Round(E487,2),2)=0," ",Round(F487*Round(E487,2),2))</f>
        <v/>
      </c>
    </row>
    <row r="488">
      <c r="A488" s="151" t="inlineStr">
        <is>
          <t>I</t>
        </is>
      </c>
      <c r="B488" s="152" t="inlineStr">
        <is>
          <t>19.01</t>
        </is>
      </c>
      <c r="C488" s="153" t="inlineStr">
        <is>
          <t>Garbage Hidden</t>
        </is>
      </c>
      <c r="D488" s="170" t="inlineStr">
        <is>
          <t>U</t>
        </is>
      </c>
      <c r="E488" s="288" t="n">
        <v>33.02</v>
      </c>
      <c r="F488" s="156" t="n">
        <v>8</v>
      </c>
      <c r="G488" s="171">
        <f>If(Round(F488*Round(E488,2),2)=0," ",Round(F488*Round(E488,2),2))</f>
        <v/>
      </c>
    </row>
    <row r="489">
      <c r="A489" s="151" t="inlineStr">
        <is>
          <t>I</t>
        </is>
      </c>
      <c r="B489" s="152" t="inlineStr">
        <is>
          <t>19.02</t>
        </is>
      </c>
      <c r="C489" s="153" t="inlineStr">
        <is>
          <t>240L Garbage Container</t>
        </is>
      </c>
      <c r="D489" s="170" t="inlineStr">
        <is>
          <t>U</t>
        </is>
      </c>
      <c r="E489" s="288" t="n">
        <v>575.58</v>
      </c>
      <c r="F489" s="156" t="n">
        <v>8</v>
      </c>
      <c r="G489" s="171">
        <f>If(Round(F489*Round(E489,2),2)=0," ",Round(F489*Round(E489,2),2))</f>
        <v/>
      </c>
    </row>
    <row r="490">
      <c r="A490" s="151" t="inlineStr">
        <is>
          <t>I</t>
        </is>
      </c>
      <c r="B490" s="152" t="inlineStr">
        <is>
          <t>22.01</t>
        </is>
      </c>
      <c r="C490" s="153" t="inlineStr">
        <is>
          <t>Pedestrian Posts</t>
        </is>
      </c>
      <c r="D490" s="170" t="inlineStr">
        <is>
          <t>U</t>
        </is>
      </c>
      <c r="E490" s="288" t="n">
        <v>515.99</v>
      </c>
      <c r="F490" s="156" t="n">
        <v>57</v>
      </c>
      <c r="G490" s="171">
        <f>If(Round(F490*Round(E490,2),2)=0," ",Round(F490*Round(E490,2),2))</f>
        <v/>
      </c>
    </row>
    <row r="491">
      <c r="A491" s="151" t="inlineStr">
        <is>
          <t>I</t>
        </is>
      </c>
      <c r="B491" s="152" t="inlineStr">
        <is>
          <t>22.02</t>
        </is>
      </c>
      <c r="C491" s="153" t="inlineStr">
        <is>
          <t>Anti-Parking Bollards</t>
        </is>
      </c>
      <c r="D491" s="170" t="inlineStr">
        <is>
          <t>U</t>
        </is>
      </c>
      <c r="E491" s="288" t="n">
        <v>103.2</v>
      </c>
      <c r="F491" s="156" t="n">
        <v>200</v>
      </c>
      <c r="G491" s="171">
        <f>If(Round(F491*Round(E491,2),2)=0," ",Round(F491*Round(E491,2),2))</f>
        <v/>
      </c>
    </row>
    <row r="492">
      <c r="A492" s="151" t="inlineStr">
        <is>
          <t>I</t>
        </is>
      </c>
      <c r="B492" s="152" t="inlineStr">
        <is>
          <t>22.03</t>
        </is>
      </c>
      <c r="C492" s="153" t="inlineStr">
        <is>
          <t>City Barriers</t>
        </is>
      </c>
      <c r="D492" s="170" t="inlineStr">
        <is>
          <t>U</t>
        </is>
      </c>
      <c r="E492" s="288" t="n">
        <v>392.15</v>
      </c>
      <c r="F492" s="156" t="n">
        <v>275</v>
      </c>
      <c r="G492" s="171">
        <f>If(Round(F492*Round(E492,2),2)=0," ",Round(F492*Round(E492,2),2))</f>
        <v/>
      </c>
    </row>
    <row r="493">
      <c r="A493" s="151" t="inlineStr">
        <is>
          <t>I</t>
        </is>
      </c>
      <c r="B493" s="187" t="inlineStr">
        <is>
          <t>23.01</t>
        </is>
      </c>
      <c r="C493" s="153" t="inlineStr">
        <is>
          <t>Monobloc Rectangular Planters</t>
        </is>
      </c>
      <c r="D493" s="170" t="inlineStr">
        <is>
          <t>U</t>
        </is>
      </c>
      <c r="E493" s="288" t="n">
        <v>206.39</v>
      </c>
      <c r="F493" s="156" t="n">
        <v>83</v>
      </c>
      <c r="G493" s="171">
        <f>If(Round(F493*Round(E493,2),2)=0," ",Round(F493*Round(E493,2),2))</f>
        <v/>
      </c>
    </row>
    <row r="494">
      <c r="A494" s="151" t="inlineStr">
        <is>
          <t>I</t>
        </is>
      </c>
      <c r="B494" s="187" t="inlineStr">
        <is>
          <t>24.01</t>
        </is>
      </c>
      <c r="C494" s="153" t="inlineStr">
        <is>
          <t xml:space="preserve"> Bleachers</t>
        </is>
      </c>
      <c r="D494" s="170" t="inlineStr">
        <is>
          <t>U</t>
        </is>
      </c>
      <c r="E494" s="288" t="n">
        <v>5159.84</v>
      </c>
      <c r="F494" s="156" t="n">
        <v>2</v>
      </c>
      <c r="G494" s="171">
        <f>If(Round(F494*Round(E494,2),2)=0," ",Round(F494*Round(E494,2),2))</f>
        <v/>
      </c>
    </row>
    <row r="495">
      <c r="A495" s="151" t="inlineStr">
        <is>
          <t>I</t>
        </is>
      </c>
      <c r="B495" s="187" t="inlineStr">
        <is>
          <t>25.01</t>
        </is>
      </c>
      <c r="C495" s="153" t="inlineStr">
        <is>
          <t xml:space="preserve"> Maintenance Of Street Furniture</t>
        </is>
      </c>
      <c r="D495" s="170" t="inlineStr">
        <is>
          <t>Ft</t>
        </is>
      </c>
      <c r="E495" s="288" t="n">
        <v>10319.67</v>
      </c>
      <c r="F495" s="156" t="n">
        <v>1</v>
      </c>
      <c r="G495" s="171">
        <f>If(Round(F495*Round(E495,2),2)=0," ",Round(F495*Round(E495,2),2))</f>
        <v/>
      </c>
    </row>
    <row r="496">
      <c r="A496" s="151" t="inlineStr">
        <is>
          <t>I</t>
        </is>
      </c>
      <c r="B496" s="187" t="inlineStr">
        <is>
          <t>27.01</t>
        </is>
      </c>
      <c r="C496" s="153" t="inlineStr">
        <is>
          <t xml:space="preserve"> Decals Bus Shelter (Storage And Reinstallation)</t>
        </is>
      </c>
      <c r="D496" s="170" t="inlineStr">
        <is>
          <t>U</t>
        </is>
      </c>
      <c r="E496" s="288" t="n">
        <v>5159.84</v>
      </c>
      <c r="F496" s="156" t="n">
        <v>2</v>
      </c>
      <c r="G496" s="171">
        <f>If(Round(F496*Round(E496,2),2)=0," ",Round(F496*Round(E496,2),2))</f>
        <v/>
      </c>
    </row>
    <row r="497">
      <c r="A497" s="151" t="inlineStr">
        <is>
          <t>I</t>
        </is>
      </c>
      <c r="B497" s="187" t="inlineStr">
        <is>
          <t>27.02</t>
        </is>
      </c>
      <c r="C497" s="153" t="inlineStr">
        <is>
          <t>Decals Stop Post (Storage, Transport And Reinstallation)</t>
        </is>
      </c>
      <c r="D497" s="170" t="inlineStr">
        <is>
          <t>U</t>
        </is>
      </c>
      <c r="E497" s="288" t="n">
        <v>3095.91</v>
      </c>
      <c r="F497" s="156" t="n">
        <v>2</v>
      </c>
      <c r="G497" s="171">
        <f>If(Round(F497*Round(E497,2),2)=0," ",Round(F497*Round(E497,2),2))</f>
        <v/>
      </c>
    </row>
    <row r="498" ht="15" customHeight="1" thickBot="1">
      <c r="A498" s="158" t="inlineStr">
        <is>
          <t>I</t>
        </is>
      </c>
      <c r="B498" s="159" t="inlineStr">
        <is>
          <t>27.03</t>
        </is>
      </c>
      <c r="C498" s="160" t="inlineStr">
        <is>
          <t>Pmv Decaux (Storage And Reinstallation)</t>
        </is>
      </c>
      <c r="D498" s="161" t="inlineStr">
        <is>
          <t>U</t>
        </is>
      </c>
      <c r="E498" s="162" t="n">
        <v>3095.91</v>
      </c>
      <c r="F498" s="309" t="n">
        <v>1</v>
      </c>
      <c r="G498" s="164">
        <f>If(Round(F498*Round(E498,2),2)=0," ",Round(F498*Round(E498,2),2))</f>
        <v/>
      </c>
    </row>
    <row r="499">
      <c r="A499" s="5" t="inlineStr">
        <is>
          <t xml:space="preserve"> Totals Family L</t>
        </is>
      </c>
      <c r="B499" s="88" t="n"/>
      <c r="C499" s="88" t="n"/>
      <c r="D499" s="88" t="n"/>
      <c r="E499" s="88" t="n"/>
      <c r="F499" s="89" t="inlineStr">
        <is>
          <t xml:space="preserve"> Amount excl. VAT:</t>
        </is>
      </c>
      <c r="G499" s="90">
        <f>If(Sum($G450:$G$498)=0," ",Sum($G450:$G$498))</f>
        <v/>
      </c>
    </row>
    <row r="500">
      <c r="A500" s="5" t="inlineStr">
        <is>
          <t xml:space="preserve"> VAT rate in %: 0</t>
        </is>
      </c>
      <c r="B500" s="88" t="n"/>
      <c r="C500" s="88" t="n"/>
      <c r="D500" s="88" t="n"/>
      <c r="E500" s="88" t="n"/>
      <c r="F500" s="91" t="inlineStr">
        <is>
          <t xml:space="preserve"> VAT amount :</t>
        </is>
      </c>
      <c r="G500" s="92">
        <f>0</f>
        <v/>
      </c>
    </row>
    <row r="501" ht="15" customHeight="1" thickBot="1">
      <c r="A501" s="5" t="n"/>
      <c r="B501" s="88" t="n"/>
      <c r="C501" s="88" t="n"/>
      <c r="D501" s="88" t="n"/>
      <c r="E501" s="88" t="n"/>
      <c r="F501" s="103" t="inlineStr">
        <is>
          <t xml:space="preserve"> Amount including VAT:</t>
        </is>
      </c>
      <c r="G501" s="51">
        <f>If(G499=" "," ",G499+G500)</f>
        <v/>
      </c>
    </row>
    <row r="502" ht="15" customHeight="1" thickBot="1">
      <c r="A502" s="8" t="inlineStr">
        <is>
          <t>Family SH HORIZONTAL SIGNALING</t>
        </is>
      </c>
      <c r="B502" s="95" t="n"/>
      <c r="C502" s="95" t="n"/>
      <c r="D502" s="95" t="n"/>
      <c r="E502" s="95" t="n"/>
      <c r="F502" s="96" t="n"/>
      <c r="G502" s="97" t="n"/>
    </row>
    <row r="503">
      <c r="A503" s="208" t="inlineStr">
        <is>
          <t>Sh</t>
        </is>
      </c>
      <c r="B503" s="209" t="inlineStr">
        <is>
          <t>303.00</t>
        </is>
      </c>
      <c r="C503" s="210" t="inlineStr">
        <is>
          <t xml:space="preserve"> White Marking 1.000.000 Pr L=0.120M</t>
        </is>
      </c>
      <c r="D503" s="211" t="inlineStr">
        <is>
          <t>Ml</t>
        </is>
      </c>
      <c r="E503" s="213" t="n">
        <v>1.22</v>
      </c>
      <c r="F503" s="310" t="n">
        <v>2958</v>
      </c>
      <c r="G503" s="184">
        <f>If(Round(F503*Round(E503,2),2)=0," ",Round(F503*Round(E503,2),2))</f>
        <v/>
      </c>
    </row>
    <row r="504">
      <c r="A504" s="151" t="inlineStr">
        <is>
          <t>Sh</t>
        </is>
      </c>
      <c r="B504" s="152" t="inlineStr">
        <is>
          <t xml:space="preserve"> 303.01</t>
        </is>
      </c>
      <c r="C504" s="153" t="inlineStr">
        <is>
          <t xml:space="preserve"> Yellow Marking 1.000.000 Pr L=0.120M</t>
        </is>
      </c>
      <c r="D504" s="154" t="inlineStr">
        <is>
          <t>Ml</t>
        </is>
      </c>
      <c r="E504" s="155" t="n">
        <v>1.3</v>
      </c>
      <c r="F504" s="311" t="n">
        <v>67</v>
      </c>
      <c r="G504" s="157">
        <f>If(Round(F504*Round(E504,2),2)=0," ",Round(F504*Round(E504,2),2))</f>
        <v/>
      </c>
    </row>
    <row r="505">
      <c r="A505" s="151" t="inlineStr">
        <is>
          <t>Sh</t>
        </is>
      </c>
      <c r="B505" s="152" t="inlineStr">
        <is>
          <t>303.02</t>
        </is>
      </c>
      <c r="C505" s="153" t="inlineStr">
        <is>
          <t xml:space="preserve"> White Marking 1.000.000 Pr L=0.180M</t>
        </is>
      </c>
      <c r="D505" s="154" t="inlineStr">
        <is>
          <t>Ml</t>
        </is>
      </c>
      <c r="E505" s="155" t="n">
        <v>1.64</v>
      </c>
      <c r="F505" s="311" t="n">
        <v>4076</v>
      </c>
      <c r="G505" s="157">
        <f>If(Round(F505*Round(E505,2),2)=0," ",Round(F505*Round(E505,2),2))</f>
        <v/>
      </c>
    </row>
    <row r="506">
      <c r="A506" s="151" t="inlineStr">
        <is>
          <t>Sh</t>
        </is>
      </c>
      <c r="B506" s="152" t="inlineStr">
        <is>
          <t>303.03</t>
        </is>
      </c>
      <c r="C506" s="153" t="inlineStr">
        <is>
          <t xml:space="preserve"> White Marking 1.000.000 Pr L=0.500M</t>
        </is>
      </c>
      <c r="D506" s="154" t="inlineStr">
        <is>
          <t>Ml</t>
        </is>
      </c>
      <c r="E506" s="155" t="n">
        <v>6.19</v>
      </c>
      <c r="F506" s="311" t="n">
        <v>101</v>
      </c>
      <c r="G506" s="157">
        <f>If(Round(F506*Round(E506,2),2)=0," ",Round(F506*Round(E506,2),2))</f>
        <v/>
      </c>
    </row>
    <row r="507">
      <c r="A507" s="151" t="inlineStr">
        <is>
          <t>Sh</t>
        </is>
      </c>
      <c r="B507" s="152" t="inlineStr">
        <is>
          <t xml:space="preserve"> 311.00</t>
        </is>
      </c>
      <c r="C507" s="153" t="inlineStr">
        <is>
          <t xml:space="preserve"> Zebras 1,000,000 Pr</t>
        </is>
      </c>
      <c r="D507" s="154" t="inlineStr">
        <is>
          <t>M2</t>
        </is>
      </c>
      <c r="E507" s="155" t="n">
        <v>10.73</v>
      </c>
      <c r="F507" s="311" t="n">
        <v>120</v>
      </c>
      <c r="G507" s="157">
        <f>If(Round(F507*Round(E507,2),2)=0," ",Round(F507*Round(E507,2),2))</f>
        <v/>
      </c>
    </row>
    <row r="508">
      <c r="A508" s="151" t="inlineStr">
        <is>
          <t>Sh</t>
        </is>
      </c>
      <c r="B508" s="152" t="inlineStr">
        <is>
          <t xml:space="preserve"> 318.00</t>
        </is>
      </c>
      <c r="C508" s="153" t="inlineStr">
        <is>
          <t>Unidirectional Boom 1,000,000 Pr</t>
        </is>
      </c>
      <c r="D508" s="154" t="inlineStr">
        <is>
          <t>U</t>
        </is>
      </c>
      <c r="E508" s="155" t="n">
        <v>11.76</v>
      </c>
      <c r="F508" s="311" t="n">
        <v>50</v>
      </c>
      <c r="G508" s="157">
        <f>If(Round(F508*Round(E508,2),2)=0," ",Round(F508*Round(E508,2),2))</f>
        <v/>
      </c>
    </row>
    <row r="509">
      <c r="A509" s="151" t="inlineStr">
        <is>
          <t>Sh</t>
        </is>
      </c>
      <c r="B509" s="152" t="inlineStr">
        <is>
          <t xml:space="preserve"> 319.00</t>
        </is>
      </c>
      <c r="C509" s="153" t="inlineStr">
        <is>
          <t>Bidirectional Boom 1,000,000 Pr</t>
        </is>
      </c>
      <c r="D509" s="154" t="inlineStr">
        <is>
          <t>U</t>
        </is>
      </c>
      <c r="E509" s="155" t="n">
        <v>13.82</v>
      </c>
      <c r="F509" s="311" t="n">
        <v>15</v>
      </c>
      <c r="G509" s="157">
        <f>If(Round(F509*Round(E509,2),2)=0," ",Round(F509*Round(E509,2),2))</f>
        <v/>
      </c>
    </row>
    <row r="510" ht="15" customHeight="1" thickBot="1">
      <c r="A510" s="158" t="inlineStr">
        <is>
          <t>Sh</t>
        </is>
      </c>
      <c r="B510" s="159" t="inlineStr">
        <is>
          <t xml:space="preserve"> 1350.00</t>
        </is>
      </c>
      <c r="C510" s="160" t="inlineStr">
        <is>
          <t xml:space="preserve"> Pedestrian Crossing 1,000,000 Pr</t>
        </is>
      </c>
      <c r="D510" s="161" t="inlineStr">
        <is>
          <t>M2</t>
        </is>
      </c>
      <c r="E510" s="162" t="n">
        <v>10.73</v>
      </c>
      <c r="F510" s="309" t="n">
        <v>292</v>
      </c>
      <c r="G510" s="164">
        <f>If(Round(F510*Round(E510,2),2)=0," ",Round(F510*Round(E510,2),2))</f>
        <v/>
      </c>
    </row>
    <row r="511">
      <c r="A511" s="41" t="inlineStr">
        <is>
          <t xml:space="preserve"> SH Family Totals</t>
        </is>
      </c>
      <c r="B511" s="98" t="n"/>
      <c r="C511" s="98" t="n"/>
      <c r="D511" s="98" t="n"/>
      <c r="E511" s="98" t="n"/>
      <c r="F511" s="99" t="inlineStr">
        <is>
          <t xml:space="preserve"> Amount excl. VAT:</t>
        </is>
      </c>
      <c r="G511" s="100">
        <f>If(Sum($G$503:$G510)=0," ",Sum($G$503:$G510))</f>
        <v/>
      </c>
    </row>
    <row r="512">
      <c r="A512" s="22" t="inlineStr">
        <is>
          <t xml:space="preserve"> VAT rate in %: 0</t>
        </is>
      </c>
      <c r="B512" s="88" t="n"/>
      <c r="C512" s="88" t="n"/>
      <c r="D512" s="88" t="n"/>
      <c r="E512" s="88" t="n"/>
      <c r="F512" s="91" t="inlineStr">
        <is>
          <t xml:space="preserve"> VAT amount :</t>
        </is>
      </c>
      <c r="G512" s="92">
        <f>0</f>
        <v/>
      </c>
    </row>
    <row r="513" ht="15" customHeight="1" thickBot="1">
      <c r="A513" s="22" t="n"/>
      <c r="B513" s="88" t="n"/>
      <c r="C513" s="88" t="n"/>
      <c r="D513" s="88" t="n"/>
      <c r="E513" s="88" t="n"/>
      <c r="F513" s="103" t="inlineStr">
        <is>
          <t xml:space="preserve"> Amount including VAT:</t>
        </is>
      </c>
      <c r="G513" s="51">
        <f>If(G511=" "," ",G511+G512)</f>
        <v/>
      </c>
    </row>
    <row r="514" ht="15" customHeight="1" thickBot="1">
      <c r="A514" s="8" t="inlineStr">
        <is>
          <t>SV family VERTICAL SIGNAGE</t>
        </is>
      </c>
      <c r="B514" s="95" t="n"/>
      <c r="C514" s="95" t="n"/>
      <c r="D514" s="95" t="n"/>
      <c r="E514" s="95" t="n"/>
      <c r="F514" s="96" t="n"/>
      <c r="G514" s="97" t="n"/>
    </row>
    <row r="515">
      <c r="A515" s="208" t="inlineStr">
        <is>
          <t>S.V.</t>
        </is>
      </c>
      <c r="B515" s="209" t="inlineStr">
        <is>
          <t xml:space="preserve"> 103.13</t>
        </is>
      </c>
      <c r="C515" s="210" t="inlineStr">
        <is>
          <t xml:space="preserve"> Sd3 Panel On Pphm</t>
        </is>
      </c>
      <c r="D515" s="211" t="inlineStr">
        <is>
          <t>M2</t>
        </is>
      </c>
      <c r="E515" s="213" t="n">
        <v>485.03</v>
      </c>
      <c r="F515" s="234" t="n">
        <v>104.86</v>
      </c>
      <c r="G515" s="184">
        <f>If(Round(F515*Round(E515,2),2)=0," ",Round(F515*Round(E515,2),2))</f>
        <v/>
      </c>
    </row>
    <row r="516">
      <c r="A516" s="169" t="inlineStr">
        <is>
          <t>S.V.</t>
        </is>
      </c>
      <c r="B516" s="223" t="inlineStr">
        <is>
          <t xml:space="preserve"> 203.13</t>
        </is>
      </c>
      <c r="C516" s="166" t="inlineStr">
        <is>
          <t xml:space="preserve"> Sd2 Panel</t>
        </is>
      </c>
      <c r="D516" s="170" t="inlineStr">
        <is>
          <t>M2</t>
        </is>
      </c>
      <c r="E516" s="156" t="n">
        <v>608.86</v>
      </c>
      <c r="F516" s="156" t="n">
        <v>80.25</v>
      </c>
      <c r="G516" s="171">
        <f>If(Round(F516*Round(E516,2),2)=0," ",Round(F516*Round(E516,2),2))</f>
        <v/>
      </c>
    </row>
    <row r="517">
      <c r="A517" s="169" t="inlineStr">
        <is>
          <t>S.V.</t>
        </is>
      </c>
      <c r="B517" s="223" t="inlineStr">
        <is>
          <t xml:space="preserve"> 403.12</t>
        </is>
      </c>
      <c r="C517" s="166" t="inlineStr">
        <is>
          <t xml:space="preserve"> Triangle Gn Clii - C=1000Mm</t>
        </is>
      </c>
      <c r="D517" s="170" t="inlineStr">
        <is>
          <t>U</t>
        </is>
      </c>
      <c r="E517" s="156" t="n">
        <v>134.16</v>
      </c>
      <c r="F517" s="156" t="n">
        <v>21</v>
      </c>
      <c r="G517" s="171">
        <f>If(Round(F517*Round(E517,2),2)=0," ",Round(F517*Round(E517,2),2))</f>
        <v/>
      </c>
    </row>
    <row r="518">
      <c r="A518" s="169" t="inlineStr">
        <is>
          <t>S.V.</t>
        </is>
      </c>
      <c r="B518" s="223" t="inlineStr">
        <is>
          <t xml:space="preserve"> 408.12</t>
        </is>
      </c>
      <c r="C518" s="166" t="inlineStr">
        <is>
          <t xml:space="preserve"> Disc Gn Clii - D=850Mm</t>
        </is>
      </c>
      <c r="D518" s="170" t="inlineStr">
        <is>
          <t>U</t>
        </is>
      </c>
      <c r="E518" s="156" t="n">
        <v>156.86</v>
      </c>
      <c r="F518" s="156" t="n">
        <v>35</v>
      </c>
      <c r="G518" s="171">
        <f>If(Round(F518*Round(E518,2),2)=0," ",Round(F518*Round(E518,2),2))</f>
        <v/>
      </c>
    </row>
    <row r="519">
      <c r="A519" s="169" t="inlineStr">
        <is>
          <t>S.V.</t>
        </is>
      </c>
      <c r="B519" s="223" t="inlineStr">
        <is>
          <t xml:space="preserve"> 421.12</t>
        </is>
      </c>
      <c r="C519" s="166" t="inlineStr">
        <is>
          <t xml:space="preserve"> Clii Sign</t>
        </is>
      </c>
      <c r="D519" s="170" t="inlineStr">
        <is>
          <t>M2</t>
        </is>
      </c>
      <c r="E519" s="156" t="n">
        <v>402.46</v>
      </c>
      <c r="F519" s="156" t="n">
        <v>1.02</v>
      </c>
      <c r="G519" s="171">
        <f>If(Round(F519*Round(E519,2),2)=0," ",Round(F519*Round(E519,2),2))</f>
        <v/>
      </c>
    </row>
    <row r="520">
      <c r="A520" s="169" t="inlineStr">
        <is>
          <t>S.V.</t>
        </is>
      </c>
      <c r="B520" s="223" t="inlineStr">
        <is>
          <t xml:space="preserve"> 460.12</t>
        </is>
      </c>
      <c r="C520" s="166" t="inlineStr">
        <is>
          <t xml:space="preserve"> Buzzer D = 1000</t>
        </is>
      </c>
      <c r="D520" s="295" t="inlineStr">
        <is>
          <t>U</t>
        </is>
      </c>
      <c r="E520" s="156" t="n">
        <v>918.45</v>
      </c>
      <c r="F520" s="156" t="n">
        <v>1</v>
      </c>
      <c r="G520" s="171">
        <f>If(Round(F520*Round(E520,2),2)=0," ",Round(F520*Round(E520,2),2))</f>
        <v/>
      </c>
    </row>
    <row r="521">
      <c r="A521" s="169" t="inlineStr">
        <is>
          <t>S.V.</t>
        </is>
      </c>
      <c r="B521" s="223" t="inlineStr">
        <is>
          <t xml:space="preserve"> 1102.00</t>
        </is>
      </c>
      <c r="C521" s="166" t="inlineStr">
        <is>
          <t xml:space="preserve"> 2V + 1V Output Portal</t>
        </is>
      </c>
      <c r="D521" s="295" t="inlineStr">
        <is>
          <t>U</t>
        </is>
      </c>
      <c r="E521" s="156" t="n">
        <v>40622.35</v>
      </c>
      <c r="F521" s="156" t="n">
        <v>1</v>
      </c>
      <c r="G521" s="171">
        <f>If(Round(F521*Round(E521,2),2)=0," ",Round(F521*Round(E521,2),2))</f>
        <v/>
      </c>
    </row>
    <row r="522" ht="14.25" customHeight="1">
      <c r="A522" s="169" t="inlineStr">
        <is>
          <t>S.V.</t>
        </is>
      </c>
      <c r="B522" s="223" t="inlineStr">
        <is>
          <t xml:space="preserve"> 1104.00</t>
        </is>
      </c>
      <c r="C522" s="166" t="inlineStr">
        <is>
          <t xml:space="preserve"> Advanced High-Matt</t>
        </is>
      </c>
      <c r="D522" s="170" t="inlineStr">
        <is>
          <t>U</t>
        </is>
      </c>
      <c r="E522" s="156" t="n">
        <v>18327.74</v>
      </c>
      <c r="F522" s="156" t="n">
        <v>2</v>
      </c>
      <c r="G522" s="171">
        <f>If(Round(F522*Round(E522,2),2)=0," ",Round(F522*Round(E522,2),2))</f>
        <v/>
      </c>
    </row>
    <row r="523">
      <c r="A523" s="169" t="inlineStr">
        <is>
          <t>S.V.</t>
        </is>
      </c>
      <c r="B523" s="223" t="inlineStr">
        <is>
          <t xml:space="preserve"> 1106.00</t>
        </is>
      </c>
      <c r="C523" s="166" t="inlineStr">
        <is>
          <t xml:space="preserve"> 4V + 2V Output Gate</t>
        </is>
      </c>
      <c r="D523" s="295" t="inlineStr">
        <is>
          <t>U</t>
        </is>
      </c>
      <c r="E523" s="156" t="n">
        <v>57790.16</v>
      </c>
      <c r="F523" s="156" t="n">
        <v>1</v>
      </c>
      <c r="G523" s="171">
        <f>If(Round(F523*Round(E523,2),2)=0," ",Round(F523*Round(E523,2),2))</f>
        <v/>
      </c>
    </row>
    <row r="524">
      <c r="A524" s="169" t="inlineStr">
        <is>
          <t>S.V.</t>
        </is>
      </c>
      <c r="B524" s="223" t="inlineStr">
        <is>
          <t xml:space="preserve"> 1202.00</t>
        </is>
      </c>
      <c r="C524" s="166" t="inlineStr">
        <is>
          <t xml:space="preserve"> Cylindrical Mast Mb</t>
        </is>
      </c>
      <c r="D524" s="170" t="inlineStr">
        <is>
          <t>U</t>
        </is>
      </c>
      <c r="E524" s="156" t="n">
        <v>237.35</v>
      </c>
      <c r="F524" s="156" t="n">
        <v>41</v>
      </c>
      <c r="G524" s="171">
        <f>If(Round(F524*Round(E524,2),2)=0," ",Round(F524*Round(E524,2),2))</f>
        <v/>
      </c>
    </row>
    <row r="525">
      <c r="A525" s="169" t="inlineStr">
        <is>
          <t>S.V.</t>
        </is>
      </c>
      <c r="B525" s="223" t="inlineStr">
        <is>
          <t xml:space="preserve"> 1203.00</t>
        </is>
      </c>
      <c r="C525" s="166" t="inlineStr">
        <is>
          <t xml:space="preserve"> Cylindrical Mast Mc</t>
        </is>
      </c>
      <c r="D525" s="170" t="inlineStr">
        <is>
          <t>U</t>
        </is>
      </c>
      <c r="E525" s="156" t="n">
        <v>309.59</v>
      </c>
      <c r="F525" s="156" t="n">
        <v>2</v>
      </c>
      <c r="G525" s="171">
        <f>If(Round(F525*Round(E525,2),2)=0," ",Round(F525*Round(E525,2),2))</f>
        <v/>
      </c>
    </row>
    <row r="526">
      <c r="A526" s="169" t="inlineStr">
        <is>
          <t>S.V.</t>
        </is>
      </c>
      <c r="B526" s="223" t="inlineStr">
        <is>
          <t xml:space="preserve"> 1204.00</t>
        </is>
      </c>
      <c r="C526" s="166" t="inlineStr">
        <is>
          <t xml:space="preserve"> Mast Cylindrical Md</t>
        </is>
      </c>
      <c r="D526" s="170" t="inlineStr">
        <is>
          <t>U</t>
        </is>
      </c>
      <c r="E526" s="156" t="n">
        <v>639.8200000000001</v>
      </c>
      <c r="F526" s="156" t="n">
        <v>2</v>
      </c>
      <c r="G526" s="171">
        <f>If(Round(F526*Round(E526,2),2)=0," ",Round(F526*Round(E526,2),2))</f>
        <v/>
      </c>
    </row>
    <row r="527">
      <c r="A527" s="169" t="inlineStr">
        <is>
          <t>S.V.</t>
        </is>
      </c>
      <c r="B527" s="223" t="inlineStr">
        <is>
          <t xml:space="preserve"> 1206.00</t>
        </is>
      </c>
      <c r="C527" s="166" t="inlineStr">
        <is>
          <t>Mast Cylindrical Mf</t>
        </is>
      </c>
      <c r="D527" s="170" t="inlineStr">
        <is>
          <t>U</t>
        </is>
      </c>
      <c r="E527" s="156" t="n">
        <v>773.97</v>
      </c>
      <c r="F527" s="156" t="n">
        <v>4</v>
      </c>
      <c r="G527" s="171">
        <f>If(Round(F527*Round(E527,2),2)=0," ",Round(F527*Round(E527,2),2))</f>
        <v/>
      </c>
    </row>
    <row r="528">
      <c r="A528" s="169" t="inlineStr">
        <is>
          <t>S.V.</t>
        </is>
      </c>
      <c r="B528" s="223" t="inlineStr">
        <is>
          <t xml:space="preserve"> 1207.02</t>
        </is>
      </c>
      <c r="C528" s="166" t="inlineStr">
        <is>
          <t xml:space="preserve"> Mast Cylindrical Mi</t>
        </is>
      </c>
      <c r="D528" s="170" t="inlineStr">
        <is>
          <t>U</t>
        </is>
      </c>
      <c r="E528" s="156" t="n">
        <v>877.17</v>
      </c>
      <c r="F528" s="156" t="n">
        <v>4</v>
      </c>
      <c r="G528" s="171">
        <f>If(Round(F528*Round(E528,2),2)=0," ",Round(F528*Round(E528,2),2))</f>
        <v/>
      </c>
    </row>
    <row r="529">
      <c r="A529" s="169" t="inlineStr">
        <is>
          <t>S.V.</t>
        </is>
      </c>
      <c r="B529" s="223" t="inlineStr">
        <is>
          <t>2101.00</t>
        </is>
      </c>
      <c r="C529" s="166" t="inlineStr">
        <is>
          <t xml:space="preserve"> Reinforced Concrete Anchor Block For Gantries And High Mast</t>
        </is>
      </c>
      <c r="D529" s="170" t="inlineStr">
        <is>
          <t>M3</t>
        </is>
      </c>
      <c r="E529" s="156" t="n">
        <v>608.86</v>
      </c>
      <c r="F529" s="156">
        <f>8*2+16*2+12</f>
        <v/>
      </c>
      <c r="G529" s="171">
        <f>If(Round(F529*Round(E529,2),2)=0," ",Round(F529*Round(E529,2),2))</f>
        <v/>
      </c>
    </row>
    <row r="530">
      <c r="A530" s="169" t="inlineStr">
        <is>
          <t>S.V.</t>
        </is>
      </c>
      <c r="B530" s="223" t="inlineStr">
        <is>
          <t xml:space="preserve"> 2202.00</t>
        </is>
      </c>
      <c r="C530" s="166" t="inlineStr">
        <is>
          <t xml:space="preserve"> Solid For Mast Mb</t>
        </is>
      </c>
      <c r="D530" s="170" t="inlineStr">
        <is>
          <t>U</t>
        </is>
      </c>
      <c r="E530" s="156" t="n">
        <v>268.31</v>
      </c>
      <c r="F530" s="156" t="n">
        <v>41</v>
      </c>
      <c r="G530" s="171">
        <f>If(Round(F530*Round(E530,2),2)=0," ",Round(F530*Round(E530,2),2))</f>
        <v/>
      </c>
    </row>
    <row r="531">
      <c r="A531" s="169" t="inlineStr">
        <is>
          <t>S.V.</t>
        </is>
      </c>
      <c r="B531" s="223" t="inlineStr">
        <is>
          <t xml:space="preserve"> 2203.00</t>
        </is>
      </c>
      <c r="C531" s="166" t="inlineStr">
        <is>
          <t xml:space="preserve"> Mast Solid Mc</t>
        </is>
      </c>
      <c r="D531" s="170" t="inlineStr">
        <is>
          <t>U</t>
        </is>
      </c>
      <c r="E531" s="156" t="n">
        <v>278.63</v>
      </c>
      <c r="F531" s="156" t="n">
        <v>2</v>
      </c>
      <c r="G531" s="171">
        <f>If(Round(F531*Round(E531,2),2)=0," ",Round(F531*Round(E531,2),2))</f>
        <v/>
      </c>
    </row>
    <row r="532">
      <c r="A532" s="169" t="inlineStr">
        <is>
          <t>S.V.</t>
        </is>
      </c>
      <c r="B532" s="223" t="inlineStr">
        <is>
          <t xml:space="preserve"> 2204.00</t>
        </is>
      </c>
      <c r="C532" s="166" t="inlineStr">
        <is>
          <t xml:space="preserve"> Mast Solid Md</t>
        </is>
      </c>
      <c r="D532" s="170" t="inlineStr">
        <is>
          <t>U</t>
        </is>
      </c>
      <c r="E532" s="156" t="n">
        <v>319.91</v>
      </c>
      <c r="F532" s="156" t="n">
        <v>2</v>
      </c>
      <c r="G532" s="171">
        <f>If(Round(F532*Round(E532,2),2)=0," ",Round(F532*Round(E532,2),2))</f>
        <v/>
      </c>
    </row>
    <row r="533">
      <c r="A533" s="169" t="inlineStr">
        <is>
          <t>S.V.</t>
        </is>
      </c>
      <c r="B533" s="223" t="inlineStr">
        <is>
          <t xml:space="preserve"> 2206.00</t>
        </is>
      </c>
      <c r="C533" s="166" t="inlineStr">
        <is>
          <t xml:space="preserve"> Massive For Mf Mast</t>
        </is>
      </c>
      <c r="D533" s="170" t="inlineStr">
        <is>
          <t>U</t>
        </is>
      </c>
      <c r="E533" s="156" t="n">
        <v>443.75</v>
      </c>
      <c r="F533" s="156" t="n">
        <v>4</v>
      </c>
      <c r="G533" s="171">
        <f>If(Round(F533*Round(E533,2),2)=0," ",Round(F533*Round(E533,2),2))</f>
        <v/>
      </c>
    </row>
    <row r="534" ht="15" customHeight="1" thickBot="1">
      <c r="A534" s="267" t="inlineStr">
        <is>
          <t>S.V.</t>
        </is>
      </c>
      <c r="B534" s="254" t="inlineStr">
        <is>
          <t xml:space="preserve"> 2209.00</t>
        </is>
      </c>
      <c r="C534" s="268" t="inlineStr">
        <is>
          <t xml:space="preserve"> Solid For Mi Mast</t>
        </is>
      </c>
      <c r="D534" s="256" t="inlineStr">
        <is>
          <t>U</t>
        </is>
      </c>
      <c r="E534" s="163" t="n">
        <v>505.66</v>
      </c>
      <c r="F534" s="163" t="n">
        <v>4</v>
      </c>
      <c r="G534" s="237">
        <f>If(Round(F534*Round(E534,2),2)=0," ",Round(F534*Round(E534,2),2))</f>
        <v/>
      </c>
    </row>
    <row r="535" ht="15" customHeight="1" thickBot="1">
      <c r="A535" s="16" t="inlineStr">
        <is>
          <t xml:space="preserve"> SV Family Totals</t>
        </is>
      </c>
      <c r="B535" s="95" t="n"/>
      <c r="C535" s="95" t="n"/>
      <c r="D535" s="95" t="n"/>
      <c r="E535" s="95" t="n"/>
      <c r="F535" s="135" t="inlineStr">
        <is>
          <t xml:space="preserve"> Amount excl. VAT:</t>
        </is>
      </c>
      <c r="G535" s="136">
        <f>If(Sum($G$515:$G534)=0," ",Sum($G$515:$G534))</f>
        <v/>
      </c>
    </row>
    <row r="536">
      <c r="A536" s="5" t="inlineStr">
        <is>
          <t xml:space="preserve"> VAT rate in %: 0</t>
        </is>
      </c>
      <c r="B536" s="88" t="n"/>
      <c r="C536" s="88" t="n"/>
      <c r="D536" s="88" t="n"/>
      <c r="E536" s="88" t="n"/>
      <c r="F536" s="137" t="inlineStr">
        <is>
          <t xml:space="preserve"> VAT amount :</t>
        </is>
      </c>
      <c r="G536" s="138">
        <f>0</f>
        <v/>
      </c>
    </row>
    <row r="537" ht="15" customHeight="1" thickBot="1">
      <c r="A537" s="5" t="n"/>
      <c r="B537" s="88" t="n"/>
      <c r="C537" s="88" t="n"/>
      <c r="D537" s="88" t="n"/>
      <c r="E537" s="139" t="n"/>
      <c r="F537" s="140" t="inlineStr">
        <is>
          <t xml:space="preserve"> Amount including VAT:</t>
        </is>
      </c>
      <c r="G537" s="115">
        <f>If(G535=" "," ",G535+G536)</f>
        <v/>
      </c>
    </row>
    <row r="538" ht="15" customHeight="1" thickBot="1">
      <c r="A538" s="5" t="n"/>
      <c r="B538" s="88" t="n"/>
      <c r="C538" s="88" t="n"/>
      <c r="D538" s="88" t="n"/>
      <c r="E538" s="88" t="n"/>
      <c r="F538" s="135" t="n"/>
      <c r="G538" s="141" t="n"/>
    </row>
    <row r="539">
      <c r="A539" s="10" t="inlineStr">
        <is>
          <t xml:space="preserve"> Grand Total</t>
        </is>
      </c>
      <c r="B539" s="88" t="n"/>
      <c r="C539" s="88" t="n"/>
      <c r="D539" s="88" t="n"/>
      <c r="E539" s="88" t="n"/>
      <c r="F539" s="99" t="inlineStr">
        <is>
          <t xml:space="preserve"> Amount excl. VAT:</t>
        </is>
      </c>
      <c r="G539" s="100">
        <f>Sum(G16,G29,G50,G59,G97,G109,G125,G147,G163,G187,G233,G261,G300,G332,G374,G446,G499,G511,G535)</f>
        <v/>
      </c>
    </row>
    <row r="540">
      <c r="A540" s="5" t="n"/>
      <c r="B540" s="88" t="n"/>
      <c r="C540" s="88" t="n"/>
      <c r="D540" s="88" t="n"/>
      <c r="E540" s="88" t="n"/>
      <c r="F540" s="91" t="inlineStr">
        <is>
          <t xml:space="preserve"> VAT amount :</t>
        </is>
      </c>
      <c r="G540" s="92" t="n"/>
    </row>
    <row r="541" ht="15" customHeight="1" thickBot="1">
      <c r="A541" s="7" t="n"/>
      <c r="B541" s="142" t="n"/>
      <c r="C541" s="142" t="n"/>
      <c r="D541" s="142" t="n"/>
      <c r="E541" s="142" t="n"/>
      <c r="F541" s="93" t="inlineStr">
        <is>
          <t xml:space="preserve"> Amount including VAT:</t>
        </is>
      </c>
      <c r="G541" s="94">
        <f>If(Sum($G539:$G540)=0," ",Sum($G539:$G540))</f>
        <v/>
      </c>
    </row>
    <row r="542"/>
    <row r="543" ht="8.25" customHeight="1"/>
    <row r="544" ht="24" customHeight="1" thickBot="1">
      <c r="A544" s="73" t="inlineStr">
        <is>
          <t>Summary Of Estimates</t>
        </is>
      </c>
      <c r="B544" s="73" t="n"/>
      <c r="C544" s="73" t="n"/>
      <c r="D544" s="74" t="n"/>
      <c r="E544" s="74" t="n"/>
      <c r="F544" s="74" t="n"/>
      <c r="G544" s="73" t="n"/>
    </row>
    <row r="545" ht="15" customHeight="1" thickBot="1">
      <c r="A545" s="81" t="n"/>
      <c r="B545" s="82" t="inlineStr">
        <is>
          <t xml:space="preserve"> Business :</t>
        </is>
      </c>
      <c r="C545" s="83" t="n"/>
      <c r="D545" s="3" t="n"/>
      <c r="E545" s="1" t="n"/>
      <c r="F545" s="1" t="n"/>
      <c r="G545" s="1" t="n"/>
    </row>
    <row r="546" ht="15" customHeight="1" thickBot="1">
      <c r="A546" s="19" t="inlineStr">
        <is>
          <t xml:space="preserve"> Company :</t>
        </is>
      </c>
      <c r="B546" s="20" t="n"/>
      <c r="C546" s="21" t="n"/>
      <c r="D546" s="14" t="n"/>
      <c r="E546" s="21" t="n"/>
      <c r="F546" s="12" t="n"/>
      <c r="G546" s="15" t="n"/>
    </row>
    <row r="547" ht="15" customHeight="1" thickBot="1">
      <c r="A547" s="11" t="inlineStr">
        <is>
          <t>Object of the file: Abidjan Transport Project - Boulevard Giscard d'Estaing</t>
        </is>
      </c>
      <c r="B547" s="12" t="n"/>
      <c r="C547" s="13" t="n"/>
      <c r="D547" s="14" t="n"/>
      <c r="E547" s="12" t="n"/>
      <c r="F547" s="15" t="n"/>
      <c r="G547" s="312" t="inlineStr">
        <is>
          <t>Amount in Dollars</t>
        </is>
      </c>
    </row>
    <row r="548" ht="27" customFormat="1" customHeight="1" s="53">
      <c r="A548" s="55" t="inlineStr">
        <is>
          <t>Family A GENERAL</t>
        </is>
      </c>
      <c r="B548" s="56" t="n"/>
      <c r="C548" s="56" t="n"/>
      <c r="D548" s="56" t="n"/>
      <c r="E548" s="56" t="n"/>
      <c r="F548" s="57" t="n"/>
      <c r="G548" s="313">
        <f>G16</f>
        <v/>
      </c>
    </row>
    <row r="549" ht="27" customFormat="1" customHeight="1" s="53">
      <c r="A549" s="58" t="inlineStr">
        <is>
          <t>Abis family ENVIRONMENTAL AND SOCIAL REQUIREMENTS</t>
        </is>
      </c>
      <c r="B549" s="59" t="n"/>
      <c r="C549" s="59" t="n"/>
      <c r="D549" s="59" t="n"/>
      <c r="E549" s="59" t="n"/>
      <c r="F549" s="60" t="n"/>
      <c r="G549" s="314">
        <f>G29</f>
        <v/>
      </c>
    </row>
    <row r="550" ht="27" customFormat="1" customHeight="1" s="53">
      <c r="A550" s="58" t="inlineStr">
        <is>
          <t>Family C CLEARANCE OF ROW</t>
        </is>
      </c>
      <c r="B550" s="59" t="n"/>
      <c r="C550" s="59" t="n"/>
      <c r="D550" s="59" t="n"/>
      <c r="E550" s="59" t="n"/>
      <c r="F550" s="60" t="n"/>
      <c r="G550" s="314">
        <f>G50</f>
        <v/>
      </c>
    </row>
    <row r="551" ht="27" customFormat="1" customHeight="1" s="53">
      <c r="A551" s="58" t="inlineStr">
        <is>
          <t>Family D EARTHWORKS</t>
        </is>
      </c>
      <c r="B551" s="59" t="n"/>
      <c r="C551" s="59" t="n"/>
      <c r="D551" s="59" t="n"/>
      <c r="E551" s="59" t="n"/>
      <c r="F551" s="60" t="n"/>
      <c r="G551" s="314">
        <f>G59</f>
        <v/>
      </c>
    </row>
    <row r="552" ht="27" customFormat="1" customHeight="1" s="53">
      <c r="A552" s="58" t="inlineStr">
        <is>
          <t>Family E1 STUDIES AND GENERAL</t>
        </is>
      </c>
      <c r="B552" s="59" t="n"/>
      <c r="C552" s="59" t="n"/>
      <c r="D552" s="59" t="n"/>
      <c r="E552" s="59" t="n"/>
      <c r="F552" s="60" t="n"/>
      <c r="G552" s="314">
        <f>G97</f>
        <v/>
      </c>
    </row>
    <row r="553" ht="27" customFormat="1" customHeight="1" s="53">
      <c r="A553" s="58" t="inlineStr">
        <is>
          <t>Family E2 EARTHWORKS - EXCAVATIONS - SHIELDING - BACKFILL</t>
        </is>
      </c>
      <c r="B553" s="59" t="n"/>
      <c r="C553" s="59" t="n"/>
      <c r="D553" s="59" t="n"/>
      <c r="E553" s="59" t="n"/>
      <c r="F553" s="60" t="n"/>
      <c r="G553" s="314">
        <f>G109</f>
        <v/>
      </c>
    </row>
    <row r="554" ht="27" customFormat="1" customHeight="1" s="53">
      <c r="A554" s="58" t="inlineStr">
        <is>
          <t>Family E4 DEEP FOUNDATIONS-PILES</t>
        </is>
      </c>
      <c r="B554" s="59" t="n"/>
      <c r="C554" s="59" t="n"/>
      <c r="D554" s="59" t="n"/>
      <c r="E554" s="59" t="n"/>
      <c r="F554" s="60" t="n"/>
      <c r="G554" s="314">
        <f>G125</f>
        <v/>
      </c>
    </row>
    <row r="555" ht="27" customFormat="1" customHeight="1" s="53">
      <c r="A555" s="58" t="inlineStr">
        <is>
          <t>Family E5 BASE-SUPPORTS-SUPPORTS-WALLS</t>
        </is>
      </c>
      <c r="B555" s="59" t="n"/>
      <c r="C555" s="59" t="n"/>
      <c r="D555" s="59" t="n"/>
      <c r="E555" s="59" t="n"/>
      <c r="F555" s="60" t="n"/>
      <c r="G555" s="314">
        <f>G147</f>
        <v/>
      </c>
    </row>
    <row r="556" ht="27" customFormat="1" customHeight="1" s="53">
      <c r="A556" s="58" t="inlineStr">
        <is>
          <t>Family E7 APRONS</t>
        </is>
      </c>
      <c r="B556" s="59" t="n"/>
      <c r="C556" s="59" t="n"/>
      <c r="D556" s="59" t="n"/>
      <c r="E556" s="59" t="n"/>
      <c r="F556" s="60" t="n"/>
      <c r="G556" s="314">
        <f>G163</f>
        <v/>
      </c>
    </row>
    <row r="557" ht="27" customFormat="1" customHeight="1" s="53">
      <c r="A557" s="58" t="inlineStr">
        <is>
          <t>Family E8 SUPERSTRUCTURES-EQUIPMENT-MATERIALS AND VARIOUS WORKS</t>
        </is>
      </c>
      <c r="B557" s="59" t="n"/>
      <c r="C557" s="59" t="n"/>
      <c r="D557" s="59" t="n"/>
      <c r="E557" s="59" t="n"/>
      <c r="F557" s="60" t="n"/>
      <c r="G557" s="314">
        <f>G187</f>
        <v/>
      </c>
    </row>
    <row r="558" ht="27" customFormat="1" customHeight="1" s="53">
      <c r="A558" s="58" t="inlineStr">
        <is>
          <t>Family F SANITATION</t>
        </is>
      </c>
      <c r="B558" s="59" t="n"/>
      <c r="C558" s="59" t="n"/>
      <c r="D558" s="59" t="n"/>
      <c r="E558" s="59" t="n"/>
      <c r="F558" s="60" t="n"/>
      <c r="G558" s="314">
        <f>G233</f>
        <v/>
      </c>
    </row>
    <row r="559" ht="27" customFormat="1" customHeight="1" s="53">
      <c r="A559" s="58" t="inlineStr">
        <is>
          <t>Family G PAVEMENTS</t>
        </is>
      </c>
      <c r="B559" s="59" t="n"/>
      <c r="C559" s="59" t="n"/>
      <c r="D559" s="59" t="n"/>
      <c r="E559" s="59" t="n"/>
      <c r="F559" s="60" t="n"/>
      <c r="G559" s="315">
        <f>G261</f>
        <v/>
      </c>
    </row>
    <row r="560" ht="27" customFormat="1" customHeight="1" s="53">
      <c r="A560" s="58" t="inlineStr">
        <is>
          <t>Family H3 NETWORKS</t>
        </is>
      </c>
      <c r="B560" s="59" t="n"/>
      <c r="C560" s="59" t="n"/>
      <c r="D560" s="59" t="n"/>
      <c r="E560" s="59" t="n"/>
      <c r="F560" s="60" t="n"/>
      <c r="G560" s="314">
        <f>G300</f>
        <v/>
      </c>
    </row>
    <row r="561" ht="27" customFormat="1" customHeight="1" s="53">
      <c r="A561" s="58" t="inlineStr">
        <is>
          <t>Family H4 TEMPORARY SIGNALING AND BEACONING</t>
        </is>
      </c>
      <c r="B561" s="59" t="n"/>
      <c r="C561" s="59" t="n"/>
      <c r="D561" s="59" t="n"/>
      <c r="E561" s="59" t="n"/>
      <c r="F561" s="60" t="n"/>
      <c r="G561" s="314">
        <f>G332</f>
        <v/>
      </c>
    </row>
    <row r="562" ht="27" customFormat="1" customHeight="1" s="53">
      <c r="A562" s="58" t="inlineStr">
        <is>
          <t>Family H5 PUBLIC LIGHTING</t>
        </is>
      </c>
      <c r="B562" s="59" t="n"/>
      <c r="C562" s="59" t="n"/>
      <c r="D562" s="59" t="n"/>
      <c r="E562" s="59" t="n"/>
      <c r="F562" s="60" t="n"/>
      <c r="G562" s="314">
        <f>G374</f>
        <v/>
      </c>
    </row>
    <row r="563" ht="27" customFormat="1" customHeight="1" s="53">
      <c r="A563" s="61" t="inlineStr">
        <is>
          <t>Family H6 TRICOLOR LIGHT SIGNALING</t>
        </is>
      </c>
      <c r="B563" s="62" t="n"/>
      <c r="C563" s="62" t="n"/>
      <c r="D563" s="62" t="n"/>
      <c r="E563" s="62" t="n"/>
      <c r="F563" s="63" t="n"/>
      <c r="G563" s="316">
        <f>G446</f>
        <v/>
      </c>
    </row>
    <row r="564" ht="27" customFormat="1" customHeight="1" s="53">
      <c r="A564" s="58" t="inlineStr">
        <is>
          <t>Family L LANDSCAPE</t>
        </is>
      </c>
      <c r="B564" s="59" t="n"/>
      <c r="C564" s="59" t="n"/>
      <c r="D564" s="59" t="n"/>
      <c r="E564" s="59" t="n"/>
      <c r="F564" s="60" t="n"/>
      <c r="G564" s="314">
        <f>G499</f>
        <v/>
      </c>
    </row>
    <row r="565" ht="27" customFormat="1" customHeight="1" s="53">
      <c r="A565" s="58" t="inlineStr">
        <is>
          <t>Family SH HORIZONTAL SIGNALING</t>
        </is>
      </c>
      <c r="B565" s="59" t="n"/>
      <c r="C565" s="59" t="n"/>
      <c r="D565" s="59" t="n"/>
      <c r="E565" s="59" t="n"/>
      <c r="F565" s="60" t="n"/>
      <c r="G565" s="314">
        <f>G511</f>
        <v/>
      </c>
    </row>
    <row r="566" ht="27" customFormat="1" customHeight="1" s="53" thickBot="1">
      <c r="A566" s="64" t="inlineStr">
        <is>
          <t>SV family VERTICAL SIGNAGE</t>
        </is>
      </c>
      <c r="B566" s="65" t="n"/>
      <c r="C566" s="65" t="n"/>
      <c r="D566" s="65" t="n"/>
      <c r="E566" s="65" t="n"/>
      <c r="F566" s="66" t="n"/>
      <c r="G566" s="317">
        <f>G535</f>
        <v/>
      </c>
    </row>
    <row r="567" ht="27" customFormat="1" customHeight="1" s="53">
      <c r="A567" s="143" t="inlineStr">
        <is>
          <t xml:space="preserve"> Grand Total</t>
        </is>
      </c>
      <c r="B567" s="56" t="n"/>
      <c r="C567" s="56" t="n"/>
      <c r="D567" s="56" t="n"/>
      <c r="E567" s="56" t="n"/>
      <c r="F567" s="67" t="inlineStr">
        <is>
          <t xml:space="preserve"> Amount excl. VAT:</t>
        </is>
      </c>
      <c r="G567" s="313">
        <f>Sum(G548:G566)</f>
        <v/>
      </c>
    </row>
    <row r="568" ht="27" customFormat="1" customHeight="1" s="53">
      <c r="A568" s="68" t="n"/>
      <c r="B568" s="59" t="n"/>
      <c r="C568" s="59" t="n"/>
      <c r="D568" s="59" t="n"/>
      <c r="E568" s="59" t="n"/>
      <c r="F568" s="69" t="inlineStr">
        <is>
          <t xml:space="preserve"> VAT amount :</t>
        </is>
      </c>
      <c r="G568" s="318">
        <f>0</f>
        <v/>
      </c>
    </row>
    <row r="569" ht="27" customFormat="1" customHeight="1" s="53" thickBot="1">
      <c r="A569" s="70" t="n"/>
      <c r="B569" s="71" t="n"/>
      <c r="C569" s="71" t="n"/>
      <c r="D569" s="71" t="n"/>
      <c r="E569" s="71" t="n"/>
      <c r="F569" s="72" t="inlineStr">
        <is>
          <t xml:space="preserve"> Amount including VAT:</t>
        </is>
      </c>
      <c r="G569" s="319">
        <f>If(Sum($G567:$G568)=0," ",Sum($G567:$G568))</f>
        <v/>
      </c>
    </row>
  </sheetData>
  <autoFilter ref="A5:G541"/>
  <printOptions horizontalCentered="1"/>
  <pageMargins left="0.31496062992126" right="0.31496062992126" top="0.748031496062992" bottom="0.748031496062992" header="0.31496062992126" footer="0.31496062992126"/>
  <pageSetup orientation="landscape" paperSize="8" fitToHeight="0"/>
  <headerFooter>
    <oddHeader/>
    <oddFooter>&amp;C&amp;"Calibri,Normal"&amp;K000000Page 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2021-12-14T07:26:20Z</dcterms:created>
  <dcterms:modified xsi:type="dcterms:W3CDTF">2023-06-11T12:46:46Z</dcterms:modified>
  <cp:lastModifiedBy>Mohamed</cp:lastModifiedBy>
  <cp:lastPrinted>2023-06-04T09:43:44Z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0x0101002DCAB161420D724ABEECDA4A0EC93A81</vt:lpwstr>
  </property>
</Properties>
</file>